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heme/themeOverride2.xml" ContentType="application/vnd.openxmlformats-officedocument.themeOverrid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theme/themeOverride3.xml" ContentType="application/vnd.openxmlformats-officedocument.themeOverrid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theme/themeOverride4.xml" ContentType="application/vnd.openxmlformats-officedocument.themeOverrid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al\Google Drive\excel-challenge\"/>
    </mc:Choice>
  </mc:AlternateContent>
  <xr:revisionPtr revIDLastSave="0" documentId="13_ncr:1_{BDFE2BCF-AE43-45E0-AB0B-47E59805CF06}" xr6:coauthVersionLast="45" xr6:coauthVersionMax="45" xr10:uidLastSave="{00000000-0000-0000-0000-000000000000}"/>
  <bookViews>
    <workbookView xWindow="-98" yWindow="-98" windowWidth="20715" windowHeight="13276" firstSheet="1" activeTab="1" xr2:uid="{00000000-000D-0000-FFFF-FFFF00000000}"/>
  </bookViews>
  <sheets>
    <sheet name="Sheet9" sheetId="14" state="hidden" r:id="rId1"/>
    <sheet name="Sheet1" sheetId="1" r:id="rId2"/>
    <sheet name="Sheet2" sheetId="2" r:id="rId3"/>
    <sheet name="Sheet3" sheetId="3" r:id="rId4"/>
    <sheet name="Sheet4" sheetId="5" r:id="rId5"/>
    <sheet name="Bonus 1" sheetId="8" r:id="rId6"/>
    <sheet name="Bonus 2" sheetId="12" r:id="rId7"/>
    <sheet name="Sheet6" sheetId="11" state="hidden" r:id="rId8"/>
  </sheets>
  <definedNames>
    <definedName name="_xlnm._FilterDatabase" localSheetId="6" hidden="1">'Bonus 2'!$A$1:$C$2186</definedName>
    <definedName name="_xlnm._FilterDatabase" localSheetId="1" hidden="1">Sheet1!$A$1:$T$4115</definedName>
    <definedName name="_xlchart.v1.0" hidden="1">'Bonus 2'!$C$2:$C$1942</definedName>
    <definedName name="_xlchart.v1.1" hidden="1">'Bonus 2'!$B$2:$B$2186</definedName>
    <definedName name="_xlchart.v1.10" hidden="1">'Bonus 2'!$F$2:$F$1531</definedName>
    <definedName name="_xlchart.v1.11" hidden="1">'Bonus 2'!$F$2:$F$1531</definedName>
    <definedName name="_xlchart.v1.12" hidden="1">'Bonus 2'!$B$2:$B$2186</definedName>
    <definedName name="_xlchart.v1.2" hidden="1">'Bonus 2'!$I$4</definedName>
    <definedName name="_xlchart.v1.3" hidden="1">'Bonus 2'!$J$4</definedName>
    <definedName name="_xlchart.v1.4" hidden="1">'Bonus 2'!$F$2:$F$1531</definedName>
    <definedName name="_xlchart.v1.5" hidden="1">'Bonus 2'!$G$2:$G$1348</definedName>
    <definedName name="_xlchart.v1.6" hidden="1">'Bonus 2'!$G$2:$G$1348</definedName>
    <definedName name="_xlchart.v1.7" hidden="1">'Bonus 2'!$C$2:$C$1942</definedName>
    <definedName name="_xlchart.v1.8" hidden="1">'Bonus 2'!$I$4</definedName>
    <definedName name="_xlchart.v1.9" hidden="1">'Bonus 2'!$J$4</definedName>
    <definedName name="Category">Sheet1!$Q$1:$Q$4115</definedName>
    <definedName name="Category_Sub_Category">Sheet1!$N$1:$N$4115</definedName>
    <definedName name="CATEGORY_SUB_CATGEORY">Sheet1!$N$2:$N$4115</definedName>
    <definedName name="CATGEORY_">Sheet1!$Q$2:$Q$4115</definedName>
    <definedName name="F_WO">'Bonus 2'!$G$2:$G$1348</definedName>
    <definedName name="Failed">'Bonus 2'!$F$2:$F$1531</definedName>
    <definedName name="Goal">Sheet1!$D$2:$D$4115</definedName>
    <definedName name="state">Sheet1!$F$2:$F$4115</definedName>
    <definedName name="Sub_Category">Sheet1!$R$1:$R$4115</definedName>
    <definedName name="SUB_CATEGORY_">Sheet1!$R$2:$R$4115</definedName>
    <definedName name="Success">'Bonus 2'!$B$2:$B$2186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4" i="12" l="1"/>
  <c r="M15" i="12"/>
  <c r="J14" i="12"/>
  <c r="J15" i="12"/>
  <c r="M13" i="12" l="1"/>
  <c r="M12" i="12"/>
  <c r="M11" i="12"/>
  <c r="M10" i="12"/>
  <c r="M9" i="12"/>
  <c r="M8" i="12"/>
  <c r="M7" i="12"/>
  <c r="M6" i="12"/>
  <c r="M5" i="12"/>
  <c r="M4" i="12"/>
  <c r="M3" i="12"/>
  <c r="M18" i="12"/>
  <c r="M17" i="12"/>
  <c r="M16" i="12"/>
  <c r="J4" i="12"/>
  <c r="J3" i="12"/>
  <c r="J13" i="12"/>
  <c r="J12" i="12"/>
  <c r="J11" i="12"/>
  <c r="J10" i="12"/>
  <c r="J9" i="12"/>
  <c r="J8" i="12"/>
  <c r="J7" i="12"/>
  <c r="J6" i="12"/>
  <c r="J5" i="12"/>
  <c r="M19" i="12" l="1"/>
  <c r="M20" i="12" s="1"/>
  <c r="J18" i="12"/>
  <c r="J17" i="12"/>
  <c r="J16" i="12"/>
  <c r="M21" i="12" l="1"/>
  <c r="J19" i="12"/>
  <c r="J20" i="12" s="1"/>
  <c r="J21" i="12" l="1"/>
  <c r="G5" i="11"/>
  <c r="G6" i="11"/>
  <c r="G7" i="11"/>
  <c r="G8" i="11"/>
  <c r="G9" i="11"/>
  <c r="G10" i="11"/>
  <c r="G11" i="11"/>
  <c r="G12" i="11"/>
  <c r="G4" i="11"/>
  <c r="B4" i="8" l="1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D3" i="8"/>
  <c r="C3" i="8"/>
  <c r="B3" i="8"/>
  <c r="C13" i="8"/>
  <c r="D13" i="8"/>
  <c r="B13" i="8"/>
  <c r="D2" i="8"/>
  <c r="C2" i="8"/>
  <c r="B2" i="8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9" i="8" l="1"/>
  <c r="F9" i="8" s="1"/>
  <c r="E6" i="8"/>
  <c r="H6" i="8" s="1"/>
  <c r="E3" i="8"/>
  <c r="F3" i="8" s="1"/>
  <c r="E11" i="8"/>
  <c r="H11" i="8" s="1"/>
  <c r="E8" i="8"/>
  <c r="F8" i="8" s="1"/>
  <c r="E2" i="8"/>
  <c r="H2" i="8" s="1"/>
  <c r="F5" i="8"/>
  <c r="E5" i="8"/>
  <c r="H5" i="8" s="1"/>
  <c r="E10" i="8"/>
  <c r="H10" i="8" s="1"/>
  <c r="G3" i="8"/>
  <c r="H9" i="8"/>
  <c r="E7" i="8"/>
  <c r="F7" i="8" s="1"/>
  <c r="E13" i="8"/>
  <c r="G13" i="8" s="1"/>
  <c r="E12" i="8"/>
  <c r="F12" i="8" s="1"/>
  <c r="G9" i="8"/>
  <c r="E4" i="8"/>
  <c r="H4" i="8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7" i="8" l="1"/>
  <c r="F10" i="8"/>
  <c r="G7" i="8"/>
  <c r="F2" i="8"/>
  <c r="F6" i="8"/>
  <c r="G4" i="8"/>
  <c r="G2" i="8"/>
  <c r="G5" i="8"/>
  <c r="H8" i="8"/>
  <c r="F13" i="8"/>
  <c r="G11" i="8"/>
  <c r="G8" i="8"/>
  <c r="G6" i="8"/>
  <c r="G10" i="8"/>
  <c r="F11" i="8"/>
  <c r="H13" i="8"/>
  <c r="F4" i="8"/>
  <c r="H3" i="8"/>
  <c r="H12" i="8"/>
  <c r="G12" i="8"/>
</calcChain>
</file>

<file path=xl/sharedStrings.xml><?xml version="1.0" encoding="utf-8"?>
<sst xmlns="http://schemas.openxmlformats.org/spreadsheetml/2006/main" count="28619" uniqueCount="8425">
  <si>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</si>
  <si>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</si>
  <si>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</si>
  <si>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</si>
  <si>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</si>
  <si>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</si>
  <si>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</si>
  <si>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</si>
  <si>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</si>
  <si>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</si>
  <si>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</si>
  <si>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</si>
  <si>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</si>
  <si>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</si>
  <si>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</si>
  <si>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</si>
  <si>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</si>
  <si>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</si>
  <si>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</si>
  <si>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</si>
  <si>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</si>
  <si>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</si>
  <si>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</si>
  <si>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</si>
  <si>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</si>
  <si>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</si>
  <si>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</si>
  <si>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</si>
  <si>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</si>
  <si>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</si>
  <si>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</si>
  <si>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</si>
  <si>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</si>
  <si>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</si>
  <si>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</si>
  <si>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</si>
  <si>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</si>
  <si>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</si>
  <si>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</si>
  <si>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</si>
  <si>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</si>
  <si>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</si>
  <si>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</si>
  <si>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</si>
  <si>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</si>
  <si>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</si>
  <si>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</si>
  <si>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</si>
  <si>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</si>
  <si>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</si>
  <si>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</si>
  <si>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</si>
  <si>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</si>
  <si>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</si>
  <si>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</si>
  <si>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</si>
  <si>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</si>
  <si>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</si>
  <si>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</si>
  <si>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</si>
  <si>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</si>
  <si>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</si>
  <si>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</si>
  <si>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</si>
  <si>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</si>
  <si>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</si>
  <si>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</si>
  <si>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</si>
  <si>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</si>
  <si>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</si>
  <si>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</si>
  <si>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</si>
  <si>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</si>
  <si>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</si>
  <si>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</si>
  <si>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</si>
  <si>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</si>
  <si>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</si>
  <si>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</si>
  <si>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</si>
  <si>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</si>
  <si>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</si>
  <si>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</si>
  <si>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</si>
  <si>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</si>
  <si>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</si>
  <si>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</si>
  <si>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</si>
  <si>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</si>
  <si>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</si>
  <si>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</si>
  <si>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</si>
  <si>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</si>
  <si>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</si>
  <si>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</si>
  <si>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</si>
  <si>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</si>
  <si>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</si>
  <si>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</si>
  <si>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</si>
  <si>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</si>
  <si>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</si>
  <si>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</si>
  <si>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</si>
  <si>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</si>
  <si>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</si>
  <si>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</si>
  <si>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</si>
  <si>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</si>
  <si>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</si>
  <si>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</si>
  <si>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</si>
  <si>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</si>
  <si>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</si>
  <si>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</si>
  <si>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</si>
  <si>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</si>
  <si>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</si>
  <si>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</si>
  <si>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</si>
  <si>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</si>
  <si>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</si>
  <si>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</si>
  <si>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</si>
  <si>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</si>
  <si>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</si>
  <si>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</si>
  <si>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</si>
  <si>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</si>
  <si>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</si>
  <si>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</si>
  <si>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</si>
  <si>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</si>
  <si>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</si>
  <si>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</si>
  <si>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</si>
  <si>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</si>
  <si>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</si>
  <si>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</si>
  <si>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</si>
  <si>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</si>
  <si>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</si>
  <si>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</si>
  <si>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</si>
  <si>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</si>
  <si>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</si>
  <si>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</si>
  <si>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</si>
  <si>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</si>
  <si>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</si>
  <si>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</si>
  <si>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</si>
  <si>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</si>
  <si>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</si>
  <si>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</si>
  <si>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</si>
  <si>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</si>
  <si>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</si>
  <si>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</si>
  <si>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</si>
  <si>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</si>
  <si>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</si>
  <si>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</si>
  <si>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</si>
  <si>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</si>
  <si>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</si>
  <si>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</si>
  <si>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</si>
  <si>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</si>
  <si>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</si>
  <si>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</si>
  <si>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</si>
  <si>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</si>
  <si>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</si>
  <si>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</si>
  <si>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</si>
  <si>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</si>
  <si>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</si>
  <si>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</si>
  <si>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</si>
  <si>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</si>
  <si>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</si>
  <si>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</si>
  <si>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</si>
  <si>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</si>
  <si>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</si>
  <si>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</si>
  <si>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</si>
  <si>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</si>
  <si>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</si>
  <si>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</si>
  <si>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</si>
  <si>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</si>
  <si>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</si>
  <si>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</si>
  <si>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</si>
  <si>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</si>
  <si>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</si>
  <si>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</si>
  <si>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</si>
  <si>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</si>
  <si>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</si>
  <si>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</si>
  <si>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</si>
  <si>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</si>
  <si>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</si>
  <si>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</si>
  <si>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</si>
  <si>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</si>
  <si>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</si>
  <si>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</si>
  <si>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</si>
  <si>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</si>
  <si>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</si>
  <si>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</si>
  <si>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</si>
  <si>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</si>
  <si>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</si>
  <si>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</si>
  <si>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</si>
  <si>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</si>
  <si>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</si>
  <si>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</si>
  <si>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</si>
  <si>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</si>
  <si>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</si>
  <si>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</si>
  <si>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</si>
  <si>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</si>
  <si>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</si>
  <si>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</si>
  <si>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</si>
  <si>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</si>
  <si>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</si>
  <si>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</si>
  <si>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</si>
  <si>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</si>
  <si>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</si>
  <si>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</si>
  <si>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</si>
  <si>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</si>
  <si>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</si>
  <si>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</si>
  <si>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</si>
  <si>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</si>
  <si>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</si>
  <si>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</si>
  <si>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</si>
  <si>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</si>
  <si>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</si>
  <si>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</si>
  <si>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</si>
  <si>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</si>
  <si>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</si>
  <si>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</si>
  <si>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</si>
  <si>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</si>
  <si>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</si>
  <si>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</si>
  <si>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</si>
  <si>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</si>
  <si>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</si>
  <si>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</si>
  <si>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</si>
  <si>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</si>
  <si>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</si>
  <si>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</si>
  <si>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</si>
  <si>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</si>
  <si>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</si>
  <si>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</si>
  <si>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</si>
  <si>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</si>
  <si>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</si>
  <si>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</si>
  <si>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</si>
  <si>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</si>
  <si>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</si>
  <si>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</si>
  <si>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</si>
  <si>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</si>
  <si>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</si>
  <si>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</si>
  <si>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</si>
  <si>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</si>
  <si>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</si>
  <si>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</si>
  <si>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</si>
  <si>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</si>
  <si>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</si>
  <si>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</si>
  <si>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</si>
  <si>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</si>
  <si>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</si>
  <si>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</si>
  <si>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</si>
  <si>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</si>
  <si>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</si>
  <si>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</si>
  <si>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</si>
  <si>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</si>
  <si>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</si>
  <si>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</si>
  <si>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</si>
  <si>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</si>
  <si>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</si>
  <si>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</si>
  <si>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</si>
  <si>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</si>
  <si>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</si>
  <si>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</si>
  <si>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</si>
  <si>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</si>
  <si>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</si>
  <si>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</si>
  <si>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</si>
  <si>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</si>
  <si>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</si>
  <si>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</si>
  <si>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</si>
  <si>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</si>
  <si>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</si>
  <si>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</si>
  <si>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</si>
  <si>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</si>
  <si>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</si>
  <si>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</si>
  <si>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</si>
  <si>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</si>
  <si>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</si>
  <si>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</si>
  <si>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</si>
  <si>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</si>
  <si>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</si>
  <si>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</si>
  <si>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</si>
  <si>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</si>
  <si>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</si>
  <si>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</si>
  <si>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</si>
  <si>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</si>
  <si>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</si>
  <si>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</si>
  <si>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</si>
  <si>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</si>
  <si>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</si>
  <si>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</si>
  <si>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</si>
  <si>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</si>
  <si>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</si>
  <si>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</si>
  <si>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</si>
  <si>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</si>
  <si>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</si>
  <si>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</si>
  <si>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</si>
  <si>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</si>
  <si>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</si>
  <si>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</si>
  <si>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</si>
  <si>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</si>
  <si>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</si>
  <si>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</si>
  <si>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</si>
  <si>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</si>
  <si>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</si>
  <si>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</si>
  <si>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</si>
  <si>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</si>
  <si>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</si>
  <si>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</si>
  <si>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</si>
  <si>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</si>
  <si>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</si>
  <si>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</si>
  <si>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</si>
  <si>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</si>
  <si>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</si>
  <si>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</si>
  <si>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</si>
  <si>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</si>
  <si>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</si>
  <si>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</si>
  <si>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</si>
  <si>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</si>
  <si>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</si>
  <si>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</si>
  <si>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</si>
  <si>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</si>
  <si>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</si>
  <si>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</si>
  <si>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</si>
  <si>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</si>
  <si>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</si>
  <si>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</si>
  <si>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</si>
  <si>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</si>
  <si>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</si>
  <si>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</si>
  <si>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</si>
  <si>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</si>
  <si>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</si>
  <si>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</si>
  <si>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</si>
  <si>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</si>
  <si>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</si>
  <si>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</si>
  <si>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</si>
  <si>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</si>
  <si>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</si>
  <si>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</si>
  <si>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</si>
  <si>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</si>
  <si>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</si>
  <si>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</si>
  <si>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</si>
  <si>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</si>
  <si>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</si>
  <si>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</si>
  <si>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</si>
  <si>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</si>
  <si>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</si>
  <si>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</si>
  <si>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</si>
  <si>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</si>
  <si>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</si>
  <si>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</si>
  <si>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</si>
  <si>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</si>
  <si>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</si>
  <si>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</si>
  <si>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</si>
  <si>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</si>
  <si>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</si>
  <si>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</si>
  <si>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</si>
  <si>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</si>
  <si>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</si>
  <si>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</si>
  <si>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</si>
  <si>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</si>
  <si>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</si>
  <si>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</si>
  <si>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</si>
  <si>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</si>
  <si>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</si>
  <si>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</si>
  <si>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</si>
  <si>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</si>
  <si>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</si>
  <si>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</si>
  <si>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</si>
  <si>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</si>
  <si>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</si>
  <si>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</si>
  <si>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</si>
  <si>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</si>
  <si>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</si>
  <si>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</si>
  <si>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</si>
  <si>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</si>
  <si>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</si>
  <si>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</si>
  <si>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</si>
  <si>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</si>
  <si>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</si>
  <si>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</si>
  <si>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</si>
  <si>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</si>
  <si>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</si>
  <si>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</si>
  <si>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</si>
  <si>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</si>
  <si>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</si>
  <si>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</si>
  <si>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</si>
  <si>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</si>
  <si>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</si>
  <si>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</si>
  <si>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</si>
  <si>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</si>
  <si>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</si>
  <si>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</si>
  <si>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</si>
  <si>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</si>
  <si>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</si>
  <si>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</si>
  <si>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</si>
  <si>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</si>
  <si>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</si>
  <si>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</si>
  <si>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</si>
  <si>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</si>
  <si>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</si>
  <si>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</si>
  <si>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</si>
  <si>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</si>
  <si>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</si>
  <si>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</si>
  <si>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</si>
  <si>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</si>
  <si>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</si>
  <si>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</si>
  <si>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</si>
  <si>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</si>
  <si>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</si>
  <si>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</si>
  <si>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</si>
  <si>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</si>
  <si>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</si>
  <si>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</si>
  <si>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</si>
  <si>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</si>
  <si>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</si>
  <si>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</si>
  <si>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</si>
  <si>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</si>
  <si>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</si>
  <si>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</si>
  <si>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</si>
  <si>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</si>
  <si>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</si>
  <si>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</si>
  <si>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</si>
  <si>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</si>
  <si>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</si>
  <si>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</si>
  <si>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</si>
  <si>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</si>
  <si>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</si>
  <si>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</si>
  <si>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</si>
  <si>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</si>
  <si>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</si>
  <si>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</si>
  <si>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</si>
  <si>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</si>
  <si>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</si>
  <si>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</si>
  <si>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</si>
  <si>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</si>
  <si>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</si>
  <si>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</si>
  <si>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</si>
  <si>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</si>
  <si>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</si>
  <si>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</si>
  <si>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</si>
  <si>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</si>
  <si>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</si>
  <si>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</si>
  <si>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</si>
  <si>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</si>
  <si>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</si>
  <si>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</si>
  <si>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</si>
  <si>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</si>
  <si>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</si>
  <si>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</si>
  <si>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</si>
  <si>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</si>
  <si>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</si>
  <si>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</si>
  <si>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</si>
  <si>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</si>
  <si>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</si>
  <si>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</si>
  <si>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</si>
  <si>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</si>
  <si>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</si>
  <si>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</si>
  <si>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</si>
  <si>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</si>
  <si>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</si>
  <si>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</si>
  <si>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</si>
  <si>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</si>
  <si>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</si>
  <si>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</si>
  <si>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</si>
  <si>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</si>
  <si>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</si>
  <si>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</si>
  <si>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</si>
  <si>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</si>
  <si>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</si>
  <si>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</si>
  <si>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</si>
  <si>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</si>
  <si>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</si>
  <si>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</si>
  <si>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</si>
  <si>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</si>
  <si>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</si>
  <si>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</si>
  <si>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</si>
  <si>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</si>
  <si>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</si>
  <si>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</si>
  <si>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</si>
  <si>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</si>
  <si>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</si>
  <si>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</si>
  <si>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</si>
  <si>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</si>
  <si>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</si>
  <si>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</si>
  <si>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</si>
  <si>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</si>
  <si>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</si>
  <si>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</si>
  <si>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</si>
  <si>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</si>
  <si>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</si>
  <si>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</si>
  <si>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</si>
  <si>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</si>
  <si>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</si>
  <si>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</si>
  <si>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</si>
  <si>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</si>
  <si>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</si>
  <si>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</si>
  <si>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</si>
  <si>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</si>
  <si>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</si>
  <si>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</si>
  <si>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</si>
  <si>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</si>
  <si>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</si>
  <si>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</si>
  <si>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</si>
  <si>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</si>
  <si>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</si>
  <si>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</si>
  <si>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</si>
  <si>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</si>
  <si>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</si>
  <si>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</si>
  <si>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</si>
  <si>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</si>
  <si>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</si>
  <si>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</si>
  <si>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</si>
  <si>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</si>
  <si>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</si>
  <si>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</si>
  <si>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</si>
  <si>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</si>
  <si>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</si>
  <si>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</si>
  <si>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</si>
  <si>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</si>
  <si>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</si>
  <si>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</si>
  <si>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</si>
  <si>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</si>
  <si>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</si>
  <si>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</si>
  <si>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</si>
  <si>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</si>
  <si>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</si>
  <si>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</si>
  <si>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</si>
  <si>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</si>
  <si>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</si>
  <si>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</si>
  <si>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</si>
  <si>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</si>
  <si>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</si>
  <si>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</si>
  <si>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</si>
  <si>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</si>
  <si>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</si>
  <si>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</si>
  <si>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</si>
  <si>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</si>
  <si>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</si>
  <si>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</si>
  <si>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</si>
  <si>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</si>
  <si>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</si>
  <si>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</si>
  <si>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</si>
  <si>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</si>
  <si>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</si>
  <si>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</si>
  <si>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</si>
  <si>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</si>
  <si>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</si>
  <si>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</si>
  <si>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</si>
  <si>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</si>
  <si>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</si>
  <si>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</si>
  <si>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</si>
  <si>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</si>
  <si>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</si>
  <si>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</si>
  <si>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</si>
  <si>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</si>
  <si>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</si>
  <si>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</si>
  <si>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</si>
  <si>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</si>
  <si>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</si>
  <si>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</si>
  <si>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</si>
  <si>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</si>
  <si>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</si>
  <si>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</si>
  <si>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</si>
  <si>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</si>
  <si>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</si>
  <si>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</si>
  <si>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</si>
  <si>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</si>
  <si>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</si>
  <si>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</si>
  <si>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</si>
  <si>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</si>
  <si>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</si>
  <si>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</si>
  <si>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</si>
  <si>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</si>
  <si>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</si>
  <si>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</si>
  <si>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</si>
  <si>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</si>
  <si>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</si>
  <si>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</si>
  <si>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</si>
  <si>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</si>
  <si>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</si>
  <si>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</si>
  <si>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</si>
  <si>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</si>
  <si>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</si>
  <si>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</si>
  <si>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</si>
  <si>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</si>
  <si>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</si>
  <si>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</si>
  <si>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</si>
  <si>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</si>
  <si>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</si>
  <si>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</si>
  <si>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</si>
  <si>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</si>
  <si>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</si>
  <si>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</si>
  <si>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</si>
  <si>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</si>
  <si>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</si>
  <si>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</si>
  <si>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</si>
  <si>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</si>
  <si>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</si>
  <si>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</si>
  <si>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</si>
  <si>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</si>
  <si>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</si>
  <si>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</si>
  <si>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</si>
  <si>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</si>
  <si>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</si>
  <si>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</si>
  <si>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</si>
  <si>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</si>
  <si>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</si>
  <si>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</si>
  <si>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</si>
  <si>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</si>
  <si>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</si>
  <si>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</si>
  <si>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</si>
  <si>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</si>
  <si>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</si>
  <si>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</si>
  <si>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</si>
  <si>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</si>
  <si>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</si>
  <si>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</si>
  <si>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</si>
  <si>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</si>
  <si>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</si>
  <si>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</si>
  <si>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</si>
  <si>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</si>
  <si>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</si>
  <si>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</si>
  <si>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</si>
  <si>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</si>
  <si>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</si>
  <si>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</si>
  <si>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</si>
  <si>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</si>
  <si>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</si>
  <si>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</si>
  <si>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</si>
  <si>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</si>
  <si>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</si>
  <si>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</si>
  <si>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</si>
  <si>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</si>
  <si>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</si>
  <si>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</si>
  <si>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</si>
  <si>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</si>
  <si>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</si>
  <si>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</si>
  <si>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</si>
  <si>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</si>
  <si>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</si>
  <si>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</si>
  <si>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</si>
  <si>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</si>
  <si>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</si>
  <si>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</si>
  <si>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</si>
  <si>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</si>
  <si>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</si>
  <si>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</si>
  <si>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</si>
  <si>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</si>
  <si>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</si>
  <si>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</si>
  <si>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</si>
  <si>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</si>
  <si>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</si>
  <si>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</si>
  <si>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</si>
  <si>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</si>
  <si>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</si>
  <si>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</si>
  <si>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</si>
  <si>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</si>
  <si>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</si>
  <si>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</si>
  <si>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</si>
  <si>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</si>
  <si>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</si>
  <si>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</si>
  <si>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</si>
  <si>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</si>
  <si>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</si>
  <si>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</si>
  <si>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</si>
  <si>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</si>
  <si>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</si>
  <si>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</si>
  <si>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</si>
  <si>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</si>
  <si>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</si>
  <si>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</si>
  <si>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</si>
  <si>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</si>
  <si>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</si>
  <si>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</si>
  <si>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</si>
  <si>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</si>
  <si>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</si>
  <si>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</si>
  <si>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</si>
  <si>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</si>
  <si>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</si>
  <si>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</si>
  <si>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</si>
  <si>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</si>
  <si>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</si>
  <si>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</si>
  <si>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</si>
  <si>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</si>
  <si>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</si>
  <si>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</si>
  <si>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</si>
  <si>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</si>
  <si>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</si>
  <si>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</si>
  <si>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</si>
  <si>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</si>
  <si>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</si>
  <si>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</si>
  <si>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</si>
  <si>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</si>
  <si>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</si>
  <si>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</si>
  <si>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</si>
  <si>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</si>
  <si>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</si>
  <si>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</si>
  <si>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</si>
  <si>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</si>
  <si>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</si>
  <si>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</si>
  <si>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</si>
  <si>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</si>
  <si>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</si>
  <si>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</si>
  <si>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</si>
  <si>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</si>
  <si>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</si>
  <si>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</si>
  <si>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</si>
  <si>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</si>
  <si>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</si>
  <si>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</si>
  <si>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</si>
  <si>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</si>
  <si>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</si>
  <si>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</si>
  <si>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</si>
  <si>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</si>
  <si>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</si>
  <si>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</si>
  <si>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</si>
  <si>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</si>
  <si>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</si>
  <si>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</si>
  <si>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</si>
  <si>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</si>
  <si>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</si>
  <si>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</si>
  <si>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</si>
  <si>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</si>
  <si>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</si>
  <si>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</si>
  <si>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</si>
  <si>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</si>
  <si>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</si>
  <si>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</si>
  <si>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</si>
  <si>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</si>
  <si>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</si>
  <si>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</si>
  <si>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</si>
  <si>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</si>
  <si>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</si>
  <si>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</si>
  <si>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</si>
  <si>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</si>
  <si>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</si>
  <si>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</si>
  <si>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</si>
  <si>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</si>
  <si>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</si>
  <si>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</si>
  <si>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</si>
  <si>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</si>
  <si>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</si>
  <si>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</si>
  <si>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</si>
  <si>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</si>
  <si>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</si>
  <si>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</si>
  <si>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</si>
  <si>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</si>
  <si>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</si>
  <si>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</si>
  <si>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</si>
  <si>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</si>
  <si>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</si>
  <si>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</si>
  <si>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</si>
  <si>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</si>
  <si>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</si>
  <si>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</si>
  <si>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</si>
  <si>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</si>
  <si>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</si>
  <si>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</si>
  <si>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</si>
  <si>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</si>
  <si>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</si>
  <si>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</si>
  <si>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</si>
  <si>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</si>
  <si>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</si>
  <si>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</si>
  <si>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</si>
  <si>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</si>
  <si>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</si>
  <si>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</si>
  <si>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</si>
  <si>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</si>
  <si>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</si>
  <si>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</si>
  <si>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</si>
  <si>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</si>
  <si>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</si>
  <si>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</si>
  <si>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</si>
  <si>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</si>
  <si>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</si>
  <si>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</si>
  <si>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</si>
  <si>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</si>
  <si>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</si>
  <si>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</si>
  <si>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</si>
  <si>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</si>
  <si>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</si>
  <si>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</si>
  <si>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</si>
  <si>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</si>
  <si>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</si>
  <si>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</si>
  <si>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</si>
  <si>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</si>
  <si>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</si>
  <si>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</si>
  <si>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</si>
  <si>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</si>
  <si>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</si>
  <si>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</si>
  <si>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</si>
  <si>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</si>
  <si>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</si>
  <si>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</si>
  <si>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</si>
  <si>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</si>
  <si>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</si>
  <si>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</si>
  <si>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</si>
  <si>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</si>
  <si>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</si>
  <si>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</si>
  <si>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</si>
  <si>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</si>
  <si>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</si>
  <si>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</si>
  <si>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</si>
  <si>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</si>
  <si>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</si>
  <si>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</si>
  <si>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</si>
  <si>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</si>
  <si>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</si>
  <si>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</si>
  <si>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</si>
  <si>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</si>
  <si>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</si>
  <si>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</si>
  <si>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</si>
  <si>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</si>
  <si>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</si>
  <si>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</si>
  <si>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</si>
  <si>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</si>
  <si>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</si>
  <si>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</si>
  <si>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</si>
  <si>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</si>
  <si>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</si>
  <si>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</si>
  <si>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</si>
  <si>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</si>
  <si>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</si>
  <si>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</si>
  <si>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</si>
  <si>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</si>
  <si>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</si>
  <si>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</si>
  <si>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</si>
  <si>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</si>
  <si>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</si>
  <si>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</si>
  <si>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</si>
  <si>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</si>
  <si>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</si>
  <si>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</si>
  <si>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</si>
  <si>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</si>
  <si>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</si>
  <si>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</si>
  <si>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</si>
  <si>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</si>
  <si>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</si>
  <si>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</si>
  <si>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</si>
  <si>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</si>
  <si>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</si>
  <si>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</si>
  <si>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</si>
  <si>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</si>
  <si>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</si>
  <si>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</si>
  <si>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</si>
  <si>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</si>
  <si>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</si>
  <si>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</si>
  <si>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</si>
  <si>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</si>
  <si>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</si>
  <si>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</si>
  <si>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</si>
  <si>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</si>
  <si>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</si>
  <si>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</si>
  <si>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</si>
  <si>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</si>
  <si>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</si>
  <si>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</si>
  <si>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</si>
  <si>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</si>
  <si>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</si>
  <si>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</si>
  <si>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</si>
  <si>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</si>
  <si>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</si>
  <si>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</si>
  <si>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</si>
  <si>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</si>
  <si>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</si>
  <si>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</si>
  <si>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</si>
  <si>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</si>
  <si>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</si>
  <si>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</si>
  <si>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</si>
  <si>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</si>
  <si>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</si>
  <si>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</si>
  <si>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</si>
  <si>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</si>
  <si>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</si>
  <si>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</si>
  <si>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</si>
  <si>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</si>
  <si>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</si>
  <si>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</si>
  <si>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</si>
  <si>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</si>
  <si>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</si>
  <si>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</si>
  <si>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</si>
  <si>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</si>
  <si>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</si>
  <si>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</si>
  <si>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</si>
  <si>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</si>
  <si>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</si>
  <si>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</si>
  <si>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</si>
  <si>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</si>
  <si>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</si>
  <si>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</si>
  <si>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</si>
  <si>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</si>
  <si>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</si>
  <si>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</si>
  <si>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</si>
  <si>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</si>
  <si>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</si>
  <si>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</si>
  <si>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</si>
  <si>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</si>
  <si>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</si>
  <si>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</si>
  <si>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</si>
  <si>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</si>
  <si>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</si>
  <si>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</si>
  <si>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</si>
  <si>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</si>
  <si>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</si>
  <si>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</si>
  <si>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</si>
  <si>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</si>
  <si>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</si>
  <si>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</si>
  <si>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</si>
  <si>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</si>
  <si>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</si>
  <si>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</si>
  <si>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</si>
  <si>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</si>
  <si>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</si>
  <si>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</si>
  <si>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</si>
  <si>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</si>
  <si>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</si>
  <si>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</si>
  <si>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</si>
  <si>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</si>
  <si>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</si>
  <si>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</si>
  <si>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</si>
  <si>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</si>
  <si>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</si>
  <si>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</si>
  <si>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</si>
  <si>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</si>
  <si>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</si>
  <si>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</si>
  <si>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</si>
  <si>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</si>
  <si>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</si>
  <si>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</si>
  <si>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</si>
  <si>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</si>
  <si>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</si>
  <si>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</si>
  <si>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</si>
  <si>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</si>
  <si>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</si>
  <si>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</si>
  <si>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</si>
  <si>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</si>
  <si>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</si>
  <si>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</si>
  <si>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</si>
  <si>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</si>
  <si>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</si>
  <si>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</si>
  <si>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</si>
  <si>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</si>
  <si>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</si>
  <si>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</si>
  <si>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</si>
  <si>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</si>
  <si>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</si>
  <si>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</si>
  <si>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</si>
  <si>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</si>
  <si>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</si>
  <si>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</si>
  <si>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</si>
  <si>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</si>
  <si>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</si>
  <si>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</si>
  <si>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</si>
  <si>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</si>
  <si>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</si>
  <si>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</si>
  <si>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</si>
  <si>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</si>
  <si>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</si>
  <si>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</si>
  <si>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</si>
  <si>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</si>
  <si>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</si>
  <si>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</si>
  <si>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</si>
  <si>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</si>
  <si>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</si>
  <si>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</si>
  <si>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</si>
  <si>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</si>
  <si>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</si>
  <si>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</si>
  <si>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</si>
  <si>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</si>
  <si>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</si>
  <si>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</si>
  <si>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</si>
  <si>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</si>
  <si>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</si>
  <si>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</si>
  <si>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</si>
  <si>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</si>
  <si>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</si>
  <si>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</si>
  <si>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</si>
  <si>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</si>
  <si>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</si>
  <si>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</si>
  <si>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</si>
  <si>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</si>
  <si>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</si>
  <si>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</si>
  <si>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</si>
  <si>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</si>
  <si>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</si>
  <si>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</si>
  <si>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</si>
  <si>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</si>
  <si>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</si>
  <si>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</si>
  <si>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</si>
  <si>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</si>
  <si>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</si>
  <si>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</si>
  <si>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</si>
  <si>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</si>
  <si>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</si>
  <si>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</si>
  <si>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</si>
  <si>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</si>
  <si>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</si>
  <si>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</si>
  <si>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</si>
  <si>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</si>
  <si>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</si>
  <si>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</si>
  <si>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</si>
  <si>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</si>
  <si>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</si>
  <si>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</si>
  <si>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</si>
  <si>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</si>
  <si>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</si>
  <si>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</si>
  <si>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</si>
  <si>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</si>
  <si>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</si>
  <si>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</si>
  <si>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</si>
  <si>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</si>
  <si>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</si>
  <si>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</si>
  <si>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</si>
  <si>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</si>
  <si>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</si>
  <si>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</si>
  <si>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</si>
  <si>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</si>
  <si>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</si>
  <si>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</si>
  <si>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</si>
  <si>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</si>
  <si>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</si>
  <si>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</si>
  <si>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</si>
  <si>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</si>
  <si>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</si>
  <si>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</si>
  <si>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</si>
  <si>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</si>
  <si>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</si>
  <si>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</si>
  <si>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</si>
  <si>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</si>
  <si>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</si>
  <si>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</si>
  <si>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</si>
  <si>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</si>
  <si>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</si>
  <si>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</si>
  <si>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</si>
  <si>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</si>
  <si>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</si>
  <si>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</si>
  <si>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</si>
  <si>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</si>
  <si>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</si>
  <si>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</si>
  <si>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</si>
  <si>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</si>
  <si>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</si>
  <si>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</si>
  <si>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</si>
  <si>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</si>
  <si>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</si>
  <si>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</si>
  <si>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</si>
  <si>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</si>
  <si>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</si>
  <si>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</si>
  <si>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</si>
  <si>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</si>
  <si>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</si>
  <si>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</si>
  <si>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</si>
  <si>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</si>
  <si>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</si>
  <si>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</si>
  <si>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</si>
  <si>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</si>
  <si>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</si>
  <si>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</si>
  <si>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</si>
  <si>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</si>
  <si>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</si>
  <si>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</si>
  <si>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</si>
  <si>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</si>
  <si>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</si>
  <si>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</si>
  <si>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</si>
  <si>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</si>
  <si>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</si>
  <si>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</si>
  <si>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</si>
  <si>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</si>
  <si>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</si>
  <si>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</si>
  <si>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</si>
  <si>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</si>
  <si>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</si>
  <si>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</si>
  <si>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</si>
  <si>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</si>
  <si>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</si>
  <si>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</si>
  <si>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</si>
  <si>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</si>
  <si>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</si>
  <si>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</si>
  <si>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</si>
  <si>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</si>
  <si>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</si>
  <si>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</si>
  <si>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</si>
  <si>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</si>
  <si>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</si>
  <si>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</si>
  <si>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</si>
  <si>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</si>
  <si>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</si>
  <si>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</si>
  <si>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</si>
  <si>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</si>
  <si>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</si>
  <si>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</si>
  <si>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</si>
  <si>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</si>
  <si>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</si>
  <si>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</si>
  <si>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</si>
  <si>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</si>
  <si>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</si>
  <si>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</si>
  <si>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</si>
  <si>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</si>
  <si>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</si>
  <si>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</si>
  <si>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</si>
  <si>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</si>
  <si>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</si>
  <si>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</si>
  <si>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</si>
  <si>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</si>
  <si>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</si>
  <si>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</si>
  <si>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</si>
  <si>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</si>
  <si>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</si>
  <si>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</si>
  <si>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</si>
  <si>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</si>
  <si>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</si>
  <si>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</si>
  <si>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</si>
  <si>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</si>
  <si>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</si>
  <si>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</si>
  <si>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</si>
  <si>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</si>
  <si>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</si>
  <si>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</si>
  <si>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</si>
  <si>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</si>
  <si>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</si>
  <si>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</si>
  <si>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</si>
  <si>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</si>
  <si>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</si>
  <si>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</si>
  <si>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</si>
  <si>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</si>
  <si>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</si>
  <si>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</si>
  <si>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</si>
  <si>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</si>
  <si>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</si>
  <si>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</si>
  <si>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</si>
  <si>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</si>
  <si>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</si>
  <si>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</si>
  <si>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</si>
  <si>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</si>
  <si>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</si>
  <si>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</si>
  <si>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</si>
  <si>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</si>
  <si>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</si>
  <si>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</si>
  <si>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</si>
  <si>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</si>
  <si>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</si>
  <si>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</si>
  <si>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</si>
  <si>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</si>
  <si>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</si>
  <si>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</si>
  <si>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</si>
  <si>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</si>
  <si>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</si>
  <si>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</si>
  <si>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</si>
  <si>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</si>
  <si>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</si>
  <si>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</si>
  <si>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</si>
  <si>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</si>
  <si>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</si>
  <si>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</si>
  <si>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</si>
  <si>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</si>
  <si>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</si>
  <si>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</si>
  <si>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</si>
  <si>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</si>
  <si>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</si>
  <si>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</si>
  <si>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</si>
  <si>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</si>
  <si>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</si>
  <si>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</si>
  <si>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</si>
  <si>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</si>
  <si>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</si>
  <si>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</si>
  <si>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</si>
  <si>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</si>
  <si>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</si>
  <si>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</si>
  <si>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</si>
  <si>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</si>
  <si>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</si>
  <si>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</si>
  <si>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</si>
  <si>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</si>
  <si>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</si>
  <si>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</si>
  <si>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</si>
  <si>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</si>
  <si>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</si>
  <si>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</si>
  <si>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</si>
  <si>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</si>
  <si>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</si>
  <si>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</si>
  <si>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</si>
  <si>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</si>
  <si>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</si>
  <si>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</si>
  <si>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</si>
  <si>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</si>
  <si>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</si>
  <si>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</si>
  <si>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</si>
  <si>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</si>
  <si>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</si>
  <si>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</si>
  <si>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</si>
  <si>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</si>
  <si>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</si>
  <si>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</si>
  <si>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</si>
  <si>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</si>
  <si>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</si>
  <si>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</si>
  <si>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</si>
  <si>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</si>
  <si>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</si>
  <si>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</si>
  <si>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</si>
  <si>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</si>
  <si>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</si>
  <si>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</si>
  <si>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</si>
  <si>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</si>
  <si>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</si>
  <si>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</si>
  <si>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</si>
  <si>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</si>
  <si>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</si>
  <si>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</si>
  <si>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</si>
  <si>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</si>
  <si>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</si>
  <si>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</si>
  <si>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</si>
  <si>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</si>
  <si>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</si>
  <si>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</si>
  <si>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</si>
  <si>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</si>
  <si>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</si>
  <si>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</si>
  <si>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</si>
  <si>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</si>
  <si>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</si>
  <si>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</si>
  <si>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</si>
  <si>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</si>
  <si>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</si>
  <si>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</si>
  <si>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</si>
  <si>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</si>
  <si>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</si>
  <si>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</si>
  <si>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</si>
  <si>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</si>
  <si>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</si>
  <si>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</si>
  <si>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</si>
  <si>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</si>
  <si>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</si>
  <si>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</si>
  <si>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</si>
  <si>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</si>
  <si>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</si>
  <si>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</si>
  <si>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</si>
  <si>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</si>
  <si>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</si>
  <si>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</si>
  <si>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</si>
  <si>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</si>
  <si>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</si>
  <si>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</si>
  <si>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</si>
  <si>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</si>
  <si>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</si>
  <si>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</si>
  <si>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</si>
  <si>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</si>
  <si>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</si>
  <si>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</si>
  <si>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</si>
  <si>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</si>
  <si>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</si>
  <si>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</si>
  <si>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</si>
  <si>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</si>
  <si>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</si>
  <si>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</si>
  <si>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</si>
  <si>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</si>
  <si>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</si>
  <si>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</si>
  <si>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</si>
  <si>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</si>
  <si>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</si>
  <si>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</si>
  <si>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</si>
  <si>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</si>
  <si>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</si>
  <si>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</si>
  <si>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</si>
  <si>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</si>
  <si>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</si>
  <si>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</si>
  <si>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</si>
  <si>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</si>
  <si>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</si>
  <si>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</si>
  <si>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</si>
  <si>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</si>
  <si>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</si>
  <si>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</si>
  <si>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</si>
  <si>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</si>
  <si>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</si>
  <si>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</si>
  <si>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</si>
  <si>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</si>
  <si>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</si>
  <si>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</si>
  <si>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</si>
  <si>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</si>
  <si>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</si>
  <si>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</si>
  <si>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</si>
  <si>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</si>
  <si>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</si>
  <si>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</si>
  <si>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</si>
  <si>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</si>
  <si>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</si>
  <si>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</si>
  <si>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</si>
  <si>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</si>
  <si>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</si>
  <si>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</si>
  <si>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</si>
  <si>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</si>
  <si>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</si>
  <si>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</si>
  <si>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</si>
  <si>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</si>
  <si>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</si>
  <si>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</si>
  <si>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</si>
  <si>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</si>
  <si>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</si>
  <si>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</si>
  <si>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</si>
  <si>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</si>
  <si>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</si>
  <si>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</si>
  <si>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</si>
  <si>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</si>
  <si>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</si>
  <si>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</si>
  <si>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</si>
  <si>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</si>
  <si>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</si>
  <si>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</si>
  <si>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</si>
  <si>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</si>
  <si>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</si>
  <si>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</si>
  <si>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</si>
  <si>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</si>
  <si>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</si>
  <si>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</si>
  <si>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</si>
  <si>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</si>
  <si>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</si>
  <si>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</si>
  <si>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</si>
  <si>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</si>
  <si>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</si>
  <si>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</si>
  <si>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</si>
  <si>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</si>
  <si>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</si>
  <si>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</si>
  <si>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</si>
  <si>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</si>
  <si>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</si>
  <si>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</si>
  <si>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</si>
  <si>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</si>
  <si>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</si>
  <si>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</si>
  <si>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</si>
  <si>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</si>
  <si>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</si>
  <si>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</si>
  <si>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</si>
  <si>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</si>
  <si>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</si>
  <si>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</si>
  <si>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</si>
  <si>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</si>
  <si>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</si>
  <si>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</si>
  <si>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</si>
  <si>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</si>
  <si>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</si>
  <si>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</si>
  <si>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</si>
  <si>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</si>
  <si>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</si>
  <si>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</si>
  <si>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</si>
  <si>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</si>
  <si>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</si>
  <si>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</si>
  <si>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</si>
  <si>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</si>
  <si>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</si>
  <si>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</si>
  <si>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</si>
  <si>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</si>
  <si>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</si>
  <si>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</si>
  <si>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</si>
  <si>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</si>
  <si>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</si>
  <si>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</si>
  <si>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</si>
  <si>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</si>
  <si>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</si>
  <si>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</si>
  <si>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</si>
  <si>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</si>
  <si>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</si>
  <si>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</si>
  <si>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</si>
  <si>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</si>
  <si>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</si>
  <si>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</si>
  <si>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</si>
  <si>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</si>
  <si>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</si>
  <si>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</si>
  <si>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</si>
  <si>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</si>
  <si>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</si>
  <si>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</si>
  <si>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</si>
  <si>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</si>
  <si>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</si>
  <si>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</si>
  <si>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</si>
  <si>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</si>
  <si>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</si>
  <si>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</si>
  <si>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</si>
  <si>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</si>
  <si>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</si>
  <si>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</si>
  <si>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</si>
  <si>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</si>
  <si>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</si>
  <si>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</si>
  <si>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</si>
  <si>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</si>
  <si>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</si>
  <si>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</si>
  <si>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</si>
  <si>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</si>
  <si>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</si>
  <si>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</si>
  <si>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</si>
  <si>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</si>
  <si>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</si>
  <si>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</si>
  <si>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</si>
  <si>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</si>
  <si>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</si>
  <si>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</si>
  <si>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</si>
  <si>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</si>
  <si>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</si>
  <si>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</si>
  <si>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</si>
  <si>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</si>
  <si>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</si>
  <si>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</si>
  <si>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</si>
  <si>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</si>
  <si>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</si>
  <si>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</si>
  <si>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</si>
  <si>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</si>
  <si>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</si>
  <si>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</si>
  <si>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</si>
  <si>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</si>
  <si>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</si>
  <si>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</si>
  <si>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</si>
  <si>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</si>
  <si>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</si>
  <si>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</si>
  <si>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</si>
  <si>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</si>
  <si>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</si>
  <si>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</si>
  <si>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</si>
  <si>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</si>
  <si>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</si>
  <si>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</si>
  <si>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</si>
  <si>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</si>
  <si>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</si>
  <si>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</si>
  <si>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</si>
  <si>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</si>
  <si>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</si>
  <si>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</si>
  <si>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</si>
  <si>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</si>
  <si>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</si>
  <si>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</si>
  <si>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</si>
  <si>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</si>
  <si>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</si>
  <si>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</si>
  <si>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</si>
  <si>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</si>
  <si>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</si>
  <si>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</si>
  <si>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</si>
  <si>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</si>
  <si>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</si>
  <si>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</si>
  <si>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</si>
  <si>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</si>
  <si>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</si>
  <si>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</si>
  <si>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</si>
  <si>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</si>
  <si>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</si>
  <si>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</si>
  <si>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</si>
  <si>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</si>
  <si>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</si>
  <si>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</si>
  <si>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</si>
  <si>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</si>
  <si>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</si>
  <si>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</si>
  <si>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</si>
  <si>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</si>
  <si>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</si>
  <si>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</si>
  <si>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</si>
  <si>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</si>
  <si>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</si>
  <si>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</si>
  <si>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</si>
  <si>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</si>
  <si>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</si>
  <si>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</si>
  <si>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</si>
  <si>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</si>
  <si>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</si>
  <si>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</si>
  <si>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</si>
  <si>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</si>
  <si>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</si>
  <si>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</si>
  <si>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</si>
  <si>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</si>
  <si>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</si>
  <si>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</si>
  <si>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</si>
  <si>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</si>
  <si>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</si>
  <si>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</si>
  <si>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</si>
  <si>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</si>
  <si>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</si>
  <si>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</si>
  <si>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</si>
  <si>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</si>
  <si>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</si>
  <si>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</si>
  <si>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</si>
  <si>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</si>
  <si>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</si>
  <si>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</si>
  <si>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</si>
  <si>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</si>
  <si>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</si>
  <si>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</si>
  <si>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</si>
  <si>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</si>
  <si>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</si>
  <si>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</si>
  <si>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</si>
  <si>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</si>
  <si>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</si>
  <si>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</si>
  <si>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</si>
  <si>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</si>
  <si>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</si>
  <si>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</si>
  <si>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</si>
  <si>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</si>
  <si>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</si>
  <si>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</si>
  <si>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</si>
  <si>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</si>
  <si>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</si>
  <si>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</si>
  <si>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</si>
  <si>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</si>
  <si>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</si>
  <si>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</si>
  <si>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</si>
  <si>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</si>
  <si>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</si>
  <si>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</si>
  <si>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</si>
  <si>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</si>
  <si>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</si>
  <si>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</si>
  <si>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</si>
  <si>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</si>
  <si>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</si>
  <si>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</si>
  <si>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</si>
  <si>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</si>
  <si>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</si>
  <si>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</si>
  <si>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</si>
  <si>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</si>
  <si>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</si>
  <si>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</si>
  <si>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</si>
  <si>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</si>
  <si>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</si>
  <si>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</si>
  <si>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</si>
  <si>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</si>
  <si>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</si>
  <si>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</si>
  <si>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</si>
  <si>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</si>
  <si>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</si>
  <si>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</si>
  <si>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</si>
  <si>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</si>
  <si>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</si>
  <si>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</si>
  <si>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</si>
  <si>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</si>
  <si>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</si>
  <si>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</si>
  <si>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</si>
  <si>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</si>
  <si>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</si>
  <si>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</si>
  <si>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</si>
  <si>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</si>
  <si>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</si>
  <si>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</si>
  <si>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</si>
  <si>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</si>
  <si>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</si>
  <si>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</si>
  <si>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</si>
  <si>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</si>
  <si>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</si>
  <si>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</si>
  <si>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</si>
  <si>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</si>
  <si>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</si>
  <si>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</si>
  <si>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</si>
  <si>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</si>
  <si>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</si>
  <si>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</si>
  <si>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</si>
  <si>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</si>
  <si>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</si>
  <si>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</si>
  <si>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</si>
  <si>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</si>
  <si>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</si>
  <si>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</si>
  <si>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</si>
  <si>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</si>
  <si>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</si>
  <si>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</si>
  <si>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</si>
  <si>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</si>
  <si>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</si>
  <si>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</si>
  <si>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</si>
  <si>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</si>
  <si>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</si>
  <si>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</si>
  <si>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</si>
  <si>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</si>
  <si>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</si>
  <si>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</si>
  <si>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</si>
  <si>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</si>
  <si>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</si>
  <si>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</si>
  <si>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</si>
  <si>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</si>
  <si>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</si>
  <si>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</si>
  <si>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</si>
  <si>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</si>
  <si>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</si>
  <si>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</si>
  <si>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</si>
  <si>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</si>
  <si>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</si>
  <si>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</si>
  <si>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</si>
  <si>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</si>
  <si>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</si>
  <si>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</si>
  <si>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</si>
  <si>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</si>
  <si>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</si>
  <si>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</si>
  <si>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</si>
  <si>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</si>
  <si>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</si>
  <si>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</si>
  <si>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</si>
  <si>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</si>
  <si>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</si>
  <si>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</si>
  <si>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</si>
  <si>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</si>
  <si>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</si>
  <si>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</si>
  <si>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</si>
  <si>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</si>
  <si>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</si>
  <si>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</si>
  <si>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</si>
  <si>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</si>
  <si>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</si>
  <si>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</si>
  <si>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</si>
  <si>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</si>
  <si>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</si>
  <si>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</si>
  <si>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</si>
  <si>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</si>
  <si>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</si>
  <si>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</si>
  <si>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</si>
  <si>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</si>
  <si>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</si>
  <si>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</si>
  <si>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</si>
  <si>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</si>
  <si>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</si>
  <si>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</si>
  <si>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</si>
  <si>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</si>
  <si>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</si>
  <si>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</si>
  <si>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</si>
  <si>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</si>
  <si>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</si>
  <si>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</si>
  <si>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</si>
  <si>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</si>
  <si>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</si>
  <si>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</si>
  <si>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</si>
  <si>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</si>
  <si>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</si>
  <si>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</si>
  <si>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</si>
  <si>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</si>
  <si>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</si>
  <si>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</si>
  <si>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</si>
  <si>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</si>
  <si>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</si>
  <si>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</si>
  <si>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</si>
  <si>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</si>
  <si>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</si>
  <si>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</si>
  <si>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</si>
  <si>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</si>
  <si>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</si>
  <si>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</si>
  <si>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</si>
  <si>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</si>
  <si>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</si>
  <si>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</si>
  <si>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</si>
  <si>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</si>
  <si>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</si>
  <si>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</si>
  <si>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</si>
  <si>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</si>
  <si>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</si>
  <si>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</si>
  <si>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</si>
  <si>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</si>
  <si>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</si>
  <si>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</si>
  <si>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</si>
  <si>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</si>
  <si>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</si>
  <si>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</si>
  <si>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</si>
  <si>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</si>
  <si>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</si>
  <si>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</si>
  <si>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</si>
  <si>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</si>
  <si>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</si>
  <si>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</si>
  <si>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</si>
  <si>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</si>
  <si>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</si>
  <si>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</si>
  <si>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</si>
  <si>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</si>
  <si>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</si>
  <si>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</si>
  <si>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</si>
  <si>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</si>
  <si>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</si>
  <si>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</si>
  <si>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</si>
  <si>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</si>
  <si>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</si>
  <si>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</si>
  <si>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</si>
  <si>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</si>
  <si>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</si>
  <si>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</si>
  <si>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</si>
  <si>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</si>
  <si>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</si>
  <si>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</si>
  <si>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</si>
  <si>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</si>
  <si>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</si>
  <si>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</si>
  <si>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</si>
  <si>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</si>
  <si>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</si>
  <si>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</si>
  <si>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</si>
  <si>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</si>
  <si>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</si>
  <si>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</si>
  <si>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</si>
  <si>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</si>
  <si>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</si>
  <si>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</si>
  <si>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</si>
  <si>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</si>
  <si>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</si>
  <si>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</si>
  <si>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</si>
  <si>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</si>
  <si>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</si>
  <si>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</si>
  <si>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</si>
  <si>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</si>
  <si>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</si>
  <si>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</si>
  <si>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</si>
  <si>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</si>
  <si>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</si>
  <si>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</si>
  <si>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</si>
  <si>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</si>
  <si>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</si>
  <si>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</si>
  <si>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</si>
  <si>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</si>
  <si>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</si>
  <si>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</si>
  <si>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</si>
  <si>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</si>
  <si>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</si>
  <si>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</si>
  <si>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</si>
  <si>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</si>
  <si>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</si>
  <si>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</si>
  <si>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</si>
  <si>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</si>
  <si>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</si>
  <si>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</si>
  <si>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</si>
  <si>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</si>
  <si>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</si>
  <si>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</si>
  <si>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</si>
  <si>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</si>
  <si>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</si>
  <si>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</si>
  <si>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</si>
  <si>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</si>
  <si>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</si>
  <si>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</si>
  <si>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</si>
  <si>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</si>
  <si>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</si>
  <si>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</si>
  <si>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</si>
  <si>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</si>
  <si>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</si>
  <si>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</si>
  <si>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</si>
  <si>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</si>
  <si>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</si>
  <si>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</si>
  <si>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</si>
  <si>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</si>
  <si>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</si>
  <si>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</si>
  <si>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</si>
  <si>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</si>
  <si>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</si>
  <si>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</si>
  <si>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</si>
  <si>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</si>
  <si>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</si>
  <si>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</si>
  <si>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</si>
  <si>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</si>
  <si>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</si>
  <si>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</si>
  <si>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</si>
  <si>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</si>
  <si>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</si>
  <si>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</si>
  <si>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</si>
  <si>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</si>
  <si>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</si>
  <si>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</si>
  <si>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</si>
  <si>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</si>
  <si>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</si>
  <si>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</si>
  <si>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</si>
  <si>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</si>
  <si>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</si>
  <si>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</si>
  <si>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</si>
  <si>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</si>
  <si>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</si>
  <si>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</si>
  <si>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</si>
  <si>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</si>
  <si>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</si>
  <si>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</si>
  <si>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</si>
  <si>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</si>
  <si>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</si>
  <si>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</si>
  <si>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</si>
  <si>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</si>
  <si>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</si>
  <si>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</si>
  <si>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</si>
  <si>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</si>
  <si>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</si>
  <si>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</si>
  <si>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</si>
  <si>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</si>
  <si>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</si>
  <si>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</si>
  <si>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</si>
  <si>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</si>
  <si>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</si>
  <si>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</si>
  <si>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</si>
  <si>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</si>
  <si>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</si>
  <si>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</si>
  <si>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</si>
  <si>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</si>
  <si>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</si>
  <si>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</si>
  <si>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</si>
  <si>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</si>
  <si>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</si>
  <si>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</si>
  <si>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</si>
  <si>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</si>
  <si>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</si>
  <si>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</si>
  <si>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</si>
  <si>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</si>
  <si>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</si>
  <si>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</si>
  <si>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</si>
  <si>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</si>
  <si>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</si>
  <si>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</si>
  <si>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</si>
  <si>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</si>
  <si>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</si>
  <si>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</si>
  <si>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</si>
  <si>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</si>
  <si>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</si>
  <si>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</si>
  <si>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</si>
  <si>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</si>
  <si>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</si>
  <si>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</si>
  <si>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</si>
  <si>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</si>
  <si>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</si>
  <si>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</si>
  <si>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</si>
  <si>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</si>
  <si>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</si>
  <si>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</si>
  <si>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</si>
  <si>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</si>
  <si>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</si>
  <si>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</si>
  <si>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</si>
  <si>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</si>
  <si>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</si>
  <si>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</si>
  <si>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</si>
  <si>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</si>
  <si>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</si>
  <si>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</si>
  <si>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</si>
  <si>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</si>
  <si>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</si>
  <si>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</si>
  <si>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</si>
  <si>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</si>
  <si>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</si>
  <si>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</si>
  <si>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</si>
  <si>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</si>
  <si>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</si>
  <si>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</si>
  <si>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</si>
  <si>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</si>
  <si>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</si>
  <si>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</si>
  <si>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</si>
  <si>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</si>
  <si>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</si>
  <si>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</si>
  <si>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</si>
  <si>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</si>
  <si>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</si>
  <si>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</si>
  <si>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</si>
  <si>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</si>
  <si>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</si>
  <si>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</si>
  <si>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</si>
  <si>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</si>
  <si>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</si>
  <si>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</si>
  <si>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</si>
  <si>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</si>
  <si>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</si>
  <si>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</si>
  <si>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</si>
  <si>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</si>
  <si>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</si>
  <si>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</si>
  <si>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</si>
  <si>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</si>
  <si>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</si>
  <si>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</si>
  <si>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</si>
  <si>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</si>
  <si>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</si>
  <si>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</si>
  <si>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</si>
  <si>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</si>
  <si>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</si>
  <si>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</si>
  <si>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</si>
  <si>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</si>
  <si>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</si>
  <si>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</si>
  <si>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</si>
  <si>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</si>
  <si>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</si>
  <si>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</si>
  <si>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</si>
  <si>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</si>
  <si>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</si>
  <si>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</si>
  <si>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</si>
  <si>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</si>
  <si>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</si>
  <si>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</si>
  <si>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</si>
  <si>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</si>
  <si>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</si>
  <si>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</si>
  <si>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</si>
  <si>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</si>
  <si>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</si>
  <si>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</si>
  <si>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</si>
  <si>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</si>
  <si>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</si>
  <si>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</si>
  <si>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</si>
  <si>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</si>
  <si>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</si>
  <si>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</si>
  <si>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</si>
  <si>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</si>
  <si>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</si>
  <si>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</si>
  <si>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</si>
  <si>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</si>
  <si>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</si>
  <si>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</si>
  <si>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</si>
  <si>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</si>
  <si>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</si>
  <si>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</si>
  <si>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</si>
  <si>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</si>
  <si>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</si>
  <si>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</si>
  <si>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</si>
  <si>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</si>
  <si>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</si>
  <si>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</si>
  <si>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</si>
  <si>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</si>
  <si>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</si>
  <si>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</si>
  <si>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</si>
  <si>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</si>
  <si>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</si>
  <si>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</si>
  <si>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</si>
  <si>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</si>
  <si>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</si>
  <si>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</si>
  <si>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</si>
  <si>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</si>
  <si>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</si>
  <si>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</si>
  <si>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</si>
  <si>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</si>
  <si>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</si>
  <si>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</si>
  <si>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</si>
  <si>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</si>
  <si>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</si>
  <si>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</si>
  <si>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</si>
  <si>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</si>
  <si>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</si>
  <si>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</si>
  <si>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</si>
  <si>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</si>
  <si>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</si>
  <si>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</si>
  <si>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</si>
  <si>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</si>
  <si>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</si>
  <si>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</si>
  <si>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</si>
  <si>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</si>
  <si>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</si>
  <si>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</si>
  <si>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</si>
  <si>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</si>
  <si>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</si>
  <si>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</si>
  <si>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</si>
  <si>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</si>
  <si>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</si>
  <si>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</si>
  <si>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</si>
  <si>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</si>
  <si>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</si>
  <si>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</si>
  <si>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</si>
  <si>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</si>
  <si>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</si>
  <si>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</si>
  <si>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</si>
  <si>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</si>
  <si>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</si>
  <si>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</si>
  <si>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</si>
  <si>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</si>
  <si>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</si>
  <si>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</si>
  <si>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</si>
  <si>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</si>
  <si>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</si>
  <si>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</si>
  <si>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</si>
  <si>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</si>
  <si>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</si>
  <si>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</si>
  <si>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</si>
  <si>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</si>
  <si>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</si>
  <si>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</si>
  <si>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</si>
  <si>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</si>
  <si>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</si>
  <si>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</si>
  <si>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</si>
  <si>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</si>
  <si>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</si>
  <si>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</si>
  <si>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</si>
  <si>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</si>
  <si>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</si>
  <si>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</si>
  <si>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</si>
  <si>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</si>
  <si>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</si>
  <si>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</si>
  <si>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</si>
  <si>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</si>
  <si>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</si>
  <si>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</si>
  <si>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</si>
  <si>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</si>
  <si>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</si>
  <si>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</si>
  <si>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</si>
  <si>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</si>
  <si>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</si>
  <si>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</si>
  <si>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</si>
  <si>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</si>
  <si>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</si>
  <si>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</si>
  <si>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</si>
  <si>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</si>
  <si>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</si>
  <si>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</si>
  <si>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</si>
  <si>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</si>
  <si>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</si>
  <si>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</si>
  <si>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</si>
  <si>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</si>
  <si>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</si>
  <si>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</si>
  <si>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</si>
  <si>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</si>
  <si>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</si>
  <si>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</si>
  <si>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</si>
  <si>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</si>
  <si>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</si>
  <si>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</si>
  <si>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</si>
  <si>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</si>
  <si>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</si>
  <si>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</si>
  <si>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</si>
  <si>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</si>
  <si>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</si>
  <si>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</si>
  <si>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</si>
  <si>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</si>
  <si>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</si>
  <si>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</si>
  <si>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</si>
  <si>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</si>
  <si>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</si>
  <si>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</si>
  <si>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</si>
  <si>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</si>
  <si>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</si>
  <si>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</si>
  <si>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</si>
  <si>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</si>
  <si>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</si>
  <si>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</si>
  <si>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</si>
  <si>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</si>
  <si>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</si>
  <si>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</si>
  <si>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</si>
  <si>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</si>
  <si>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</si>
  <si>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</si>
  <si>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</si>
  <si>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</si>
  <si>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</si>
  <si>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</si>
  <si>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</si>
  <si>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</si>
  <si>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</si>
  <si>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</si>
  <si>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</si>
  <si>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</si>
  <si>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</si>
  <si>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</si>
  <si>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</si>
  <si>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</si>
  <si>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</si>
  <si>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</si>
  <si>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</si>
  <si>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</si>
  <si>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</si>
  <si>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</si>
  <si>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</si>
  <si>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</si>
  <si>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</si>
  <si>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</si>
  <si>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</si>
  <si>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</si>
  <si>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</si>
  <si>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</si>
  <si>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</si>
  <si>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</si>
  <si>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</si>
  <si>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</si>
  <si>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</si>
  <si>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</si>
  <si>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</si>
  <si>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</si>
  <si>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</si>
  <si>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</si>
  <si>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</si>
  <si>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</si>
  <si>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</si>
  <si>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</si>
  <si>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</si>
  <si>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</si>
  <si>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</si>
  <si>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</si>
  <si>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</si>
  <si>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</si>
  <si>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</si>
  <si>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</si>
  <si>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</si>
  <si>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</si>
  <si>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</si>
  <si>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</si>
  <si>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</si>
  <si>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</si>
  <si>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</si>
  <si>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</si>
  <si>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</si>
  <si>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</si>
  <si>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</si>
  <si>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</si>
  <si>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</si>
  <si>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</si>
  <si>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</si>
  <si>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</si>
  <si>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</si>
  <si>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</si>
  <si>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</si>
  <si>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</si>
  <si>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</si>
  <si>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</si>
  <si>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</si>
  <si>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</si>
  <si>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</si>
  <si>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</si>
  <si>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</si>
  <si>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</si>
  <si>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</si>
  <si>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</si>
  <si>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</si>
  <si>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</si>
  <si>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</si>
  <si>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</si>
  <si>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</si>
  <si>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</si>
  <si>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</si>
  <si>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</si>
  <si>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</si>
  <si>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</si>
  <si>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</si>
  <si>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</si>
  <si>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</si>
  <si>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</si>
  <si>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</si>
  <si>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</si>
  <si>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</si>
  <si>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</si>
  <si>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</si>
  <si>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</si>
  <si>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</si>
  <si>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</si>
  <si>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</si>
  <si>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</si>
  <si>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</si>
  <si>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</si>
  <si>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</si>
  <si>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</si>
  <si>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</si>
  <si>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</si>
  <si>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</si>
  <si>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</si>
  <si>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</si>
  <si>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</si>
  <si>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</si>
  <si>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</si>
  <si>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</si>
  <si>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</si>
  <si>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</si>
  <si>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</si>
  <si>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</si>
  <si>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</si>
  <si>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</si>
  <si>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</si>
  <si>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</si>
  <si>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</si>
  <si>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</si>
  <si>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</si>
  <si>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</si>
  <si>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</si>
  <si>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</si>
  <si>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</si>
  <si>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</si>
  <si>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</si>
  <si>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</si>
  <si>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</si>
  <si>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</si>
  <si>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</si>
  <si>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</si>
  <si>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</si>
  <si>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</si>
  <si>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</si>
  <si>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</si>
  <si>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</si>
  <si>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</si>
  <si>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</si>
  <si>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</si>
  <si>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</si>
  <si>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</si>
  <si>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</si>
  <si>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</si>
  <si>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</si>
  <si>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</si>
  <si>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</si>
  <si>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</si>
  <si>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</si>
  <si>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</si>
  <si>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</si>
  <si>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</si>
  <si>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</si>
  <si>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</si>
  <si>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</si>
  <si>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</si>
  <si>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</si>
  <si>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</si>
  <si>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</si>
  <si>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</si>
  <si>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</si>
  <si>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</si>
  <si>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</si>
  <si>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</si>
  <si>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</si>
  <si>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</si>
  <si>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</si>
  <si>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</si>
  <si>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</si>
  <si>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</si>
  <si>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</si>
  <si>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</si>
  <si>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</si>
  <si>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</si>
  <si>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</si>
  <si>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</si>
  <si>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</si>
  <si>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</si>
  <si>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</si>
  <si>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</si>
  <si>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</si>
  <si>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</si>
  <si>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</si>
  <si>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</si>
  <si>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</si>
  <si>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</si>
  <si>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</si>
  <si>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</si>
  <si>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</si>
  <si>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</si>
  <si>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</si>
  <si>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</si>
  <si>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</si>
  <si>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</si>
  <si>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</si>
  <si>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</si>
  <si>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</si>
  <si>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</si>
  <si>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</si>
  <si>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</si>
  <si>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</si>
  <si>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</si>
  <si>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</si>
  <si>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</si>
  <si>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</si>
  <si>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</si>
  <si>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</si>
  <si>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</si>
  <si>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</si>
  <si>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</si>
  <si>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</si>
  <si>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</si>
  <si>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</si>
  <si>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</si>
  <si>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</si>
  <si>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</si>
  <si>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</si>
  <si>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</si>
  <si>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</si>
  <si>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</si>
  <si>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</si>
  <si>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</si>
  <si>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</si>
  <si>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</si>
  <si>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</si>
  <si>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</si>
  <si>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</si>
  <si>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</si>
  <si>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</si>
  <si>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</si>
  <si>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</si>
  <si>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</si>
  <si>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</si>
  <si>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</si>
  <si>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</si>
  <si>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</si>
  <si>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</si>
  <si>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</si>
  <si>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</si>
  <si>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</si>
  <si>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</si>
  <si>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</si>
  <si>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</si>
  <si>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</si>
  <si>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</si>
  <si>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</si>
  <si>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</si>
  <si>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</si>
  <si>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</si>
  <si>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</si>
  <si>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</si>
  <si>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</si>
  <si>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</si>
  <si>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</si>
  <si>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</si>
  <si>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</si>
  <si>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</si>
  <si>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</si>
  <si>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</si>
  <si>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</si>
  <si>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</si>
  <si>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</si>
  <si>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</si>
  <si>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</si>
  <si>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</si>
  <si>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</si>
  <si>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</si>
  <si>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</si>
  <si>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</si>
  <si>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</si>
  <si>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</si>
  <si>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</si>
  <si>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</si>
  <si>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</si>
  <si>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</si>
  <si>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</si>
  <si>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</si>
  <si>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</si>
  <si>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</si>
  <si>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</si>
  <si>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</si>
  <si>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</si>
  <si>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</si>
  <si>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</si>
  <si>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</si>
  <si>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</si>
  <si>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</si>
  <si>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</si>
  <si>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</si>
  <si>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</si>
  <si>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</si>
  <si>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</si>
  <si>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</si>
  <si>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</si>
  <si>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</si>
  <si>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</si>
  <si>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</si>
  <si>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</si>
  <si>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</si>
  <si>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</si>
  <si>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</si>
  <si>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</si>
  <si>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</si>
  <si>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</si>
  <si>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</si>
  <si>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</si>
  <si>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</si>
  <si>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</si>
  <si>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</si>
  <si>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</si>
  <si>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</si>
  <si>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</si>
  <si>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</si>
  <si>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</si>
  <si>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</si>
  <si>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</si>
  <si>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</si>
  <si>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</si>
  <si>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</si>
  <si>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</si>
  <si>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</si>
  <si>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</si>
  <si>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</si>
  <si>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</si>
  <si>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</si>
  <si>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</si>
  <si>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</si>
  <si>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</si>
  <si>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</si>
  <si>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</si>
  <si>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</si>
  <si>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</si>
  <si>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</si>
  <si>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</si>
  <si>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</si>
  <si>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</si>
  <si>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</si>
  <si>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</si>
  <si>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</si>
  <si>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</si>
  <si>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</si>
  <si>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</si>
  <si>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</si>
  <si>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</si>
  <si>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</si>
  <si>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</si>
  <si>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</si>
  <si>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</si>
  <si>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</si>
  <si>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</si>
  <si>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</si>
  <si>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</si>
  <si>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</si>
  <si>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</si>
  <si>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</si>
  <si>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</si>
  <si>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</si>
  <si>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</si>
  <si>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</si>
  <si>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</si>
  <si>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</si>
  <si>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</si>
  <si>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</si>
  <si>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</si>
  <si>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</si>
  <si>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</si>
  <si>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</si>
  <si>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</si>
  <si>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</si>
  <si>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</si>
  <si>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</si>
  <si>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</si>
  <si>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</si>
  <si>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</si>
  <si>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</si>
  <si>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</si>
  <si>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</si>
  <si>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</si>
  <si>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</si>
  <si>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</si>
  <si>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</si>
  <si>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</si>
  <si>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</si>
  <si>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</si>
  <si>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</si>
  <si>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</si>
  <si>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</si>
  <si>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</si>
  <si>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</si>
  <si>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</si>
  <si>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</si>
  <si>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</si>
  <si>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</si>
  <si>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</si>
  <si>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</si>
  <si>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</si>
  <si>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</si>
  <si>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</si>
  <si>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</si>
  <si>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</si>
  <si>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</si>
  <si>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</si>
  <si>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</si>
  <si>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</si>
  <si>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</si>
  <si>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</si>
  <si>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</si>
  <si>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</si>
  <si>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</si>
  <si>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</si>
  <si>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</si>
  <si>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</si>
  <si>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</si>
  <si>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</si>
  <si>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</si>
  <si>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</si>
  <si>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</si>
  <si>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</si>
  <si>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</si>
  <si>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</si>
  <si>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</si>
  <si>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</si>
  <si>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</si>
  <si>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</si>
  <si>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</si>
  <si>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</si>
  <si>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</si>
  <si>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</si>
  <si>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</si>
  <si>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</si>
  <si>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</si>
  <si>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</si>
  <si>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</si>
  <si>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</si>
  <si>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</si>
  <si>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</si>
  <si>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</si>
  <si>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</si>
  <si>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</si>
  <si>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</si>
  <si>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</si>
  <si>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</si>
  <si>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</si>
  <si>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</si>
  <si>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</si>
  <si>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</si>
  <si>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</si>
  <si>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</si>
  <si>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</si>
  <si>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</si>
  <si>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</si>
  <si>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</si>
  <si>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</si>
  <si>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</si>
  <si>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</si>
  <si>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</si>
  <si>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</si>
  <si>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</si>
  <si>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</si>
  <si>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</si>
  <si>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</si>
  <si>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</si>
  <si>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</si>
  <si>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</si>
  <si>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</si>
  <si>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</si>
  <si>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</si>
  <si>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</si>
  <si>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</si>
  <si>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</si>
  <si>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</si>
  <si>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</si>
  <si>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</si>
  <si>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</si>
  <si>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</si>
  <si>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</si>
  <si>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</si>
  <si>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</si>
  <si>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</si>
  <si>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</si>
  <si>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</si>
  <si>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</si>
  <si>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</si>
  <si>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</si>
  <si>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</si>
  <si>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</si>
  <si>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</si>
  <si>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</si>
  <si>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</si>
  <si>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</si>
  <si>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</si>
  <si>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</si>
  <si>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</si>
  <si>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</si>
  <si>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</si>
  <si>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</si>
  <si>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</si>
  <si>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</si>
  <si>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</si>
  <si>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</si>
  <si>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</si>
  <si>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</si>
  <si>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</si>
  <si>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</si>
  <si>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</si>
  <si>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</si>
  <si>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</si>
  <si>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</si>
  <si>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</si>
  <si>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</si>
  <si>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</si>
  <si>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</si>
  <si>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</si>
  <si>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</si>
  <si>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</si>
  <si>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</si>
  <si>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</si>
  <si>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</si>
  <si>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</si>
  <si>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</si>
  <si>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</si>
  <si>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</si>
  <si>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</si>
  <si>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</si>
  <si>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</si>
  <si>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</si>
  <si>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</si>
  <si>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</si>
  <si>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</si>
  <si>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</si>
  <si>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</si>
  <si>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</si>
  <si>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</si>
  <si>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</si>
  <si>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</si>
  <si>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</si>
  <si>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</si>
  <si>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</si>
  <si>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</si>
  <si>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</si>
  <si>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</si>
  <si>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</si>
  <si>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</si>
  <si>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</si>
  <si>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</si>
  <si>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</si>
  <si>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</si>
  <si>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</si>
  <si>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</si>
  <si>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</si>
  <si>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</si>
  <si>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</si>
  <si>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</si>
  <si>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</si>
  <si>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</si>
  <si>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</si>
  <si>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</si>
  <si>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</si>
  <si>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</si>
  <si>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</si>
  <si>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</si>
  <si>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</si>
  <si>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</si>
  <si>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</si>
  <si>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</si>
  <si>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</si>
  <si>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</si>
  <si>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</si>
  <si>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</si>
  <si>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</si>
  <si>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</si>
  <si>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</si>
  <si>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</si>
  <si>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</si>
  <si>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</si>
  <si>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</si>
  <si>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</si>
  <si>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</si>
  <si>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</si>
  <si>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</si>
  <si>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</si>
  <si>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</si>
  <si>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</si>
  <si>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</si>
  <si>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</si>
  <si>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</si>
  <si>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</si>
  <si>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</si>
  <si>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</si>
  <si>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</si>
  <si>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</si>
  <si>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</si>
  <si>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</si>
  <si>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</si>
  <si>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</si>
  <si>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</si>
  <si>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</si>
  <si>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</si>
  <si>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</si>
  <si>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</si>
  <si>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</si>
  <si>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</si>
  <si>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</si>
  <si>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</si>
  <si>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</si>
  <si>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</si>
  <si>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</si>
  <si>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</si>
  <si>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</si>
  <si>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</si>
  <si>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</si>
  <si>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</si>
  <si>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</si>
  <si>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</si>
  <si>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</si>
  <si>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</si>
  <si>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</si>
  <si>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</si>
  <si>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</si>
  <si>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</si>
  <si>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</si>
  <si>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</si>
  <si>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</si>
  <si>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</si>
  <si>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</si>
  <si>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</si>
  <si>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</si>
  <si>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</si>
  <si>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</si>
  <si>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</si>
  <si>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</si>
  <si>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</si>
  <si>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</si>
  <si>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</si>
  <si>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</si>
  <si>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</si>
  <si>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</si>
  <si>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</si>
  <si>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</si>
  <si>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</si>
  <si>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</si>
  <si>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</si>
  <si>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</si>
  <si>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</si>
  <si>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</si>
  <si>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</si>
  <si>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</si>
  <si>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</si>
  <si>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</si>
  <si>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</si>
  <si>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</si>
  <si>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</si>
  <si>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</si>
  <si>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</si>
  <si>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</si>
  <si>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</si>
  <si>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</si>
  <si>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</si>
  <si>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</si>
  <si>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</si>
  <si>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</si>
  <si>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</si>
  <si>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</si>
  <si>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</si>
  <si>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</si>
  <si>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</si>
  <si>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</si>
  <si>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</si>
  <si>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</si>
  <si>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</si>
  <si>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</si>
  <si>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</si>
  <si>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</si>
  <si>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</si>
  <si>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</si>
  <si>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</si>
  <si>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</si>
  <si>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</si>
  <si>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</si>
  <si>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</si>
  <si>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</si>
  <si>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</si>
  <si>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</si>
  <si>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</si>
  <si>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</si>
  <si>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</si>
  <si>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</si>
  <si>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</si>
  <si>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</si>
  <si>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</si>
  <si>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</si>
  <si>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</si>
  <si>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</si>
  <si>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</si>
  <si>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</si>
  <si>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</si>
  <si>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</si>
  <si>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</si>
  <si>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</si>
  <si>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</si>
  <si>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</si>
  <si>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</si>
  <si>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</si>
  <si>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</si>
  <si>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</si>
  <si>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</si>
  <si>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</si>
  <si>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</si>
  <si>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</si>
  <si>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</si>
  <si>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</si>
  <si>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</si>
  <si>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</si>
  <si>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</si>
  <si>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</si>
  <si>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</si>
  <si>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</si>
  <si>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</si>
  <si>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</si>
  <si>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</si>
  <si>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</si>
  <si>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</si>
  <si>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</si>
  <si>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</si>
  <si>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</si>
  <si>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</si>
  <si>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</si>
  <si>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</si>
  <si>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</si>
  <si>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</si>
  <si>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</si>
  <si>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</si>
  <si>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</si>
  <si>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</si>
  <si>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</si>
  <si>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</si>
  <si>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</si>
  <si>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</si>
  <si>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</si>
  <si>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</si>
  <si>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</si>
  <si>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</si>
  <si>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</si>
  <si>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</si>
  <si>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</si>
  <si>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</si>
  <si>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</si>
  <si>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</si>
  <si>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</si>
  <si>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</si>
  <si>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</si>
  <si>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</si>
  <si>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</si>
  <si>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</si>
  <si>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</si>
  <si>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</si>
  <si>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</si>
  <si>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</si>
  <si>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</si>
  <si>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</si>
  <si>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</si>
  <si>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</si>
  <si>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</si>
  <si>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</si>
  <si>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</si>
  <si>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</si>
  <si>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</si>
  <si>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</si>
  <si>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</si>
  <si>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</si>
  <si>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</si>
  <si>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</si>
  <si>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</si>
  <si>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</si>
  <si>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</si>
  <si>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</si>
  <si>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</si>
  <si>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</si>
  <si>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</si>
  <si>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</si>
  <si>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</si>
  <si>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</si>
  <si>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</si>
  <si>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</si>
  <si>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</si>
  <si>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</si>
  <si>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</si>
  <si>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</si>
  <si>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</si>
  <si>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</si>
  <si>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</si>
  <si>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</si>
  <si>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</si>
  <si>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</si>
  <si>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</si>
  <si>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</si>
  <si>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</si>
  <si>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</si>
  <si>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</si>
  <si>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</si>
  <si>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</si>
  <si>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</si>
  <si>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</si>
  <si>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</si>
  <si>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</si>
  <si>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</si>
  <si>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</si>
  <si>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</si>
  <si>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</si>
  <si>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</si>
  <si>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</si>
  <si>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</si>
  <si>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</si>
  <si>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</si>
  <si>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</si>
  <si>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</si>
  <si>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</si>
  <si>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</si>
  <si>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</si>
  <si>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</si>
  <si>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</si>
  <si>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</si>
  <si>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</si>
  <si>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</si>
  <si>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</si>
  <si>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</si>
  <si>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</si>
  <si>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</si>
  <si>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</si>
  <si>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</si>
  <si>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</si>
  <si>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</si>
  <si>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</si>
  <si>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</si>
  <si>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</si>
  <si>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</si>
  <si>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</si>
  <si>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</si>
  <si>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</si>
  <si>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</si>
  <si>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</si>
  <si>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</si>
  <si>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</si>
  <si>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</si>
  <si>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</si>
  <si>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</si>
  <si>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</si>
  <si>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</si>
  <si>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</si>
  <si>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</si>
  <si>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</si>
  <si>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</si>
  <si>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</si>
  <si>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</si>
  <si>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</si>
  <si>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</si>
  <si>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</si>
  <si>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</si>
  <si>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</si>
  <si>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</si>
  <si>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</si>
  <si>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</si>
  <si>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</si>
  <si>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</si>
  <si>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</si>
  <si>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</si>
  <si>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</si>
  <si>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</si>
  <si>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</si>
  <si>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</si>
  <si>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</si>
  <si>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</si>
  <si>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</si>
  <si>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</si>
  <si>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</si>
  <si>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</si>
  <si>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</si>
  <si>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</si>
  <si>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</si>
  <si>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</si>
  <si>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</si>
  <si>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</si>
  <si>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</si>
  <si>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</si>
  <si>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</si>
  <si>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</si>
  <si>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</si>
  <si>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</si>
  <si>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</si>
  <si>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</si>
  <si>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</si>
  <si>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</si>
  <si>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</si>
  <si>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</si>
  <si>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</si>
  <si>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</si>
  <si>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</si>
  <si>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</si>
  <si>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</si>
  <si>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</si>
  <si>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</si>
  <si>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</si>
  <si>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</si>
  <si>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</si>
  <si>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</si>
  <si>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</si>
  <si>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</si>
  <si>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</si>
  <si>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</si>
  <si>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</si>
  <si>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</si>
  <si>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</si>
  <si>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</si>
  <si>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</si>
  <si>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</si>
  <si>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</si>
  <si>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</si>
  <si>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</si>
  <si>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</si>
  <si>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</si>
  <si>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</si>
  <si>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</si>
  <si>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</si>
  <si>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</si>
  <si>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</si>
  <si>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</si>
  <si>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</si>
  <si>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</si>
  <si>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</si>
  <si>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</si>
  <si>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</si>
  <si>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</si>
  <si>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</si>
  <si>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</si>
  <si>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</si>
  <si>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</si>
  <si>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</si>
  <si>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</si>
  <si>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</si>
  <si>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</si>
  <si>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</si>
  <si>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</si>
  <si>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</si>
  <si>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</si>
  <si>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</si>
  <si>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</si>
  <si>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</si>
  <si>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</si>
  <si>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</si>
  <si>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</si>
  <si>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</si>
  <si>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</si>
  <si>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</si>
  <si>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</si>
  <si>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</si>
  <si>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</si>
  <si>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</si>
  <si>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</si>
  <si>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</si>
  <si>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</si>
  <si>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</si>
  <si>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</si>
  <si>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</si>
  <si>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</si>
  <si>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</si>
  <si>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</si>
  <si>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</si>
  <si>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</si>
  <si>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</si>
  <si>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</si>
  <si>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</si>
  <si>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</si>
  <si>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</si>
  <si>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</si>
  <si>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</si>
  <si>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</si>
  <si>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</si>
  <si>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</si>
  <si>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</si>
  <si>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</si>
  <si>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</si>
  <si>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</si>
  <si>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</si>
  <si>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</si>
  <si>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</si>
  <si>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</si>
  <si>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</si>
  <si>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</si>
  <si>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</si>
  <si>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</si>
  <si>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</si>
  <si>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</si>
  <si>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</si>
  <si>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</si>
  <si>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</si>
  <si>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</si>
  <si>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</si>
  <si>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</si>
  <si>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</si>
  <si>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</si>
  <si>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</si>
  <si>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</si>
  <si>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</si>
  <si>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</si>
  <si>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</si>
  <si>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</si>
  <si>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</si>
  <si>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</si>
  <si>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</si>
  <si>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</si>
  <si>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</si>
  <si>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</si>
  <si>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</si>
  <si>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</si>
  <si>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</si>
  <si>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</si>
  <si>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</si>
  <si>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</si>
  <si>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</si>
  <si>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</si>
  <si>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</si>
  <si>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</si>
  <si>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</si>
  <si>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</si>
  <si>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</si>
  <si>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</si>
  <si>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</si>
  <si>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</si>
  <si>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</si>
  <si>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</si>
  <si>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</si>
  <si>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</si>
  <si>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</si>
  <si>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</si>
  <si>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</si>
  <si>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</si>
  <si>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</si>
  <si>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</si>
  <si>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</si>
  <si>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</si>
  <si>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</si>
  <si>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</si>
  <si>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</si>
  <si>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</si>
  <si>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</si>
  <si>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</si>
  <si>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</si>
  <si>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</si>
  <si>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</si>
  <si>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</si>
  <si>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</si>
  <si>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</si>
  <si>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</si>
  <si>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</si>
  <si>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</si>
  <si>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</si>
  <si>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</si>
  <si>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</si>
  <si>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</si>
  <si>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</si>
  <si>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</si>
  <si>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</si>
  <si>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</si>
  <si>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</si>
  <si>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</si>
  <si>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</si>
  <si>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</si>
  <si>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</si>
  <si>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</si>
  <si>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</si>
  <si>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</si>
  <si>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</si>
  <si>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</si>
  <si>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</si>
  <si>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</si>
  <si>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</si>
  <si>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</si>
  <si>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</si>
  <si>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</si>
  <si>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</si>
  <si>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</si>
  <si>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</si>
  <si>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</si>
  <si>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</si>
  <si>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</si>
  <si>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</si>
  <si>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</si>
  <si>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</si>
  <si>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</si>
  <si>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</si>
  <si>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</si>
  <si>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</si>
  <si>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</si>
  <si>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</si>
  <si>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</si>
  <si>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</si>
  <si>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</si>
  <si>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</si>
  <si>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</si>
  <si>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</si>
  <si>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</si>
  <si>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</si>
  <si>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</si>
  <si>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</si>
  <si>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</si>
  <si>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</si>
  <si>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</si>
  <si>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</si>
  <si>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</si>
  <si>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</si>
  <si>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</si>
  <si>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</si>
  <si>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</si>
  <si>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</si>
  <si>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</si>
  <si>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</si>
  <si>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</si>
  <si>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</si>
  <si>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</si>
  <si>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</si>
  <si>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</si>
  <si>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</si>
  <si>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</si>
  <si>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</si>
  <si>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</si>
  <si>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</si>
  <si>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</si>
  <si>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</si>
  <si>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</si>
  <si>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</si>
  <si>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</si>
  <si>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</si>
  <si>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</si>
  <si>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</si>
  <si>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</si>
  <si>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</si>
  <si>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</si>
  <si>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</si>
  <si>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</si>
  <si>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</si>
  <si>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</si>
  <si>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</si>
  <si>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</si>
  <si>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</si>
  <si>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</si>
  <si>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</si>
  <si>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</si>
  <si>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</si>
  <si>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</si>
  <si>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</si>
  <si>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</si>
  <si>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</si>
  <si>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</si>
  <si>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</si>
  <si>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</si>
  <si>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</si>
  <si>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</si>
  <si>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</si>
  <si>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</si>
  <si>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</si>
  <si>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</si>
  <si>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</si>
  <si>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</si>
  <si>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</si>
  <si>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</si>
  <si>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</si>
  <si>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</si>
  <si>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</si>
  <si>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</si>
  <si>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</si>
  <si>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</si>
  <si>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</si>
  <si>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</si>
  <si>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</si>
  <si>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</si>
  <si>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</si>
  <si>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</si>
  <si>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</si>
  <si>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</si>
  <si>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</si>
  <si>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</si>
  <si>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</si>
  <si>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</si>
  <si>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</si>
  <si>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</si>
  <si>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</si>
  <si>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</si>
  <si>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</si>
  <si>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</si>
  <si>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</si>
  <si>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</si>
  <si>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</si>
  <si>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</si>
  <si>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</si>
  <si>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</si>
  <si>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</si>
  <si>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</si>
  <si>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</si>
  <si>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</si>
  <si>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</si>
  <si>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</si>
  <si>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</si>
  <si>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</si>
  <si>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</si>
  <si>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</si>
  <si>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</si>
  <si>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</si>
  <si>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</si>
  <si>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</si>
  <si>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</si>
  <si>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</si>
  <si>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</si>
  <si>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</si>
  <si>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</si>
  <si>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</si>
  <si>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</si>
  <si>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</si>
  <si>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</si>
  <si>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</si>
  <si>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</si>
  <si>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</si>
  <si>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</si>
  <si>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</si>
  <si>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</si>
  <si>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</si>
  <si>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</si>
  <si>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</si>
  <si>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</si>
  <si>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</si>
  <si>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</si>
  <si>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</si>
  <si>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</si>
  <si>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</si>
  <si>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</si>
  <si>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</si>
  <si>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</si>
  <si>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</si>
  <si>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</si>
  <si>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</si>
  <si>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</si>
  <si>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</si>
  <si>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</si>
  <si>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</si>
  <si>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</si>
  <si>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</si>
  <si>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</si>
  <si>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</si>
  <si>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</si>
  <si>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</si>
  <si>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</si>
  <si>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</si>
  <si>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</si>
  <si>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</si>
  <si>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</si>
  <si>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</si>
  <si>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</si>
  <si>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</si>
  <si>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</si>
  <si>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</si>
  <si>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</si>
  <si>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</si>
  <si>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</si>
  <si>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</si>
  <si>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</si>
  <si>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</si>
  <si>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</si>
  <si>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</si>
  <si>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</si>
  <si>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</si>
  <si>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</si>
  <si>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</si>
  <si>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</si>
  <si>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</si>
  <si>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</si>
  <si>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</si>
  <si>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</si>
  <si>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</si>
  <si>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</si>
  <si>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</si>
  <si>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</si>
  <si>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</si>
  <si>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</si>
  <si>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</si>
  <si>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</si>
  <si>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</si>
  <si>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</si>
  <si>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</si>
  <si>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</si>
  <si>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</si>
  <si>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</si>
  <si>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</si>
  <si>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</si>
  <si>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</si>
  <si>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</si>
  <si>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</si>
  <si>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</si>
  <si>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</si>
  <si>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</si>
  <si>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</si>
  <si>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</si>
  <si>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</si>
  <si>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</si>
  <si>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</si>
  <si>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</si>
  <si>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</si>
  <si>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</si>
  <si>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</si>
  <si>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</si>
  <si>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</si>
  <si>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</si>
  <si>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</si>
  <si>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</si>
  <si>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</si>
  <si>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</si>
  <si>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</si>
  <si>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</si>
  <si>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</si>
  <si>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</si>
  <si>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</si>
  <si>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</si>
  <si>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</si>
  <si>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</si>
  <si>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</si>
  <si>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</si>
  <si>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</si>
  <si>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</si>
  <si>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</si>
  <si>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</si>
  <si>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</si>
  <si>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</si>
  <si>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</si>
  <si>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</si>
  <si>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</si>
  <si>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</si>
  <si>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</si>
  <si>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</si>
  <si>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</si>
  <si>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</si>
  <si>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</si>
  <si>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</si>
  <si>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</si>
  <si>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</si>
  <si>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</si>
  <si>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</si>
  <si>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</si>
  <si>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</si>
  <si>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</si>
  <si>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</si>
  <si>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</si>
  <si>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</si>
  <si>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</si>
  <si>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</si>
  <si>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</si>
  <si>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</si>
  <si>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</si>
  <si>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</si>
  <si>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</si>
  <si>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</si>
  <si>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</si>
  <si>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</si>
  <si>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</si>
  <si>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</si>
  <si>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</si>
  <si>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</si>
  <si>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</si>
  <si>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</si>
  <si>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</si>
  <si>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</si>
  <si>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</si>
  <si>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</si>
  <si>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</si>
  <si>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</si>
  <si>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</si>
  <si>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</si>
  <si>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</si>
  <si>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</si>
  <si>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</si>
  <si>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</si>
  <si>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</si>
  <si>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</si>
  <si>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</si>
  <si>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</si>
  <si>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</si>
  <si>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</si>
  <si>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</si>
  <si>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</si>
  <si>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</si>
  <si>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</si>
  <si>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</si>
  <si>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</si>
  <si>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</si>
  <si>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</si>
  <si>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</si>
  <si>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</si>
  <si>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</si>
  <si>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</si>
  <si>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</si>
  <si>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</si>
  <si>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</si>
  <si>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</si>
  <si>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</si>
  <si>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</si>
  <si>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</si>
  <si>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</si>
  <si>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</si>
  <si>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</si>
  <si>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</si>
  <si>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</si>
  <si>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</si>
  <si>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</si>
  <si>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</si>
  <si>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</si>
  <si>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</si>
  <si>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</si>
  <si>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</si>
  <si>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</si>
  <si>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</si>
  <si>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</si>
  <si>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</si>
  <si>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</si>
  <si>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</si>
  <si>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</si>
  <si>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</si>
  <si>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</si>
  <si>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</si>
  <si>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</si>
  <si>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</si>
  <si>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</si>
  <si>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</si>
  <si>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</si>
  <si>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</si>
  <si>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</si>
  <si>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</si>
  <si>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</si>
  <si>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</si>
  <si>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</si>
  <si>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</si>
  <si>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</si>
  <si>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</si>
  <si>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</si>
  <si>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</si>
  <si>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</si>
  <si>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</si>
  <si>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</si>
  <si>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</si>
  <si>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</si>
  <si>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</si>
  <si>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</si>
  <si>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</si>
  <si>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</si>
  <si>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</si>
  <si>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</si>
  <si>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</si>
  <si>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</si>
  <si>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</si>
  <si>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</si>
  <si>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</si>
  <si>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</si>
  <si>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</si>
  <si>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</si>
  <si>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</si>
  <si>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</si>
  <si>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</si>
  <si>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</si>
  <si>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</si>
  <si>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</si>
  <si>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</si>
  <si>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</si>
  <si>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</si>
  <si>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</si>
  <si>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</si>
  <si>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</si>
  <si>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</si>
  <si>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</si>
  <si>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</si>
  <si>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</si>
  <si>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</si>
  <si>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</si>
  <si>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</si>
  <si>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</si>
  <si>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</si>
  <si>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</si>
  <si>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</si>
  <si>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</si>
  <si>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</si>
  <si>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</si>
  <si>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</si>
  <si>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</si>
  <si>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</si>
  <si>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</si>
  <si>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</si>
  <si>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</si>
  <si>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</si>
  <si>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</si>
  <si>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</si>
  <si>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</si>
  <si>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</si>
  <si>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</si>
  <si>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</si>
  <si>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</si>
  <si>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</si>
  <si>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</si>
  <si>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</si>
  <si>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</si>
  <si>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</si>
  <si>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</si>
  <si>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</si>
  <si>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</si>
  <si>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</si>
  <si>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</si>
  <si>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</si>
  <si>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</si>
  <si>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</si>
  <si>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</si>
  <si>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</si>
  <si>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</si>
  <si>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</si>
  <si>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</si>
  <si>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</si>
  <si>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</si>
  <si>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</si>
  <si>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</si>
  <si>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</si>
  <si>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</si>
  <si>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</si>
  <si>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</si>
  <si>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</si>
  <si>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</si>
  <si>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</si>
  <si>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</si>
  <si>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</si>
  <si>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</si>
  <si>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</si>
  <si>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</si>
  <si>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</si>
  <si>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</si>
  <si>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</si>
  <si>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</si>
  <si>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</si>
  <si>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</si>
  <si>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</si>
  <si>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</si>
  <si>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</si>
  <si>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</si>
  <si>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</si>
  <si>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</si>
  <si>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</si>
  <si>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</si>
  <si>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</si>
  <si>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</si>
  <si>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</si>
  <si>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</si>
  <si>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</si>
  <si>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</si>
  <si>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</si>
  <si>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</si>
  <si>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</si>
  <si>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</si>
  <si>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</si>
  <si>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</si>
  <si>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</si>
  <si>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</si>
  <si>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</si>
  <si>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</si>
  <si>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</si>
  <si>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</si>
  <si>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</si>
  <si>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</si>
  <si>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</si>
  <si>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</si>
  <si>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</si>
  <si>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</si>
  <si>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</si>
  <si>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</si>
  <si>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</si>
  <si>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</si>
  <si>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</si>
  <si>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</si>
  <si>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</si>
  <si>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</si>
  <si>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</si>
  <si>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</si>
  <si>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</si>
  <si>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</si>
  <si>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</si>
  <si>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</si>
  <si>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</si>
  <si>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</si>
  <si>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</si>
  <si>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</si>
  <si>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</si>
  <si>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</si>
  <si>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</si>
  <si>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</si>
  <si>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</si>
  <si>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</si>
  <si>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</si>
  <si>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</si>
  <si>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</si>
  <si>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</si>
  <si>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</si>
  <si>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</si>
  <si>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</si>
  <si>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</si>
  <si>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</si>
  <si>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</si>
  <si>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</si>
  <si>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</si>
  <si>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</si>
  <si>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</si>
  <si>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</si>
  <si>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</si>
  <si>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</si>
  <si>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</si>
  <si>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</si>
  <si>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</si>
  <si>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</si>
  <si>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</si>
  <si>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</si>
  <si>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</si>
  <si>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</si>
  <si>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</si>
  <si>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</si>
  <si>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</si>
  <si>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</si>
  <si>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</si>
  <si>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</si>
  <si>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</si>
  <si>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</si>
  <si>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</si>
  <si>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</si>
  <si>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</si>
  <si>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</si>
  <si>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</si>
  <si>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</si>
  <si>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</si>
  <si>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</si>
  <si>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</si>
  <si>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</si>
  <si>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</si>
  <si>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</si>
  <si>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</si>
  <si>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</si>
  <si>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</si>
  <si>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</si>
  <si>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</si>
  <si>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</si>
  <si>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</si>
  <si>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</si>
  <si>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</si>
  <si>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</si>
  <si>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</si>
  <si>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</si>
  <si>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</si>
  <si>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</si>
  <si>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</si>
  <si>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</si>
  <si>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</si>
  <si>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</si>
  <si>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</si>
  <si>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</si>
  <si>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</si>
  <si>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</si>
  <si>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</si>
  <si>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</si>
  <si>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</si>
  <si>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</si>
  <si>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</si>
  <si>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</si>
  <si>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</si>
  <si>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</si>
  <si>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</si>
  <si>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</si>
  <si>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</si>
  <si>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</si>
  <si>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</si>
  <si>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</si>
  <si>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</si>
  <si>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</si>
  <si>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</si>
  <si>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</si>
  <si>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</si>
  <si>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</si>
  <si>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</si>
  <si>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</si>
  <si>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</si>
  <si>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</si>
  <si>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</si>
  <si>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</si>
  <si>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</si>
  <si>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</si>
  <si>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</si>
  <si>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</si>
  <si>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</si>
  <si>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</si>
  <si>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</si>
  <si>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</si>
  <si>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</si>
  <si>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</si>
  <si>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</si>
  <si>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</si>
  <si>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</si>
  <si>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</si>
  <si>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</si>
  <si>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</si>
  <si>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</si>
  <si>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</si>
  <si>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</si>
  <si>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</si>
  <si>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</si>
  <si>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</si>
  <si>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</si>
  <si>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</si>
  <si>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</si>
  <si>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</si>
  <si>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</si>
  <si>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</si>
  <si>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</si>
  <si>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</si>
  <si>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</si>
  <si>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</si>
  <si>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</si>
  <si>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</si>
  <si>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</si>
  <si>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</si>
  <si>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</si>
  <si>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</si>
  <si>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</si>
  <si>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</si>
  <si>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</si>
  <si>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</si>
  <si>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</si>
  <si>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</si>
  <si>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</si>
  <si>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</si>
  <si>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</si>
  <si>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</si>
  <si>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</si>
  <si>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</si>
  <si>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</si>
  <si>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</si>
  <si>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</si>
  <si>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</si>
  <si>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</si>
  <si>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</si>
  <si>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</si>
  <si>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</si>
  <si>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</si>
  <si>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</si>
  <si>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</si>
  <si>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</si>
  <si>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</si>
  <si>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</si>
  <si>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</si>
  <si>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</si>
  <si>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</si>
  <si>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</si>
  <si>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</si>
  <si>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</si>
  <si>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</si>
  <si>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</si>
  <si>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</si>
  <si>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</si>
  <si>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</si>
  <si>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</si>
  <si>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</si>
  <si>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</si>
  <si>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</si>
  <si>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</si>
  <si>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</si>
  <si>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</si>
  <si>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</si>
  <si>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</si>
  <si>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</si>
  <si>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</si>
  <si>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</si>
  <si>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</si>
  <si>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</si>
  <si>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</si>
  <si>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</si>
  <si>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</si>
  <si>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</si>
  <si>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</si>
  <si>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</si>
  <si>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</si>
  <si>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</si>
  <si>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</si>
  <si>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</si>
  <si>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</si>
  <si>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</si>
  <si>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</si>
  <si>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</si>
  <si>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</si>
  <si>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</si>
  <si>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</si>
  <si>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</si>
  <si>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</si>
  <si>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</si>
  <si>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</si>
  <si>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</si>
  <si>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</si>
  <si>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</si>
  <si>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</si>
  <si>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</si>
  <si>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</si>
  <si>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</si>
  <si>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</si>
  <si>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</si>
  <si>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</si>
  <si>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</si>
  <si>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</si>
  <si>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</si>
  <si>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</si>
  <si>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</si>
  <si>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</si>
  <si>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</si>
  <si>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</si>
  <si>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</si>
  <si>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</si>
  <si>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</si>
  <si>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</si>
  <si>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</si>
  <si>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</si>
  <si>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</si>
  <si>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</si>
  <si>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</si>
  <si>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</si>
  <si>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</si>
  <si>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</si>
  <si>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</si>
  <si>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</si>
  <si>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</si>
  <si>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</si>
  <si>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</si>
  <si>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</si>
  <si>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</si>
  <si>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</si>
  <si>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</si>
  <si>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</si>
  <si>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</si>
  <si>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</si>
  <si>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</si>
  <si>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</si>
  <si>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</si>
  <si>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</si>
  <si>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</si>
  <si>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</si>
  <si>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</si>
  <si>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</si>
  <si>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</si>
  <si>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</si>
  <si>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</si>
  <si>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</si>
  <si>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</si>
  <si>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</si>
  <si>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</si>
  <si>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</si>
  <si>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</si>
  <si>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</si>
  <si>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</si>
  <si>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</si>
  <si>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</si>
  <si>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</si>
  <si>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</si>
  <si>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</si>
  <si>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</si>
  <si>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</si>
  <si>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</si>
  <si>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</si>
  <si>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</si>
  <si>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</si>
  <si>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</si>
  <si>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</si>
  <si>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</si>
  <si>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</si>
  <si>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</si>
  <si>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</si>
  <si>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</si>
  <si>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</si>
  <si>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</si>
  <si>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</si>
  <si>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</si>
  <si>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</si>
  <si>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</si>
  <si>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</si>
  <si>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</si>
  <si>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</si>
  <si>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</si>
  <si>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</si>
  <si>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</si>
  <si>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</si>
  <si>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</si>
  <si>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</si>
  <si>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</si>
  <si>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</si>
  <si>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</si>
  <si>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</si>
  <si>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</si>
  <si>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</si>
  <si>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</si>
  <si>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</si>
  <si>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</si>
  <si>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</si>
  <si>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</si>
  <si>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</si>
  <si>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</si>
  <si>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</si>
  <si>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</si>
  <si>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</si>
  <si>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</si>
  <si>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</si>
  <si>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</si>
  <si>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</si>
  <si>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</si>
  <si>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</si>
  <si>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</si>
  <si>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</si>
  <si>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</si>
  <si>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</si>
  <si>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</si>
  <si>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</si>
  <si>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</si>
  <si>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</si>
  <si>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</si>
  <si>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</si>
  <si>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</si>
  <si>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</si>
  <si>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</si>
  <si>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</si>
  <si>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</si>
  <si>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</si>
  <si>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</si>
  <si>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</si>
  <si>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</si>
  <si>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</si>
  <si>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</si>
  <si>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</si>
  <si>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</si>
  <si>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</si>
  <si>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</si>
  <si>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</si>
  <si>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</si>
  <si>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</si>
  <si>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</si>
  <si>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</si>
  <si>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</si>
  <si>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</si>
  <si>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</si>
  <si>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</si>
  <si>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</si>
  <si>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</si>
  <si>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</si>
  <si>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</si>
  <si>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</si>
  <si>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</si>
  <si>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</si>
  <si>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</si>
  <si>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</si>
  <si>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</si>
  <si>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</si>
  <si>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</si>
  <si>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</si>
  <si>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</si>
  <si>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</si>
  <si>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</si>
  <si>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</si>
  <si>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</si>
  <si>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</si>
  <si>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</si>
  <si>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</si>
  <si>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</si>
  <si>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</si>
  <si>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</si>
  <si>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</si>
  <si>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</si>
  <si>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</si>
  <si>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</si>
  <si>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</si>
  <si>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</si>
  <si>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</si>
  <si>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</si>
  <si>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</si>
  <si>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</si>
  <si>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</si>
  <si>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</si>
  <si>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</si>
  <si>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</si>
  <si>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</si>
  <si>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</si>
  <si>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</si>
  <si>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</si>
  <si>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</si>
  <si>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</si>
  <si>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</si>
  <si>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</si>
  <si>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</si>
  <si>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</si>
  <si>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</si>
  <si>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</si>
  <si>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</si>
  <si>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</si>
  <si>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</si>
  <si>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</si>
  <si>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</si>
  <si>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</si>
  <si>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</si>
  <si>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</si>
  <si>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</si>
  <si>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</si>
  <si>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</si>
  <si>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</si>
  <si>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</si>
  <si>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</si>
  <si>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</si>
  <si>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</si>
  <si>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</si>
  <si>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</si>
  <si>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</si>
  <si>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</si>
  <si>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</si>
  <si>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</si>
  <si>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</si>
  <si>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</si>
  <si>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</si>
  <si>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</si>
  <si>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</si>
  <si>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</si>
  <si>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</si>
  <si>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</si>
  <si>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</si>
  <si>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</si>
  <si>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</si>
  <si>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</si>
  <si>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</si>
  <si>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</si>
  <si>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</si>
  <si>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</si>
  <si>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</si>
  <si>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</si>
  <si>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</si>
  <si>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</si>
  <si>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</si>
  <si>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</si>
  <si>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</si>
  <si>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</si>
  <si>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</si>
  <si>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</si>
  <si>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</si>
  <si>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</si>
  <si>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</si>
  <si>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</si>
  <si>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</si>
  <si>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</si>
  <si>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</si>
  <si>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</si>
  <si>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</si>
  <si>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</si>
  <si>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</si>
  <si>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</si>
  <si>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</si>
  <si>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</si>
  <si>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</si>
  <si>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</si>
  <si>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</si>
  <si>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</si>
  <si>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</si>
  <si>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</si>
  <si>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</si>
  <si>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</si>
  <si>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</si>
  <si>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</si>
  <si>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</si>
  <si>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</si>
  <si>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</si>
  <si>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</si>
  <si>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</si>
  <si>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</si>
  <si>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</si>
  <si>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</si>
  <si>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</si>
  <si>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</si>
  <si>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</si>
  <si>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</si>
  <si>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</si>
  <si>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</si>
  <si>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</si>
  <si>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</si>
  <si>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</si>
  <si>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</si>
  <si>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</si>
  <si>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</si>
  <si>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</si>
  <si>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</si>
  <si>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</si>
  <si>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</si>
  <si>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</si>
  <si>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</si>
  <si>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</si>
  <si>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</si>
  <si>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</si>
  <si>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</si>
  <si>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</si>
  <si>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</si>
  <si>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</si>
  <si>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</si>
  <si>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</si>
  <si>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</si>
  <si>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</si>
  <si>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</si>
  <si>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</si>
  <si>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</si>
  <si>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</si>
  <si>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</si>
  <si>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</si>
  <si>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</si>
  <si>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</si>
  <si>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</si>
  <si>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</si>
  <si>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</si>
  <si>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</si>
  <si>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</si>
  <si>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</si>
  <si>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</si>
  <si>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</si>
  <si>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</si>
  <si>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</si>
  <si>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</si>
  <si>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</si>
  <si>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</si>
  <si>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</si>
  <si>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</si>
  <si>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</si>
  <si>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</si>
  <si>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</si>
  <si>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</si>
  <si>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</si>
  <si>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</si>
  <si>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</si>
  <si>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</si>
  <si>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</si>
  <si>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</si>
  <si>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</si>
  <si>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</si>
  <si>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</si>
  <si>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</si>
  <si>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</si>
  <si>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</si>
  <si>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</si>
  <si>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</si>
  <si>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</si>
  <si>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</si>
  <si>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</si>
  <si>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</si>
  <si>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</si>
  <si>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</si>
  <si>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</si>
  <si>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</si>
  <si>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</si>
  <si>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</si>
  <si>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</si>
  <si>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</si>
  <si>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</si>
  <si>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</si>
  <si>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</si>
  <si>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</si>
  <si>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</si>
  <si>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</si>
  <si>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</si>
  <si>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</si>
  <si>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</si>
  <si>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</si>
  <si>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</si>
  <si>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</si>
  <si>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</si>
  <si>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</si>
  <si>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</si>
  <si>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</si>
  <si>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</si>
  <si>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</si>
  <si>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</si>
  <si>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</si>
  <si>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</si>
  <si>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</si>
  <si>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</si>
  <si>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</si>
  <si>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</si>
  <si>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</si>
  <si>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</si>
  <si>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</si>
  <si>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</si>
  <si>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</si>
  <si>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</si>
  <si>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</si>
  <si>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</si>
  <si>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</si>
  <si>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</si>
  <si>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</si>
  <si>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</si>
  <si>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</si>
  <si>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</si>
  <si>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</si>
  <si>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</si>
  <si>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</si>
  <si>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</si>
  <si>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</si>
  <si>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</si>
  <si>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</si>
  <si>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</si>
  <si>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</si>
  <si>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</si>
  <si>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</si>
  <si>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</si>
  <si>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</si>
  <si>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</si>
  <si>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</si>
  <si>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</si>
  <si>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</si>
  <si>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</si>
  <si>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</si>
  <si>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</si>
  <si>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</si>
  <si>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</si>
  <si>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</si>
  <si>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</si>
  <si>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</si>
  <si>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</si>
  <si>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</si>
  <si>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</si>
  <si>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</si>
  <si>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</si>
  <si>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</si>
  <si>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</si>
  <si>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</si>
  <si>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</si>
  <si>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</si>
  <si>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</si>
  <si>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</si>
  <si>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</si>
  <si>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</si>
  <si>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</si>
  <si>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</si>
  <si>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</si>
  <si>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</si>
  <si>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</si>
  <si>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</si>
  <si>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</si>
  <si>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</si>
  <si>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</si>
  <si>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</si>
  <si>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</si>
  <si>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</si>
  <si>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</si>
  <si>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</si>
  <si>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</si>
  <si>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</si>
  <si>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</si>
  <si>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</si>
  <si>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</si>
  <si>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</si>
  <si>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</si>
  <si>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</si>
  <si>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</si>
  <si>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</si>
  <si>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</si>
  <si>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</si>
  <si>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</si>
  <si>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</si>
  <si>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</si>
  <si>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</si>
  <si>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</si>
  <si>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</si>
  <si>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</si>
  <si>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</si>
  <si>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</si>
  <si>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</si>
  <si>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</si>
  <si>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</si>
  <si>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</si>
  <si>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</si>
  <si>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</si>
  <si>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</si>
  <si>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</si>
  <si>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</si>
  <si>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</si>
  <si>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</si>
  <si>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</si>
  <si>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</si>
  <si>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</si>
  <si>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</si>
  <si>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</si>
  <si>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</si>
  <si>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</si>
  <si>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</si>
  <si>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</si>
  <si>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</si>
  <si>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</si>
  <si>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</si>
  <si>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</si>
  <si>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</si>
  <si>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</si>
  <si>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</si>
  <si>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</si>
  <si>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</si>
  <si>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</si>
  <si>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</si>
  <si>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</si>
  <si>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</si>
  <si>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</si>
  <si>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</si>
  <si>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</si>
  <si>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</si>
  <si>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</si>
  <si>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</si>
  <si>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</si>
  <si>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</si>
  <si>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</si>
  <si>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</si>
  <si>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</si>
  <si>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</si>
  <si>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</si>
  <si>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</si>
  <si>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</si>
  <si>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</si>
  <si>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</si>
  <si>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</si>
  <si>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</si>
  <si>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</si>
  <si>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</si>
  <si>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</si>
  <si>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</si>
  <si>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</si>
  <si>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</si>
  <si>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</si>
  <si>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</si>
  <si>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</si>
  <si>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</si>
  <si>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</si>
  <si>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</si>
  <si>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</si>
  <si>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</si>
  <si>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</si>
  <si>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</si>
  <si>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</si>
  <si>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</si>
  <si>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</si>
  <si>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</si>
  <si>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</si>
  <si>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</si>
  <si>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</si>
  <si>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</si>
  <si>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</si>
  <si>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</si>
  <si>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</si>
  <si>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</si>
  <si>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</si>
  <si>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</si>
  <si>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</si>
  <si>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</si>
  <si>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</si>
  <si>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</si>
  <si>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</si>
  <si>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</si>
  <si>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</si>
  <si>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</si>
  <si>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</si>
  <si>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</si>
  <si>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</si>
  <si>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</si>
  <si>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</si>
  <si>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</si>
  <si>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</si>
  <si>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</si>
  <si>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</si>
  <si>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</si>
  <si>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</si>
  <si>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</si>
  <si>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</si>
  <si>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</si>
  <si>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</si>
  <si>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</si>
  <si>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</si>
  <si>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</si>
  <si>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</si>
  <si>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</si>
  <si>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</si>
  <si>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</si>
  <si>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</si>
  <si>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</si>
  <si>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</si>
  <si>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</si>
  <si>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</si>
  <si>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</si>
  <si>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</si>
  <si>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</si>
  <si>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</si>
  <si>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</si>
  <si>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</si>
  <si>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</si>
  <si>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</si>
  <si>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</si>
  <si>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</si>
  <si>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</si>
  <si>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</si>
  <si>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</si>
  <si>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</si>
  <si>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</si>
  <si>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</si>
  <si>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</si>
  <si>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</si>
  <si>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</si>
  <si>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</si>
  <si>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</si>
  <si>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</si>
  <si>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</si>
  <si>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</si>
  <si>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</si>
  <si>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</si>
  <si>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</si>
  <si>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</si>
  <si>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</si>
  <si>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</si>
  <si>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</si>
  <si>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</si>
  <si>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</si>
  <si>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</si>
  <si>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</si>
  <si>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</si>
  <si>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</si>
  <si>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</si>
  <si>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</si>
  <si>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</si>
  <si>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</si>
  <si>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</si>
  <si>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</si>
  <si>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</si>
  <si>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</si>
  <si>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</si>
  <si>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</si>
  <si>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</si>
  <si>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</si>
  <si>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</si>
  <si>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</si>
  <si>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</si>
  <si>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</si>
  <si>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</si>
  <si>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</si>
  <si>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</si>
  <si>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</si>
  <si>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</si>
  <si>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</si>
  <si>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</si>
  <si>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</si>
  <si>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</si>
  <si>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</si>
  <si>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</si>
  <si>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</si>
  <si>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</si>
  <si>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</si>
  <si>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</si>
  <si>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</si>
  <si>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</si>
  <si>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</si>
  <si>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</si>
  <si>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</si>
  <si>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</si>
  <si>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</si>
  <si>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</si>
  <si>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</si>
  <si>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</si>
  <si>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</si>
  <si>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</si>
  <si>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</si>
  <si>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</si>
  <si>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</si>
  <si>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</si>
  <si>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</si>
  <si>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</si>
  <si>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</si>
  <si>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</si>
  <si>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</si>
  <si>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</si>
  <si>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</si>
  <si>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</si>
  <si>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</si>
  <si>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</si>
  <si>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</si>
  <si>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</si>
  <si>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</si>
  <si>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</si>
  <si>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</si>
  <si>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</si>
  <si>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</si>
  <si>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</si>
  <si>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</si>
  <si>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</si>
  <si>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</si>
  <si>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</si>
  <si>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</si>
  <si>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</si>
  <si>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</si>
  <si>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</si>
  <si>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</si>
  <si>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</si>
  <si>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</si>
  <si>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</si>
  <si>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</si>
  <si>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</si>
  <si>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</si>
  <si>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</si>
  <si>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</si>
  <si>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</si>
  <si>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</si>
  <si>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</si>
  <si>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</si>
  <si>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</si>
  <si>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</si>
  <si>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</si>
  <si>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</si>
  <si>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</si>
  <si>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</si>
  <si>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</si>
  <si>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</si>
  <si>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</si>
  <si>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</si>
  <si>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</si>
  <si>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</si>
  <si>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</si>
  <si>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</si>
  <si>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</si>
  <si>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</si>
  <si>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</si>
  <si>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</si>
  <si>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</si>
  <si>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</si>
  <si>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</si>
  <si>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</si>
  <si>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</si>
  <si>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</si>
  <si>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</si>
  <si>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</si>
  <si>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</si>
  <si>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</si>
  <si>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</si>
  <si>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</si>
  <si>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</si>
  <si>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</si>
  <si>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</si>
  <si>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</si>
  <si>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</si>
  <si>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</si>
  <si>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</si>
  <si>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</si>
  <si>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</si>
  <si>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</si>
  <si>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</si>
  <si>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</si>
  <si>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</si>
  <si>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</si>
  <si>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</si>
  <si>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</si>
  <si>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</si>
  <si>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</si>
  <si>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</si>
  <si>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</si>
  <si>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</si>
  <si>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</si>
  <si>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</si>
  <si>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</si>
  <si>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</si>
  <si>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</si>
  <si>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</si>
  <si>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</si>
  <si>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</si>
  <si>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</si>
  <si>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</si>
  <si>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</si>
  <si>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</si>
  <si>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</si>
  <si>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</si>
  <si>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</si>
  <si>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</si>
  <si>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</si>
  <si>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</si>
  <si>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</si>
  <si>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</si>
  <si>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</si>
  <si>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</si>
  <si>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</si>
  <si>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</si>
  <si>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</si>
  <si>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</si>
  <si>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</si>
  <si>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</si>
  <si>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</si>
  <si>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</si>
  <si>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</si>
  <si>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</si>
  <si>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</si>
  <si>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</si>
  <si>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</si>
  <si>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</si>
  <si>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</si>
  <si>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</si>
  <si>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</si>
  <si>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</si>
  <si>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</si>
  <si>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</si>
  <si>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</si>
  <si>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</si>
  <si>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</si>
  <si>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</si>
  <si>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</si>
  <si>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</si>
  <si>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</si>
  <si>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</si>
  <si>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</si>
  <si>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</si>
  <si>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</si>
  <si>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</si>
  <si>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</si>
  <si>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</si>
  <si>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</si>
  <si>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</si>
  <si>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</si>
  <si>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</si>
  <si>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</si>
  <si>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</si>
  <si>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</si>
  <si>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</si>
  <si>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</si>
  <si>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</si>
  <si>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</si>
  <si>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</si>
  <si>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</si>
  <si>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</si>
  <si>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</si>
  <si>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</si>
  <si>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</si>
  <si>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</si>
  <si>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</si>
  <si>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</si>
  <si>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</si>
  <si>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</si>
  <si>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</si>
  <si>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</si>
  <si>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</si>
  <si>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</si>
  <si>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</si>
  <si>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</si>
  <si>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</si>
  <si>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</si>
  <si>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</si>
  <si>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</si>
  <si>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</si>
  <si>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</si>
  <si>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</si>
  <si>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</si>
  <si>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</si>
  <si>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</si>
  <si>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</si>
  <si>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</si>
  <si>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</si>
  <si>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</si>
  <si>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</si>
  <si>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</si>
  <si>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</si>
  <si>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</si>
  <si>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</si>
  <si>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</si>
  <si>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</si>
  <si>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</si>
  <si>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</si>
  <si>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</si>
  <si>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</si>
  <si>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</si>
  <si>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</si>
  <si>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</si>
  <si>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</si>
  <si>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</si>
  <si>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</si>
  <si>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</si>
  <si>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</si>
  <si>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</si>
  <si>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</si>
  <si>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</si>
  <si>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</si>
  <si>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</si>
  <si>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</si>
  <si>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</si>
  <si>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</si>
  <si>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</si>
  <si>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</si>
  <si>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</si>
  <si>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</si>
  <si>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</si>
  <si>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</si>
  <si>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</si>
  <si>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</si>
  <si>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</si>
  <si>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</si>
  <si>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</si>
  <si>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</si>
  <si>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</si>
  <si>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</si>
  <si>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</si>
  <si>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</si>
  <si>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</si>
  <si>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</si>
  <si>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</si>
  <si>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</si>
  <si>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</si>
  <si>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</si>
  <si>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</si>
  <si>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</si>
  <si>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</si>
  <si>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</si>
  <si>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</si>
  <si>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</si>
  <si>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</si>
  <si>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</si>
  <si>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</si>
  <si>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</si>
  <si>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</si>
  <si>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</si>
  <si>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</si>
  <si>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</si>
  <si>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</si>
  <si>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</si>
  <si>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</si>
  <si>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</si>
  <si>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</si>
  <si>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</si>
  <si>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</si>
  <si>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</si>
  <si>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</si>
  <si>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</si>
  <si>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</si>
  <si>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</si>
  <si>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</si>
  <si>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</si>
  <si>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</si>
  <si>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</si>
  <si>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</si>
  <si>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</si>
  <si>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</si>
  <si>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</si>
  <si>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</si>
  <si>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</si>
  <si>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</si>
  <si>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</si>
  <si>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</si>
  <si>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</si>
  <si>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</si>
  <si>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</si>
  <si>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</si>
  <si>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</si>
  <si>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</si>
  <si>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</si>
  <si>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</si>
  <si>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</si>
  <si>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</si>
  <si>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</si>
  <si>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</si>
  <si>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</si>
  <si>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</si>
  <si>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</si>
  <si>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</si>
  <si>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</si>
  <si>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</si>
  <si>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</si>
  <si>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</si>
  <si>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</si>
  <si>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</si>
  <si>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</si>
  <si>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</si>
  <si>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</si>
  <si>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</si>
  <si>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</si>
  <si>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</si>
  <si>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</si>
  <si>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</si>
  <si>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</si>
  <si>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</si>
  <si>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</si>
  <si>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</si>
  <si>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</si>
  <si>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</si>
  <si>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</si>
  <si>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</si>
  <si>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</si>
  <si>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</si>
  <si>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</si>
  <si>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</si>
  <si>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</si>
  <si>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</si>
  <si>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</si>
  <si>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</si>
  <si>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</si>
  <si>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</si>
  <si>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</si>
  <si>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</si>
  <si>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</si>
  <si>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</si>
  <si>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</si>
  <si>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</si>
  <si>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</si>
  <si>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</si>
  <si>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</si>
  <si>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</si>
  <si>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</si>
  <si>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</si>
  <si>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</si>
  <si>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</si>
  <si>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</si>
  <si>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</si>
  <si>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</si>
  <si>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</si>
  <si>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</si>
  <si>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</si>
  <si>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</si>
  <si>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</si>
  <si>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</si>
  <si>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</si>
  <si>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</si>
  <si>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</si>
  <si>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</si>
  <si>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</si>
  <si>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</si>
  <si>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</si>
  <si>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</si>
  <si>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</si>
  <si>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</si>
  <si>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</si>
  <si>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</si>
  <si>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</si>
  <si>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</si>
  <si>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</si>
  <si>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</si>
  <si>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</si>
  <si>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</si>
  <si>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</si>
  <si>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</si>
  <si>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</si>
  <si>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</si>
  <si>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</si>
  <si>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</si>
  <si>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</si>
  <si>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</si>
  <si>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</si>
  <si>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</si>
  <si>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</si>
  <si>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</si>
  <si>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</si>
  <si>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</si>
  <si>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</si>
  <si>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</si>
  <si>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</si>
  <si>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</si>
  <si>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</si>
  <si>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</si>
  <si>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</si>
  <si>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</si>
  <si>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</si>
  <si>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</si>
  <si>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</si>
  <si>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</si>
  <si>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</si>
  <si>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</si>
  <si>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</si>
  <si>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</si>
  <si>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</si>
  <si>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</si>
  <si>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</si>
  <si>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</si>
  <si>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</si>
  <si>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</si>
  <si>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</si>
  <si>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</si>
  <si>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</si>
  <si>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</si>
  <si>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</si>
  <si>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</si>
  <si>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</si>
  <si>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</si>
  <si>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</si>
  <si>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</si>
  <si>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</si>
  <si>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</si>
  <si>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</si>
  <si>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</si>
  <si>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</si>
  <si>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</si>
  <si>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</si>
  <si>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</si>
  <si>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</si>
  <si>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</si>
  <si>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</si>
  <si>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</si>
  <si>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</si>
  <si>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</si>
  <si>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</si>
  <si>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</si>
  <si>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</si>
  <si>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</si>
  <si>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</si>
  <si>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</si>
  <si>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</si>
  <si>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</si>
  <si>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</si>
  <si>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</si>
  <si>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</si>
  <si>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</si>
  <si>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</si>
  <si>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</si>
  <si>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</si>
  <si>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</si>
  <si>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</si>
  <si>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</si>
  <si>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</si>
  <si>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</si>
  <si>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</si>
  <si>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</si>
  <si>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</si>
  <si>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</si>
  <si>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</si>
  <si>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</si>
  <si>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</si>
  <si>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</si>
  <si>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</si>
  <si>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</si>
  <si>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</si>
  <si>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</si>
  <si>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</si>
  <si>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</si>
  <si>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</si>
  <si>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</si>
  <si>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</si>
  <si>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</si>
  <si>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</si>
  <si>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</si>
  <si>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</si>
  <si>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</si>
  <si>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</si>
  <si>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</si>
  <si>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</si>
  <si>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</si>
  <si>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</si>
  <si>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</si>
  <si>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</si>
  <si>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</si>
  <si>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</si>
  <si>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</si>
  <si>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</si>
  <si>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</si>
  <si>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</si>
  <si>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</si>
  <si>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</si>
  <si>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</si>
  <si>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</si>
  <si>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</si>
  <si>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</si>
  <si>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</si>
  <si>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</si>
  <si>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</si>
  <si>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</si>
  <si>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</si>
  <si>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</si>
  <si>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</si>
  <si>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</si>
  <si>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</si>
  <si>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</si>
  <si>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</si>
  <si>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</si>
  <si>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</si>
  <si>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</si>
  <si>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</si>
  <si>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</si>
  <si>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</si>
  <si>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</si>
  <si>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</si>
  <si>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</si>
  <si>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</si>
  <si>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</si>
  <si>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</si>
  <si>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</si>
  <si>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</si>
  <si>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</si>
  <si>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</si>
  <si>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</si>
  <si>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</si>
  <si>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</si>
  <si>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</si>
  <si>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</si>
  <si>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</si>
  <si>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</si>
  <si>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</si>
  <si>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</si>
  <si>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</si>
  <si>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</si>
  <si>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</si>
  <si>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</si>
  <si>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</si>
  <si>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</si>
  <si>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</si>
  <si>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</si>
  <si>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</si>
  <si>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</si>
  <si>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</si>
  <si>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</si>
  <si>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</si>
  <si>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</si>
  <si>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</si>
  <si>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</si>
  <si>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</si>
  <si>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</si>
  <si>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</si>
  <si>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</si>
  <si>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</si>
  <si>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</si>
  <si>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</si>
  <si>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</si>
  <si>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</si>
  <si>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</si>
  <si>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</si>
  <si>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</si>
  <si>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</si>
  <si>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</si>
  <si>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</si>
  <si>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</si>
  <si>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</si>
  <si>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</si>
  <si>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</si>
  <si>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</si>
  <si>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</si>
  <si>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</si>
  <si>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</si>
  <si>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</si>
  <si>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</si>
  <si>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</si>
  <si>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</si>
  <si>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</si>
  <si>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</si>
  <si>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</si>
  <si>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</si>
  <si>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</si>
  <si>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</si>
  <si>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</si>
  <si>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</si>
  <si>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</si>
  <si>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</si>
  <si>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</si>
  <si>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</si>
  <si>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</si>
  <si>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</si>
  <si>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</si>
  <si>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</si>
  <si>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</si>
  <si>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</si>
  <si>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</si>
  <si>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</si>
  <si>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</si>
  <si>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</si>
  <si>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</si>
  <si>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</si>
  <si>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</si>
  <si>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</si>
  <si>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</si>
  <si>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</si>
  <si>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</si>
  <si>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</si>
  <si>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</si>
  <si>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</si>
  <si>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</si>
  <si>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</si>
  <si>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</si>
  <si>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</si>
  <si>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</si>
  <si>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</si>
  <si>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</si>
  <si>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</si>
  <si>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</si>
  <si>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</si>
  <si>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</si>
  <si>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</si>
  <si>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</si>
  <si>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</si>
  <si>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</si>
  <si>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</si>
  <si>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</si>
  <si>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</si>
  <si>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</si>
  <si>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</si>
  <si>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</si>
  <si>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</si>
  <si>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</si>
  <si>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</si>
  <si>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</si>
  <si>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</si>
  <si>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</si>
  <si>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</si>
  <si>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</si>
  <si>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</si>
  <si>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</si>
  <si>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</si>
  <si>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</si>
  <si>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</si>
  <si>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</si>
  <si>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</si>
  <si>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</si>
  <si>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</si>
  <si>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</si>
  <si>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</si>
  <si>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</si>
  <si>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</si>
  <si>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</si>
  <si>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</si>
  <si>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</si>
  <si>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</si>
  <si>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</si>
  <si>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</si>
  <si>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</si>
  <si>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</si>
  <si>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</si>
  <si>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</si>
  <si>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</si>
  <si>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</si>
  <si>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</si>
  <si>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</si>
  <si>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</si>
  <si>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</si>
  <si>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</si>
  <si>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</si>
  <si>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</si>
  <si>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</si>
  <si>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</si>
  <si>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</si>
  <si>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</si>
  <si>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</si>
  <si>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</si>
  <si>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</si>
  <si>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</si>
  <si>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</si>
  <si>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</si>
  <si>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</si>
  <si>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</si>
  <si>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</si>
  <si>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</si>
  <si>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</si>
  <si>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</si>
  <si>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</si>
  <si>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</si>
  <si>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</si>
  <si>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</si>
  <si>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</si>
  <si>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</si>
  <si>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</si>
  <si>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</si>
  <si>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</si>
  <si>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</si>
  <si>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</si>
  <si>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</si>
  <si>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</si>
  <si>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</si>
  <si>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</si>
  <si>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</si>
  <si>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</si>
  <si>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</si>
  <si>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</si>
  <si>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</si>
  <si>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</si>
  <si>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</si>
  <si>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</si>
  <si>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</si>
  <si>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</si>
  <si>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</si>
  <si>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</si>
  <si>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</si>
  <si>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</si>
  <si>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</si>
  <si>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</si>
  <si>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</si>
  <si>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</si>
  <si>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</si>
  <si>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</si>
  <si>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</si>
  <si>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</si>
  <si>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</si>
  <si>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</si>
  <si>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</si>
  <si>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</si>
  <si>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</si>
  <si>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</si>
  <si>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</si>
  <si>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</si>
  <si>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</si>
  <si>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</si>
  <si>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</si>
  <si>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</si>
  <si>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</si>
  <si>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</si>
  <si>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</si>
  <si>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</si>
  <si>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</si>
  <si>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</si>
  <si>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</si>
  <si>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</si>
  <si>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</si>
  <si>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</si>
  <si>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</si>
  <si>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</si>
  <si>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</si>
  <si>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</si>
  <si>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</si>
  <si>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</si>
  <si>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</si>
  <si>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</si>
  <si>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</si>
  <si>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</si>
  <si>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</si>
  <si>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</si>
  <si>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</si>
  <si>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</si>
  <si>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</si>
  <si>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</si>
  <si>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</si>
  <si>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</si>
  <si>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</si>
  <si>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</si>
  <si>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</si>
  <si>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</si>
  <si>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</si>
  <si>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</si>
  <si>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</si>
  <si>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</si>
  <si>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</si>
  <si>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</si>
  <si>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</si>
  <si>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</si>
  <si>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</si>
  <si>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</si>
  <si>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</si>
  <si>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</si>
  <si>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</si>
  <si>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</si>
  <si>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</si>
  <si>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</si>
  <si>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</si>
  <si>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</si>
  <si>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</si>
  <si>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</si>
  <si>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</si>
  <si>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</si>
  <si>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</si>
  <si>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</si>
  <si>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</si>
  <si>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</si>
  <si>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</si>
  <si>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</si>
  <si>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</si>
  <si>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</si>
  <si>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</si>
  <si>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</si>
  <si>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</si>
  <si>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</si>
  <si>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</si>
  <si>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</si>
  <si>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</si>
  <si>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</si>
  <si>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</si>
  <si>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</si>
  <si>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</si>
  <si>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</si>
  <si>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</si>
  <si>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</si>
  <si>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</si>
  <si>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</si>
  <si>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</si>
  <si>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</si>
  <si>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</si>
  <si>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</si>
  <si>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</si>
  <si>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</si>
  <si>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</si>
  <si>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</si>
  <si>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</si>
  <si>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</si>
  <si>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</si>
  <si>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</si>
  <si>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</si>
  <si>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</si>
  <si>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</si>
  <si>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</si>
  <si>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</si>
  <si>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</si>
  <si>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</si>
  <si>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</si>
  <si>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</si>
  <si>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</si>
  <si>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</si>
  <si>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</si>
  <si>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</si>
  <si>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</si>
  <si>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</si>
  <si>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</si>
  <si>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</si>
  <si>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</si>
  <si>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</si>
  <si>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</si>
  <si>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</si>
  <si>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</si>
  <si>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</si>
  <si>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</si>
  <si>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</si>
  <si>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</si>
  <si>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</si>
  <si>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</si>
  <si>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</si>
  <si>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</si>
  <si>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</si>
  <si>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</si>
  <si>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</si>
  <si>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</si>
  <si>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</si>
  <si>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</si>
  <si>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</si>
  <si>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</si>
  <si>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</si>
  <si>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</si>
  <si>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</si>
  <si>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</si>
  <si>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</si>
  <si>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</si>
  <si>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</si>
  <si>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</si>
  <si>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</si>
  <si>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</si>
  <si>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</si>
  <si>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</si>
  <si>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</si>
  <si>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</si>
  <si>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</si>
  <si>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</si>
  <si>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</si>
  <si>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</si>
  <si>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</si>
  <si>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</si>
  <si>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</si>
  <si>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</si>
  <si>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</si>
  <si>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</si>
  <si>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</si>
  <si>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</si>
  <si>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</si>
  <si>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</si>
  <si>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</si>
  <si>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</si>
  <si>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</si>
  <si>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</si>
  <si>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</si>
  <si>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</si>
  <si>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</si>
  <si>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</si>
  <si>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</si>
  <si>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</si>
  <si>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</si>
  <si>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</si>
  <si>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</si>
  <si>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</si>
  <si>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</si>
  <si>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</si>
  <si>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</si>
  <si>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</si>
  <si>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</si>
  <si>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</si>
  <si>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</si>
  <si>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</si>
  <si>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</si>
  <si>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</si>
  <si>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</si>
  <si>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</si>
  <si>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</si>
  <si>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</si>
  <si>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</si>
  <si>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</si>
  <si>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</si>
  <si>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</si>
  <si>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</si>
  <si>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</si>
  <si>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</si>
  <si>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</si>
  <si>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</si>
  <si>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</si>
  <si>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</si>
  <si>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</si>
  <si>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</si>
  <si>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</si>
  <si>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</si>
  <si>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</si>
  <si>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</si>
  <si>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</si>
  <si>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</si>
  <si>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</si>
  <si>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</si>
  <si>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</si>
  <si>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</si>
  <si>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</si>
  <si>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</si>
  <si>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</si>
  <si>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</si>
  <si>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</si>
  <si>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</si>
  <si>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</si>
  <si>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</si>
  <si>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</si>
  <si>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</si>
  <si>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</si>
  <si>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</si>
  <si>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</si>
  <si>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</si>
  <si>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</si>
  <si>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</si>
  <si>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</si>
  <si>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</si>
  <si>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</si>
  <si>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</si>
  <si>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</si>
  <si>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</si>
  <si>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</si>
  <si>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</si>
  <si>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</si>
  <si>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</si>
  <si>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</si>
  <si>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</si>
  <si>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</si>
  <si>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</si>
  <si>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</si>
  <si>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</si>
  <si>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</si>
  <si>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</si>
  <si>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</si>
  <si>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</si>
  <si>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</si>
  <si>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</si>
  <si>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</si>
  <si>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</si>
  <si>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</si>
  <si>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</si>
  <si>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</si>
  <si>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</si>
  <si>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</si>
  <si>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</si>
  <si>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</si>
  <si>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</si>
  <si>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</si>
  <si>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</si>
  <si>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</si>
  <si>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</si>
  <si>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</si>
  <si>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</si>
  <si>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</si>
  <si>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</si>
  <si>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</si>
  <si>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</si>
  <si>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</si>
  <si>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</si>
  <si>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</si>
  <si>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</si>
  <si>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</si>
  <si>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</si>
  <si>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</si>
  <si>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</si>
  <si>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</si>
  <si>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</si>
  <si>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</si>
  <si>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</si>
  <si>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</si>
  <si>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</si>
  <si>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</si>
  <si>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</si>
  <si>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</si>
  <si>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</si>
  <si>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</si>
  <si>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</si>
  <si>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</si>
  <si>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</si>
  <si>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</si>
  <si>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</si>
  <si>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</si>
  <si>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</si>
  <si>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</si>
  <si>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</si>
  <si>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</si>
  <si>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</si>
  <si>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</si>
  <si>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</si>
  <si>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</si>
  <si>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</si>
  <si>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</si>
  <si>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</si>
  <si>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</si>
  <si>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</si>
  <si>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</si>
  <si>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</si>
  <si>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</si>
  <si>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</si>
  <si>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</si>
  <si>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</si>
  <si>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</si>
  <si>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</si>
  <si>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</si>
  <si>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</si>
  <si>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</si>
  <si>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</si>
  <si>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</si>
  <si>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</si>
  <si>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</si>
  <si>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</si>
  <si>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</si>
  <si>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</si>
  <si>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</si>
  <si>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</si>
  <si>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</si>
  <si>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</si>
  <si>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</si>
  <si>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</si>
  <si>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</si>
  <si>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</si>
  <si>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</si>
  <si>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</si>
  <si>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</si>
  <si>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</si>
  <si>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</si>
  <si>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</si>
  <si>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</si>
  <si>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</si>
  <si>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</si>
  <si>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</si>
  <si>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</si>
  <si>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</si>
  <si>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</si>
  <si>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</si>
  <si>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</si>
  <si>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</si>
  <si>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</si>
  <si>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</si>
  <si>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</si>
  <si>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</si>
  <si>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</si>
  <si>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</si>
  <si>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</si>
  <si>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</si>
  <si>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</si>
  <si>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</si>
  <si>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</si>
  <si>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</si>
  <si>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</si>
  <si>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</si>
  <si>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</si>
  <si>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</si>
  <si>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</si>
  <si>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</si>
  <si>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</si>
  <si>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</si>
  <si>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</si>
  <si>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</si>
  <si>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</si>
  <si>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</si>
  <si>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</si>
  <si>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</si>
  <si>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</si>
  <si>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</si>
  <si>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</si>
  <si>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</si>
  <si>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</si>
  <si>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</si>
  <si>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</si>
  <si>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</si>
  <si>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</si>
  <si>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</si>
  <si>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</si>
  <si>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</si>
  <si>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</si>
  <si>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</si>
  <si>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</si>
  <si>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</si>
  <si>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</si>
  <si>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</si>
  <si>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</si>
  <si>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</si>
  <si>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</si>
  <si>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</si>
  <si>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</si>
  <si>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</si>
  <si>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</si>
  <si>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</si>
  <si>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</si>
  <si>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</si>
  <si>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</si>
  <si>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</si>
  <si>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</si>
  <si>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</si>
  <si>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</si>
  <si>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</si>
  <si>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</si>
  <si>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</si>
  <si>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</si>
  <si>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</si>
  <si>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</si>
  <si>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</si>
  <si>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</si>
  <si>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</si>
  <si>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</si>
  <si>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</si>
  <si>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</si>
  <si>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</si>
  <si>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</si>
  <si>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</si>
  <si>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</si>
  <si>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</si>
  <si>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</si>
  <si>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</si>
  <si>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</si>
  <si>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</si>
  <si>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</si>
  <si>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</si>
  <si>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</si>
  <si>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</si>
  <si>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</si>
  <si>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</si>
  <si>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</si>
  <si>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</si>
  <si>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</si>
  <si>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</si>
  <si>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</si>
  <si>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</si>
  <si>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</si>
  <si>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</si>
  <si>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</si>
  <si>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</si>
  <si>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</si>
  <si>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</si>
  <si>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</si>
  <si>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</si>
  <si>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</si>
  <si>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</si>
  <si>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</si>
  <si>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</si>
  <si>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</si>
  <si>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</si>
  <si>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</si>
  <si>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</si>
  <si>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</si>
  <si>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</si>
  <si>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</si>
  <si>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</si>
  <si>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</si>
  <si>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</si>
  <si>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</si>
  <si>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</si>
  <si>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</si>
  <si>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</si>
  <si>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</si>
  <si>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</si>
  <si>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</si>
  <si>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</si>
  <si>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</si>
  <si>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</si>
  <si>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</si>
  <si>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</si>
  <si>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</si>
  <si>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</si>
  <si>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</si>
  <si>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</si>
  <si>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</si>
  <si>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</si>
  <si>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</si>
  <si>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</si>
  <si>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</si>
  <si>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</si>
  <si>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</si>
  <si>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</si>
  <si>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</si>
  <si>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</si>
  <si>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</si>
  <si>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</si>
  <si>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</si>
  <si>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</si>
  <si>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</si>
  <si>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</si>
  <si>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</si>
  <si>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</si>
  <si>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</si>
  <si>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</si>
  <si>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</si>
  <si>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</si>
  <si>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</si>
  <si>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</si>
  <si>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</si>
  <si>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</si>
  <si>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</si>
  <si>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</si>
  <si>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</si>
  <si>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</si>
  <si>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</si>
  <si>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</si>
  <si>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</si>
  <si>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</si>
  <si>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</si>
  <si>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</si>
  <si>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</si>
  <si>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</si>
  <si>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</si>
  <si>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</si>
  <si>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</si>
  <si>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</si>
  <si>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</si>
  <si>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</si>
  <si>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</si>
  <si>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</si>
  <si>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</si>
  <si>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</si>
  <si>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</si>
  <si>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</si>
  <si>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</si>
  <si>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</si>
  <si>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</si>
  <si>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</si>
  <si>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</si>
  <si>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</si>
  <si>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</si>
  <si>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</si>
  <si>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</si>
  <si>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</si>
  <si>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</si>
  <si>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</si>
  <si>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</si>
  <si>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</si>
  <si>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</si>
  <si>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</si>
  <si>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</si>
  <si>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</si>
  <si>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</si>
  <si>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</si>
  <si>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</si>
  <si>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</si>
  <si>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</si>
  <si>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</si>
  <si>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</si>
  <si>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</si>
  <si>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</si>
  <si>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</si>
  <si>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</si>
  <si>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</si>
  <si>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</si>
  <si>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</si>
  <si>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</si>
  <si>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</si>
  <si>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</si>
  <si>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</si>
  <si>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</si>
  <si>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</si>
  <si>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</si>
  <si>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</si>
  <si>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</si>
  <si>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</si>
  <si>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</si>
  <si>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</si>
  <si>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</si>
  <si>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</si>
  <si>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</si>
  <si>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</si>
  <si>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</si>
  <si>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</si>
  <si>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</si>
  <si>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</si>
  <si>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</si>
  <si>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</si>
  <si>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</si>
  <si>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</si>
  <si>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</si>
  <si>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</si>
  <si>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</si>
  <si>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</si>
  <si>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</si>
  <si>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</si>
  <si>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</si>
  <si>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</si>
  <si>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</si>
  <si>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</si>
  <si>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</si>
  <si>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</si>
  <si>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</si>
  <si>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</si>
  <si>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</si>
  <si>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</si>
  <si>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</si>
  <si>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</si>
  <si>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</si>
  <si>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</si>
  <si>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</si>
  <si>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</si>
  <si>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</si>
  <si>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</si>
  <si>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</si>
  <si>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</si>
  <si>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</si>
  <si>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</si>
  <si>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</si>
  <si>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</si>
  <si>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</si>
  <si>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</si>
  <si>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</si>
  <si>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</si>
  <si>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</si>
  <si>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</si>
  <si>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</si>
  <si>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</si>
  <si>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</si>
  <si>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</si>
  <si>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</si>
  <si>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</si>
  <si>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</si>
  <si>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</si>
  <si>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</si>
  <si>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</si>
  <si>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</si>
  <si>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</si>
  <si>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</si>
  <si>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</si>
  <si>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</si>
  <si>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</si>
  <si>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</si>
  <si>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</si>
  <si>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</si>
  <si>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</si>
  <si>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</si>
  <si>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</si>
  <si>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</si>
  <si>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</si>
  <si>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</si>
  <si>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</si>
  <si>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</si>
  <si>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</si>
  <si>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</si>
  <si>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</si>
  <si>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</si>
  <si>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</si>
  <si>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</si>
  <si>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</si>
  <si>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</si>
  <si>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</si>
  <si>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</si>
  <si>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</si>
  <si>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</si>
  <si>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</si>
  <si>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</si>
  <si>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</si>
  <si>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</si>
  <si>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</si>
  <si>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</si>
  <si>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</si>
  <si>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</si>
  <si>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</si>
  <si>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</si>
  <si>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</si>
  <si>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</si>
  <si>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</si>
  <si>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</si>
  <si>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</si>
  <si>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</si>
  <si>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</si>
  <si>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</si>
  <si>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</si>
  <si>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</si>
  <si>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</si>
  <si>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</si>
  <si>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</si>
  <si>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</si>
  <si>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</si>
  <si>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</si>
  <si>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</si>
  <si>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</si>
  <si>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</si>
  <si>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</si>
  <si>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</si>
  <si>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</si>
  <si>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</si>
  <si>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</si>
  <si>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</si>
  <si>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</si>
  <si>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</si>
  <si>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</si>
  <si>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</si>
  <si>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</si>
  <si>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</si>
  <si>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</si>
  <si>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</si>
  <si>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</si>
  <si>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</si>
  <si>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</si>
  <si>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</si>
  <si>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</si>
  <si>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</si>
  <si>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</si>
  <si>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</si>
  <si>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</si>
  <si>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</si>
  <si>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</si>
  <si>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</si>
  <si>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</si>
  <si>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</si>
  <si>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</si>
  <si>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</si>
  <si>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</si>
  <si>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</si>
  <si>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</si>
  <si>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</si>
  <si>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</si>
  <si>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</si>
  <si>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</si>
  <si>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</si>
  <si>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</si>
  <si>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</si>
  <si>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</si>
  <si>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</si>
  <si>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</si>
  <si>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</si>
  <si>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</si>
  <si>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</si>
  <si>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</si>
  <si>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</si>
  <si>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</si>
  <si>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</si>
  <si>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</si>
  <si>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</si>
  <si>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</si>
  <si>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</si>
  <si>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</si>
  <si>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</si>
  <si>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</si>
  <si>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</si>
  <si>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</si>
  <si>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</si>
  <si>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</si>
  <si>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</si>
  <si>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</si>
  <si>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</si>
  <si>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</si>
  <si>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</si>
  <si>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</si>
  <si>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</si>
  <si>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</si>
  <si>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</si>
  <si>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</si>
  <si>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</si>
  <si>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</si>
  <si>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</si>
  <si>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</si>
  <si>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</si>
  <si>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</si>
  <si>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</si>
  <si>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</si>
  <si>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</si>
  <si>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</si>
  <si>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</si>
  <si>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</si>
  <si>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</si>
  <si>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</si>
  <si>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</si>
  <si>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</si>
  <si>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</si>
  <si>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</si>
  <si>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</si>
  <si>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</si>
  <si>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</si>
  <si>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</si>
  <si>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</si>
  <si>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</si>
  <si>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</si>
  <si>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</si>
  <si>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</si>
  <si>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</si>
  <si>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</si>
  <si>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</si>
  <si>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</si>
  <si>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</si>
  <si>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</si>
  <si>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</si>
  <si>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</si>
  <si>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</si>
  <si>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</si>
  <si>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</si>
  <si>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</si>
  <si>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</si>
  <si>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</si>
  <si>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</si>
  <si>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</si>
  <si>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</si>
  <si>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</si>
  <si>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</si>
  <si>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</si>
  <si>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</si>
  <si>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</si>
  <si>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</si>
  <si>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</si>
  <si>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</si>
  <si>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</si>
  <si>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</si>
  <si>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</si>
  <si>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</si>
  <si>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</si>
  <si>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</si>
  <si>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</si>
  <si>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</si>
  <si>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</si>
  <si>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</si>
  <si>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</si>
  <si>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</si>
  <si>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</si>
  <si>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</si>
  <si>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</si>
  <si>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</si>
  <si>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</si>
  <si>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</si>
  <si>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</si>
  <si>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</si>
  <si>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</si>
  <si>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</si>
  <si>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</si>
  <si>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</si>
  <si>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</si>
  <si>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</si>
  <si>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</si>
  <si>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</si>
  <si>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</si>
  <si>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</si>
  <si>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</si>
  <si>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</si>
  <si>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</si>
  <si>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</si>
  <si>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</si>
  <si>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</si>
  <si>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</si>
  <si>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</si>
  <si>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</si>
  <si>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</si>
  <si>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</si>
  <si>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</si>
  <si>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</si>
  <si>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</si>
  <si>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</si>
  <si>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</si>
  <si>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</si>
  <si>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</si>
  <si>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</si>
  <si>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</si>
  <si>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</si>
  <si>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</si>
  <si>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</si>
  <si>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</si>
  <si>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</si>
  <si>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</si>
  <si>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</si>
  <si>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</si>
  <si>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</si>
  <si>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</si>
  <si>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</si>
  <si>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</si>
  <si>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</si>
  <si>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</si>
  <si>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</si>
  <si>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</si>
  <si>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</si>
  <si>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</si>
  <si>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</si>
  <si>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</si>
  <si>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</si>
  <si>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</si>
  <si>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</si>
  <si>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</si>
  <si>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</si>
  <si>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</si>
  <si>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</si>
  <si>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</si>
  <si>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</si>
  <si>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</si>
  <si>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</si>
  <si>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</si>
  <si>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</si>
  <si>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</si>
  <si>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</si>
  <si>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</si>
  <si>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</si>
  <si>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</si>
  <si>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</si>
  <si>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</si>
  <si>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</si>
  <si>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</si>
  <si>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</si>
  <si>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</si>
  <si>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</si>
  <si>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</si>
  <si>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</si>
  <si>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</si>
  <si>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</si>
  <si>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</si>
  <si>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</si>
  <si>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</si>
  <si>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</si>
  <si>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</si>
  <si>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</si>
  <si>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</si>
  <si>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</si>
  <si>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</si>
  <si>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</si>
  <si>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</si>
  <si>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</si>
  <si>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</si>
  <si>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</si>
  <si>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</si>
  <si>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</si>
  <si>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</si>
  <si>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</si>
  <si>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</si>
  <si>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</si>
  <si>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</si>
  <si>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</si>
  <si>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</si>
  <si>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</si>
  <si>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</si>
  <si>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</si>
  <si>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</si>
  <si>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</si>
  <si>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</si>
  <si>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</si>
  <si>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</si>
  <si>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</si>
  <si>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</si>
  <si>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</si>
  <si>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</si>
  <si>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</si>
  <si>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</si>
  <si>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</si>
  <si>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</si>
  <si>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</si>
  <si>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</si>
  <si>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</si>
  <si>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</si>
  <si>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</si>
  <si>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</si>
  <si>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</si>
  <si>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</si>
  <si>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</si>
  <si>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</si>
  <si>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</si>
  <si>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</si>
  <si>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</si>
  <si>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</si>
  <si>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</si>
  <si>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</si>
  <si>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</si>
  <si>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</si>
  <si>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</si>
  <si>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</si>
  <si>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</si>
  <si>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</si>
  <si>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</si>
  <si>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</si>
  <si>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</si>
  <si>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</si>
  <si>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</si>
  <si>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</si>
  <si>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</si>
  <si>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</si>
  <si>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</si>
  <si>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</si>
  <si>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</si>
  <si>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</si>
  <si>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</si>
  <si>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</si>
  <si>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</si>
  <si>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</si>
  <si>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</si>
  <si>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</si>
  <si>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</si>
  <si>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</si>
  <si>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</si>
  <si>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</si>
  <si>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</si>
  <si>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</si>
  <si>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</si>
  <si>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</si>
  <si>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</si>
  <si>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</si>
  <si>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</si>
  <si>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</si>
  <si>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</si>
  <si>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</si>
  <si>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</si>
  <si>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</si>
  <si>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</si>
  <si>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</si>
  <si>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</si>
  <si>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</si>
  <si>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</si>
  <si>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</si>
  <si>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</si>
  <si>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</si>
  <si>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</si>
  <si>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</si>
  <si>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</si>
  <si>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</si>
  <si>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</si>
  <si>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</si>
  <si>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</si>
  <si>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</si>
  <si>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</si>
  <si>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</si>
  <si>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</si>
  <si>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</si>
  <si>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</si>
  <si>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</si>
  <si>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</si>
  <si>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</si>
  <si>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</si>
  <si>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</si>
  <si>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</si>
  <si>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</si>
  <si>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</si>
  <si>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</si>
  <si>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</si>
  <si>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</si>
  <si>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</si>
  <si>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</si>
  <si>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</si>
  <si>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</si>
  <si>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</si>
  <si>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</si>
  <si>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</si>
  <si>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</si>
  <si>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</si>
  <si>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</si>
  <si>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</si>
  <si>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</si>
  <si>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</si>
  <si>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</si>
  <si>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</si>
  <si>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</si>
  <si>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</si>
  <si>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</si>
  <si>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</si>
  <si>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</si>
  <si>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</si>
  <si>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</si>
  <si>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</si>
  <si>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</si>
  <si>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</si>
  <si>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</si>
  <si>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</si>
  <si>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</si>
  <si>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</si>
  <si>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</si>
  <si>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</si>
  <si>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</si>
  <si>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</si>
  <si>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</si>
  <si>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</si>
  <si>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</si>
  <si>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</si>
  <si>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</si>
  <si>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</si>
  <si>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</si>
  <si>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</si>
  <si>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</si>
  <si>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</si>
  <si>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</si>
  <si>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</si>
  <si>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</si>
  <si>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</si>
  <si>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</si>
  <si>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</si>
  <si>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</si>
  <si>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</si>
  <si>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</si>
  <si>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</si>
  <si>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</si>
  <si>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</si>
  <si>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</si>
  <si>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</si>
  <si>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</si>
  <si>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</si>
  <si>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</si>
  <si>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</si>
  <si>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</si>
  <si>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</si>
  <si>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</si>
  <si>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</si>
  <si>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</si>
  <si>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</si>
  <si>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</si>
  <si>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</si>
  <si>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</si>
  <si>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</si>
  <si>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</si>
  <si>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</si>
  <si>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</si>
  <si>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</si>
  <si>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</si>
  <si>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</si>
  <si>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</si>
  <si>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</si>
  <si>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</si>
  <si>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</si>
  <si>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</si>
  <si>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</si>
  <si>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</si>
  <si>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</si>
  <si>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</si>
  <si>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</si>
  <si>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</si>
  <si>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</si>
  <si>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</si>
  <si>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</si>
  <si>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</si>
  <si>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</si>
  <si>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</si>
  <si>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</si>
  <si>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</si>
  <si>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</si>
  <si>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</si>
  <si>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</si>
  <si>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</si>
  <si>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</si>
  <si>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</si>
  <si>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</si>
  <si>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</si>
  <si>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</si>
  <si>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</si>
  <si>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</si>
  <si>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</si>
  <si>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</si>
  <si>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</si>
  <si>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</si>
  <si>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</si>
  <si>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</si>
  <si>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</si>
  <si>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</si>
  <si>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</si>
  <si>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</si>
  <si>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</si>
  <si>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</si>
  <si>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</si>
  <si>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</si>
  <si>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</si>
  <si>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</si>
  <si>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</si>
  <si>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</si>
  <si>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</si>
  <si>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</si>
  <si>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</si>
  <si>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</si>
  <si>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</si>
  <si>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</si>
  <si>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</si>
  <si>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</si>
  <si>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</si>
  <si>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</si>
  <si>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</si>
  <si>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</si>
  <si>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</si>
  <si>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</si>
  <si>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</si>
  <si>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</si>
  <si>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</si>
  <si>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</si>
  <si>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</si>
  <si>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</si>
  <si>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</si>
  <si>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</si>
  <si>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</si>
  <si>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</si>
  <si>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</si>
  <si>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</si>
  <si>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</si>
  <si>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</si>
  <si>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</si>
  <si>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</si>
  <si>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</si>
  <si>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</si>
  <si>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</si>
  <si>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</si>
  <si>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</si>
  <si>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</si>
  <si>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</si>
  <si>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</si>
  <si>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</si>
  <si>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</si>
  <si>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</si>
  <si>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</si>
  <si>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</si>
  <si>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</si>
  <si>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</si>
  <si>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</si>
  <si>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</si>
  <si>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</si>
  <si>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</si>
  <si>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</si>
  <si>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</si>
  <si>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</si>
  <si>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</si>
  <si>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</si>
  <si>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</si>
  <si>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</si>
  <si>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</si>
  <si>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</si>
  <si>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</si>
  <si>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</si>
  <si>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</si>
  <si>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</si>
  <si>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</si>
  <si>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</si>
  <si>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</si>
  <si>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</si>
  <si>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</si>
  <si>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</si>
  <si>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</si>
  <si>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</si>
  <si>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</si>
  <si>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</si>
  <si>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</si>
  <si>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</si>
  <si>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</si>
  <si>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</si>
  <si>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</si>
  <si>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</si>
  <si>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</si>
  <si>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</si>
  <si>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</si>
  <si>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</si>
  <si>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</si>
  <si>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</si>
  <si>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</si>
  <si>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</si>
  <si>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</si>
  <si>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</si>
  <si>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</si>
  <si>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</si>
  <si>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</si>
  <si>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</si>
  <si>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</si>
  <si>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</si>
  <si>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</si>
  <si>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</si>
  <si>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</si>
  <si>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</si>
  <si>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</si>
  <si>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</si>
  <si>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</si>
  <si>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</si>
  <si>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</si>
  <si>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</si>
  <si>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</si>
  <si>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</si>
  <si>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</si>
  <si>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</si>
  <si>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</si>
  <si>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</si>
  <si>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</si>
  <si>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</si>
  <si>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</si>
  <si>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</si>
  <si>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</si>
  <si>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</si>
  <si>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</si>
  <si>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</si>
  <si>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</si>
  <si>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</si>
  <si>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</si>
  <si>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</si>
  <si>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</si>
  <si>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</si>
  <si>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</si>
  <si>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</si>
  <si>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</si>
  <si>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</si>
  <si>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</si>
  <si>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</si>
  <si>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</si>
  <si>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</si>
  <si>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</si>
  <si>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</si>
  <si>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</si>
  <si>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</si>
  <si>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</si>
  <si>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</si>
  <si>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</si>
  <si>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</si>
  <si>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</si>
  <si>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</si>
  <si>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</si>
  <si>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</si>
  <si>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</si>
  <si>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</si>
  <si>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</si>
  <si>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</si>
  <si>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</si>
  <si>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</si>
  <si>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</si>
  <si>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</si>
  <si>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</si>
  <si>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</si>
  <si>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</si>
  <si>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</si>
  <si>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</si>
  <si>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</si>
  <si>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</si>
  <si>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</si>
  <si>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</si>
  <si>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</si>
  <si>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</si>
  <si>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</si>
  <si>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</si>
  <si>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</si>
  <si>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</si>
  <si>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</si>
  <si>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</si>
  <si>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</si>
  <si>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</si>
  <si>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</si>
  <si>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</si>
  <si>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</si>
  <si>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</si>
  <si>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</si>
  <si>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</si>
  <si>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</si>
  <si>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</si>
  <si>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</si>
  <si>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</si>
  <si>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</si>
  <si>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</si>
  <si>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</si>
  <si>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</si>
  <si>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</si>
  <si>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</si>
  <si>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</si>
  <si>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</si>
  <si>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</si>
  <si>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</si>
  <si>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</si>
  <si>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</si>
  <si>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</si>
  <si>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</si>
  <si>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</si>
  <si>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</si>
  <si>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</si>
  <si>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</si>
  <si>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</si>
  <si>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</si>
  <si>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</si>
  <si>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</si>
  <si>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</si>
  <si>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</si>
  <si>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</si>
  <si>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</si>
  <si>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</si>
  <si>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</si>
  <si>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</si>
  <si>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</si>
  <si>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</si>
  <si>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</si>
  <si>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</si>
  <si>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</si>
  <si>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</si>
  <si>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</si>
  <si>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</si>
  <si>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</si>
  <si>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</si>
  <si>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</si>
  <si>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</si>
  <si>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</si>
  <si>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</si>
  <si>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</si>
  <si>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</si>
  <si>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</si>
  <si>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</si>
  <si>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</si>
  <si>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</si>
  <si>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</si>
  <si>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</si>
  <si>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</si>
  <si>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</si>
  <si>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</si>
  <si>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</si>
  <si>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</si>
  <si>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</si>
  <si>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</si>
  <si>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</si>
  <si>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</si>
  <si>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</si>
  <si>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</si>
  <si>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</si>
  <si>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</si>
  <si>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</si>
  <si>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</si>
  <si>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</si>
  <si>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</si>
  <si>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</si>
  <si>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</si>
  <si>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</si>
  <si>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</si>
  <si>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</si>
  <si>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</si>
  <si>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</si>
  <si>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</si>
  <si>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</si>
  <si>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</si>
  <si>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</si>
  <si>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</si>
  <si>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</si>
  <si>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</si>
  <si>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</si>
  <si>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</si>
  <si>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</si>
  <si>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</si>
  <si>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</si>
  <si>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</si>
  <si>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</si>
  <si>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</si>
  <si>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</si>
  <si>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</si>
  <si>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</si>
  <si>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</si>
  <si>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</si>
  <si>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</si>
  <si>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</si>
  <si>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</si>
  <si>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</si>
  <si>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</si>
  <si>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</si>
  <si>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</si>
  <si>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</si>
  <si>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</si>
  <si>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</si>
  <si>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</si>
  <si>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</si>
  <si>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</si>
  <si>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</si>
  <si>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</si>
  <si>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</si>
  <si>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</si>
  <si>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</si>
  <si>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</si>
  <si>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</si>
  <si>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</si>
  <si>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</si>
  <si>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</si>
  <si>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</si>
  <si>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</si>
  <si>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</si>
  <si>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</si>
  <si>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</si>
  <si>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</si>
  <si>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</si>
  <si>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</si>
  <si>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</si>
  <si>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</si>
  <si>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</si>
  <si>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</si>
  <si>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</si>
  <si>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</si>
  <si>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</si>
  <si>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</si>
  <si>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</si>
  <si>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</si>
  <si>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</si>
  <si>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</si>
  <si>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</si>
  <si>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</si>
  <si>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</si>
  <si>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</si>
  <si>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</si>
  <si>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</si>
  <si>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</si>
  <si>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</si>
  <si>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</si>
  <si>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</si>
  <si>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</si>
  <si>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</si>
  <si>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</si>
  <si>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</si>
  <si>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</si>
  <si>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</si>
  <si>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</si>
  <si>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</si>
  <si>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</si>
  <si>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</si>
  <si>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</si>
  <si>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</si>
  <si>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</si>
  <si>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</si>
  <si>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</si>
  <si>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</si>
  <si>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</si>
  <si>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</si>
  <si>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</si>
  <si>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</si>
  <si>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</si>
  <si>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</si>
  <si>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</si>
  <si>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</si>
  <si>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</si>
  <si>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</si>
  <si>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</si>
  <si>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</si>
  <si>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</si>
  <si>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</si>
  <si>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</si>
  <si>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</si>
  <si>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</si>
  <si>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</si>
  <si>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</si>
  <si>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</si>
  <si>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</si>
  <si>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</si>
  <si>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</si>
  <si>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</si>
  <si>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</si>
  <si>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</si>
  <si>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</si>
  <si>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</si>
  <si>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</si>
  <si>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</si>
  <si>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</si>
  <si>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</si>
  <si>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</si>
  <si>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</si>
  <si>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</si>
  <si>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</si>
  <si>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</si>
  <si>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</si>
  <si>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</si>
  <si>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</si>
  <si>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</si>
  <si>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</si>
  <si>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</si>
  <si>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</si>
  <si>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</si>
  <si>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</si>
  <si>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</si>
  <si>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</si>
  <si>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</si>
  <si>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</si>
  <si>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</si>
  <si>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</si>
  <si>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</si>
  <si>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</si>
  <si>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</si>
  <si>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</si>
  <si>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</si>
  <si>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</si>
  <si>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</si>
  <si>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</si>
  <si>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</si>
  <si>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</si>
  <si>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</si>
  <si>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</si>
  <si>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</si>
  <si>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</si>
  <si>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</si>
  <si>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</si>
  <si>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</si>
  <si>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</si>
  <si>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</si>
  <si>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</si>
  <si>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</si>
  <si>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</si>
  <si>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</si>
  <si>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</si>
  <si>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</si>
  <si>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</si>
  <si>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</si>
  <si>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</si>
  <si>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</si>
  <si>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</si>
  <si>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</si>
  <si>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</si>
  <si>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</si>
  <si>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</si>
  <si>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</si>
  <si>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</si>
  <si>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</si>
  <si>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</si>
  <si>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</si>
  <si>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</si>
  <si>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</si>
  <si>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</si>
  <si>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</si>
  <si>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</si>
  <si>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</si>
  <si>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</si>
  <si>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</si>
  <si>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</si>
  <si>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</si>
  <si>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</si>
  <si>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</si>
  <si>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</si>
  <si>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</si>
  <si>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</si>
  <si>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</si>
  <si>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</si>
  <si>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</si>
  <si>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</si>
  <si>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</si>
  <si>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</si>
  <si>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</si>
  <si>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</si>
  <si>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</si>
  <si>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</si>
  <si>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</si>
  <si>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</si>
  <si>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</si>
  <si>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</si>
  <si>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</si>
  <si>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</si>
  <si>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</si>
  <si>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</si>
  <si>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</si>
  <si>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</si>
  <si>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</si>
  <si>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</si>
  <si>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</si>
  <si>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</si>
  <si>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</si>
  <si>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</si>
  <si>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</si>
  <si>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</si>
  <si>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</si>
  <si>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</si>
  <si>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</si>
  <si>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</si>
  <si>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</si>
  <si>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</si>
  <si>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</si>
  <si>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</si>
  <si>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</si>
  <si>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</si>
  <si>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</si>
  <si>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</si>
  <si>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</si>
  <si>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</si>
  <si>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</si>
  <si>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</si>
  <si>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</si>
  <si>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</si>
  <si>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</si>
  <si>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</si>
  <si>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</si>
  <si>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</si>
  <si>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</si>
  <si>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</si>
  <si>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</si>
  <si>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</si>
  <si>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</si>
  <si>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</si>
  <si>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</si>
  <si>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</si>
  <si>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</si>
  <si>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</si>
  <si>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</si>
  <si>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</si>
  <si>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</si>
  <si>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</si>
  <si>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</si>
  <si>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</si>
  <si>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</si>
  <si>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</si>
  <si>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</si>
  <si>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</si>
  <si>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</si>
  <si>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</si>
  <si>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</si>
  <si>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</si>
  <si>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</si>
  <si>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</si>
  <si>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</si>
  <si>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</si>
  <si>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</si>
  <si>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</si>
  <si>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</si>
  <si>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</si>
  <si>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</si>
  <si>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</si>
  <si>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</si>
  <si>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</si>
  <si>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</si>
  <si>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</si>
  <si>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</si>
  <si>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</si>
  <si>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</si>
  <si>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</si>
  <si>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</si>
  <si>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</si>
  <si>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</si>
  <si>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</si>
  <si>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</si>
  <si>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</si>
  <si>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</si>
  <si>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</si>
  <si>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</si>
  <si>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</si>
  <si>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</si>
  <si>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</si>
  <si>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</si>
  <si>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</si>
  <si>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</si>
  <si>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</si>
  <si>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</si>
  <si>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</si>
  <si>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</si>
  <si>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</si>
  <si>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</si>
  <si>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</si>
  <si>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</si>
  <si>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</si>
  <si>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</si>
  <si>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</si>
  <si>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</si>
  <si>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</si>
  <si>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</si>
  <si>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</si>
  <si>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</si>
  <si>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</si>
  <si>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</si>
  <si>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</si>
  <si>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</si>
  <si>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</si>
  <si>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</si>
  <si>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</si>
  <si>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</si>
  <si>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</si>
  <si>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</si>
  <si>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</si>
  <si>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</si>
  <si>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</si>
  <si>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</si>
  <si>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</si>
  <si>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</si>
  <si>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</si>
  <si>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</si>
  <si>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</si>
  <si>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</si>
  <si>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</si>
  <si>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</si>
  <si>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</si>
  <si>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</si>
  <si>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</si>
  <si>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</si>
  <si>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</si>
  <si>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</si>
  <si>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</si>
  <si>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</si>
  <si>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</si>
  <si>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</si>
  <si>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</si>
  <si>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</si>
  <si>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</si>
  <si>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</si>
  <si>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</si>
  <si>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</si>
  <si>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</si>
  <si>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</si>
  <si>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</si>
  <si>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</si>
  <si>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</si>
  <si>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</si>
  <si>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</si>
  <si>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</si>
  <si>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</si>
  <si>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</si>
  <si>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</si>
  <si>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</si>
  <si>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</si>
  <si>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</si>
  <si>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</si>
  <si>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</si>
  <si>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</si>
  <si>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</si>
  <si>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</si>
  <si>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</si>
  <si>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</si>
  <si>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</si>
  <si>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</si>
  <si>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</si>
  <si>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</si>
  <si>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</si>
  <si>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</si>
  <si>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</si>
  <si>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</si>
  <si>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</si>
  <si>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</si>
  <si>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</si>
  <si>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</si>
  <si>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</si>
  <si>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</si>
  <si>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</si>
  <si>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</si>
  <si>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</si>
  <si>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</si>
  <si>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</si>
  <si>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</si>
  <si>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</si>
  <si>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</si>
  <si>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</si>
  <si>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</si>
  <si>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</si>
  <si>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</si>
  <si>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</si>
  <si>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</si>
  <si>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</si>
  <si>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</si>
  <si>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</si>
  <si>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</si>
  <si>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</si>
  <si>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</si>
  <si>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</si>
  <si>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</si>
  <si>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</si>
  <si>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</si>
  <si>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</si>
  <si>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</si>
  <si>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</si>
  <si>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</si>
  <si>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</si>
  <si>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</si>
  <si>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</si>
  <si>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</si>
  <si>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</si>
  <si>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</si>
  <si>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</si>
  <si>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</si>
  <si>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</si>
  <si>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</si>
  <si>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</si>
  <si>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</si>
  <si>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</si>
  <si>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</si>
  <si>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</si>
  <si>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</si>
  <si>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</si>
  <si>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</si>
  <si>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</si>
  <si>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</si>
  <si>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</si>
  <si>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</si>
  <si>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</si>
  <si>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</si>
  <si>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</si>
  <si>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</si>
  <si>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</si>
  <si>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</si>
  <si>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</si>
  <si>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</si>
  <si>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</si>
  <si>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</si>
  <si>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</si>
  <si>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</si>
  <si>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</si>
  <si>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</si>
  <si>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</si>
  <si>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</si>
  <si>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</si>
  <si>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</si>
  <si>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</si>
  <si>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</si>
  <si>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</si>
  <si>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</si>
  <si>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</si>
  <si>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</si>
  <si>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</si>
  <si>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</si>
  <si>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</si>
  <si>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</si>
  <si>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</si>
  <si>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</si>
  <si>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</si>
  <si>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</si>
  <si>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</si>
  <si>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</si>
  <si>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</si>
  <si>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</si>
  <si>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</si>
  <si>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</si>
  <si>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</si>
  <si>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</si>
  <si>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</si>
  <si>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</si>
  <si>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</si>
  <si>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</si>
  <si>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</si>
  <si>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</si>
  <si>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</si>
  <si>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</si>
  <si>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</si>
  <si>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</si>
  <si>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</si>
  <si>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</si>
  <si>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</si>
  <si>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</si>
  <si>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</si>
  <si>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</si>
  <si>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</si>
  <si>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</si>
  <si>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</si>
  <si>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</si>
  <si>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</si>
  <si>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</si>
  <si>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</si>
  <si>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</si>
  <si>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</si>
  <si>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</si>
  <si>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</si>
  <si>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</si>
  <si>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</si>
  <si>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</si>
  <si>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</si>
  <si>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</si>
  <si>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</si>
  <si>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</si>
  <si>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</si>
  <si>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</si>
  <si>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</si>
  <si>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</si>
  <si>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</si>
  <si>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</si>
  <si>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</si>
  <si>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</si>
  <si>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</si>
  <si>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</si>
  <si>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</si>
  <si>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</si>
  <si>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</si>
  <si>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</si>
  <si>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</si>
  <si>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</si>
  <si>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</si>
  <si>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</si>
  <si>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</si>
  <si>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</si>
  <si>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</si>
  <si>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</si>
  <si>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</si>
  <si>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</si>
  <si>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</si>
  <si>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</si>
  <si>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</si>
  <si>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</si>
  <si>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</si>
  <si>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</si>
  <si>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</si>
  <si>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</si>
  <si>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</si>
  <si>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</si>
  <si>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</si>
  <si>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</si>
  <si>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</si>
  <si>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</si>
  <si>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</si>
  <si>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</si>
  <si>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</si>
  <si>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</si>
  <si>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</si>
  <si>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</si>
  <si>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</si>
  <si>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</si>
  <si>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</si>
  <si>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</si>
  <si>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</si>
  <si>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</si>
  <si>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</si>
  <si>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</si>
  <si>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</si>
  <si>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</si>
  <si>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</si>
  <si>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</si>
  <si>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</si>
  <si>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</si>
  <si>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</si>
  <si>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</si>
  <si>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</si>
  <si>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</si>
  <si>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</si>
  <si>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</si>
  <si>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</si>
  <si>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</si>
  <si>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</si>
  <si>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</si>
  <si>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</si>
  <si>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</si>
  <si>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</si>
  <si>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</si>
  <si>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</si>
  <si>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</si>
  <si>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</si>
  <si>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</si>
  <si>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</si>
  <si>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</si>
  <si>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</si>
  <si>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</si>
  <si>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</si>
  <si>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</si>
  <si>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</si>
  <si>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</si>
  <si>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</si>
  <si>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</si>
  <si>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</si>
  <si>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</si>
  <si>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</si>
  <si>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</si>
  <si>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</si>
  <si>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</si>
  <si>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</si>
  <si>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</si>
  <si>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</si>
  <si>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</si>
  <si>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</si>
  <si>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</si>
  <si>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</si>
  <si>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</si>
  <si>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</si>
  <si>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</si>
  <si>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</si>
  <si>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</si>
  <si>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</si>
  <si>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</si>
  <si>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</si>
  <si>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</si>
  <si>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</si>
  <si>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</si>
  <si>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</si>
  <si>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</si>
  <si>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</si>
  <si>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</si>
  <si>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</si>
  <si>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</si>
  <si>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</si>
  <si>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</si>
  <si>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</si>
  <si>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</si>
  <si>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</si>
  <si>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</si>
  <si>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</si>
  <si>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</si>
  <si>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</si>
  <si>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</si>
  <si>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</si>
  <si>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</si>
  <si>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</si>
  <si>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</si>
  <si>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</si>
  <si>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</si>
  <si>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</si>
  <si>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</si>
  <si>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</si>
  <si>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</si>
  <si>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</si>
  <si>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</si>
  <si>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</si>
  <si>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</si>
  <si>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</si>
  <si>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</si>
  <si>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</si>
  <si>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</si>
  <si>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</si>
  <si>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</si>
  <si>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</si>
  <si>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</si>
  <si>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</si>
  <si>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</si>
  <si>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</si>
  <si>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</si>
  <si>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</si>
  <si>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</si>
  <si>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</si>
  <si>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</si>
  <si>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</si>
  <si>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</si>
  <si>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</si>
  <si>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</si>
  <si>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</si>
  <si>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</si>
  <si>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</si>
  <si>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</si>
  <si>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</si>
  <si>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</si>
  <si>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</si>
  <si>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</si>
  <si>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</si>
  <si>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</si>
  <si>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</si>
  <si>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</si>
  <si>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</si>
  <si>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</si>
  <si>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</si>
  <si>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</si>
  <si>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</si>
  <si>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</si>
  <si>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</si>
  <si>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</si>
  <si>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</si>
  <si>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</si>
  <si>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</si>
  <si>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</si>
  <si>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</si>
  <si>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</si>
  <si>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</si>
  <si>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</si>
  <si>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</si>
  <si>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</si>
  <si>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</si>
  <si>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</si>
  <si>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</si>
  <si>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</si>
  <si>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</si>
  <si>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</si>
  <si>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</si>
  <si>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</si>
  <si>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</si>
  <si>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</si>
  <si>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</si>
  <si>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</si>
  <si>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</si>
  <si>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</si>
  <si>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</si>
  <si>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</si>
  <si>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</si>
  <si>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</si>
  <si>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</si>
  <si>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</si>
  <si>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</si>
  <si>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</si>
  <si>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</si>
  <si>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</si>
  <si>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</si>
  <si>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</si>
  <si>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</si>
  <si>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</si>
  <si>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</si>
  <si>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</si>
  <si>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</si>
  <si>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</si>
  <si>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</si>
  <si>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</si>
  <si>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</si>
  <si>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</si>
  <si>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</si>
  <si>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</si>
  <si>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</si>
  <si>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</si>
  <si>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</si>
  <si>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</si>
  <si>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</si>
  <si>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</si>
  <si>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</si>
  <si>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</si>
  <si>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</si>
  <si>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</si>
  <si>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</si>
  <si>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</si>
  <si>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</si>
  <si>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</si>
  <si>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</si>
  <si>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</si>
  <si>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</si>
  <si>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</si>
  <si>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</si>
  <si>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</si>
  <si>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</si>
  <si>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</si>
  <si>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</si>
  <si>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</si>
  <si>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</si>
  <si>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</si>
  <si>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</si>
  <si>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</si>
  <si>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</si>
  <si>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</si>
  <si>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</si>
  <si>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</si>
  <si>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</si>
  <si>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</si>
  <si>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</si>
  <si>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</si>
  <si>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</si>
  <si>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</si>
  <si>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</si>
  <si>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</si>
  <si>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</si>
  <si>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</si>
  <si>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</si>
  <si>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</si>
  <si>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</si>
  <si>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</si>
  <si>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</si>
  <si>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</si>
  <si>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</si>
  <si>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</si>
  <si>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</si>
  <si>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</si>
  <si>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</si>
  <si>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</si>
  <si>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</si>
  <si>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</si>
  <si>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</si>
  <si>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</si>
  <si>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</si>
  <si>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</si>
  <si>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</si>
  <si>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</si>
  <si>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</si>
  <si>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</si>
  <si>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</si>
  <si>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</si>
  <si>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</si>
  <si>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</si>
  <si>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</si>
  <si>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</si>
  <si>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</si>
  <si>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</si>
  <si>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</si>
  <si>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</si>
  <si>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</si>
  <si>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</si>
  <si>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</si>
  <si>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</si>
  <si>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</si>
  <si>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</si>
  <si>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</si>
  <si>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</si>
  <si>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</si>
  <si>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</si>
  <si>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</si>
  <si>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</si>
  <si>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</si>
  <si>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</si>
  <si>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</si>
  <si>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</si>
  <si>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</si>
  <si>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</si>
  <si>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</si>
  <si>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</si>
  <si>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</si>
  <si>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</si>
  <si>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</si>
  <si>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</si>
  <si>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</si>
  <si>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</si>
  <si>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</si>
  <si>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</si>
  <si>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</si>
  <si>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</si>
  <si>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</si>
  <si>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</si>
  <si>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</si>
  <si>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</si>
  <si>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</si>
  <si>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</si>
  <si>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</si>
  <si>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</si>
  <si>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</si>
  <si>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</si>
  <si>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</si>
  <si>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</si>
  <si>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</si>
  <si>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</si>
  <si>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</si>
  <si>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</si>
  <si>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</si>
  <si>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</si>
  <si>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</si>
  <si>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</si>
  <si>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</si>
  <si>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</si>
  <si>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</si>
  <si>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</si>
  <si>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</si>
  <si>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</si>
  <si>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</si>
  <si>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</si>
  <si>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</si>
  <si>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</si>
  <si>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</si>
  <si>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</si>
  <si>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</si>
  <si>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</si>
  <si>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</si>
  <si>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</si>
  <si>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</si>
  <si>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</si>
  <si>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</si>
  <si>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</si>
  <si>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</si>
  <si>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</si>
  <si>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</si>
  <si>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</si>
  <si>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</si>
  <si>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</si>
  <si>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</si>
  <si>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</si>
  <si>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</si>
  <si>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</si>
  <si>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</si>
  <si>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</si>
  <si>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</si>
  <si>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</si>
  <si>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</si>
  <si>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</si>
  <si>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</si>
  <si>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</si>
  <si>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</si>
  <si>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</si>
  <si>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</si>
  <si>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</si>
  <si>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</si>
  <si>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</si>
  <si>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</si>
  <si>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</si>
  <si>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</si>
  <si>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</si>
  <si>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</si>
  <si>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</si>
  <si>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</si>
  <si>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</si>
  <si>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</si>
  <si>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</si>
  <si>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</si>
  <si>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</si>
  <si>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</si>
  <si>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</si>
  <si>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</si>
  <si>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</si>
  <si>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</si>
  <si>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</si>
  <si>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</si>
  <si>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</si>
  <si>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</si>
  <si>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</si>
  <si>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</si>
  <si>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</si>
  <si>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</si>
  <si>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</si>
  <si>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</si>
  <si>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</si>
  <si>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</si>
  <si>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</si>
  <si>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</si>
  <si>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</si>
  <si>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</si>
  <si>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</si>
  <si>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</si>
  <si>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</si>
  <si>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</si>
  <si>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</si>
  <si>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</si>
  <si>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</si>
  <si>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</si>
  <si>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</si>
  <si>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</si>
  <si>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</si>
  <si>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</si>
  <si>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</si>
  <si>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</si>
  <si>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</si>
  <si>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</si>
  <si>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</si>
  <si>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</si>
  <si>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</si>
  <si>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</si>
  <si>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</si>
  <si>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</si>
  <si>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</si>
  <si>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</si>
  <si>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</si>
  <si>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</si>
  <si>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</si>
  <si>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</si>
  <si>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</si>
  <si>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</si>
  <si>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</si>
  <si>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</si>
  <si>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</si>
  <si>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</si>
  <si>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</si>
  <si>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</si>
  <si>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</si>
  <si>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</si>
  <si>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</si>
  <si>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</si>
  <si>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</si>
  <si>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</si>
  <si>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</si>
  <si>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</si>
  <si>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</si>
  <si>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</si>
  <si>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</si>
  <si>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</si>
  <si>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</si>
  <si>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</si>
  <si>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</si>
  <si>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</si>
  <si>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</si>
  <si>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</si>
  <si>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</si>
  <si>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</si>
  <si>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</si>
  <si>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</si>
  <si>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</si>
  <si>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</si>
  <si>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</si>
  <si>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</si>
  <si>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</si>
  <si>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</si>
  <si>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</si>
  <si>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</si>
  <si>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</si>
  <si>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</si>
  <si>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</si>
  <si>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</si>
  <si>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</si>
  <si>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</si>
  <si>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</si>
  <si>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</si>
  <si>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</si>
  <si>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</si>
  <si>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</si>
  <si>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</si>
  <si>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</si>
  <si>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</si>
  <si>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</si>
  <si>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</si>
  <si>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</si>
  <si>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</si>
  <si>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</si>
  <si>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</si>
  <si>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</si>
  <si>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</si>
  <si>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</si>
  <si>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</si>
  <si>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</si>
  <si>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</si>
  <si>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</si>
  <si>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</si>
  <si>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</si>
  <si>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</si>
  <si>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</si>
  <si>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</si>
  <si>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</si>
  <si>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</si>
  <si>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</si>
  <si>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</si>
  <si>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</si>
  <si>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</si>
  <si>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</si>
  <si>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</si>
  <si>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</si>
  <si>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</si>
  <si>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</si>
  <si>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</si>
  <si>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</si>
  <si>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</si>
  <si>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</si>
  <si>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</si>
  <si>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</si>
  <si>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</si>
  <si>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</si>
  <si>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</si>
  <si>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</si>
  <si>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</si>
  <si>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</si>
  <si>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</si>
  <si>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</si>
  <si>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</si>
  <si>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</si>
  <si>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</si>
  <si>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</si>
  <si>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</si>
  <si>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</si>
  <si>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</si>
  <si>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</si>
  <si>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</si>
  <si>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</si>
  <si>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</si>
  <si>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</si>
  <si>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</si>
  <si>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</si>
  <si>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</si>
  <si>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</si>
  <si>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</si>
  <si>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</si>
  <si>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</si>
  <si>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</si>
  <si>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</si>
  <si>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</si>
  <si>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</si>
  <si>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</si>
  <si>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</si>
  <si>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</si>
  <si>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</si>
  <si>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</si>
  <si>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</si>
  <si>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</si>
  <si>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</si>
  <si>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</si>
  <si>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</si>
  <si>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</si>
  <si>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</si>
  <si>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</si>
  <si>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</si>
  <si>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</si>
  <si>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</si>
  <si>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</si>
  <si>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</si>
  <si>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</si>
  <si>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</si>
  <si>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</si>
  <si>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</si>
  <si>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</si>
  <si>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</si>
  <si>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</si>
  <si>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</si>
  <si>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</si>
  <si>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</si>
  <si>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</si>
  <si>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</si>
  <si>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</si>
  <si>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</si>
  <si>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</si>
  <si>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</si>
  <si>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</si>
  <si>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</si>
  <si>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</si>
  <si>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</si>
  <si>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</si>
  <si>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</si>
  <si>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</si>
  <si>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</si>
  <si>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</si>
  <si>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Average Donation</t>
  </si>
  <si>
    <t>Outcome</t>
  </si>
  <si>
    <t>Count_Backers</t>
  </si>
  <si>
    <t>Successful</t>
  </si>
  <si>
    <t>Failed</t>
  </si>
  <si>
    <t>Q1</t>
  </si>
  <si>
    <t>Q2</t>
  </si>
  <si>
    <t>Q3</t>
  </si>
  <si>
    <t>IQR</t>
  </si>
  <si>
    <t>MIN</t>
  </si>
  <si>
    <t>MAX</t>
  </si>
  <si>
    <t xml:space="preserve">Mean (ALL) </t>
  </si>
  <si>
    <t xml:space="preserve">Mean (W/O Outliers) </t>
  </si>
  <si>
    <t>W/O Outliers</t>
  </si>
  <si>
    <t>Minimum (ALL)</t>
  </si>
  <si>
    <t>Minimum (W/O Outliers)</t>
  </si>
  <si>
    <t>Maximum (ALL)</t>
  </si>
  <si>
    <t>Variance (ALL)</t>
  </si>
  <si>
    <t>Variance (W/O Outliers)</t>
  </si>
  <si>
    <t>ST. DEV (ALL)</t>
  </si>
  <si>
    <t>ST. DEV (W/O Outliers)</t>
  </si>
  <si>
    <t>Median (ALL)</t>
  </si>
  <si>
    <t>Median (W/O Outliers)</t>
  </si>
  <si>
    <t>MODE W/O Outliers</t>
  </si>
  <si>
    <t>MODE 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</si>
</sst>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9" fontId="0" fillId="0" borderId="0" xfId="0" applyNumberFormat="1"/>
    <xf numFmtId="0" fontId="0" fillId="4" borderId="0" xfId="0" applyFill="1"/>
    <xf numFmtId="2" fontId="0" fillId="5" borderId="0" xfId="0" applyNumberFormat="1" applyFill="1"/>
    <xf numFmtId="0" fontId="0" fillId="6" borderId="0" xfId="0" applyFill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Projects</a:t>
            </a:r>
            <a:endParaRPr lang="en-US"/>
          </a:p>
        </c:rich>
      </c:tx>
      <c:layout>
        <c:manualLayout>
          <c:xMode val="edge"/>
          <c:yMode val="edge"/>
          <c:x val="0.33431233595800525"/>
          <c:y val="7.407407407407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47003499562555E-2"/>
              <c:y val="-0.106421697287839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Sheet9!$B$3:$B$4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BC6-4FD7-AAF1-6A49106D38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FD-4CB4-9CA2-2526FACA9B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FD-4CB4-9CA2-2526FACA9B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FD-4CB4-9CA2-2526FACA9B1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CFD-4CB4-9CA2-2526FACA9B1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CFD-4CB4-9CA2-2526FACA9B1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BC6-4FD7-AAF1-6A49106D381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CFD-4CB4-9CA2-2526FACA9B1D}"/>
              </c:ext>
            </c:extLst>
          </c:dPt>
          <c:dLbls>
            <c:dLbl>
              <c:idx val="6"/>
              <c:layout>
                <c:manualLayout>
                  <c:x val="3.347003499562555E-2"/>
                  <c:y val="-0.1064216972878390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C6-4FD7-AAF1-6A49106D38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Sheet9!$A$5:$A$13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Sheet9!$B$5:$B$13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6-4FD7-AAF1-6A49106D3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</a:t>
            </a:r>
            <a:r>
              <a:rPr lang="en-US" baseline="0"/>
              <a:t> </a:t>
            </a:r>
            <a:r>
              <a:rPr lang="en-US"/>
              <a:t>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0-4AAA-AD67-7F4548E7ECD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19-4942-B0FA-0AC90DF4C38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19-4942-B0FA-0AC90DF4C38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19-4942-B0FA-0AC90DF4C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6921920"/>
        <c:axId val="805053072"/>
      </c:barChart>
      <c:catAx>
        <c:axId val="121692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053072"/>
        <c:crosses val="autoZero"/>
        <c:auto val="1"/>
        <c:lblAlgn val="ctr"/>
        <c:lblOffset val="100"/>
        <c:noMultiLvlLbl val="0"/>
      </c:catAx>
      <c:valAx>
        <c:axId val="8050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92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	Sub Category vs</a:t>
            </a:r>
            <a:r>
              <a:rPr lang="en-US" baseline="0"/>
              <a:t>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4-4748-B7B8-037AEAE4DA6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4-4B6D-9BDC-9A957287F1F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4-4B6D-9BDC-9A957287F1F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E4-4B6D-9BDC-9A957287F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1121552"/>
        <c:axId val="1209445488"/>
      </c:barChart>
      <c:catAx>
        <c:axId val="1081121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445488"/>
        <c:crosses val="autoZero"/>
        <c:auto val="1"/>
        <c:lblAlgn val="ctr"/>
        <c:lblOffset val="100"/>
        <c:noMultiLvlLbl val="0"/>
      </c:catAx>
      <c:valAx>
        <c:axId val="12094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Sub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12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C-4CFA-A167-70E130093C1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7C-4CFA-A167-70E130093C1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7C-4CFA-A167-70E130093C1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7C-4CFA-A167-70E130093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98911"/>
        <c:axId val="216742287"/>
      </c:lineChart>
      <c:catAx>
        <c:axId val="54398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42287"/>
        <c:crosses val="autoZero"/>
        <c:auto val="1"/>
        <c:lblAlgn val="ctr"/>
        <c:lblOffset val="100"/>
        <c:noMultiLvlLbl val="0"/>
      </c:catAx>
      <c:valAx>
        <c:axId val="21674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5-41E7-B196-F7BA503C14D6}"/>
            </c:ext>
          </c:extLst>
        </c:ser>
        <c:ser>
          <c:idx val="1"/>
          <c:order val="1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5-41E7-B196-F7BA503C14D6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5-41E7-B196-F7BA503C1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344832"/>
        <c:axId val="659240944"/>
      </c:lineChart>
      <c:catAx>
        <c:axId val="18813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40944"/>
        <c:crosses val="autoZero"/>
        <c:auto val="1"/>
        <c:lblAlgn val="ctr"/>
        <c:lblOffset val="100"/>
        <c:noMultiLvlLbl val="0"/>
      </c:catAx>
      <c:valAx>
        <c:axId val="6592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4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Donation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Sheet6!$B$4:$B$13</c:f>
              <c:numCache>
                <c:formatCode>General</c:formatCode>
                <c:ptCount val="9"/>
                <c:pt idx="0">
                  <c:v>45470.968527104415</c:v>
                </c:pt>
                <c:pt idx="1">
                  <c:v>10052.172445529064</c:v>
                </c:pt>
                <c:pt idx="2">
                  <c:v>10116.674560589114</c:v>
                </c:pt>
                <c:pt idx="3">
                  <c:v>491.98630136986299</c:v>
                </c:pt>
                <c:pt idx="4">
                  <c:v>47394.661693197493</c:v>
                </c:pt>
                <c:pt idx="5">
                  <c:v>18033.214748951694</c:v>
                </c:pt>
                <c:pt idx="6">
                  <c:v>12029.886161078393</c:v>
                </c:pt>
                <c:pt idx="7">
                  <c:v>79946.65131579357</c:v>
                </c:pt>
                <c:pt idx="8">
                  <c:v>105617.21406109915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1-49F2-A582-1530D680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266688"/>
        <c:axId val="659230960"/>
      </c:barChart>
      <c:catAx>
        <c:axId val="34826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30960"/>
        <c:crosses val="autoZero"/>
        <c:auto val="1"/>
        <c:lblAlgn val="ctr"/>
        <c:lblOffset val="100"/>
        <c:noMultiLvlLbl val="0"/>
      </c:catAx>
      <c:valAx>
        <c:axId val="6592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6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Donation per Project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Sheet6!$D$4:$D$12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Sheet6!$G$4:$G$12</c:f>
              <c:numCache>
                <c:formatCode>General</c:formatCode>
                <c:ptCount val="9"/>
                <c:pt idx="0">
                  <c:v>87.444170244431561</c:v>
                </c:pt>
                <c:pt idx="1">
                  <c:v>50.260862227645319</c:v>
                </c:pt>
                <c:pt idx="2">
                  <c:v>45.984884366314155</c:v>
                </c:pt>
                <c:pt idx="3">
                  <c:v>20.49942922374429</c:v>
                </c:pt>
                <c:pt idx="4">
                  <c:v>67.706659561710708</c:v>
                </c:pt>
                <c:pt idx="5">
                  <c:v>81.969157949780424</c:v>
                </c:pt>
                <c:pt idx="6">
                  <c:v>50.759013337883516</c:v>
                </c:pt>
                <c:pt idx="7">
                  <c:v>133.24441885965595</c:v>
                </c:pt>
                <c:pt idx="8">
                  <c:v>75.819967021607425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10-4167-8CC7-BDE98E6B9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4718320"/>
        <c:axId val="374460928"/>
      </c:barChart>
      <c:catAx>
        <c:axId val="42471832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60928"/>
        <c:crosses val="autoZero"/>
        <c:auto val="1"/>
        <c:lblAlgn val="ctr"/>
        <c:lblOffset val="100"/>
        <c:noMultiLvlLbl val="0"/>
      </c:catAx>
      <c:valAx>
        <c:axId val="3744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Donation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1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_xlchart.v1.8</cx:f>
      </cx:numDim>
    </cx:data>
    <cx:data id="2">
      <cx:numDim type="val">
        <cx:f>_xlchart.v1.9</cx:f>
      </cx:numDim>
    </cx:data>
  </cx:chartData>
  <cx:chart>
    <cx:title pos="t" align="ctr" overlay="0">
      <cx:tx>
        <cx:txData>
          <cx:v>Successful Backers W/O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 W/O Outliers</a:t>
          </a:r>
        </a:p>
      </cx:txPr>
    </cx:title>
    <cx:plotArea>
      <cx:plotAreaRegion>
        <cx:series layoutId="clusteredColumn" uniqueId="{552E5ABD-5987-4E6F-8F86-0A6315BBF4D5}" formatIdx="0">
          <cx:tx>
            <cx:txData>
              <cx:f/>
              <cx:v>Class</cx:v>
            </cx:txData>
          </cx:tx>
          <cx:spPr>
            <a:solidFill>
              <a:srgbClr val="00B050"/>
            </a:solidFill>
          </cx:spPr>
          <cx:dataId val="0"/>
          <cx:layoutPr>
            <cx:binning intervalClosed="r"/>
          </cx:layoutPr>
        </cx:series>
        <cx:series layoutId="clusteredColumn" hidden="1" uniqueId="{00000000-F036-47FF-84FC-48A504339BC8}" formatIdx="1">
          <cx:tx>
            <cx:txData>
              <cx:f/>
              <cx:v>Mean</cx:v>
            </cx:txData>
          </cx:tx>
          <cx:dataId val="1"/>
          <cx:layoutPr>
            <cx:binning intervalClosed="r"/>
          </cx:layoutPr>
        </cx:series>
        <cx:series layoutId="clusteredColumn" hidden="1" uniqueId="{00000001-F036-47FF-84FC-48A504339BC8}" formatIdx="0">
          <cx:tx>
            <cx:txData>
              <cx:f/>
              <cx:v>Median</cx:v>
            </cx:txData>
          </cx:tx>
          <cx:dataId val="2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tle>
          <cx:tx>
            <cx:txData>
              <cx:v>Count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 Backers</a:t>
              </a:r>
            </a:p>
          </cx:txPr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_xlchart.v1.2</cx:f>
      </cx:numDim>
    </cx:data>
    <cx:data id="2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Successful Backers All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552E5ABD-5987-4E6F-8F86-0A6315BBF4D5}" formatIdx="0">
          <cx:tx>
            <cx:txData>
              <cx:f/>
              <cx:v>Class</cx:v>
            </cx:txData>
          </cx:tx>
          <cx:spPr>
            <a:solidFill>
              <a:srgbClr val="00B050"/>
            </a:solidFill>
          </cx:spPr>
          <cx:dataId val="0"/>
          <cx:layoutPr>
            <cx:binning intervalClosed="r">
              <cx:binSize val="200"/>
            </cx:binning>
          </cx:layoutPr>
        </cx:series>
        <cx:series layoutId="clusteredColumn" hidden="1" uniqueId="{00000000-F036-47FF-84FC-48A504339BC8}" formatIdx="1">
          <cx:tx>
            <cx:txData>
              <cx:f/>
              <cx:v>Mean</cx:v>
            </cx:txData>
          </cx:tx>
          <cx:dataId val="1"/>
          <cx:layoutPr>
            <cx:binning intervalClosed="r"/>
          </cx:layoutPr>
        </cx:series>
        <cx:series layoutId="clusteredColumn" hidden="1" uniqueId="{00000001-F036-47FF-84FC-48A504339BC8}" formatIdx="0">
          <cx:tx>
            <cx:txData>
              <cx:f/>
              <cx:v>Median</cx:v>
            </cx:txData>
          </cx:tx>
          <cx:dataId val="2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tle>
          <cx:tx>
            <cx:txData>
              <cx:v>Count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 Backers</a:t>
              </a:r>
            </a:p>
          </cx:txPr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Failed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Backers W/O Outliers</a:t>
            </a:r>
          </a:p>
        </cx:rich>
      </cx:tx>
    </cx:title>
    <cx:plotArea>
      <cx:plotAreaRegion>
        <cx:series layoutId="clusteredColumn" uniqueId="{00000000-9C0A-425A-8237-5D4BC84A77E0}" formatIdx="0">
          <cx:tx>
            <cx:txData>
              <cx:f/>
              <cx:v>Failed WO Outliers</cx:v>
            </cx:txData>
          </cx:tx>
          <cx:spPr>
            <a:solidFill>
              <a:srgbClr val="FF0000"/>
            </a:solidFill>
            <a:ln>
              <a:noFill/>
            </a:ln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tle>
          <cx:tx>
            <cx:txData>
              <cx:v>Count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 Backers</a:t>
              </a:r>
            </a:p>
          </cx:txPr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Failed Backers All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00000000-9C0A-425A-8237-5D4BC84A77E0}" formatIdx="0">
          <cx:tx>
            <cx:txData>
              <cx:f/>
              <cx:v>Failed WO Outliers</cx:v>
            </cx:txData>
          </cx:tx>
          <cx:spPr>
            <a:solidFill>
              <a:srgbClr val="FF0000"/>
            </a:solidFill>
            <a:ln>
              <a:noFill/>
            </a:ln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tle>
          <cx:tx>
            <cx:txData>
              <cx:v>Count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 Backers</a:t>
              </a:r>
            </a:p>
          </cx:txPr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369093</xdr:colOff>
      <xdr:row>1</xdr:row>
      <xdr:rowOff>178594</xdr:rowOff>
    </xdr:from>
    <xdr:to>
      <xdr:col>11</xdr:col>
      <xdr:colOff>154780</xdr:colOff>
      <xdr:row>17</xdr:row>
      <xdr:rowOff>26194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89172-8799-496A-949B-A2A6D7C12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35717</xdr:colOff>
      <xdr:row>1</xdr:row>
      <xdr:rowOff>88107</xdr:rowOff>
    </xdr:from>
    <xdr:to>
      <xdr:col>14</xdr:col>
      <xdr:colOff>73817</xdr:colOff>
      <xdr:row>16</xdr:row>
      <xdr:rowOff>116682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D28E2-C9C9-4679-8AD9-3659A916B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354805</xdr:colOff>
      <xdr:row>3</xdr:row>
      <xdr:rowOff>50006</xdr:rowOff>
    </xdr:from>
    <xdr:to>
      <xdr:col>13</xdr:col>
      <xdr:colOff>392905</xdr:colOff>
      <xdr:row>18</xdr:row>
      <xdr:rowOff>78581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BF970-13E0-49C8-A425-B38434278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426242</xdr:colOff>
      <xdr:row>2</xdr:row>
      <xdr:rowOff>88106</xdr:rowOff>
    </xdr:from>
    <xdr:to>
      <xdr:col>13</xdr:col>
      <xdr:colOff>464342</xdr:colOff>
      <xdr:row>17</xdr:row>
      <xdr:rowOff>116681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A0AA0-BCDE-4190-9C1D-91B81CA38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264317</xdr:colOff>
      <xdr:row>1</xdr:row>
      <xdr:rowOff>107704</xdr:rowOff>
    </xdr:from>
    <xdr:to>
      <xdr:col>24</xdr:col>
      <xdr:colOff>428992</xdr:colOff>
      <xdr:row>23</xdr:row>
      <xdr:rowOff>26743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57723D-628F-47FA-8009-A0C94FD71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54430</xdr:colOff>
      <xdr:row>22</xdr:row>
      <xdr:rowOff>129269</xdr:rowOff>
    </xdr:from>
    <xdr:to>
      <xdr:col>13</xdr:col>
      <xdr:colOff>471715</xdr:colOff>
      <xdr:row>38</xdr:row>
      <xdr:rowOff>33645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76A82033-E7DF-415B-9169-AD3B2B682A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45743" y="4110719"/>
              <a:ext cx="4998810" cy="2799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</xdr:colOff>
      <xdr:row>39</xdr:row>
      <xdr:rowOff>0</xdr:rowOff>
    </xdr:from>
    <xdr:to>
      <xdr:col>13</xdr:col>
      <xdr:colOff>707573</xdr:colOff>
      <xdr:row>55</xdr:row>
      <xdr:rowOff>61232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C82A013C-D214-493E-9C6A-11A1F8C060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91314" y="7058025"/>
              <a:ext cx="5289097" cy="29568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23</xdr:row>
      <xdr:rowOff>0</xdr:rowOff>
    </xdr:from>
    <xdr:to>
      <xdr:col>23</xdr:col>
      <xdr:colOff>294821</xdr:colOff>
      <xdr:row>38</xdr:row>
      <xdr:rowOff>88074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73A0A01A-748C-48D2-BF9E-C87F8C491D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3963" y="4162425"/>
              <a:ext cx="5476421" cy="28026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40</xdr:row>
      <xdr:rowOff>0</xdr:rowOff>
    </xdr:from>
    <xdr:to>
      <xdr:col>23</xdr:col>
      <xdr:colOff>294821</xdr:colOff>
      <xdr:row>55</xdr:row>
      <xdr:rowOff>88072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CAE36544-40C2-40FB-9FCE-9133BA993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3963" y="7239000"/>
              <a:ext cx="5476421" cy="28026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1245050</xdr:colOff>
      <xdr:row>25</xdr:row>
      <xdr:rowOff>20410</xdr:rowOff>
    </xdr:from>
    <xdr:to>
      <xdr:col>8</xdr:col>
      <xdr:colOff>1245050</xdr:colOff>
      <xdr:row>35</xdr:row>
      <xdr:rowOff>-1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CCB4ACCF-B52B-435B-AD9A-091ACA0466E0}"/>
            </a:ext>
          </a:extLst>
        </xdr:cNvPr>
        <xdr:cNvCxnSpPr/>
      </xdr:nvCxnSpPr>
      <xdr:spPr>
        <a:xfrm>
          <a:off x="7932961" y="4612821"/>
          <a:ext cx="0" cy="1816554"/>
        </a:xfrm>
        <a:prstGeom prst="line">
          <a:avLst/>
        </a:prstGeom>
        <a:ln w="38100">
          <a:solidFill>
            <a:srgbClr val="7030A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43540</xdr:colOff>
      <xdr:row>25</xdr:row>
      <xdr:rowOff>29935</xdr:rowOff>
    </xdr:from>
    <xdr:to>
      <xdr:col>9</xdr:col>
      <xdr:colOff>43540</xdr:colOff>
      <xdr:row>35</xdr:row>
      <xdr:rowOff>9524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13EEFFA-22BB-4CBA-A1B0-DE0BC3CEF2BA}"/>
            </a:ext>
          </a:extLst>
        </xdr:cNvPr>
        <xdr:cNvCxnSpPr/>
      </xdr:nvCxnSpPr>
      <xdr:spPr>
        <a:xfrm>
          <a:off x="8262254" y="4622346"/>
          <a:ext cx="0" cy="1816554"/>
        </a:xfrm>
        <a:prstGeom prst="line">
          <a:avLst/>
        </a:prstGeom>
        <a:ln w="38100">
          <a:solidFill>
            <a:srgbClr val="00B0F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553816</xdr:colOff>
      <xdr:row>26</xdr:row>
      <xdr:rowOff>2721</xdr:rowOff>
    </xdr:from>
    <xdr:to>
      <xdr:col>16</xdr:col>
      <xdr:colOff>553816</xdr:colOff>
      <xdr:row>35</xdr:row>
      <xdr:rowOff>166006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76950ACE-27B7-4166-BE4C-65C93C607C64}"/>
            </a:ext>
          </a:extLst>
        </xdr:cNvPr>
        <xdr:cNvCxnSpPr/>
      </xdr:nvCxnSpPr>
      <xdr:spPr>
        <a:xfrm>
          <a:off x="13861602" y="4778828"/>
          <a:ext cx="0" cy="1816554"/>
        </a:xfrm>
        <a:prstGeom prst="line">
          <a:avLst/>
        </a:prstGeom>
        <a:ln w="38100">
          <a:solidFill>
            <a:srgbClr val="7030A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107492</xdr:colOff>
      <xdr:row>25</xdr:row>
      <xdr:rowOff>168728</xdr:rowOff>
    </xdr:from>
    <xdr:to>
      <xdr:col>17</xdr:col>
      <xdr:colOff>107492</xdr:colOff>
      <xdr:row>35</xdr:row>
      <xdr:rowOff>148317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1B628F42-C423-441B-8D32-24111B923DBF}"/>
            </a:ext>
          </a:extLst>
        </xdr:cNvPr>
        <xdr:cNvCxnSpPr/>
      </xdr:nvCxnSpPr>
      <xdr:spPr>
        <a:xfrm>
          <a:off x="14061618" y="4761139"/>
          <a:ext cx="0" cy="1816554"/>
        </a:xfrm>
        <a:prstGeom prst="line">
          <a:avLst/>
        </a:prstGeom>
        <a:ln w="38100">
          <a:solidFill>
            <a:srgbClr val="00B0F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985154</xdr:colOff>
      <xdr:row>24</xdr:row>
      <xdr:rowOff>182336</xdr:rowOff>
    </xdr:from>
    <xdr:to>
      <xdr:col>8</xdr:col>
      <xdr:colOff>985154</xdr:colOff>
      <xdr:row>34</xdr:row>
      <xdr:rowOff>161925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AB91A1FC-65CB-4D19-8CB6-20DE5BCACD2A}"/>
            </a:ext>
          </a:extLst>
        </xdr:cNvPr>
        <xdr:cNvCxnSpPr/>
      </xdr:nvCxnSpPr>
      <xdr:spPr>
        <a:xfrm>
          <a:off x="7673065" y="4591050"/>
          <a:ext cx="0" cy="1816554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586464</xdr:colOff>
      <xdr:row>25</xdr:row>
      <xdr:rowOff>178254</xdr:rowOff>
    </xdr:from>
    <xdr:to>
      <xdr:col>15</xdr:col>
      <xdr:colOff>586464</xdr:colOff>
      <xdr:row>35</xdr:row>
      <xdr:rowOff>157843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98F0687-E96F-4CB0-B1FB-A3B9EE595264}"/>
            </a:ext>
          </a:extLst>
        </xdr:cNvPr>
        <xdr:cNvCxnSpPr/>
      </xdr:nvCxnSpPr>
      <xdr:spPr>
        <a:xfrm>
          <a:off x="13247911" y="4770665"/>
          <a:ext cx="0" cy="1816554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450055</xdr:colOff>
      <xdr:row>14</xdr:row>
      <xdr:rowOff>26193</xdr:rowOff>
    </xdr:from>
    <xdr:to>
      <xdr:col>5</xdr:col>
      <xdr:colOff>592930</xdr:colOff>
      <xdr:row>29</xdr:row>
      <xdr:rowOff>54768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F3E47-3523-4B73-9DE2-F137EEF40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711996</xdr:colOff>
      <xdr:row>14</xdr:row>
      <xdr:rowOff>14288</xdr:rowOff>
    </xdr:from>
    <xdr:to>
      <xdr:col>11</xdr:col>
      <xdr:colOff>254796</xdr:colOff>
      <xdr:row>29</xdr:row>
      <xdr:rowOff>42863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6CECA0-ED96-4785-B56A-0D5CF3C06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ía Catalina Lara Castro" refreshedDate="43951.910219675927" createdVersion="6" refreshedVersion="6" minRefreshableVersion="3" recordCount="4114" xr:uid="{2585C85F-B813-4A7E-BF9A-282F35EF748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ía Catalina Lara Castro" refreshedDate="43952.751554050927" createdVersion="6" refreshedVersion="6" minRefreshableVersion="3" recordCount="4114" xr:uid="{67251161-EDA9-4601-9EE1-7A926D895204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2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goal2" numFmtId="0" databaseField="0">
      <fieldGroup base="3">
        <discretePr count="445">
          <x v="174"/>
          <x v="175"/>
          <x v="172"/>
          <x v="175"/>
          <x v="0"/>
          <x v="173"/>
          <x v="174"/>
          <x v="174"/>
          <x v="173"/>
          <x v="173"/>
          <x v="174"/>
          <x v="1"/>
          <x v="174"/>
          <x v="173"/>
          <x v="175"/>
          <x v="173"/>
          <x v="172"/>
          <x v="2"/>
          <x v="172"/>
          <x v="3"/>
          <x v="172"/>
          <x v="173"/>
          <x v="4"/>
          <x v="173"/>
          <x v="172"/>
          <x v="5"/>
          <x v="174"/>
          <x v="173"/>
          <x v="173"/>
          <x v="6"/>
          <x v="173"/>
          <x v="7"/>
          <x v="175"/>
          <x v="174"/>
          <x v="175"/>
          <x v="174"/>
          <x v="8"/>
          <x v="173"/>
          <x v="173"/>
          <x v="174"/>
          <x v="173"/>
          <x v="173"/>
          <x v="172"/>
          <x v="172"/>
          <x v="172"/>
          <x v="172"/>
          <x v="173"/>
          <x v="172"/>
          <x v="172"/>
          <x v="172"/>
          <x v="173"/>
          <x v="174"/>
          <x v="172"/>
          <x v="173"/>
          <x v="9"/>
          <x v="10"/>
          <x v="11"/>
          <x v="12"/>
          <x v="13"/>
          <x v="14"/>
          <x v="15"/>
          <x v="16"/>
          <x v="174"/>
          <x v="17"/>
          <x v="18"/>
          <x v="19"/>
          <x v="20"/>
          <x v="21"/>
          <x v="173"/>
          <x v="22"/>
          <x v="173"/>
          <x v="23"/>
          <x v="24"/>
          <x v="25"/>
          <x v="26"/>
          <x v="27"/>
          <x v="173"/>
          <x v="173"/>
          <x v="175"/>
          <x v="28"/>
          <x v="29"/>
          <x v="172"/>
          <x v="30"/>
          <x v="175"/>
          <x v="174"/>
          <x v="173"/>
          <x v="31"/>
          <x v="32"/>
          <x v="33"/>
          <x v="34"/>
          <x v="35"/>
          <x v="36"/>
          <x v="37"/>
          <x v="175"/>
          <x v="38"/>
          <x v="39"/>
          <x v="40"/>
          <x v="174"/>
          <x v="173"/>
          <x v="41"/>
          <x v="42"/>
          <x v="43"/>
          <x v="44"/>
          <x v="45"/>
          <x v="173"/>
          <x v="174"/>
          <x v="46"/>
          <x v="175"/>
          <x v="175"/>
          <x v="47"/>
          <x v="48"/>
          <x v="49"/>
          <x v="174"/>
          <x v="174"/>
          <x v="50"/>
          <x v="174"/>
          <x v="173"/>
          <x v="172"/>
          <x v="51"/>
          <x v="173"/>
          <x v="175"/>
          <x v="173"/>
          <x v="175"/>
          <x v="173"/>
          <x v="175"/>
          <x v="52"/>
          <x v="173"/>
          <x v="53"/>
          <x v="54"/>
          <x v="174"/>
          <x v="55"/>
          <x v="172"/>
          <x v="173"/>
          <x v="172"/>
          <x v="172"/>
          <x v="56"/>
          <x v="57"/>
          <x v="58"/>
          <x v="59"/>
          <x v="60"/>
          <x v="173"/>
          <x v="61"/>
          <x v="62"/>
          <x v="63"/>
          <x v="174"/>
          <x v="175"/>
          <x v="173"/>
          <x v="173"/>
          <x v="173"/>
          <x v="64"/>
          <x v="65"/>
          <x v="175"/>
          <x v="66"/>
          <x v="172"/>
          <x v="175"/>
          <x v="172"/>
          <x v="67"/>
          <x v="68"/>
          <x v="175"/>
          <x v="172"/>
          <x v="69"/>
          <x v="70"/>
          <x v="71"/>
          <x v="72"/>
          <x v="73"/>
          <x v="74"/>
          <x v="75"/>
          <x v="76"/>
          <x v="173"/>
          <x v="174"/>
          <x v="172"/>
          <x v="77"/>
          <x v="173"/>
          <x v="173"/>
          <x v="173"/>
          <x v="173"/>
          <x v="172"/>
          <x v="173"/>
          <x v="78"/>
          <x v="173"/>
          <x v="173"/>
          <x v="173"/>
          <x v="79"/>
          <x v="173"/>
          <x v="173"/>
          <x v="172"/>
          <x v="80"/>
          <x v="173"/>
          <x v="174"/>
          <x v="173"/>
          <x v="173"/>
          <x v="173"/>
          <x v="173"/>
          <x v="173"/>
          <x v="81"/>
          <x v="173"/>
          <x v="174"/>
          <x v="82"/>
          <x v="174"/>
          <x v="83"/>
          <x v="173"/>
          <x v="84"/>
          <x v="85"/>
          <x v="86"/>
          <x v="174"/>
          <x v="87"/>
          <x v="88"/>
          <x v="173"/>
          <x v="174"/>
          <x v="173"/>
          <x v="173"/>
          <x v="173"/>
          <x v="172"/>
          <x v="172"/>
          <x v="89"/>
          <x v="175"/>
          <x v="90"/>
          <x v="91"/>
          <x v="173"/>
          <x v="174"/>
          <x v="174"/>
          <x v="174"/>
          <x v="174"/>
          <x v="92"/>
          <x v="173"/>
          <x v="173"/>
          <x v="93"/>
          <x v="94"/>
          <x v="95"/>
          <x v="96"/>
          <x v="97"/>
          <x v="174"/>
          <x v="172"/>
          <x v="174"/>
          <x v="98"/>
          <x v="175"/>
          <x v="175"/>
          <x v="99"/>
          <x v="174"/>
          <x v="100"/>
          <x v="101"/>
          <x v="175"/>
          <x v="102"/>
          <x v="173"/>
          <x v="173"/>
          <x v="174"/>
          <x v="172"/>
          <x v="103"/>
          <x v="104"/>
          <x v="174"/>
          <x v="173"/>
          <x v="172"/>
          <x v="172"/>
          <x v="105"/>
          <x v="173"/>
          <x v="173"/>
          <x v="106"/>
          <x v="173"/>
          <x v="107"/>
          <x v="108"/>
          <x v="109"/>
          <x v="110"/>
          <x v="173"/>
          <x v="111"/>
          <x v="112"/>
          <x v="113"/>
          <x v="114"/>
          <x v="173"/>
          <x v="173"/>
          <x v="172"/>
          <x v="173"/>
          <x v="175"/>
          <x v="173"/>
          <x v="173"/>
          <x v="172"/>
          <x v="174"/>
          <x v="173"/>
          <x v="172"/>
          <x v="174"/>
          <x v="174"/>
          <x v="174"/>
          <x v="115"/>
          <x v="173"/>
          <x v="173"/>
          <x v="175"/>
          <x v="173"/>
          <x v="116"/>
          <x v="117"/>
          <x v="118"/>
          <x v="119"/>
          <x v="120"/>
          <x v="174"/>
          <x v="121"/>
          <x v="172"/>
          <x v="172"/>
          <x v="173"/>
          <x v="173"/>
          <x v="174"/>
          <x v="172"/>
          <x v="174"/>
          <x v="122"/>
          <x v="123"/>
          <x v="172"/>
          <x v="124"/>
          <x v="172"/>
          <x v="173"/>
          <x v="125"/>
          <x v="126"/>
          <x v="127"/>
          <x v="128"/>
          <x v="129"/>
          <x v="173"/>
          <x v="174"/>
          <x v="130"/>
          <x v="131"/>
          <x v="173"/>
          <x v="132"/>
          <x v="173"/>
          <x v="133"/>
          <x v="172"/>
          <x v="134"/>
          <x v="135"/>
          <x v="136"/>
          <x v="137"/>
          <x v="138"/>
          <x v="172"/>
          <x v="172"/>
          <x v="174"/>
          <x v="172"/>
          <x v="172"/>
          <x v="139"/>
          <x v="174"/>
          <x v="172"/>
          <x v="173"/>
          <x v="172"/>
          <x v="173"/>
          <x v="174"/>
          <x v="174"/>
          <x v="173"/>
          <x v="175"/>
          <x v="140"/>
          <x v="141"/>
          <x v="172"/>
          <x v="142"/>
          <x v="143"/>
          <x v="144"/>
          <x v="145"/>
          <x v="146"/>
          <x v="147"/>
          <x v="148"/>
          <x v="149"/>
          <x v="173"/>
          <x v="173"/>
          <x v="172"/>
          <x v="174"/>
          <x v="150"/>
          <x v="173"/>
          <x v="172"/>
          <x v="173"/>
          <x v="172"/>
          <x v="172"/>
          <x v="151"/>
          <x v="152"/>
          <x v="153"/>
          <x v="154"/>
          <x v="172"/>
          <x v="173"/>
          <x v="173"/>
          <x v="174"/>
          <x v="173"/>
          <x v="173"/>
          <x v="155"/>
          <x v="156"/>
          <x v="172"/>
          <x v="173"/>
          <x v="175"/>
          <x v="174"/>
          <x v="175"/>
          <x v="173"/>
          <x v="173"/>
          <x v="157"/>
          <x v="158"/>
          <x v="159"/>
          <x v="173"/>
          <x v="174"/>
          <x v="175"/>
          <x v="174"/>
          <x v="160"/>
          <x v="161"/>
          <x v="173"/>
          <x v="162"/>
          <x v="175"/>
          <x v="163"/>
          <x v="173"/>
          <x v="174"/>
          <x v="164"/>
          <x v="165"/>
          <x v="166"/>
          <x v="172"/>
          <x v="167"/>
          <x v="174"/>
          <x v="175"/>
          <x v="173"/>
          <x v="172"/>
          <x v="175"/>
          <x v="173"/>
          <x v="173"/>
          <x v="174"/>
          <x v="172"/>
          <x v="173"/>
          <x v="173"/>
          <x v="173"/>
          <x v="172"/>
          <x v="172"/>
          <x v="172"/>
          <x v="172"/>
          <x v="173"/>
          <x v="172"/>
          <x v="168"/>
          <x v="172"/>
          <x v="172"/>
          <x v="172"/>
          <x v="172"/>
          <x v="173"/>
          <x v="173"/>
          <x v="173"/>
          <x v="175"/>
          <x v="169"/>
          <x v="173"/>
          <x v="173"/>
          <x v="170"/>
          <x v="173"/>
          <x v="172"/>
          <x v="175"/>
          <x v="173"/>
          <x v="172"/>
          <x v="174"/>
          <x v="171"/>
          <x v="175"/>
          <x v="174"/>
          <x v="174"/>
          <x v="172"/>
          <x v="173"/>
          <x v="173"/>
          <x v="172"/>
        </discretePr>
        <groupItems count="176">
          <n v="44000"/>
          <n v="30000"/>
          <n v="18500"/>
          <n v="35000"/>
          <n v="20000"/>
          <n v="28450"/>
          <n v="22000"/>
          <n v="25000"/>
          <n v="15000"/>
          <n v="70000"/>
          <n v="100000000"/>
          <n v="55000"/>
          <n v="100000"/>
          <n v="80000"/>
          <n v="71764"/>
          <n v="150000"/>
          <n v="200000"/>
          <n v="50000"/>
          <n v="130000"/>
          <n v="250000"/>
          <n v="380000"/>
          <n v="1350000"/>
          <n v="500000"/>
          <n v="2000000"/>
          <n v="120000"/>
          <n v="17000"/>
          <n v="110000"/>
          <n v="95000"/>
          <n v="40000"/>
          <n v="1000000"/>
          <n v="300000"/>
          <n v="1500000"/>
          <n v="6000000"/>
          <n v="29000"/>
          <n v="28000"/>
          <n v="350000"/>
          <n v="26000"/>
          <n v="36400"/>
          <n v="85000"/>
          <n v="24000"/>
          <n v="75000"/>
          <n v="65000"/>
          <n v="27000"/>
          <n v="45000"/>
          <n v="18000"/>
          <n v="126000"/>
          <n v="33500"/>
          <n v="34000"/>
          <n v="58425"/>
          <n v="24200"/>
          <n v="38000"/>
          <n v="68000"/>
          <n v="22400"/>
          <n v="60000"/>
          <n v="94875"/>
          <n v="39000"/>
          <n v="220000"/>
          <n v="37956"/>
          <n v="550000"/>
          <n v="74997"/>
          <n v="10000000"/>
          <n v="65108"/>
          <n v="24500"/>
          <n v="97000"/>
          <n v="240000"/>
          <n v="88888"/>
          <n v="125000"/>
          <n v="2500000"/>
          <n v="450000"/>
          <n v="28888"/>
          <n v="90000"/>
          <n v="57000"/>
          <n v="320000"/>
          <n v="175000"/>
          <n v="23000"/>
          <n v="48500"/>
          <n v="27500"/>
          <n v="47000"/>
          <n v="17500"/>
          <n v="17482"/>
          <n v="27800"/>
          <n v="16000"/>
          <n v="49000"/>
          <n v="55650"/>
          <n v="172889"/>
          <n v="104219"/>
          <n v="894700"/>
          <n v="93500"/>
          <n v="115250"/>
          <n v="54000"/>
          <n v="900000"/>
          <n v="88000"/>
          <n v="21000"/>
          <n v="16300"/>
          <n v="16700"/>
          <n v="26500"/>
          <n v="16350"/>
          <n v="19800"/>
          <n v="18800"/>
          <n v="180000"/>
          <n v="462000"/>
          <n v="48000"/>
          <n v="133000"/>
          <n v="42000"/>
          <n v="32360"/>
          <n v="82000"/>
          <n v="18950"/>
          <n v="37000"/>
          <n v="25000000"/>
          <n v="44250"/>
          <n v="32000"/>
          <n v="52000"/>
          <n v="37500"/>
          <n v="43500"/>
          <n v="19000"/>
          <n v="16500"/>
          <n v="32500"/>
          <n v="33000"/>
          <n v="46260"/>
          <n v="15500"/>
          <n v="22500"/>
          <n v="160000"/>
          <n v="99000"/>
          <n v="42500"/>
          <n v="390000"/>
          <n v="89200"/>
          <n v="400000"/>
          <n v="198000"/>
          <n v="133800"/>
          <n v="31000"/>
          <n v="32768"/>
          <n v="78000"/>
          <n v="98000"/>
          <n v="261962"/>
          <n v="71500"/>
          <n v="179000"/>
          <n v="35500"/>
          <n v="372625"/>
          <n v="56000"/>
          <n v="19500"/>
          <n v="474900"/>
          <n v="18900"/>
          <n v="850000"/>
          <n v="86350"/>
          <n v="510000"/>
          <n v="124000"/>
          <n v="16870"/>
          <n v="140000"/>
          <n v="117000"/>
          <n v="42850"/>
          <n v="22765"/>
          <n v="280000"/>
          <n v="51000"/>
          <n v="38888"/>
          <n v="8000000"/>
          <n v="39400"/>
          <n v="19980"/>
          <n v="5000000"/>
          <n v="30000000"/>
          <n v="116000"/>
          <n v="2800000"/>
          <n v="1333666"/>
          <n v="225000"/>
          <n v="48725"/>
          <n v="109225"/>
          <n v="1300000"/>
          <n v="800000"/>
          <n v="3000000"/>
          <n v="17100"/>
          <n v="375000"/>
          <n v="17600"/>
          <n v="23900"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x v="174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x v="450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x v="2280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x v="2411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143F6-B156-4ADA-AE84-629DE10019E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13" firstHeaderRow="1" firstDataRow="2" firstDataCol="1" rowPageCount="1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h="1" x="2"/>
        <item h="1"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showAll="0" defaultSubtotal="0">
      <items count="1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FC8D6-AB37-4ACB-BEBE-D578C7C2160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DCA06-18A3-4B3E-844B-34FE5D438A1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D3AA8-7A6E-4650-9DB9-38432640D89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77">
        <item x="172"/>
        <item x="173"/>
        <item x="174"/>
        <item x="175"/>
        <item x="8"/>
        <item x="119"/>
        <item x="81"/>
        <item x="93"/>
        <item x="96"/>
        <item x="115"/>
        <item x="94"/>
        <item x="146"/>
        <item x="25"/>
        <item x="168"/>
        <item x="79"/>
        <item x="78"/>
        <item x="170"/>
        <item x="44"/>
        <item x="2"/>
        <item x="98"/>
        <item x="141"/>
        <item x="106"/>
        <item x="114"/>
        <item x="139"/>
        <item x="97"/>
        <item x="156"/>
        <item x="4"/>
        <item x="92"/>
        <item x="6"/>
        <item x="52"/>
        <item x="120"/>
        <item x="150"/>
        <item x="74"/>
        <item x="171"/>
        <item x="39"/>
        <item x="49"/>
        <item x="62"/>
        <item x="7"/>
        <item x="36"/>
        <item x="95"/>
        <item x="42"/>
        <item x="76"/>
        <item x="80"/>
        <item x="34"/>
        <item x="5"/>
        <item x="69"/>
        <item x="33"/>
        <item x="1"/>
        <item x="129"/>
        <item x="110"/>
        <item x="104"/>
        <item x="116"/>
        <item x="130"/>
        <item x="117"/>
        <item x="46"/>
        <item x="47"/>
        <item x="3"/>
        <item x="136"/>
        <item x="37"/>
        <item x="107"/>
        <item x="112"/>
        <item x="57"/>
        <item x="50"/>
        <item x="153"/>
        <item x="55"/>
        <item x="155"/>
        <item x="28"/>
        <item x="103"/>
        <item x="123"/>
        <item x="149"/>
        <item x="113"/>
        <item x="0"/>
        <item x="109"/>
        <item x="43"/>
        <item x="118"/>
        <item x="77"/>
        <item x="101"/>
        <item x="75"/>
        <item x="163"/>
        <item x="82"/>
        <item x="17"/>
        <item x="152"/>
        <item x="111"/>
        <item x="89"/>
        <item x="11"/>
        <item x="83"/>
        <item x="138"/>
        <item x="71"/>
        <item x="48"/>
        <item x="53"/>
        <item x="41"/>
        <item x="61"/>
        <item x="51"/>
        <item x="9"/>
        <item x="134"/>
        <item x="14"/>
        <item x="59"/>
        <item x="40"/>
        <item x="131"/>
        <item x="13"/>
        <item x="105"/>
        <item x="38"/>
        <item x="143"/>
        <item x="91"/>
        <item x="65"/>
        <item x="125"/>
        <item x="70"/>
        <item x="87"/>
        <item x="54"/>
        <item x="27"/>
        <item x="63"/>
        <item x="132"/>
        <item x="122"/>
        <item x="12"/>
        <item x="85"/>
        <item x="164"/>
        <item x="26"/>
        <item x="88"/>
        <item x="159"/>
        <item x="148"/>
        <item x="24"/>
        <item x="145"/>
        <item x="66"/>
        <item x="45"/>
        <item x="18"/>
        <item x="102"/>
        <item x="128"/>
        <item x="147"/>
        <item x="15"/>
        <item x="121"/>
        <item x="84"/>
        <item x="73"/>
        <item x="135"/>
        <item x="99"/>
        <item x="127"/>
        <item x="16"/>
        <item x="56"/>
        <item x="162"/>
        <item x="64"/>
        <item x="19"/>
        <item x="133"/>
        <item x="151"/>
        <item x="30"/>
        <item x="72"/>
        <item x="35"/>
        <item x="137"/>
        <item x="169"/>
        <item x="20"/>
        <item x="124"/>
        <item x="126"/>
        <item x="68"/>
        <item x="100"/>
        <item x="140"/>
        <item x="22"/>
        <item x="144"/>
        <item x="58"/>
        <item x="166"/>
        <item x="142"/>
        <item x="86"/>
        <item x="90"/>
        <item x="29"/>
        <item x="165"/>
        <item x="161"/>
        <item x="21"/>
        <item x="31"/>
        <item x="23"/>
        <item x="67"/>
        <item x="160"/>
        <item x="167"/>
        <item x="157"/>
        <item x="32"/>
        <item x="154"/>
        <item x="60"/>
        <item x="108"/>
        <item x="158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1609B-83AC-41CB-8197-32EF478C779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13" firstHeaderRow="1" firstDataRow="1" firstDataCol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numFmtId="2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showAll="0" defaultSubtotal="0">
      <items count="1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verage Donation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0329E-29BF-4BB8-82D2-517DAC71C0DE}">
  <dimension ref="A1:C13"/>
  <sheetViews>
    <sheetView workbookViewId="0">
      <selection activeCell="G18" sqref="G1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10.1992187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3" x14ac:dyDescent="0.45">
      <c r="A1" s="7" t="s">
        <v>8223</v>
      </c>
      <c r="B1" t="s">
        <v>8364</v>
      </c>
    </row>
    <row r="3" spans="1:3" x14ac:dyDescent="0.45">
      <c r="A3" s="7" t="s">
        <v>8363</v>
      </c>
      <c r="B3" s="7" t="s">
        <v>8362</v>
      </c>
    </row>
    <row r="4" spans="1:3" x14ac:dyDescent="0.45">
      <c r="A4" s="7" t="s">
        <v>8360</v>
      </c>
      <c r="B4" t="s">
        <v>8219</v>
      </c>
      <c r="C4" t="s">
        <v>8361</v>
      </c>
    </row>
    <row r="5" spans="1:3" x14ac:dyDescent="0.45">
      <c r="A5" s="8" t="s">
        <v>8310</v>
      </c>
      <c r="B5" s="9">
        <v>300</v>
      </c>
      <c r="C5" s="9">
        <v>300</v>
      </c>
    </row>
    <row r="6" spans="1:3" x14ac:dyDescent="0.45">
      <c r="A6" s="8" t="s">
        <v>8336</v>
      </c>
      <c r="B6" s="9">
        <v>34</v>
      </c>
      <c r="C6" s="9">
        <v>34</v>
      </c>
    </row>
    <row r="7" spans="1:3" x14ac:dyDescent="0.45">
      <c r="A7" s="8" t="s">
        <v>8333</v>
      </c>
      <c r="B7" s="9">
        <v>80</v>
      </c>
      <c r="C7" s="9">
        <v>80</v>
      </c>
    </row>
    <row r="8" spans="1:3" x14ac:dyDescent="0.45">
      <c r="A8" s="8" t="s">
        <v>8325</v>
      </c>
      <c r="B8" s="9">
        <v>540</v>
      </c>
      <c r="C8" s="9">
        <v>540</v>
      </c>
    </row>
    <row r="9" spans="1:3" x14ac:dyDescent="0.45">
      <c r="A9" s="8" t="s">
        <v>8338</v>
      </c>
      <c r="B9" s="9">
        <v>103</v>
      </c>
      <c r="C9" s="9">
        <v>103</v>
      </c>
    </row>
    <row r="10" spans="1:3" x14ac:dyDescent="0.45">
      <c r="A10" s="8" t="s">
        <v>8322</v>
      </c>
      <c r="B10" s="9">
        <v>80</v>
      </c>
      <c r="C10" s="9">
        <v>80</v>
      </c>
    </row>
    <row r="11" spans="1:3" x14ac:dyDescent="0.45">
      <c r="A11" s="8" t="s">
        <v>8319</v>
      </c>
      <c r="B11" s="9">
        <v>209</v>
      </c>
      <c r="C11" s="9">
        <v>209</v>
      </c>
    </row>
    <row r="12" spans="1:3" x14ac:dyDescent="0.45">
      <c r="A12" s="8" t="s">
        <v>8317</v>
      </c>
      <c r="B12" s="9">
        <v>839</v>
      </c>
      <c r="C12" s="9">
        <v>839</v>
      </c>
    </row>
    <row r="13" spans="1:3" x14ac:dyDescent="0.45">
      <c r="A13" s="8" t="s">
        <v>8361</v>
      </c>
      <c r="B13" s="9">
        <v>2185</v>
      </c>
      <c r="C13" s="9">
        <v>2185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1" zoomScale="56" zoomScaleNormal="56" workbookViewId="0">
      <selection activeCell="T2" sqref="T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bestFit="1" customWidth="1"/>
    <col min="16" max="16" width="15.9296875" bestFit="1" customWidth="1"/>
    <col min="17" max="17" width="13.33203125" customWidth="1"/>
    <col min="18" max="18" width="19.6640625" bestFit="1" customWidth="1"/>
    <col min="19" max="19" width="21.33203125" bestFit="1" customWidth="1"/>
    <col min="20" max="20" width="19.9296875" bestFit="1" customWidth="1"/>
    <col min="21" max="21" width="10.1992187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IF(L2=0,0,E2/L2)</f>
        <v>63.917582417582416</v>
      </c>
      <c r="Q2" t="str">
        <f>LEFT(N2,((SEARCH("/",N2,1)))-1)</f>
        <v>film &amp; video</v>
      </c>
      <c r="R2" t="str">
        <f>RIGHT(N2,((LEN(N2))-(SEARCH("/",N2,1))))</f>
        <v>television</v>
      </c>
      <c r="S2" s="10">
        <f>(((J2/60)/60)/24)+DATE(1970,1,1)</f>
        <v>42177.007071759261</v>
      </c>
      <c r="T2" s="10">
        <f>(I2/86400)+DATE(1970,1,1)</f>
        <v>42208.125</v>
      </c>
      <c r="U2" s="10"/>
    </row>
    <row r="3" spans="1:21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IF(L3=0,0,E3/L3)</f>
        <v>185.48101265822785</v>
      </c>
      <c r="Q3" t="str">
        <f t="shared" ref="Q3:Q66" si="2">LEFT(N3,((SEARCH("/",N3,1)))-1)</f>
        <v>film &amp; video</v>
      </c>
      <c r="R3" t="str">
        <f t="shared" ref="R3:R66" si="3">RIGHT(N3,((LEN(N3))-(SEARCH("/",N3,1))))</f>
        <v>television</v>
      </c>
      <c r="S3" s="10">
        <f t="shared" ref="S3:S66" si="4">(((J3/60)/60)/24)+DATE(1970,1,1)</f>
        <v>42766.600497685184</v>
      </c>
      <c r="T3" s="10">
        <f t="shared" ref="T3:T66" si="5">(I3/86400)+DATE(1970,1,1)</f>
        <v>42796.600497685184</v>
      </c>
      <c r="U3" s="10"/>
    </row>
    <row r="4" spans="1:21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s="10"/>
    </row>
    <row r="5" spans="1:21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s="10"/>
    </row>
    <row r="6" spans="1:21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s="10"/>
    </row>
    <row r="7" spans="1:21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s="10"/>
    </row>
    <row r="8" spans="1:21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s="10"/>
    </row>
    <row r="9" spans="1:21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42556.047071759254</v>
      </c>
      <c r="U9" s="10"/>
    </row>
    <row r="10" spans="1:2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s="10"/>
    </row>
    <row r="11" spans="1:21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s="10"/>
    </row>
    <row r="12" spans="1:21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s="10"/>
    </row>
    <row r="13" spans="1:21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s="10"/>
    </row>
    <row r="14" spans="1:21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s="10"/>
    </row>
    <row r="15" spans="1:21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s="10"/>
    </row>
    <row r="16" spans="1:21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s="10"/>
    </row>
    <row r="17" spans="1:21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s="10"/>
    </row>
    <row r="18" spans="1:21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s="10"/>
    </row>
    <row r="19" spans="1:21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s="10"/>
    </row>
    <row r="20" spans="1:21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41899.542314814811</v>
      </c>
      <c r="U20" s="10"/>
    </row>
    <row r="21" spans="1:21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s="10"/>
    </row>
    <row r="22" spans="1:21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42260.758240740739</v>
      </c>
      <c r="U22" s="10"/>
    </row>
    <row r="23" spans="1:21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s="10"/>
    </row>
    <row r="24" spans="1:21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s="10"/>
    </row>
    <row r="25" spans="1:21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s="10"/>
    </row>
    <row r="26" spans="1:21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  <c r="U26" s="10"/>
    </row>
    <row r="27" spans="1:21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s="10"/>
    </row>
    <row r="28" spans="1:21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s="10"/>
    </row>
    <row r="29" spans="1:21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s="10"/>
    </row>
    <row r="30" spans="1:21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s="10"/>
    </row>
    <row r="31" spans="1:21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s="10"/>
    </row>
    <row r="32" spans="1:21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s="10"/>
    </row>
    <row r="33" spans="1:21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s="10"/>
    </row>
    <row r="34" spans="1:21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s="10"/>
    </row>
    <row r="35" spans="1:21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  <c r="U35" s="10"/>
    </row>
    <row r="36" spans="1:21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s="10"/>
    </row>
    <row r="37" spans="1:21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s="10"/>
    </row>
    <row r="38" spans="1:21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s="10"/>
    </row>
    <row r="39" spans="1:21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s="10"/>
    </row>
    <row r="40" spans="1:21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41405.057222222225</v>
      </c>
      <c r="U40" s="10"/>
    </row>
    <row r="41" spans="1:21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s="10"/>
    </row>
    <row r="42" spans="1:21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s="10"/>
    </row>
    <row r="43" spans="1:21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s="10"/>
    </row>
    <row r="44" spans="1:21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s="10"/>
    </row>
    <row r="45" spans="1:21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s="10"/>
    </row>
    <row r="46" spans="1:21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41919.098807870367</v>
      </c>
      <c r="U46" s="10"/>
    </row>
    <row r="47" spans="1:21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s="10"/>
    </row>
    <row r="48" spans="1:21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</v>
      </c>
      <c r="U48" s="10"/>
    </row>
    <row r="49" spans="1:21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s="10"/>
    </row>
    <row r="50" spans="1:21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s="10"/>
    </row>
    <row r="51" spans="1:2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s="10"/>
    </row>
    <row r="52" spans="1:21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s="10"/>
    </row>
    <row r="53" spans="1:21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42226.928668981476</v>
      </c>
      <c r="U53" s="10"/>
    </row>
    <row r="54" spans="1:21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s="10"/>
    </row>
    <row r="55" spans="1:21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s="10"/>
    </row>
    <row r="56" spans="1:21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s="10"/>
    </row>
    <row r="57" spans="1:21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s="10"/>
    </row>
    <row r="58" spans="1:21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s="10"/>
    </row>
    <row r="59" spans="1:21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s="10"/>
    </row>
    <row r="60" spans="1:21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s="10"/>
    </row>
    <row r="61" spans="1:21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s="10"/>
    </row>
    <row r="62" spans="1:21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s="10"/>
    </row>
    <row r="63" spans="1:21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41431.814317129625</v>
      </c>
      <c r="U63" s="10"/>
    </row>
    <row r="64" spans="1:21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s="10"/>
    </row>
    <row r="65" spans="1:21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s="10"/>
    </row>
    <row r="66" spans="1:21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s="10"/>
    </row>
    <row r="67" spans="1:21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IF(L67=0,0,E67/L67)</f>
        <v>132.05263157894737</v>
      </c>
      <c r="Q67" t="str">
        <f t="shared" ref="Q67:Q130" si="8">LEFT(N67,((SEARCH("/",N67,1)))-1)</f>
        <v>film &amp; video</v>
      </c>
      <c r="R67" t="str">
        <f t="shared" ref="R67:R130" si="9">RIGHT(N67,((LEN(N67))-(SEARCH("/",N67,1))))</f>
        <v>shorts</v>
      </c>
      <c r="S67" s="10">
        <f t="shared" ref="S67:S130" si="10">(((J67/60)/60)/24)+DATE(1970,1,1)</f>
        <v>41835.821226851855</v>
      </c>
      <c r="T67" s="10">
        <f t="shared" ref="T67:T130" si="11">(I67/86400)+DATE(1970,1,1)</f>
        <v>41862.249305555553</v>
      </c>
      <c r="U67" s="10"/>
    </row>
    <row r="68" spans="1:21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  <c r="U68" s="10"/>
    </row>
    <row r="69" spans="1:21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  <c r="U69" s="10"/>
    </row>
    <row r="70" spans="1:21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  <c r="U70" s="10"/>
    </row>
    <row r="71" spans="1:21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  <c r="U71" s="10"/>
    </row>
    <row r="72" spans="1:21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  <c r="U72" s="10"/>
    </row>
    <row r="73" spans="1:21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  <c r="U73" s="10"/>
    </row>
    <row r="74" spans="1:21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  <c r="U74" s="10"/>
    </row>
    <row r="75" spans="1:21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  <c r="U75" s="10"/>
    </row>
    <row r="76" spans="1:21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  <c r="U76" s="10"/>
    </row>
    <row r="77" spans="1:21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  <c r="U77" s="10"/>
    </row>
    <row r="78" spans="1:21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  <c r="U78" s="10"/>
    </row>
    <row r="79" spans="1:21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  <c r="U79" s="10"/>
    </row>
    <row r="80" spans="1:21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  <c r="U80" s="10"/>
    </row>
    <row r="81" spans="1:21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  <c r="U81" s="10"/>
    </row>
    <row r="82" spans="1:21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  <c r="U82" s="10"/>
    </row>
    <row r="83" spans="1:21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41104.126388888893</v>
      </c>
      <c r="U83" s="10"/>
    </row>
    <row r="84" spans="1:21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  <c r="U84" s="10"/>
    </row>
    <row r="85" spans="1:21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  <c r="U85" s="10"/>
    </row>
    <row r="86" spans="1:21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  <c r="U86" s="10"/>
    </row>
    <row r="87" spans="1:21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  <c r="U87" s="10"/>
    </row>
    <row r="88" spans="1:21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  <c r="U88" s="10"/>
    </row>
    <row r="89" spans="1:21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40332.070138888885</v>
      </c>
      <c r="U89" s="10"/>
    </row>
    <row r="90" spans="1:21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  <c r="U90" s="10"/>
    </row>
    <row r="91" spans="1:21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41427.752222222218</v>
      </c>
      <c r="U91" s="10"/>
    </row>
    <row r="92" spans="1:21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  <c r="U92" s="10"/>
    </row>
    <row r="93" spans="1:21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  <c r="U93" s="10"/>
    </row>
    <row r="94" spans="1:21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  <c r="U94" s="10"/>
    </row>
    <row r="95" spans="1:21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  <c r="U95" s="10"/>
    </row>
    <row r="96" spans="1:21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  <c r="U96" s="10"/>
    </row>
    <row r="97" spans="1:21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  <c r="U97" s="10"/>
    </row>
    <row r="98" spans="1:21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  <c r="U98" s="10"/>
    </row>
    <row r="99" spans="1:21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  <c r="U99" s="10"/>
    </row>
    <row r="100" spans="1:21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  <c r="U100" s="10"/>
    </row>
    <row r="101" spans="1:21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  <c r="U101" s="10"/>
    </row>
    <row r="102" spans="1:21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  <c r="U102" s="10"/>
    </row>
    <row r="103" spans="1:21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  <c r="U103" s="10"/>
    </row>
    <row r="104" spans="1:21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  <c r="U104" s="10"/>
    </row>
    <row r="105" spans="1:21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  <c r="U105" s="10"/>
    </row>
    <row r="106" spans="1:21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  <c r="U106" s="10"/>
    </row>
    <row r="107" spans="1:21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  <c r="U107" s="10"/>
    </row>
    <row r="108" spans="1:2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41001.776631944442</v>
      </c>
      <c r="U108" s="10"/>
    </row>
    <row r="109" spans="1:21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  <c r="U109" s="10"/>
    </row>
    <row r="110" spans="1:21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  <c r="U110" s="10"/>
    </row>
    <row r="111" spans="1:21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  <c r="U111" s="10"/>
    </row>
    <row r="112" spans="1:21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  <c r="U112" s="10"/>
    </row>
    <row r="113" spans="1:21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  <c r="U113" s="10"/>
    </row>
    <row r="114" spans="1:21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  <c r="U114" s="10"/>
    </row>
    <row r="115" spans="1:21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  <c r="U115" s="10"/>
    </row>
    <row r="116" spans="1:21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  <c r="U116" s="10"/>
    </row>
    <row r="117" spans="1:2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40943.738935185189</v>
      </c>
      <c r="U117" s="10"/>
    </row>
    <row r="118" spans="1:21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  <c r="U118" s="10"/>
    </row>
    <row r="119" spans="1:21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  <c r="U119" s="10"/>
    </row>
    <row r="120" spans="1:21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  <c r="U120" s="10"/>
    </row>
    <row r="121" spans="1:21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  <c r="U121" s="10"/>
    </row>
    <row r="122" spans="1:21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  <c r="U122" s="10"/>
    </row>
    <row r="123" spans="1:21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  <c r="U123" s="10"/>
    </row>
    <row r="124" spans="1:21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  <c r="U124" s="10"/>
    </row>
    <row r="125" spans="1:21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  <c r="U125" s="10"/>
    </row>
    <row r="126" spans="1:21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  <c r="U126" s="10"/>
    </row>
    <row r="127" spans="1:21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  <c r="U127" s="10"/>
    </row>
    <row r="128" spans="1:21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  <c r="U128" s="10"/>
    </row>
    <row r="129" spans="1:21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  <c r="U129" s="10"/>
    </row>
    <row r="130" spans="1:21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  <c r="U130" s="10"/>
    </row>
    <row r="131" spans="1:21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>
        <f t="shared" ref="P131:P194" si="13">IF(L131=0,0,E131/L131)</f>
        <v>0</v>
      </c>
      <c r="Q131" t="str">
        <f t="shared" ref="Q131:Q194" si="14">LEFT(N131,((SEARCH("/",N131,1)))-1)</f>
        <v>film &amp; video</v>
      </c>
      <c r="R131" t="str">
        <f t="shared" ref="R131:R194" si="15">RIGHT(N131,((LEN(N131))-(SEARCH("/",N131,1))))</f>
        <v>science fiction</v>
      </c>
      <c r="S131" s="10">
        <f t="shared" ref="S131:S194" si="16">(((J131/60)/60)/24)+DATE(1970,1,1)</f>
        <v>41882.937303240738</v>
      </c>
      <c r="T131" s="10">
        <f t="shared" ref="T131:T194" si="17">(I131/86400)+DATE(1970,1,1)</f>
        <v>41942.937303240738</v>
      </c>
      <c r="U131" s="10"/>
    </row>
    <row r="132" spans="1:21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  <c r="U132" s="10"/>
    </row>
    <row r="133" spans="1:2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  <c r="U133" s="10"/>
    </row>
    <row r="134" spans="1:21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  <c r="U134" s="10"/>
    </row>
    <row r="135" spans="1:21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  <c r="U135" s="10"/>
    </row>
    <row r="136" spans="1:21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  <c r="U136" s="10"/>
    </row>
    <row r="137" spans="1:21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  <c r="U137" s="10"/>
    </row>
    <row r="138" spans="1:21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  <c r="U138" s="10"/>
    </row>
    <row r="139" spans="1:21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  <c r="U139" s="10"/>
    </row>
    <row r="140" spans="1:21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  <c r="U140" s="10"/>
    </row>
    <row r="141" spans="1:21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  <c r="U141" s="10"/>
    </row>
    <row r="142" spans="1:21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  <c r="U142" s="10"/>
    </row>
    <row r="143" spans="1:21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  <c r="U143" s="10"/>
    </row>
    <row r="144" spans="1:21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  <c r="U144" s="10"/>
    </row>
    <row r="145" spans="1:21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  <c r="U145" s="10"/>
    </row>
    <row r="146" spans="1:21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  <c r="U146" s="10"/>
    </row>
    <row r="147" spans="1:21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  <c r="U147" s="10"/>
    </row>
    <row r="148" spans="1:21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  <c r="U148" s="10"/>
    </row>
    <row r="149" spans="1:21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  <c r="U149" s="10"/>
    </row>
    <row r="150" spans="1:21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  <c r="U150" s="10"/>
    </row>
    <row r="151" spans="1:21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  <c r="U151" s="10"/>
    </row>
    <row r="152" spans="1:21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  <c r="U152" s="10"/>
    </row>
    <row r="153" spans="1:21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  <c r="U153" s="10"/>
    </row>
    <row r="154" spans="1:21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41905.077546296292</v>
      </c>
      <c r="U154" s="10"/>
    </row>
    <row r="155" spans="1:21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  <c r="U155" s="10"/>
    </row>
    <row r="156" spans="1:21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  <c r="U156" s="10"/>
    </row>
    <row r="157" spans="1:21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  <c r="U157" s="10"/>
    </row>
    <row r="158" spans="1:21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  <c r="U158" s="10"/>
    </row>
    <row r="159" spans="1:21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  <c r="U159" s="10"/>
    </row>
    <row r="160" spans="1:21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  <c r="U160" s="10"/>
    </row>
    <row r="161" spans="1:21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  <c r="U161" s="10"/>
    </row>
    <row r="162" spans="1:21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42231.913090277776</v>
      </c>
      <c r="U162" s="10"/>
    </row>
    <row r="163" spans="1:21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  <c r="U163" s="10"/>
    </row>
    <row r="164" spans="1:21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  <c r="U164" s="10"/>
    </row>
    <row r="165" spans="1:21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  <c r="U165" s="10"/>
    </row>
    <row r="166" spans="1:21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  <c r="U166" s="10"/>
    </row>
    <row r="167" spans="1:21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  <c r="U167" s="10"/>
    </row>
    <row r="168" spans="1:21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  <c r="U168" s="10"/>
    </row>
    <row r="169" spans="1:21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  <c r="U169" s="10"/>
    </row>
    <row r="170" spans="1:21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  <c r="U170" s="10"/>
    </row>
    <row r="171" spans="1:21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  <c r="U171" s="10"/>
    </row>
    <row r="172" spans="1:21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  <c r="U172" s="10"/>
    </row>
    <row r="173" spans="1:21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  <c r="U173" s="10"/>
    </row>
    <row r="174" spans="1:21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  <c r="U174" s="10"/>
    </row>
    <row r="175" spans="1:21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  <c r="U175" s="10"/>
    </row>
    <row r="176" spans="1:21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  <c r="U176" s="10"/>
    </row>
    <row r="177" spans="1:21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  <c r="U177" s="10"/>
    </row>
    <row r="178" spans="1:21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  <c r="U178" s="10"/>
    </row>
    <row r="179" spans="1:21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  <c r="U179" s="10"/>
    </row>
    <row r="180" spans="1:21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  <c r="U180" s="10"/>
    </row>
    <row r="181" spans="1:21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  <c r="U181" s="10"/>
    </row>
    <row r="182" spans="1:21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  <c r="U182" s="10"/>
    </row>
    <row r="183" spans="1:21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  <c r="U183" s="10"/>
    </row>
    <row r="184" spans="1:21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  <c r="U184" s="10"/>
    </row>
    <row r="185" spans="1:2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  <c r="U185" s="10"/>
    </row>
    <row r="186" spans="1:21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  <c r="U186" s="10"/>
    </row>
    <row r="187" spans="1:2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  <c r="U187" s="10"/>
    </row>
    <row r="188" spans="1:21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  <c r="U188" s="10"/>
    </row>
    <row r="189" spans="1:21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  <c r="U189" s="10"/>
    </row>
    <row r="190" spans="1:21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  <c r="U190" s="10"/>
    </row>
    <row r="191" spans="1:21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  <c r="U191" s="10"/>
    </row>
    <row r="192" spans="1:2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  <c r="U192" s="10"/>
    </row>
    <row r="193" spans="1:21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  <c r="U193" s="10"/>
    </row>
    <row r="194" spans="1:21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  <c r="U194" s="10"/>
    </row>
    <row r="195" spans="1:21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>
        <f t="shared" ref="P195:P258" si="19">IF(L195=0,0,E195/L195)</f>
        <v>0</v>
      </c>
      <c r="Q195" t="str">
        <f t="shared" ref="Q195:Q258" si="20">LEFT(N195,((SEARCH("/",N195,1)))-1)</f>
        <v>film &amp; video</v>
      </c>
      <c r="R195" t="str">
        <f t="shared" ref="R195:R258" si="21">RIGHT(N195,((LEN(N195))-(SEARCH("/",N195,1))))</f>
        <v>drama</v>
      </c>
      <c r="S195" s="10">
        <f t="shared" ref="S195:S258" si="22">(((J195/60)/60)/24)+DATE(1970,1,1)</f>
        <v>41911.934791666667</v>
      </c>
      <c r="T195" s="10">
        <f t="shared" ref="T195:T258" si="23">(I195/86400)+DATE(1970,1,1)</f>
        <v>41971.976458333331</v>
      </c>
      <c r="U195" s="10"/>
    </row>
    <row r="196" spans="1:21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  <c r="U196" s="10"/>
    </row>
    <row r="197" spans="1:21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  <c r="U197" s="10"/>
    </row>
    <row r="198" spans="1:21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  <c r="U198" s="10"/>
    </row>
    <row r="199" spans="1:21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  <c r="U199" s="10"/>
    </row>
    <row r="200" spans="1:21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  <c r="U200" s="10"/>
    </row>
    <row r="201" spans="1:21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  <c r="U201" s="10"/>
    </row>
    <row r="202" spans="1:21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41897.083368055552</v>
      </c>
      <c r="U202" s="10"/>
    </row>
    <row r="203" spans="1:21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  <c r="U203" s="10"/>
    </row>
    <row r="204" spans="1:2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  <c r="U204" s="10"/>
    </row>
    <row r="205" spans="1:21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  <c r="U205" s="10"/>
    </row>
    <row r="206" spans="1:21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  <c r="U206" s="10"/>
    </row>
    <row r="207" spans="1:21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  <c r="U207" s="10"/>
    </row>
    <row r="208" spans="1:21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  <c r="U208" s="10"/>
    </row>
    <row r="209" spans="1:21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  <c r="U209" s="10"/>
    </row>
    <row r="210" spans="1:21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  <c r="U210" s="10"/>
    </row>
    <row r="211" spans="1:21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  <c r="U211" s="10"/>
    </row>
    <row r="212" spans="1:21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  <c r="U212" s="10"/>
    </row>
    <row r="213" spans="1:21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42266.159918981481</v>
      </c>
      <c r="U213" s="10"/>
    </row>
    <row r="214" spans="1:21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  <c r="U214" s="10"/>
    </row>
    <row r="215" spans="1:21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  <c r="U215" s="10"/>
    </row>
    <row r="216" spans="1:21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  <c r="U216" s="10"/>
    </row>
    <row r="217" spans="1:21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  <c r="U217" s="10"/>
    </row>
    <row r="218" spans="1:21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  <c r="U218" s="10"/>
    </row>
    <row r="219" spans="1:2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  <c r="U219" s="10"/>
    </row>
    <row r="220" spans="1:21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  <c r="U220" s="10"/>
    </row>
    <row r="221" spans="1:21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  <c r="U221" s="10"/>
    </row>
    <row r="222" spans="1:21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  <c r="U222" s="10"/>
    </row>
    <row r="223" spans="1:2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  <c r="U223" s="10"/>
    </row>
    <row r="224" spans="1:21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  <c r="U224" s="10"/>
    </row>
    <row r="225" spans="1:21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  <c r="U225" s="10"/>
    </row>
    <row r="226" spans="1:21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  <c r="U226" s="10"/>
    </row>
    <row r="227" spans="1:21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  <c r="U227" s="10"/>
    </row>
    <row r="228" spans="1:21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  <c r="U228" s="10"/>
    </row>
    <row r="229" spans="1:21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  <c r="U229" s="10"/>
    </row>
    <row r="230" spans="1:21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  <c r="U230" s="10"/>
    </row>
    <row r="231" spans="1:21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  <c r="U231" s="10"/>
    </row>
    <row r="232" spans="1:21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42159.77721064815</v>
      </c>
      <c r="U232" s="10"/>
    </row>
    <row r="233" spans="1:21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42371.958923611106</v>
      </c>
      <c r="U233" s="10"/>
    </row>
    <row r="234" spans="1:21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  <c r="U234" s="10"/>
    </row>
    <row r="235" spans="1:21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  <c r="U235" s="10"/>
    </row>
    <row r="236" spans="1:21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  <c r="U236" s="10"/>
    </row>
    <row r="237" spans="1:21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  <c r="U237" s="10"/>
    </row>
    <row r="238" spans="1:21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  <c r="U238" s="10"/>
    </row>
    <row r="239" spans="1:2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  <c r="U239" s="10"/>
    </row>
    <row r="240" spans="1:21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  <c r="U240" s="10"/>
    </row>
    <row r="241" spans="1:21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  <c r="U241" s="10"/>
    </row>
    <row r="242" spans="1:21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  <c r="U242" s="10"/>
    </row>
    <row r="243" spans="1:21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  <c r="U243" s="10"/>
    </row>
    <row r="244" spans="1:21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  <c r="U244" s="10"/>
    </row>
    <row r="245" spans="1:21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  <c r="U245" s="10"/>
    </row>
    <row r="246" spans="1:21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  <c r="U246" s="10"/>
    </row>
    <row r="247" spans="1:21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  <c r="U247" s="10"/>
    </row>
    <row r="248" spans="1:21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  <c r="U248" s="10"/>
    </row>
    <row r="249" spans="1:21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  <c r="U249" s="10"/>
    </row>
    <row r="250" spans="1:21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  <c r="U250" s="10"/>
    </row>
    <row r="251" spans="1:21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  <c r="U251" s="10"/>
    </row>
    <row r="252" spans="1:21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  <c r="U252" s="10"/>
    </row>
    <row r="253" spans="1:21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  <c r="U253" s="10"/>
    </row>
    <row r="254" spans="1:21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  <c r="U254" s="10"/>
    </row>
    <row r="255" spans="1:21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  <c r="U255" s="10"/>
    </row>
    <row r="256" spans="1:21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  <c r="U256" s="10"/>
    </row>
    <row r="257" spans="1:21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  <c r="U257" s="10"/>
    </row>
    <row r="258" spans="1:21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  <c r="U258" s="10"/>
    </row>
    <row r="259" spans="1:21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IF(L259=0,0,E259/L259)</f>
        <v>66.70405357142856</v>
      </c>
      <c r="Q259" t="str">
        <f t="shared" ref="Q259:Q322" si="26">LEFT(N259,((SEARCH("/",N259,1)))-1)</f>
        <v>film &amp; video</v>
      </c>
      <c r="R259" t="str">
        <f t="shared" ref="R259:R322" si="27">RIGHT(N259,((LEN(N259))-(SEARCH("/",N259,1))))</f>
        <v>documentary</v>
      </c>
      <c r="S259" s="10">
        <f t="shared" ref="S259:S322" si="28">(((J259/60)/60)/24)+DATE(1970,1,1)</f>
        <v>42479.626875000002</v>
      </c>
      <c r="T259" s="10">
        <f t="shared" ref="T259:T322" si="29">(I259/86400)+DATE(1970,1,1)</f>
        <v>42509.626875000002</v>
      </c>
      <c r="U259" s="10"/>
    </row>
    <row r="260" spans="1:21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  <c r="U260" s="10"/>
    </row>
    <row r="261" spans="1:21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  <c r="U261" s="10"/>
    </row>
    <row r="262" spans="1:21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  <c r="U262" s="10"/>
    </row>
    <row r="263" spans="1:21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  <c r="U263" s="10"/>
    </row>
    <row r="264" spans="1:21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  <c r="U264" s="10"/>
    </row>
    <row r="265" spans="1:21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  <c r="U265" s="10"/>
    </row>
    <row r="266" spans="1:21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  <c r="U266" s="10"/>
    </row>
    <row r="267" spans="1:21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  <c r="U267" s="10"/>
    </row>
    <row r="268" spans="1:21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  <c r="U268" s="10"/>
    </row>
    <row r="269" spans="1:21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  <c r="U269" s="10"/>
    </row>
    <row r="270" spans="1:21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  <c r="U270" s="10"/>
    </row>
    <row r="271" spans="1:21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  <c r="U271" s="10"/>
    </row>
    <row r="272" spans="1:21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  <c r="U272" s="10"/>
    </row>
    <row r="273" spans="1:21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  <c r="U273" s="10"/>
    </row>
    <row r="274" spans="1:21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  <c r="U274" s="10"/>
    </row>
    <row r="275" spans="1:21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  <c r="U275" s="10"/>
    </row>
    <row r="276" spans="1:21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  <c r="U276" s="10"/>
    </row>
    <row r="277" spans="1:21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  <c r="U277" s="10"/>
    </row>
    <row r="278" spans="1:21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  <c r="U278" s="10"/>
    </row>
    <row r="279" spans="1:21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  <c r="U279" s="10"/>
    </row>
    <row r="280" spans="1:21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  <c r="U280" s="10"/>
    </row>
    <row r="281" spans="1:21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  <c r="U281" s="10"/>
    </row>
    <row r="282" spans="1:21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41789.590682870374</v>
      </c>
      <c r="U282" s="10"/>
    </row>
    <row r="283" spans="1:21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  <c r="U283" s="10"/>
    </row>
    <row r="284" spans="1:21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  <c r="U284" s="10"/>
    </row>
    <row r="285" spans="1:21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  <c r="U285" s="10"/>
    </row>
    <row r="286" spans="1:21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  <c r="U286" s="10"/>
    </row>
    <row r="287" spans="1:21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  <c r="U287" s="10"/>
    </row>
    <row r="288" spans="1:21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  <c r="U288" s="10"/>
    </row>
    <row r="289" spans="1:21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  <c r="U289" s="10"/>
    </row>
    <row r="290" spans="1:21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  <c r="U290" s="10"/>
    </row>
    <row r="291" spans="1:21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  <c r="U291" s="10"/>
    </row>
    <row r="292" spans="1:21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  <c r="U292" s="10"/>
    </row>
    <row r="293" spans="1:21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  <c r="U293" s="10"/>
    </row>
    <row r="294" spans="1:21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  <c r="U294" s="10"/>
    </row>
    <row r="295" spans="1:21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  <c r="U295" s="10"/>
    </row>
    <row r="296" spans="1:21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  <c r="U296" s="10"/>
    </row>
    <row r="297" spans="1:21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  <c r="U297" s="10"/>
    </row>
    <row r="298" spans="1:21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  <c r="U298" s="10"/>
    </row>
    <row r="299" spans="1:21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  <c r="U299" s="10"/>
    </row>
    <row r="300" spans="1:21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  <c r="U300" s="10"/>
    </row>
    <row r="301" spans="1:21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  <c r="U301" s="10"/>
    </row>
    <row r="302" spans="1:21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  <c r="U302" s="10"/>
    </row>
    <row r="303" spans="1:21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  <c r="U303" s="10"/>
    </row>
    <row r="304" spans="1:21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  <c r="U304" s="10"/>
    </row>
    <row r="305" spans="1:21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41062.071134259255</v>
      </c>
      <c r="U305" s="10"/>
    </row>
    <row r="306" spans="1:21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  <c r="U306" s="10"/>
    </row>
    <row r="307" spans="1:21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  <c r="U307" s="10"/>
    </row>
    <row r="308" spans="1:21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  <c r="U308" s="10"/>
    </row>
    <row r="309" spans="1:2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41312.944456018522</v>
      </c>
      <c r="U309" s="10"/>
    </row>
    <row r="310" spans="1:21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  <c r="U310" s="10"/>
    </row>
    <row r="311" spans="1:21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  <c r="U311" s="10"/>
    </row>
    <row r="312" spans="1:21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  <c r="U312" s="10"/>
    </row>
    <row r="313" spans="1:21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  <c r="U313" s="10"/>
    </row>
    <row r="314" spans="1:21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  <c r="U314" s="10"/>
    </row>
    <row r="315" spans="1:21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  <c r="U315" s="10"/>
    </row>
    <row r="316" spans="1:21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  <c r="U316" s="10"/>
    </row>
    <row r="317" spans="1:21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  <c r="U317" s="10"/>
    </row>
    <row r="318" spans="1:21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  <c r="U318" s="10"/>
    </row>
    <row r="319" spans="1:21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  <c r="U319" s="10"/>
    </row>
    <row r="320" spans="1:21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  <c r="U320" s="10"/>
    </row>
    <row r="321" spans="1:21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  <c r="U321" s="10"/>
    </row>
    <row r="322" spans="1:21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  <c r="U322" s="10"/>
    </row>
    <row r="323" spans="1:21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IF(L323=0,0,E323/L323)</f>
        <v>106.62314540059347</v>
      </c>
      <c r="Q323" t="str">
        <f t="shared" ref="Q323:Q386" si="32">LEFT(N323,((SEARCH("/",N323,1)))-1)</f>
        <v>film &amp; video</v>
      </c>
      <c r="R323" t="str">
        <f t="shared" ref="R323:R386" si="33">RIGHT(N323,((LEN(N323))-(SEARCH("/",N323,1))))</f>
        <v>documentary</v>
      </c>
      <c r="S323" s="10">
        <f t="shared" ref="S323:S386" si="34">(((J323/60)/60)/24)+DATE(1970,1,1)</f>
        <v>42647.446597222224</v>
      </c>
      <c r="T323" s="10">
        <f t="shared" ref="T323:T386" si="35">(I323/86400)+DATE(1970,1,1)</f>
        <v>42682.488263888888</v>
      </c>
      <c r="U323" s="10"/>
    </row>
    <row r="324" spans="1:21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  <c r="U324" s="10"/>
    </row>
    <row r="325" spans="1:21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  <c r="U325" s="10"/>
    </row>
    <row r="326" spans="1:21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  <c r="U326" s="10"/>
    </row>
    <row r="327" spans="1:21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  <c r="U327" s="10"/>
    </row>
    <row r="328" spans="1:21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  <c r="U328" s="10"/>
    </row>
    <row r="329" spans="1:21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  <c r="U329" s="10"/>
    </row>
    <row r="330" spans="1:21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  <c r="U330" s="10"/>
    </row>
    <row r="331" spans="1:21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  <c r="U331" s="10"/>
    </row>
    <row r="332" spans="1:21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  <c r="U332" s="10"/>
    </row>
    <row r="333" spans="1:21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  <c r="U333" s="10"/>
    </row>
    <row r="334" spans="1:21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  <c r="U334" s="10"/>
    </row>
    <row r="335" spans="1:21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  <c r="U335" s="10"/>
    </row>
    <row r="336" spans="1:21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  <c r="U336" s="10"/>
    </row>
    <row r="337" spans="1:21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  <c r="U337" s="10"/>
    </row>
    <row r="338" spans="1:21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  <c r="U338" s="10"/>
    </row>
    <row r="339" spans="1:21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  <c r="U339" s="10"/>
    </row>
    <row r="340" spans="1:21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  <c r="U340" s="10"/>
    </row>
    <row r="341" spans="1:21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  <c r="U341" s="10"/>
    </row>
    <row r="342" spans="1:21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  <c r="U342" s="10"/>
    </row>
    <row r="343" spans="1:21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  <c r="U343" s="10"/>
    </row>
    <row r="344" spans="1:21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  <c r="U344" s="10"/>
    </row>
    <row r="345" spans="1:21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  <c r="U345" s="10"/>
    </row>
    <row r="346" spans="1:21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  <c r="U346" s="10"/>
    </row>
    <row r="347" spans="1:21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  <c r="U347" s="10"/>
    </row>
    <row r="348" spans="1:21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42291.500243055554</v>
      </c>
      <c r="U348" s="10"/>
    </row>
    <row r="349" spans="1:21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  <c r="U349" s="10"/>
    </row>
    <row r="350" spans="1:21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  <c r="U350" s="10"/>
    </row>
    <row r="351" spans="1:21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  <c r="U351" s="10"/>
    </row>
    <row r="352" spans="1:21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  <c r="U352" s="10"/>
    </row>
    <row r="353" spans="1:21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  <c r="U353" s="10"/>
    </row>
    <row r="354" spans="1:21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  <c r="U354" s="10"/>
    </row>
    <row r="355" spans="1:21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  <c r="U355" s="10"/>
    </row>
    <row r="356" spans="1:21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  <c r="U356" s="10"/>
    </row>
    <row r="357" spans="1:21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  <c r="U357" s="10"/>
    </row>
    <row r="358" spans="1:21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  <c r="U358" s="10"/>
    </row>
    <row r="359" spans="1:21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  <c r="U359" s="10"/>
    </row>
    <row r="360" spans="1:21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  <c r="U360" s="10"/>
    </row>
    <row r="361" spans="1:21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  <c r="U361" s="10"/>
    </row>
    <row r="362" spans="1:21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  <c r="U362" s="10"/>
    </row>
    <row r="363" spans="1:21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  <c r="U363" s="10"/>
    </row>
    <row r="364" spans="1:21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  <c r="U364" s="10"/>
    </row>
    <row r="365" spans="1:21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  <c r="U365" s="10"/>
    </row>
    <row r="366" spans="1:21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  <c r="U366" s="10"/>
    </row>
    <row r="367" spans="1:21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  <c r="U367" s="10"/>
    </row>
    <row r="368" spans="1:21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41049.793032407411</v>
      </c>
      <c r="U368" s="10"/>
    </row>
    <row r="369" spans="1:21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  <c r="U369" s="10"/>
    </row>
    <row r="370" spans="1:21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  <c r="U370" s="10"/>
    </row>
    <row r="371" spans="1:21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  <c r="U371" s="10"/>
    </row>
    <row r="372" spans="1:21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  <c r="U372" s="10"/>
    </row>
    <row r="373" spans="1:21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  <c r="U373" s="10"/>
    </row>
    <row r="374" spans="1:21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  <c r="U374" s="10"/>
    </row>
    <row r="375" spans="1:21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  <c r="U375" s="10"/>
    </row>
    <row r="376" spans="1:21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  <c r="U376" s="10"/>
    </row>
    <row r="377" spans="1:21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  <c r="U377" s="10"/>
    </row>
    <row r="378" spans="1:21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  <c r="U378" s="10"/>
    </row>
    <row r="379" spans="1:21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  <c r="U379" s="10"/>
    </row>
    <row r="380" spans="1:21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  <c r="U380" s="10"/>
    </row>
    <row r="381" spans="1:21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  <c r="U381" s="10"/>
    </row>
    <row r="382" spans="1:21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  <c r="U382" s="10"/>
    </row>
    <row r="383" spans="1:21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  <c r="U383" s="10"/>
    </row>
    <row r="384" spans="1:21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  <c r="U384" s="10"/>
    </row>
    <row r="385" spans="1:21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  <c r="U385" s="10"/>
    </row>
    <row r="386" spans="1:21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  <c r="U386" s="10"/>
    </row>
    <row r="387" spans="1:21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IF(L387=0,0,E387/L387)</f>
        <v>111.79535864978902</v>
      </c>
      <c r="Q387" t="str">
        <f t="shared" ref="Q387:Q450" si="38">LEFT(N387,((SEARCH("/",N387,1)))-1)</f>
        <v>film &amp; video</v>
      </c>
      <c r="R387" t="str">
        <f t="shared" ref="R387:R450" si="39">RIGHT(N387,((LEN(N387))-(SEARCH("/",N387,1))))</f>
        <v>documentary</v>
      </c>
      <c r="S387" s="10">
        <f t="shared" ref="S387:S450" si="40">(((J387/60)/60)/24)+DATE(1970,1,1)</f>
        <v>41934.584502314814</v>
      </c>
      <c r="T387" s="10">
        <f t="shared" ref="T387:T450" si="41">(I387/86400)+DATE(1970,1,1)</f>
        <v>41964.626168981486</v>
      </c>
      <c r="U387" s="10"/>
    </row>
    <row r="388" spans="1:21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  <c r="U388" s="10"/>
    </row>
    <row r="389" spans="1:21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  <c r="U389" s="10"/>
    </row>
    <row r="390" spans="1:21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42579.076157407406</v>
      </c>
      <c r="U390" s="10"/>
    </row>
    <row r="391" spans="1:21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  <c r="U391" s="10"/>
    </row>
    <row r="392" spans="1:21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  <c r="U392" s="10"/>
    </row>
    <row r="393" spans="1:21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  <c r="U393" s="10"/>
    </row>
    <row r="394" spans="1:21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  <c r="U394" s="10"/>
    </row>
    <row r="395" spans="1:21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  <c r="U395" s="10"/>
    </row>
    <row r="396" spans="1:21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  <c r="U396" s="10"/>
    </row>
    <row r="397" spans="1:21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  <c r="U397" s="10"/>
    </row>
    <row r="398" spans="1:21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41097.564884259264</v>
      </c>
      <c r="U398" s="10"/>
    </row>
    <row r="399" spans="1:21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  <c r="U399" s="10"/>
    </row>
    <row r="400" spans="1:21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  <c r="U400" s="10"/>
    </row>
    <row r="401" spans="1:21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  <c r="U401" s="10"/>
    </row>
    <row r="402" spans="1:21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  <c r="U402" s="10"/>
    </row>
    <row r="403" spans="1:21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  <c r="U403" s="10"/>
    </row>
    <row r="404" spans="1:21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  <c r="U404" s="10"/>
    </row>
    <row r="405" spans="1:21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  <c r="U405" s="10"/>
    </row>
    <row r="406" spans="1:21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41675.961111111115</v>
      </c>
      <c r="U406" s="10"/>
    </row>
    <row r="407" spans="1:21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  <c r="U407" s="10"/>
    </row>
    <row r="408" spans="1:21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  <c r="U408" s="10"/>
    </row>
    <row r="409" spans="1:21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  <c r="U409" s="10"/>
    </row>
    <row r="410" spans="1:21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  <c r="U410" s="10"/>
    </row>
    <row r="411" spans="1:21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  <c r="U411" s="10"/>
    </row>
    <row r="412" spans="1:21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42173.981446759259</v>
      </c>
      <c r="U412" s="10"/>
    </row>
    <row r="413" spans="1:21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  <c r="U413" s="10"/>
    </row>
    <row r="414" spans="1:21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  <c r="U414" s="10"/>
    </row>
    <row r="415" spans="1:21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  <c r="U415" s="10"/>
    </row>
    <row r="416" spans="1:21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  <c r="U416" s="10"/>
    </row>
    <row r="417" spans="1:21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  <c r="U417" s="10"/>
    </row>
    <row r="418" spans="1:21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  <c r="U418" s="10"/>
    </row>
    <row r="419" spans="1:21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  <c r="U419" s="10"/>
    </row>
    <row r="420" spans="1:21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  <c r="U420" s="10"/>
    </row>
    <row r="421" spans="1:21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  <c r="U421" s="10"/>
    </row>
    <row r="422" spans="1:21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  <c r="U422" s="10"/>
    </row>
    <row r="423" spans="1:21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  <c r="U423" s="10"/>
    </row>
    <row r="424" spans="1:21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41893.260381944448</v>
      </c>
      <c r="U424" s="10"/>
    </row>
    <row r="425" spans="1:21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  <c r="U425" s="10"/>
    </row>
    <row r="426" spans="1:21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  <c r="U426" s="10"/>
    </row>
    <row r="427" spans="1:21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  <c r="U427" s="10"/>
    </row>
    <row r="428" spans="1:21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  <c r="U428" s="10"/>
    </row>
    <row r="429" spans="1:21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  <c r="U429" s="10"/>
    </row>
    <row r="430" spans="1:21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  <c r="U430" s="10"/>
    </row>
    <row r="431" spans="1:21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  <c r="U431" s="10"/>
    </row>
    <row r="432" spans="1:21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  <c r="U432" s="10"/>
    </row>
    <row r="433" spans="1:21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42556.871331018519</v>
      </c>
      <c r="U433" s="10"/>
    </row>
    <row r="434" spans="1:21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  <c r="U434" s="10"/>
    </row>
    <row r="435" spans="1:21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42288.629884259259</v>
      </c>
      <c r="U435" s="10"/>
    </row>
    <row r="436" spans="1:21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  <c r="U436" s="10"/>
    </row>
    <row r="437" spans="1:21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  <c r="U437" s="10"/>
    </row>
    <row r="438" spans="1:21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  <c r="U438" s="10"/>
    </row>
    <row r="439" spans="1:21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  <c r="U439" s="10"/>
    </row>
    <row r="440" spans="1:21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  <c r="U440" s="10"/>
    </row>
    <row r="441" spans="1:21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41929.761782407411</v>
      </c>
      <c r="U441" s="10"/>
    </row>
    <row r="442" spans="1:21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  <c r="U442" s="10"/>
    </row>
    <row r="443" spans="1:21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  <c r="U443" s="10"/>
    </row>
    <row r="444" spans="1:2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  <c r="U444" s="10"/>
    </row>
    <row r="445" spans="1:21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  <c r="U445" s="10"/>
    </row>
    <row r="446" spans="1:21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  <c r="U446" s="10"/>
    </row>
    <row r="447" spans="1:21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  <c r="U447" s="10"/>
    </row>
    <row r="448" spans="1:21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  <c r="U448" s="10"/>
    </row>
    <row r="449" spans="1:21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  <c r="U449" s="10"/>
    </row>
    <row r="450" spans="1:21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  <c r="U450" s="10"/>
    </row>
    <row r="451" spans="1:21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IF(L451=0,0,E451/L451)</f>
        <v>9</v>
      </c>
      <c r="Q451" t="str">
        <f t="shared" ref="Q451:Q514" si="44">LEFT(N451,((SEARCH("/",N451,1)))-1)</f>
        <v>film &amp; video</v>
      </c>
      <c r="R451" t="str">
        <f t="shared" ref="R451:R514" si="45">RIGHT(N451,((LEN(N451))-(SEARCH("/",N451,1))))</f>
        <v>animation</v>
      </c>
      <c r="S451" s="10">
        <f t="shared" ref="S451:S514" si="46">(((J451/60)/60)/24)+DATE(1970,1,1)</f>
        <v>41534.568113425928</v>
      </c>
      <c r="T451" s="10">
        <f t="shared" ref="T451:T514" si="47">(I451/86400)+DATE(1970,1,1)</f>
        <v>41564.568113425928</v>
      </c>
      <c r="U451" s="10"/>
    </row>
    <row r="452" spans="1:21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  <c r="U452" s="10"/>
    </row>
    <row r="453" spans="1:21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  <c r="U453" s="10"/>
    </row>
    <row r="454" spans="1:21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42137.703877314816</v>
      </c>
      <c r="U454" s="10"/>
    </row>
    <row r="455" spans="1:21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  <c r="U455" s="10"/>
    </row>
    <row r="456" spans="1:21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  <c r="U456" s="10"/>
    </row>
    <row r="457" spans="1:21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  <c r="U457" s="10"/>
    </row>
    <row r="458" spans="1:21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  <c r="U458" s="10"/>
    </row>
    <row r="459" spans="1:21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  <c r="U459" s="10"/>
    </row>
    <row r="460" spans="1:21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  <c r="U460" s="10"/>
    </row>
    <row r="461" spans="1:21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  <c r="U461" s="10"/>
    </row>
    <row r="462" spans="1:21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  <c r="U462" s="10"/>
    </row>
    <row r="463" spans="1:21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  <c r="U463" s="10"/>
    </row>
    <row r="464" spans="1:21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</v>
      </c>
      <c r="U464" s="10"/>
    </row>
    <row r="465" spans="1:21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  <c r="U465" s="10"/>
    </row>
    <row r="466" spans="1:21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</v>
      </c>
      <c r="U466" s="10"/>
    </row>
    <row r="467" spans="1:2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  <c r="U467" s="10"/>
    </row>
    <row r="468" spans="1:21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  <c r="U468" s="10"/>
    </row>
    <row r="469" spans="1:21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  <c r="U469" s="10"/>
    </row>
    <row r="470" spans="1:21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  <c r="U470" s="10"/>
    </row>
    <row r="471" spans="1:21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  <c r="U471" s="10"/>
    </row>
    <row r="472" spans="1:21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  <c r="U472" s="10"/>
    </row>
    <row r="473" spans="1:21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  <c r="U473" s="10"/>
    </row>
    <row r="474" spans="1:21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  <c r="U474" s="10"/>
    </row>
    <row r="475" spans="1:21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  <c r="U475" s="10"/>
    </row>
    <row r="476" spans="1:21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  <c r="U476" s="10"/>
    </row>
    <row r="477" spans="1:21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  <c r="U477" s="10"/>
    </row>
    <row r="478" spans="1:21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  <c r="U478" s="10"/>
    </row>
    <row r="479" spans="1:21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  <c r="U479" s="10"/>
    </row>
    <row r="480" spans="1:21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  <c r="U480" s="10"/>
    </row>
    <row r="481" spans="1:21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  <c r="U481" s="10"/>
    </row>
    <row r="482" spans="1:21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41495.500173611115</v>
      </c>
      <c r="U482" s="10"/>
    </row>
    <row r="483" spans="1:21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  <c r="U483" s="10"/>
    </row>
    <row r="484" spans="1:21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  <c r="U484" s="10"/>
    </row>
    <row r="485" spans="1:21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  <c r="U485" s="10"/>
    </row>
    <row r="486" spans="1:21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  <c r="U486" s="10"/>
    </row>
    <row r="487" spans="1:21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41411.505775462967</v>
      </c>
      <c r="U487" s="10"/>
    </row>
    <row r="488" spans="1:21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  <c r="U488" s="10"/>
    </row>
    <row r="489" spans="1:21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  <c r="U489" s="10"/>
    </row>
    <row r="490" spans="1:21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  <c r="U490" s="10"/>
    </row>
    <row r="491" spans="1:21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  <c r="U491" s="10"/>
    </row>
    <row r="492" spans="1:2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41143.968576388885</v>
      </c>
      <c r="U492" s="10"/>
    </row>
    <row r="493" spans="1:21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42396.982627314814</v>
      </c>
      <c r="U493" s="10"/>
    </row>
    <row r="494" spans="1:21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  <c r="U494" s="10"/>
    </row>
    <row r="495" spans="1:21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42144.726134259261</v>
      </c>
      <c r="U495" s="10"/>
    </row>
    <row r="496" spans="1:21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  <c r="U496" s="10"/>
    </row>
    <row r="497" spans="1:21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  <c r="U497" s="10"/>
    </row>
    <row r="498" spans="1:21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  <c r="U498" s="10"/>
    </row>
    <row r="499" spans="1:2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  <c r="U499" s="10"/>
    </row>
    <row r="500" spans="1:21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  <c r="U500" s="10"/>
    </row>
    <row r="501" spans="1:21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  <c r="U501" s="10"/>
    </row>
    <row r="502" spans="1:21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  <c r="U502" s="10"/>
    </row>
    <row r="503" spans="1:21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  <c r="U503" s="10"/>
    </row>
    <row r="504" spans="1:21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  <c r="U504" s="10"/>
    </row>
    <row r="505" spans="1:21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  <c r="U505" s="10"/>
    </row>
    <row r="506" spans="1:21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  <c r="U506" s="10"/>
    </row>
    <row r="507" spans="1:21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  <c r="U507" s="10"/>
    </row>
    <row r="508" spans="1:21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  <c r="U508" s="10"/>
    </row>
    <row r="509" spans="1:21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  <c r="U509" s="10"/>
    </row>
    <row r="510" spans="1:21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  <c r="U510" s="10"/>
    </row>
    <row r="511" spans="1:21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  <c r="U511" s="10"/>
    </row>
    <row r="512" spans="1:21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  <c r="U512" s="10"/>
    </row>
    <row r="513" spans="1:21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  <c r="U513" s="10"/>
    </row>
    <row r="514" spans="1:21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  <c r="U514" s="10"/>
    </row>
    <row r="515" spans="1:21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IF(L515=0,0,E515/L515)</f>
        <v>102.38235294117646</v>
      </c>
      <c r="Q515" t="str">
        <f t="shared" ref="Q515:Q578" si="50">LEFT(N515,((SEARCH("/",N515,1)))-1)</f>
        <v>film &amp; video</v>
      </c>
      <c r="R515" t="str">
        <f t="shared" ref="R515:R578" si="51">RIGHT(N515,((LEN(N515))-(SEARCH("/",N515,1))))</f>
        <v>animation</v>
      </c>
      <c r="S515" s="10">
        <f t="shared" ref="S515:S578" si="52">(((J515/60)/60)/24)+DATE(1970,1,1)</f>
        <v>42552.653993055559</v>
      </c>
      <c r="T515" s="10">
        <f t="shared" ref="T515:T578" si="53">(I515/86400)+DATE(1970,1,1)</f>
        <v>42597.291666666672</v>
      </c>
      <c r="U515" s="10"/>
    </row>
    <row r="516" spans="1:21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  <c r="U516" s="10"/>
    </row>
    <row r="517" spans="1:21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  <c r="U517" s="10"/>
    </row>
    <row r="518" spans="1:21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  <c r="U518" s="10"/>
    </row>
    <row r="519" spans="1:21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  <c r="U519" s="10"/>
    </row>
    <row r="520" spans="1:21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  <c r="U520" s="10"/>
    </row>
    <row r="521" spans="1:21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41248.391446759255</v>
      </c>
      <c r="U521" s="10"/>
    </row>
    <row r="522" spans="1:21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  <c r="U522" s="10"/>
    </row>
    <row r="523" spans="1:21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  <c r="U523" s="10"/>
    </row>
    <row r="524" spans="1:21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  <c r="U524" s="10"/>
    </row>
    <row r="525" spans="1:21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  <c r="U525" s="10"/>
    </row>
    <row r="526" spans="1:21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  <c r="U526" s="10"/>
    </row>
    <row r="527" spans="1:21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  <c r="U527" s="10"/>
    </row>
    <row r="528" spans="1:21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  <c r="U528" s="10"/>
    </row>
    <row r="529" spans="1:21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  <c r="U529" s="10"/>
    </row>
    <row r="530" spans="1:21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  <c r="U530" s="10"/>
    </row>
    <row r="531" spans="1:21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  <c r="U531" s="10"/>
    </row>
    <row r="532" spans="1:21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  <c r="U532" s="10"/>
    </row>
    <row r="533" spans="1:21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  <c r="U533" s="10"/>
    </row>
    <row r="534" spans="1:21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  <c r="U534" s="10"/>
    </row>
    <row r="535" spans="1:21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  <c r="U535" s="10"/>
    </row>
    <row r="536" spans="1:21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  <c r="U536" s="10"/>
    </row>
    <row r="537" spans="1:21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42741.54519675926</v>
      </c>
      <c r="U537" s="10"/>
    </row>
    <row r="538" spans="1:21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  <c r="U538" s="10"/>
    </row>
    <row r="539" spans="1:21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  <c r="U539" s="10"/>
    </row>
    <row r="540" spans="1:21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  <c r="U540" s="10"/>
    </row>
    <row r="541" spans="1:21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  <c r="U541" s="10"/>
    </row>
    <row r="542" spans="1:21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  <c r="U542" s="10"/>
    </row>
    <row r="543" spans="1:21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  <c r="U543" s="10"/>
    </row>
    <row r="544" spans="1:21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  <c r="U544" s="10"/>
    </row>
    <row r="545" spans="1:21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  <c r="U545" s="10"/>
    </row>
    <row r="546" spans="1:21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  <c r="U546" s="10"/>
    </row>
    <row r="547" spans="1:21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  <c r="U547" s="10"/>
    </row>
    <row r="548" spans="1:21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  <c r="U548" s="10"/>
    </row>
    <row r="549" spans="1:21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  <c r="U549" s="10"/>
    </row>
    <row r="550" spans="1:21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  <c r="U550" s="10"/>
    </row>
    <row r="551" spans="1:21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  <c r="U551" s="10"/>
    </row>
    <row r="552" spans="1:21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  <c r="U552" s="10"/>
    </row>
    <row r="553" spans="1:21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  <c r="U553" s="10"/>
    </row>
    <row r="554" spans="1:21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  <c r="U554" s="10"/>
    </row>
    <row r="555" spans="1:21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  <c r="U555" s="10"/>
    </row>
    <row r="556" spans="1:21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  <c r="U556" s="10"/>
    </row>
    <row r="557" spans="1:21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  <c r="U557" s="10"/>
    </row>
    <row r="558" spans="1:21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  <c r="U558" s="10"/>
    </row>
    <row r="559" spans="1:21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  <c r="U559" s="10"/>
    </row>
    <row r="560" spans="1:21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  <c r="U560" s="10"/>
    </row>
    <row r="561" spans="1:21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  <c r="U561" s="10"/>
    </row>
    <row r="562" spans="1:21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  <c r="U562" s="10"/>
    </row>
    <row r="563" spans="1:21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  <c r="U563" s="10"/>
    </row>
    <row r="564" spans="1:21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42722.389062499999</v>
      </c>
      <c r="U564" s="10"/>
    </row>
    <row r="565" spans="1:21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  <c r="U565" s="10"/>
    </row>
    <row r="566" spans="1:21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  <c r="U566" s="10"/>
    </row>
    <row r="567" spans="1:21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</v>
      </c>
      <c r="U567" s="10"/>
    </row>
    <row r="568" spans="1:21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  <c r="U568" s="10"/>
    </row>
    <row r="569" spans="1:21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  <c r="U569" s="10"/>
    </row>
    <row r="570" spans="1:21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  <c r="U570" s="10"/>
    </row>
    <row r="571" spans="1:21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  <c r="U571" s="10"/>
    </row>
    <row r="572" spans="1:21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42418.798252314809</v>
      </c>
      <c r="U572" s="10"/>
    </row>
    <row r="573" spans="1:21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  <c r="U573" s="10"/>
    </row>
    <row r="574" spans="1:21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  <c r="U574" s="10"/>
    </row>
    <row r="575" spans="1:21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  <c r="U575" s="10"/>
    </row>
    <row r="576" spans="1:21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  <c r="U576" s="10"/>
    </row>
    <row r="577" spans="1:21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  <c r="U577" s="10"/>
    </row>
    <row r="578" spans="1:21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  <c r="U578" s="10"/>
    </row>
    <row r="579" spans="1:21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IF(L579=0,0,E579/L579)</f>
        <v>10</v>
      </c>
      <c r="Q579" t="str">
        <f t="shared" ref="Q579:Q642" si="56">LEFT(N579,((SEARCH("/",N579,1)))-1)</f>
        <v>technology</v>
      </c>
      <c r="R579" t="str">
        <f t="shared" ref="R579:R642" si="57">RIGHT(N579,((LEN(N579))-(SEARCH("/",N579,1))))</f>
        <v>web</v>
      </c>
      <c r="S579" s="10">
        <f t="shared" ref="S579:S642" si="58">(((J579/60)/60)/24)+DATE(1970,1,1)</f>
        <v>42450.589143518519</v>
      </c>
      <c r="T579" s="10">
        <f t="shared" ref="T579:T642" si="59">(I579/86400)+DATE(1970,1,1)</f>
        <v>42510.589143518519</v>
      </c>
      <c r="U579" s="10"/>
    </row>
    <row r="580" spans="1:21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  <c r="U580" s="10"/>
    </row>
    <row r="581" spans="1:21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  <c r="U581" s="10"/>
    </row>
    <row r="582" spans="1:21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  <c r="U582" s="10"/>
    </row>
    <row r="583" spans="1:21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  <c r="U583" s="10"/>
    </row>
    <row r="584" spans="1:21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  <c r="U584" s="10"/>
    </row>
    <row r="585" spans="1:21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  <c r="U585" s="10"/>
    </row>
    <row r="586" spans="1:21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  <c r="U586" s="10"/>
    </row>
    <row r="587" spans="1:21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  <c r="U587" s="10"/>
    </row>
    <row r="588" spans="1:21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  <c r="U588" s="10"/>
    </row>
    <row r="589" spans="1:21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  <c r="U589" s="10"/>
    </row>
    <row r="590" spans="1:21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  <c r="U590" s="10"/>
    </row>
    <row r="591" spans="1:2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  <c r="U591" s="10"/>
    </row>
    <row r="592" spans="1:21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  <c r="U592" s="10"/>
    </row>
    <row r="593" spans="1:21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  <c r="U593" s="10"/>
    </row>
    <row r="594" spans="1:21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  <c r="U594" s="10"/>
    </row>
    <row r="595" spans="1:21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  <c r="U595" s="10"/>
    </row>
    <row r="596" spans="1:21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  <c r="U596" s="10"/>
    </row>
    <row r="597" spans="1:21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42128.069884259261</v>
      </c>
      <c r="U597" s="10"/>
    </row>
    <row r="598" spans="1:21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  <c r="U598" s="10"/>
    </row>
    <row r="599" spans="1:21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  <c r="U599" s="10"/>
    </row>
    <row r="600" spans="1:21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  <c r="U600" s="10"/>
    </row>
    <row r="601" spans="1:21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  <c r="U601" s="10"/>
    </row>
    <row r="602" spans="1:21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  <c r="U602" s="10"/>
    </row>
    <row r="603" spans="1:21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  <c r="U603" s="10"/>
    </row>
    <row r="604" spans="1:21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  <c r="U604" s="10"/>
    </row>
    <row r="605" spans="1:21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  <c r="U605" s="10"/>
    </row>
    <row r="606" spans="1:21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  <c r="U606" s="10"/>
    </row>
    <row r="607" spans="1:21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42239.357731481483</v>
      </c>
      <c r="U607" s="10"/>
    </row>
    <row r="608" spans="1:21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  <c r="U608" s="10"/>
    </row>
    <row r="609" spans="1:21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  <c r="U609" s="10"/>
    </row>
    <row r="610" spans="1:21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  <c r="U610" s="10"/>
    </row>
    <row r="611" spans="1:21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  <c r="U611" s="10"/>
    </row>
    <row r="612" spans="1:21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  <c r="U612" s="10"/>
    </row>
    <row r="613" spans="1:21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  <c r="U613" s="10"/>
    </row>
    <row r="614" spans="1:21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42615.031782407408</v>
      </c>
      <c r="U614" s="10"/>
    </row>
    <row r="615" spans="1:21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  <c r="U615" s="10"/>
    </row>
    <row r="616" spans="1:21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  <c r="U616" s="10"/>
    </row>
    <row r="617" spans="1:21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  <c r="U617" s="10"/>
    </row>
    <row r="618" spans="1:21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42791.376238425924</v>
      </c>
      <c r="U618" s="10"/>
    </row>
    <row r="619" spans="1:21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  <c r="U619" s="10"/>
    </row>
    <row r="620" spans="1:21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  <c r="U620" s="10"/>
    </row>
    <row r="621" spans="1:21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  <c r="U621" s="10"/>
    </row>
    <row r="622" spans="1:21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  <c r="U622" s="10"/>
    </row>
    <row r="623" spans="1:21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  <c r="U623" s="10"/>
    </row>
    <row r="624" spans="1:21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  <c r="U624" s="10"/>
    </row>
    <row r="625" spans="1:21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  <c r="U625" s="10"/>
    </row>
    <row r="626" spans="1:21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  <c r="U626" s="10"/>
    </row>
    <row r="627" spans="1:21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  <c r="U627" s="10"/>
    </row>
    <row r="628" spans="1:21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  <c r="U628" s="10"/>
    </row>
    <row r="629" spans="1:21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  <c r="U629" s="10"/>
    </row>
    <row r="630" spans="1:21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  <c r="U630" s="10"/>
    </row>
    <row r="631" spans="1:21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  <c r="U631" s="10"/>
    </row>
    <row r="632" spans="1:21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  <c r="U632" s="10"/>
    </row>
    <row r="633" spans="1:21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  <c r="U633" s="10"/>
    </row>
    <row r="634" spans="1:21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  <c r="U634" s="10"/>
    </row>
    <row r="635" spans="1:21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  <c r="U635" s="10"/>
    </row>
    <row r="636" spans="1:21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  <c r="U636" s="10"/>
    </row>
    <row r="637" spans="1:21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  <c r="U637" s="10"/>
    </row>
    <row r="638" spans="1:21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  <c r="U638" s="10"/>
    </row>
    <row r="639" spans="1:21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  <c r="U639" s="10"/>
    </row>
    <row r="640" spans="1:2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  <c r="U640" s="10"/>
    </row>
    <row r="641" spans="1:21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  <c r="U641" s="10"/>
    </row>
    <row r="642" spans="1:21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  <c r="U642" s="10"/>
    </row>
    <row r="643" spans="1:21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IF(L643=0,0,E643/L643)</f>
        <v>151.31746031746033</v>
      </c>
      <c r="Q643" t="str">
        <f t="shared" ref="Q643:Q706" si="62">LEFT(N643,((SEARCH("/",N643,1)))-1)</f>
        <v>technology</v>
      </c>
      <c r="R643" t="str">
        <f t="shared" ref="R643:R706" si="63">RIGHT(N643,((LEN(N643))-(SEARCH("/",N643,1))))</f>
        <v>wearables</v>
      </c>
      <c r="S643" s="10">
        <f t="shared" ref="S643:S706" si="64">(((J643/60)/60)/24)+DATE(1970,1,1)</f>
        <v>42199.57</v>
      </c>
      <c r="T643" s="10">
        <f t="shared" ref="T643:T706" si="65">(I643/86400)+DATE(1970,1,1)</f>
        <v>42229.57</v>
      </c>
      <c r="U643" s="10"/>
    </row>
    <row r="644" spans="1:21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  <c r="U644" s="10"/>
    </row>
    <row r="645" spans="1:21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  <c r="U645" s="10"/>
    </row>
    <row r="646" spans="1:21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  <c r="U646" s="10"/>
    </row>
    <row r="647" spans="1:21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  <c r="U647" s="10"/>
    </row>
    <row r="648" spans="1:21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  <c r="U648" s="10"/>
    </row>
    <row r="649" spans="1:21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  <c r="U649" s="10"/>
    </row>
    <row r="650" spans="1:21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  <c r="U650" s="10"/>
    </row>
    <row r="651" spans="1:21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  <c r="U651" s="10"/>
    </row>
    <row r="652" spans="1:21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  <c r="U652" s="10"/>
    </row>
    <row r="653" spans="1:21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  <c r="U653" s="10"/>
    </row>
    <row r="654" spans="1:21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  <c r="U654" s="10"/>
    </row>
    <row r="655" spans="1:21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  <c r="U655" s="10"/>
    </row>
    <row r="656" spans="1:21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  <c r="U656" s="10"/>
    </row>
    <row r="657" spans="1:21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  <c r="U657" s="10"/>
    </row>
    <row r="658" spans="1:21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  <c r="U658" s="10"/>
    </row>
    <row r="659" spans="1:21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  <c r="U659" s="10"/>
    </row>
    <row r="660" spans="1:21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  <c r="U660" s="10"/>
    </row>
    <row r="661" spans="1:2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  <c r="U661" s="10"/>
    </row>
    <row r="662" spans="1:21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  <c r="U662" s="10"/>
    </row>
    <row r="663" spans="1:21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  <c r="U663" s="10"/>
    </row>
    <row r="664" spans="1:21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  <c r="U664" s="10"/>
    </row>
    <row r="665" spans="1:21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  <c r="U665" s="10"/>
    </row>
    <row r="666" spans="1:21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  <c r="U666" s="10"/>
    </row>
    <row r="667" spans="1:21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  <c r="U667" s="10"/>
    </row>
    <row r="668" spans="1:21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41868.832152777773</v>
      </c>
      <c r="U668" s="10"/>
    </row>
    <row r="669" spans="1:21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  <c r="U669" s="10"/>
    </row>
    <row r="670" spans="1:21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  <c r="U670" s="10"/>
    </row>
    <row r="671" spans="1:21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  <c r="U671" s="10"/>
    </row>
    <row r="672" spans="1:21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  <c r="U672" s="10"/>
    </row>
    <row r="673" spans="1:21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  <c r="U673" s="10"/>
    </row>
    <row r="674" spans="1:21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  <c r="U674" s="10"/>
    </row>
    <row r="675" spans="1:21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  <c r="U675" s="10"/>
    </row>
    <row r="676" spans="1:21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  <c r="U676" s="10"/>
    </row>
    <row r="677" spans="1:21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  <c r="U677" s="10"/>
    </row>
    <row r="678" spans="1:21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</v>
      </c>
      <c r="U678" s="10"/>
    </row>
    <row r="679" spans="1:21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  <c r="U679" s="10"/>
    </row>
    <row r="680" spans="1:21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  <c r="U680" s="10"/>
    </row>
    <row r="681" spans="1:21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  <c r="U681" s="10"/>
    </row>
    <row r="682" spans="1:21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  <c r="U682" s="10"/>
    </row>
    <row r="683" spans="1:21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  <c r="U683" s="10"/>
    </row>
    <row r="684" spans="1:21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  <c r="U684" s="10"/>
    </row>
    <row r="685" spans="1:21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  <c r="U685" s="10"/>
    </row>
    <row r="686" spans="1:21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  <c r="U686" s="10"/>
    </row>
    <row r="687" spans="1:21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  <c r="U687" s="10"/>
    </row>
    <row r="688" spans="1:21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  <c r="U688" s="10"/>
    </row>
    <row r="689" spans="1:21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  <c r="U689" s="10"/>
    </row>
    <row r="690" spans="1:21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  <c r="U690" s="10"/>
    </row>
    <row r="691" spans="1:21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  <c r="U691" s="10"/>
    </row>
    <row r="692" spans="1:21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  <c r="U692" s="10"/>
    </row>
    <row r="693" spans="1:21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  <c r="U693" s="10"/>
    </row>
    <row r="694" spans="1:21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  <c r="U694" s="10"/>
    </row>
    <row r="695" spans="1:21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  <c r="U695" s="10"/>
    </row>
    <row r="696" spans="1:21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  <c r="U696" s="10"/>
    </row>
    <row r="697" spans="1:21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  <c r="U697" s="10"/>
    </row>
    <row r="698" spans="1:21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  <c r="U698" s="10"/>
    </row>
    <row r="699" spans="1:21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  <c r="U699" s="10"/>
    </row>
    <row r="700" spans="1:21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  <c r="U700" s="10"/>
    </row>
    <row r="701" spans="1:21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  <c r="U701" s="10"/>
    </row>
    <row r="702" spans="1:21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  <c r="U702" s="10"/>
    </row>
    <row r="703" spans="1:21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  <c r="U703" s="10"/>
    </row>
    <row r="704" spans="1:21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  <c r="U704" s="10"/>
    </row>
    <row r="705" spans="1:21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  <c r="U705" s="10"/>
    </row>
    <row r="706" spans="1:21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  <c r="U706" s="10"/>
    </row>
    <row r="707" spans="1:21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IF(L707=0,0,E707/L707)</f>
        <v>195.4</v>
      </c>
      <c r="Q707" t="str">
        <f t="shared" ref="Q707:Q770" si="68">LEFT(N707,((SEARCH("/",N707,1)))-1)</f>
        <v>technology</v>
      </c>
      <c r="R707" t="str">
        <f t="shared" ref="R707:R770" si="69">RIGHT(N707,((LEN(N707))-(SEARCH("/",N707,1))))</f>
        <v>wearables</v>
      </c>
      <c r="S707" s="10">
        <f t="shared" ref="S707:S770" si="70">(((J707/60)/60)/24)+DATE(1970,1,1)</f>
        <v>42726.491643518515</v>
      </c>
      <c r="T707" s="10">
        <f t="shared" ref="T707:T770" si="71">(I707/86400)+DATE(1970,1,1)</f>
        <v>42756.491643518515</v>
      </c>
      <c r="U707" s="10"/>
    </row>
    <row r="708" spans="1:21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  <c r="U708" s="10"/>
    </row>
    <row r="709" spans="1:21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  <c r="U709" s="10"/>
    </row>
    <row r="710" spans="1:21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  <c r="U710" s="10"/>
    </row>
    <row r="711" spans="1:21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  <c r="U711" s="10"/>
    </row>
    <row r="712" spans="1:21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  <c r="U712" s="10"/>
    </row>
    <row r="713" spans="1:21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  <c r="U713" s="10"/>
    </row>
    <row r="714" spans="1:21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42414.680925925924</v>
      </c>
      <c r="U714" s="10"/>
    </row>
    <row r="715" spans="1:21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  <c r="U715" s="10"/>
    </row>
    <row r="716" spans="1:21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  <c r="U716" s="10"/>
    </row>
    <row r="717" spans="1:21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  <c r="U717" s="10"/>
    </row>
    <row r="718" spans="1:21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  <c r="U718" s="10"/>
    </row>
    <row r="719" spans="1:2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41887.854189814811</v>
      </c>
      <c r="U719" s="10"/>
    </row>
    <row r="720" spans="1:21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  <c r="U720" s="10"/>
    </row>
    <row r="721" spans="1:21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  <c r="U721" s="10"/>
    </row>
    <row r="722" spans="1:21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  <c r="U722" s="10"/>
    </row>
    <row r="723" spans="1:21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  <c r="U723" s="10"/>
    </row>
    <row r="724" spans="1:21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  <c r="U724" s="10"/>
    </row>
    <row r="725" spans="1:21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  <c r="U725" s="10"/>
    </row>
    <row r="726" spans="1:21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  <c r="U726" s="10"/>
    </row>
    <row r="727" spans="1:21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  <c r="U727" s="10"/>
    </row>
    <row r="728" spans="1:21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  <c r="U728" s="10"/>
    </row>
    <row r="729" spans="1:21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  <c r="U729" s="10"/>
    </row>
    <row r="730" spans="1:21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  <c r="U730" s="10"/>
    </row>
    <row r="731" spans="1:21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  <c r="U731" s="10"/>
    </row>
    <row r="732" spans="1:21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  <c r="U732" s="10"/>
    </row>
    <row r="733" spans="1:21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  <c r="U733" s="10"/>
    </row>
    <row r="734" spans="1:21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  <c r="U734" s="10"/>
    </row>
    <row r="735" spans="1:21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  <c r="U735" s="10"/>
    </row>
    <row r="736" spans="1:21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  <c r="U736" s="10"/>
    </row>
    <row r="737" spans="1:21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  <c r="U737" s="10"/>
    </row>
    <row r="738" spans="1:21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  <c r="U738" s="10"/>
    </row>
    <row r="739" spans="1:21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  <c r="U739" s="10"/>
    </row>
    <row r="740" spans="1:21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  <c r="U740" s="10"/>
    </row>
    <row r="741" spans="1:21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  <c r="U741" s="10"/>
    </row>
    <row r="742" spans="1:21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  <c r="U742" s="10"/>
    </row>
    <row r="743" spans="1:21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  <c r="U743" s="10"/>
    </row>
    <row r="744" spans="1:21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  <c r="U744" s="10"/>
    </row>
    <row r="745" spans="1:21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  <c r="U745" s="10"/>
    </row>
    <row r="746" spans="1:21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  <c r="U746" s="10"/>
    </row>
    <row r="747" spans="1:21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  <c r="U747" s="10"/>
    </row>
    <row r="748" spans="1:2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  <c r="U748" s="10"/>
    </row>
    <row r="749" spans="1:21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  <c r="U749" s="10"/>
    </row>
    <row r="750" spans="1:21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  <c r="U750" s="10"/>
    </row>
    <row r="751" spans="1:21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  <c r="U751" s="10"/>
    </row>
    <row r="752" spans="1:21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  <c r="U752" s="10"/>
    </row>
    <row r="753" spans="1:21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  <c r="U753" s="10"/>
    </row>
    <row r="754" spans="1:21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  <c r="U754" s="10"/>
    </row>
    <row r="755" spans="1:21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  <c r="U755" s="10"/>
    </row>
    <row r="756" spans="1:21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  <c r="U756" s="10"/>
    </row>
    <row r="757" spans="1:21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  <c r="U757" s="10"/>
    </row>
    <row r="758" spans="1:21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  <c r="U758" s="10"/>
    </row>
    <row r="759" spans="1:21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  <c r="U759" s="10"/>
    </row>
    <row r="760" spans="1:21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  <c r="U760" s="10"/>
    </row>
    <row r="761" spans="1:21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  <c r="U761" s="10"/>
    </row>
    <row r="762" spans="1:21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  <c r="U762" s="10"/>
    </row>
    <row r="763" spans="1:21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  <c r="U763" s="10"/>
    </row>
    <row r="764" spans="1:21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  <c r="U764" s="10"/>
    </row>
    <row r="765" spans="1:21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41501.446851851855</v>
      </c>
      <c r="U765" s="10"/>
    </row>
    <row r="766" spans="1:21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  <c r="U766" s="10"/>
    </row>
    <row r="767" spans="1:21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  <c r="U767" s="10"/>
    </row>
    <row r="768" spans="1:21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  <c r="U768" s="10"/>
    </row>
    <row r="769" spans="1:21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  <c r="U769" s="10"/>
    </row>
    <row r="770" spans="1:21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  <c r="U770" s="10"/>
    </row>
    <row r="771" spans="1:21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IF(L771=0,0,E771/L771)</f>
        <v>31.846153846153847</v>
      </c>
      <c r="Q771" t="str">
        <f t="shared" ref="Q771:Q834" si="74">LEFT(N771,((SEARCH("/",N771,1)))-1)</f>
        <v>publishing</v>
      </c>
      <c r="R771" t="str">
        <f t="shared" ref="R771:R834" si="75">RIGHT(N771,((LEN(N771))-(SEARCH("/",N771,1))))</f>
        <v>fiction</v>
      </c>
      <c r="S771" s="10">
        <f t="shared" ref="S771:S834" si="76">(((J771/60)/60)/24)+DATE(1970,1,1)</f>
        <v>41604.996458333335</v>
      </c>
      <c r="T771" s="10">
        <f t="shared" ref="T771:T834" si="77">(I771/86400)+DATE(1970,1,1)</f>
        <v>41634.996458333335</v>
      </c>
      <c r="U771" s="10"/>
    </row>
    <row r="772" spans="1:21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</v>
      </c>
      <c r="U772" s="10"/>
    </row>
    <row r="773" spans="1:21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  <c r="U773" s="10"/>
    </row>
    <row r="774" spans="1:21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  <c r="U774" s="10"/>
    </row>
    <row r="775" spans="1:21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  <c r="U775" s="10"/>
    </row>
    <row r="776" spans="1:21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  <c r="U776" s="10"/>
    </row>
    <row r="777" spans="1:21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  <c r="U777" s="10"/>
    </row>
    <row r="778" spans="1:21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  <c r="U778" s="10"/>
    </row>
    <row r="779" spans="1:21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  <c r="U779" s="10"/>
    </row>
    <row r="780" spans="1:21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  <c r="U780" s="10"/>
    </row>
    <row r="781" spans="1:21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  <c r="U781" s="10"/>
    </row>
    <row r="782" spans="1:21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  <c r="U782" s="10"/>
    </row>
    <row r="783" spans="1:21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41433.000856481478</v>
      </c>
      <c r="U783" s="10"/>
    </row>
    <row r="784" spans="1:21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  <c r="U784" s="10"/>
    </row>
    <row r="785" spans="1:21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  <c r="U785" s="10"/>
    </row>
    <row r="786" spans="1:21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  <c r="U786" s="10"/>
    </row>
    <row r="787" spans="1:21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41333.593923611115</v>
      </c>
      <c r="U787" s="10"/>
    </row>
    <row r="788" spans="1:21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  <c r="U788" s="10"/>
    </row>
    <row r="789" spans="1:21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  <c r="U789" s="10"/>
    </row>
    <row r="790" spans="1:21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  <c r="U790" s="10"/>
    </row>
    <row r="791" spans="1:21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  <c r="U791" s="10"/>
    </row>
    <row r="792" spans="1:21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  <c r="U792" s="10"/>
    </row>
    <row r="793" spans="1:21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  <c r="U793" s="10"/>
    </row>
    <row r="794" spans="1:21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  <c r="U794" s="10"/>
    </row>
    <row r="795" spans="1:21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  <c r="U795" s="10"/>
    </row>
    <row r="796" spans="1:21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  <c r="U796" s="10"/>
    </row>
    <row r="797" spans="1:21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  <c r="U797" s="10"/>
    </row>
    <row r="798" spans="1:21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  <c r="U798" s="10"/>
    </row>
    <row r="799" spans="1:21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  <c r="U799" s="10"/>
    </row>
    <row r="800" spans="1:21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  <c r="U800" s="10"/>
    </row>
    <row r="801" spans="1:21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  <c r="U801" s="10"/>
    </row>
    <row r="802" spans="1:21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  <c r="U802" s="10"/>
    </row>
    <row r="803" spans="1:21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  <c r="U803" s="10"/>
    </row>
    <row r="804" spans="1:21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  <c r="U804" s="10"/>
    </row>
    <row r="805" spans="1:21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  <c r="U805" s="10"/>
    </row>
    <row r="806" spans="1:21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  <c r="U806" s="10"/>
    </row>
    <row r="807" spans="1:21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  <c r="U807" s="10"/>
    </row>
    <row r="808" spans="1:2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  <c r="U808" s="10"/>
    </row>
    <row r="809" spans="1:21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  <c r="U809" s="10"/>
    </row>
    <row r="810" spans="1:21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  <c r="U810" s="10"/>
    </row>
    <row r="811" spans="1:21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  <c r="U811" s="10"/>
    </row>
    <row r="812" spans="1:21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  <c r="U812" s="10"/>
    </row>
    <row r="813" spans="1:21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  <c r="U813" s="10"/>
    </row>
    <row r="814" spans="1:21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  <c r="U814" s="10"/>
    </row>
    <row r="815" spans="1:21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  <c r="U815" s="10"/>
    </row>
    <row r="816" spans="1:21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  <c r="U816" s="10"/>
    </row>
    <row r="817" spans="1:21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  <c r="U817" s="10"/>
    </row>
    <row r="818" spans="1:21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  <c r="U818" s="10"/>
    </row>
    <row r="819" spans="1:21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  <c r="U819" s="10"/>
    </row>
    <row r="820" spans="1:21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  <c r="U820" s="10"/>
    </row>
    <row r="821" spans="1:21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  <c r="U821" s="10"/>
    </row>
    <row r="822" spans="1:21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  <c r="U822" s="10"/>
    </row>
    <row r="823" spans="1:21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  <c r="U823" s="10"/>
    </row>
    <row r="824" spans="1:21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  <c r="U824" s="10"/>
    </row>
    <row r="825" spans="1:21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  <c r="U825" s="10"/>
    </row>
    <row r="826" spans="1:21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  <c r="U826" s="10"/>
    </row>
    <row r="827" spans="1:21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  <c r="U827" s="10"/>
    </row>
    <row r="828" spans="1:21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  <c r="U828" s="10"/>
    </row>
    <row r="829" spans="1:21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  <c r="U829" s="10"/>
    </row>
    <row r="830" spans="1:21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  <c r="U830" s="10"/>
    </row>
    <row r="831" spans="1:21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  <c r="U831" s="10"/>
    </row>
    <row r="832" spans="1:21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  <c r="U832" s="10"/>
    </row>
    <row r="833" spans="1:21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  <c r="U833" s="10"/>
    </row>
    <row r="834" spans="1:21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  <c r="U834" s="10"/>
    </row>
    <row r="835" spans="1:2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IF(L835=0,0,E835/L835)</f>
        <v>148.78048780487805</v>
      </c>
      <c r="Q835" t="str">
        <f t="shared" ref="Q835:Q898" si="80">LEFT(N835,((SEARCH("/",N835,1)))-1)</f>
        <v>music</v>
      </c>
      <c r="R835" t="str">
        <f t="shared" ref="R835:R898" si="81">RIGHT(N835,((LEN(N835))-(SEARCH("/",N835,1))))</f>
        <v>rock</v>
      </c>
      <c r="S835" s="10">
        <f t="shared" ref="S835:S898" si="82">(((J835/60)/60)/24)+DATE(1970,1,1)</f>
        <v>41718.878182870372</v>
      </c>
      <c r="T835" s="10">
        <f t="shared" ref="T835:T898" si="83">(I835/86400)+DATE(1970,1,1)</f>
        <v>41748.878182870372</v>
      </c>
      <c r="U835" s="10"/>
    </row>
    <row r="836" spans="1:21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  <c r="U836" s="10"/>
    </row>
    <row r="837" spans="1:21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  <c r="U837" s="10"/>
    </row>
    <row r="838" spans="1:2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  <c r="U838" s="10"/>
    </row>
    <row r="839" spans="1:21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  <c r="U839" s="10"/>
    </row>
    <row r="840" spans="1:21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  <c r="U840" s="10"/>
    </row>
    <row r="841" spans="1:21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  <c r="U841" s="10"/>
    </row>
    <row r="842" spans="1:21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  <c r="U842" s="10"/>
    </row>
    <row r="843" spans="1:21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41953.880358796298</v>
      </c>
      <c r="U843" s="10"/>
    </row>
    <row r="844" spans="1:21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  <c r="U844" s="10"/>
    </row>
    <row r="845" spans="1:21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  <c r="U845" s="10"/>
    </row>
    <row r="846" spans="1:21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  <c r="U846" s="10"/>
    </row>
    <row r="847" spans="1:21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  <c r="U847" s="10"/>
    </row>
    <row r="848" spans="1:21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  <c r="U848" s="10"/>
    </row>
    <row r="849" spans="1:21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42195.798333333332</v>
      </c>
      <c r="U849" s="10"/>
    </row>
    <row r="850" spans="1:21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  <c r="U850" s="10"/>
    </row>
    <row r="851" spans="1:21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  <c r="U851" s="10"/>
    </row>
    <row r="852" spans="1:21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  <c r="U852" s="10"/>
    </row>
    <row r="853" spans="1:21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  <c r="U853" s="10"/>
    </row>
    <row r="854" spans="1:21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  <c r="U854" s="10"/>
    </row>
    <row r="855" spans="1:21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  <c r="U855" s="10"/>
    </row>
    <row r="856" spans="1:21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  <c r="U856" s="10"/>
    </row>
    <row r="857" spans="1:21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42575.125196759254</v>
      </c>
      <c r="U857" s="10"/>
    </row>
    <row r="858" spans="1:21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  <c r="U858" s="10"/>
    </row>
    <row r="859" spans="1:21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  <c r="U859" s="10"/>
    </row>
    <row r="860" spans="1:21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  <c r="U860" s="10"/>
    </row>
    <row r="861" spans="1:21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  <c r="U861" s="10"/>
    </row>
    <row r="862" spans="1:21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  <c r="U862" s="10"/>
    </row>
    <row r="863" spans="1:21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  <c r="U863" s="10"/>
    </row>
    <row r="864" spans="1:21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  <c r="U864" s="10"/>
    </row>
    <row r="865" spans="1:21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  <c r="U865" s="10"/>
    </row>
    <row r="866" spans="1:21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  <c r="U866" s="10"/>
    </row>
    <row r="867" spans="1:21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41290.773113425923</v>
      </c>
      <c r="U867" s="10"/>
    </row>
    <row r="868" spans="1:21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  <c r="U868" s="10"/>
    </row>
    <row r="869" spans="1:21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  <c r="U869" s="10"/>
    </row>
    <row r="870" spans="1:21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  <c r="U870" s="10"/>
    </row>
    <row r="871" spans="1:21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  <c r="U871" s="10"/>
    </row>
    <row r="872" spans="1:21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  <c r="U872" s="10"/>
    </row>
    <row r="873" spans="1:21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  <c r="U873" s="10"/>
    </row>
    <row r="874" spans="1:21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  <c r="U874" s="10"/>
    </row>
    <row r="875" spans="1:21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  <c r="U875" s="10"/>
    </row>
    <row r="876" spans="1:21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  <c r="U876" s="10"/>
    </row>
    <row r="877" spans="1:21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  <c r="U877" s="10"/>
    </row>
    <row r="878" spans="1:21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  <c r="U878" s="10"/>
    </row>
    <row r="879" spans="1:21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41627.788888888885</v>
      </c>
      <c r="U879" s="10"/>
    </row>
    <row r="880" spans="1:21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  <c r="U880" s="10"/>
    </row>
    <row r="881" spans="1:21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  <c r="U881" s="10"/>
    </row>
    <row r="882" spans="1:21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  <c r="U882" s="10"/>
    </row>
    <row r="883" spans="1:21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  <c r="U883" s="10"/>
    </row>
    <row r="884" spans="1:21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  <c r="U884" s="10"/>
    </row>
    <row r="885" spans="1:21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  <c r="U885" s="10"/>
    </row>
    <row r="886" spans="1:21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  <c r="U886" s="10"/>
    </row>
    <row r="887" spans="1:21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  <c r="U887" s="10"/>
    </row>
    <row r="888" spans="1:21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  <c r="U888" s="10"/>
    </row>
    <row r="889" spans="1:21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  <c r="U889" s="10"/>
    </row>
    <row r="890" spans="1:21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  <c r="U890" s="10"/>
    </row>
    <row r="891" spans="1:21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  <c r="U891" s="10"/>
    </row>
    <row r="892" spans="1:21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  <c r="U892" s="10"/>
    </row>
    <row r="893" spans="1:21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  <c r="U893" s="10"/>
    </row>
    <row r="894" spans="1:21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  <c r="U894" s="10"/>
    </row>
    <row r="895" spans="1:21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  <c r="U895" s="10"/>
    </row>
    <row r="896" spans="1:21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</v>
      </c>
      <c r="U896" s="10"/>
    </row>
    <row r="897" spans="1:21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  <c r="U897" s="10"/>
    </row>
    <row r="898" spans="1:21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  <c r="U898" s="10"/>
    </row>
    <row r="899" spans="1:21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>
        <f t="shared" ref="P899:P962" si="85">IF(L899=0,0,E899/L899)</f>
        <v>0</v>
      </c>
      <c r="Q899" t="str">
        <f t="shared" ref="Q899:Q962" si="86">LEFT(N899,((SEARCH("/",N899,1)))-1)</f>
        <v>music</v>
      </c>
      <c r="R899" t="str">
        <f t="shared" ref="R899:R962" si="87">RIGHT(N899,((LEN(N899))-(SEARCH("/",N899,1))))</f>
        <v>indie rock</v>
      </c>
      <c r="S899" s="10">
        <f t="shared" ref="S899:S962" si="88">(((J899/60)/60)/24)+DATE(1970,1,1)</f>
        <v>41211.688750000001</v>
      </c>
      <c r="T899" s="10">
        <f t="shared" ref="T899:T962" si="89">(I899/86400)+DATE(1970,1,1)</f>
        <v>41241.730416666665</v>
      </c>
      <c r="U899" s="10"/>
    </row>
    <row r="900" spans="1:21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  <c r="U900" s="10"/>
    </row>
    <row r="901" spans="1:21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  <c r="U901" s="10"/>
    </row>
    <row r="902" spans="1:21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  <c r="U902" s="10"/>
    </row>
    <row r="903" spans="1:21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  <c r="U903" s="10"/>
    </row>
    <row r="904" spans="1:21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  <c r="U904" s="10"/>
    </row>
    <row r="905" spans="1:21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  <c r="U905" s="10"/>
    </row>
    <row r="906" spans="1:21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  <c r="U906" s="10"/>
    </row>
    <row r="907" spans="1:21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  <c r="U907" s="10"/>
    </row>
    <row r="908" spans="1:21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  <c r="U908" s="10"/>
    </row>
    <row r="909" spans="1:21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  <c r="U909" s="10"/>
    </row>
    <row r="910" spans="1:21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  <c r="U910" s="10"/>
    </row>
    <row r="911" spans="1:21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  <c r="U911" s="10"/>
    </row>
    <row r="912" spans="1:21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  <c r="U912" s="10"/>
    </row>
    <row r="913" spans="1:21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  <c r="U913" s="10"/>
    </row>
    <row r="914" spans="1:21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  <c r="U914" s="10"/>
    </row>
    <row r="915" spans="1:21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  <c r="U915" s="10"/>
    </row>
    <row r="916" spans="1:21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41146.763275462959</v>
      </c>
      <c r="U916" s="10"/>
    </row>
    <row r="917" spans="1:21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  <c r="U917" s="10"/>
    </row>
    <row r="918" spans="1:21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  <c r="U918" s="10"/>
    </row>
    <row r="919" spans="1:21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  <c r="U919" s="10"/>
    </row>
    <row r="920" spans="1:21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  <c r="U920" s="10"/>
    </row>
    <row r="921" spans="1:2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  <c r="U921" s="10"/>
    </row>
    <row r="922" spans="1:21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  <c r="U922" s="10"/>
    </row>
    <row r="923" spans="1:21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  <c r="U923" s="10"/>
    </row>
    <row r="924" spans="1:21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  <c r="U924" s="10"/>
    </row>
    <row r="925" spans="1:21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  <c r="U925" s="10"/>
    </row>
    <row r="926" spans="1:21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41318.942928240736</v>
      </c>
      <c r="U926" s="10"/>
    </row>
    <row r="927" spans="1:21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  <c r="U927" s="10"/>
    </row>
    <row r="928" spans="1:21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  <c r="U928" s="10"/>
    </row>
    <row r="929" spans="1:21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  <c r="U929" s="10"/>
    </row>
    <row r="930" spans="1:21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  <c r="U930" s="10"/>
    </row>
    <row r="931" spans="1:21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  <c r="U931" s="10"/>
    </row>
    <row r="932" spans="1:21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  <c r="U932" s="10"/>
    </row>
    <row r="933" spans="1:21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  <c r="U933" s="10"/>
    </row>
    <row r="934" spans="1:21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  <c r="U934" s="10"/>
    </row>
    <row r="935" spans="1:21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41771.169085648144</v>
      </c>
      <c r="U935" s="10"/>
    </row>
    <row r="936" spans="1:21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  <c r="U936" s="10"/>
    </row>
    <row r="937" spans="1:21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  <c r="U937" s="10"/>
    </row>
    <row r="938" spans="1:21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  <c r="U938" s="10"/>
    </row>
    <row r="939" spans="1:21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  <c r="U939" s="10"/>
    </row>
    <row r="940" spans="1:21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  <c r="U940" s="10"/>
    </row>
    <row r="941" spans="1:21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  <c r="U941" s="10"/>
    </row>
    <row r="942" spans="1:21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  <c r="U942" s="10"/>
    </row>
    <row r="943" spans="1:21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  <c r="U943" s="10"/>
    </row>
    <row r="944" spans="1:21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42418.843287037038</v>
      </c>
      <c r="U944" s="10"/>
    </row>
    <row r="945" spans="1:21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  <c r="U945" s="10"/>
    </row>
    <row r="946" spans="1:21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  <c r="U946" s="10"/>
    </row>
    <row r="947" spans="1:21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  <c r="U947" s="10"/>
    </row>
    <row r="948" spans="1:21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  <c r="U948" s="10"/>
    </row>
    <row r="949" spans="1:21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  <c r="U949" s="10"/>
    </row>
    <row r="950" spans="1:21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  <c r="U950" s="10"/>
    </row>
    <row r="951" spans="1:21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  <c r="U951" s="10"/>
    </row>
    <row r="952" spans="1:21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  <c r="U952" s="10"/>
    </row>
    <row r="953" spans="1:2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42525.653611111113</v>
      </c>
      <c r="U953" s="10"/>
    </row>
    <row r="954" spans="1:21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  <c r="U954" s="10"/>
    </row>
    <row r="955" spans="1:21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  <c r="U955" s="10"/>
    </row>
    <row r="956" spans="1:21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  <c r="U956" s="10"/>
    </row>
    <row r="957" spans="1:21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  <c r="U957" s="10"/>
    </row>
    <row r="958" spans="1:21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  <c r="U958" s="10"/>
    </row>
    <row r="959" spans="1:21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  <c r="U959" s="10"/>
    </row>
    <row r="960" spans="1:21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  <c r="U960" s="10"/>
    </row>
    <row r="961" spans="1:21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  <c r="U961" s="10"/>
    </row>
    <row r="962" spans="1:21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  <c r="U962" s="10"/>
    </row>
    <row r="963" spans="1:21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IF(L963=0,0,E963/L963)</f>
        <v>364.35454545454547</v>
      </c>
      <c r="Q963" t="str">
        <f t="shared" ref="Q963:Q1026" si="92">LEFT(N963,((SEARCH("/",N963,1)))-1)</f>
        <v>technology</v>
      </c>
      <c r="R963" t="str">
        <f t="shared" ref="R963:R1026" si="93">RIGHT(N963,((LEN(N963))-(SEARCH("/",N963,1))))</f>
        <v>wearables</v>
      </c>
      <c r="S963" s="10">
        <f t="shared" ref="S963:S1026" si="94">(((J963/60)/60)/24)+DATE(1970,1,1)</f>
        <v>42740.693692129629</v>
      </c>
      <c r="T963" s="10">
        <f t="shared" ref="T963:T1026" si="95">(I963/86400)+DATE(1970,1,1)</f>
        <v>42786.791666666672</v>
      </c>
      <c r="U963" s="10"/>
    </row>
    <row r="964" spans="1:21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  <c r="U964" s="10"/>
    </row>
    <row r="965" spans="1:21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  <c r="U965" s="10"/>
    </row>
    <row r="966" spans="1:21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  <c r="U966" s="10"/>
    </row>
    <row r="967" spans="1:21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  <c r="U967" s="10"/>
    </row>
    <row r="968" spans="1:21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  <c r="U968" s="10"/>
    </row>
    <row r="969" spans="1:21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  <c r="U969" s="10"/>
    </row>
    <row r="970" spans="1:21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  <c r="U970" s="10"/>
    </row>
    <row r="971" spans="1:21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  <c r="U971" s="10"/>
    </row>
    <row r="972" spans="1:21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  <c r="U972" s="10"/>
    </row>
    <row r="973" spans="1:21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  <c r="U973" s="10"/>
    </row>
    <row r="974" spans="1:21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  <c r="U974" s="10"/>
    </row>
    <row r="975" spans="1:21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  <c r="U975" s="10"/>
    </row>
    <row r="976" spans="1:21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  <c r="U976" s="10"/>
    </row>
    <row r="977" spans="1:21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  <c r="U977" s="10"/>
    </row>
    <row r="978" spans="1:21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  <c r="U978" s="10"/>
    </row>
    <row r="979" spans="1:21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  <c r="U979" s="10"/>
    </row>
    <row r="980" spans="1:21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  <c r="U980" s="10"/>
    </row>
    <row r="981" spans="1:21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  <c r="U981" s="10"/>
    </row>
    <row r="982" spans="1:21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  <c r="U982" s="10"/>
    </row>
    <row r="983" spans="1:21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  <c r="U983" s="10"/>
    </row>
    <row r="984" spans="1:21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  <c r="U984" s="10"/>
    </row>
    <row r="985" spans="1:21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  <c r="U985" s="10"/>
    </row>
    <row r="986" spans="1:21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  <c r="U986" s="10"/>
    </row>
    <row r="987" spans="1:21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  <c r="U987" s="10"/>
    </row>
    <row r="988" spans="1:21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  <c r="U988" s="10"/>
    </row>
    <row r="989" spans="1:21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  <c r="U989" s="10"/>
    </row>
    <row r="990" spans="1:21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  <c r="U990" s="10"/>
    </row>
    <row r="991" spans="1:2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  <c r="U991" s="10"/>
    </row>
    <row r="992" spans="1:21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  <c r="U992" s="10"/>
    </row>
    <row r="993" spans="1:21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  <c r="U993" s="10"/>
    </row>
    <row r="994" spans="1:21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  <c r="U994" s="10"/>
    </row>
    <row r="995" spans="1:21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  <c r="U995" s="10"/>
    </row>
    <row r="996" spans="1:21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  <c r="U996" s="10"/>
    </row>
    <row r="997" spans="1:21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  <c r="U997" s="10"/>
    </row>
    <row r="998" spans="1:21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  <c r="U998" s="10"/>
    </row>
    <row r="999" spans="1:21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  <c r="U999" s="10"/>
    </row>
    <row r="1000" spans="1:21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  <c r="U1000" s="10"/>
    </row>
    <row r="1001" spans="1:21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  <c r="U1001" s="10"/>
    </row>
    <row r="1002" spans="1:21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  <c r="U1002" s="10"/>
    </row>
    <row r="1003" spans="1:21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  <c r="U1003" s="10"/>
    </row>
    <row r="1004" spans="1:21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  <c r="U1004" s="10"/>
    </row>
    <row r="1005" spans="1:21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  <c r="U1005" s="10"/>
    </row>
    <row r="1006" spans="1:21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  <c r="U1006" s="10"/>
    </row>
    <row r="1007" spans="1:21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42307.624803240746</v>
      </c>
      <c r="U1007" s="10"/>
    </row>
    <row r="1008" spans="1:21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  <c r="U1008" s="10"/>
    </row>
    <row r="1009" spans="1:21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  <c r="U1009" s="10"/>
    </row>
    <row r="1010" spans="1:21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  <c r="U1010" s="10"/>
    </row>
    <row r="1011" spans="1:21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  <c r="U1011" s="10"/>
    </row>
    <row r="1012" spans="1:21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  <c r="U1012" s="10"/>
    </row>
    <row r="1013" spans="1:21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  <c r="U1013" s="10"/>
    </row>
    <row r="1014" spans="1:21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  <c r="U1014" s="10"/>
    </row>
    <row r="1015" spans="1:21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  <c r="U1015" s="10"/>
    </row>
    <row r="1016" spans="1:21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  <c r="U1016" s="10"/>
    </row>
    <row r="1017" spans="1:21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  <c r="U1017" s="10"/>
    </row>
    <row r="1018" spans="1:21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  <c r="U1018" s="10"/>
    </row>
    <row r="1019" spans="1:21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  <c r="U1019" s="10"/>
    </row>
    <row r="1020" spans="1:21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  <c r="U1020" s="10"/>
    </row>
    <row r="1021" spans="1:21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  <c r="U1021" s="10"/>
    </row>
    <row r="1022" spans="1:21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  <c r="U1022" s="10"/>
    </row>
    <row r="1023" spans="1:21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  <c r="U1023" s="10"/>
    </row>
    <row r="1024" spans="1:21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42141.646724537037</v>
      </c>
      <c r="U1024" s="10"/>
    </row>
    <row r="1025" spans="1:21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  <c r="U1025" s="10"/>
    </row>
    <row r="1026" spans="1:21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  <c r="U1026" s="10"/>
    </row>
    <row r="1027" spans="1:21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IF(L1027=0,0,E1027/L1027)</f>
        <v>71.848571428571432</v>
      </c>
      <c r="Q1027" t="str">
        <f t="shared" ref="Q1027:Q1090" si="98">LEFT(N1027,((SEARCH("/",N1027,1)))-1)</f>
        <v>music</v>
      </c>
      <c r="R1027" t="str">
        <f t="shared" ref="R1027:R1090" si="99">RIGHT(N1027,((LEN(N1027))-(SEARCH("/",N1027,1))))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(I1027/86400)+DATE(1970,1,1)</f>
        <v>42079.792094907403</v>
      </c>
      <c r="U1027" s="10"/>
    </row>
    <row r="1028" spans="1:21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  <c r="U1028" s="10"/>
    </row>
    <row r="1029" spans="1:21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  <c r="U1029" s="10"/>
    </row>
    <row r="1030" spans="1:21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  <c r="U1030" s="10"/>
    </row>
    <row r="1031" spans="1:21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  <c r="U1031" s="10"/>
    </row>
    <row r="1032" spans="1:21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  <c r="U1032" s="10"/>
    </row>
    <row r="1033" spans="1:21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  <c r="U1033" s="10"/>
    </row>
    <row r="1034" spans="1:2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  <c r="U1034" s="10"/>
    </row>
    <row r="1035" spans="1:21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42716.732407407406</v>
      </c>
      <c r="U1035" s="10"/>
    </row>
    <row r="1036" spans="1:21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  <c r="U1036" s="10"/>
    </row>
    <row r="1037" spans="1:21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  <c r="U1037" s="10"/>
    </row>
    <row r="1038" spans="1:21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  <c r="U1038" s="10"/>
    </row>
    <row r="1039" spans="1:21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  <c r="U1039" s="10"/>
    </row>
    <row r="1040" spans="1:21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  <c r="U1040" s="10"/>
    </row>
    <row r="1041" spans="1:21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  <c r="U1041" s="10"/>
    </row>
    <row r="1042" spans="1:21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  <c r="U1042" s="10"/>
    </row>
    <row r="1043" spans="1:21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</v>
      </c>
      <c r="U1043" s="10"/>
    </row>
    <row r="1044" spans="1:21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  <c r="U1044" s="10"/>
    </row>
    <row r="1045" spans="1:21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  <c r="U1045" s="10"/>
    </row>
    <row r="1046" spans="1:21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  <c r="U1046" s="10"/>
    </row>
    <row r="1047" spans="1:21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41874.874421296292</v>
      </c>
      <c r="U1047" s="10"/>
    </row>
    <row r="1048" spans="1:21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  <c r="U1048" s="10"/>
    </row>
    <row r="1049" spans="1:21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  <c r="U1049" s="10"/>
    </row>
    <row r="1050" spans="1:21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  <c r="U1050" s="10"/>
    </row>
    <row r="1051" spans="1:2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  <c r="U1051" s="10"/>
    </row>
    <row r="1052" spans="1:21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  <c r="U1052" s="10"/>
    </row>
    <row r="1053" spans="1:21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  <c r="U1053" s="10"/>
    </row>
    <row r="1054" spans="1:21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  <c r="U1054" s="10"/>
    </row>
    <row r="1055" spans="1:21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  <c r="U1055" s="10"/>
    </row>
    <row r="1056" spans="1:21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  <c r="U1056" s="10"/>
    </row>
    <row r="1057" spans="1:21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  <c r="U1057" s="10"/>
    </row>
    <row r="1058" spans="1:21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  <c r="U1058" s="10"/>
    </row>
    <row r="1059" spans="1:21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  <c r="U1059" s="10"/>
    </row>
    <row r="1060" spans="1:21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  <c r="U1060" s="10"/>
    </row>
    <row r="1061" spans="1:2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  <c r="U1061" s="10"/>
    </row>
    <row r="1062" spans="1:21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  <c r="U1062" s="10"/>
    </row>
    <row r="1063" spans="1:21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  <c r="U1063" s="10"/>
    </row>
    <row r="1064" spans="1:2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  <c r="U1064" s="10"/>
    </row>
    <row r="1065" spans="1:21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  <c r="U1065" s="10"/>
    </row>
    <row r="1066" spans="1:21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  <c r="U1066" s="10"/>
    </row>
    <row r="1067" spans="1:21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  <c r="U1067" s="10"/>
    </row>
    <row r="1068" spans="1:21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41490.962754629625</v>
      </c>
      <c r="U1068" s="10"/>
    </row>
    <row r="1069" spans="1:21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  <c r="U1069" s="10"/>
    </row>
    <row r="1070" spans="1:21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  <c r="U1070" s="10"/>
    </row>
    <row r="1071" spans="1:21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  <c r="U1071" s="10"/>
    </row>
    <row r="1072" spans="1:21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  <c r="U1072" s="10"/>
    </row>
    <row r="1073" spans="1:21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  <c r="U1073" s="10"/>
    </row>
    <row r="1074" spans="1:21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  <c r="U1074" s="10"/>
    </row>
    <row r="1075" spans="1:21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  <c r="U1075" s="10"/>
    </row>
    <row r="1076" spans="1:21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  <c r="U1076" s="10"/>
    </row>
    <row r="1077" spans="1:21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  <c r="U1077" s="10"/>
    </row>
    <row r="1078" spans="1:21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  <c r="U1078" s="10"/>
    </row>
    <row r="1079" spans="1:21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  <c r="U1079" s="10"/>
    </row>
    <row r="1080" spans="1:21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  <c r="U1080" s="10"/>
    </row>
    <row r="1081" spans="1:21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42504.566388888888</v>
      </c>
      <c r="U1081" s="10"/>
    </row>
    <row r="1082" spans="1:21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  <c r="U1082" s="10"/>
    </row>
    <row r="1083" spans="1:21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  <c r="U1083" s="10"/>
    </row>
    <row r="1084" spans="1:21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41131.906111111108</v>
      </c>
      <c r="U1084" s="10"/>
    </row>
    <row r="1085" spans="1:21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  <c r="U1085" s="10"/>
    </row>
    <row r="1086" spans="1:2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  <c r="U1086" s="10"/>
    </row>
    <row r="1087" spans="1:21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  <c r="U1087" s="10"/>
    </row>
    <row r="1088" spans="1:2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  <c r="U1088" s="10"/>
    </row>
    <row r="1089" spans="1:21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41805.713969907403</v>
      </c>
      <c r="U1089" s="10"/>
    </row>
    <row r="1090" spans="1:21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  <c r="U1090" s="10"/>
    </row>
    <row r="1091" spans="1:21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IF(L1091=0,0,E1091/L1091)</f>
        <v>23.959183673469386</v>
      </c>
      <c r="Q1091" t="str">
        <f t="shared" ref="Q1091:Q1154" si="104">LEFT(N1091,((SEARCH("/",N1091,1)))-1)</f>
        <v>games</v>
      </c>
      <c r="R1091" t="str">
        <f t="shared" ref="R1091:R1154" si="105">RIGHT(N1091,((LEN(N1091))-(SEARCH("/",N1091,1))))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(I1091/86400)+DATE(1970,1,1)</f>
        <v>42181.189525462964</v>
      </c>
      <c r="U1091" s="10"/>
    </row>
    <row r="1092" spans="1:21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  <c r="U1092" s="10"/>
    </row>
    <row r="1093" spans="1:21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  <c r="U1093" s="10"/>
    </row>
    <row r="1094" spans="1:21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  <c r="U1094" s="10"/>
    </row>
    <row r="1095" spans="1:21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  <c r="U1095" s="10"/>
    </row>
    <row r="1096" spans="1:21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40825.71334490741</v>
      </c>
      <c r="U1096" s="10"/>
    </row>
    <row r="1097" spans="1:21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  <c r="U1097" s="10"/>
    </row>
    <row r="1098" spans="1:21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  <c r="U1098" s="10"/>
    </row>
    <row r="1099" spans="1:21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  <c r="U1099" s="10"/>
    </row>
    <row r="1100" spans="1:21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  <c r="U1100" s="10"/>
    </row>
    <row r="1101" spans="1:21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  <c r="U1101" s="10"/>
    </row>
    <row r="1102" spans="1:21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  <c r="U1102" s="10"/>
    </row>
    <row r="1103" spans="1:21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  <c r="U1103" s="10"/>
    </row>
    <row r="1104" spans="1:21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  <c r="U1104" s="10"/>
    </row>
    <row r="1105" spans="1:21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  <c r="U1105" s="10"/>
    </row>
    <row r="1106" spans="1:21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  <c r="U1106" s="10"/>
    </row>
    <row r="1107" spans="1:21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  <c r="U1107" s="10"/>
    </row>
    <row r="1108" spans="1:21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  <c r="U1108" s="10"/>
    </row>
    <row r="1109" spans="1:21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  <c r="U1109" s="10"/>
    </row>
    <row r="1110" spans="1:21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  <c r="U1110" s="10"/>
    </row>
    <row r="1111" spans="1:21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  <c r="U1111" s="10"/>
    </row>
    <row r="1112" spans="1:21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  <c r="U1112" s="10"/>
    </row>
    <row r="1113" spans="1:21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42377.203587962962</v>
      </c>
      <c r="U1113" s="10"/>
    </row>
    <row r="1114" spans="1:21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  <c r="U1114" s="10"/>
    </row>
    <row r="1115" spans="1:21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  <c r="U1115" s="10"/>
    </row>
    <row r="1116" spans="1:21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  <c r="U1116" s="10"/>
    </row>
    <row r="1117" spans="1:21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  <c r="U1117" s="10"/>
    </row>
    <row r="1118" spans="1:21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41069.847314814819</v>
      </c>
      <c r="U1118" s="10"/>
    </row>
    <row r="1119" spans="1:21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  <c r="U1119" s="10"/>
    </row>
    <row r="1120" spans="1:21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  <c r="U1120" s="10"/>
    </row>
    <row r="1121" spans="1:21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  <c r="U1121" s="10"/>
    </row>
    <row r="1122" spans="1:21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  <c r="U1122" s="10"/>
    </row>
    <row r="1123" spans="1:21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  <c r="U1123" s="10"/>
    </row>
    <row r="1124" spans="1:21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  <c r="U1124" s="10"/>
    </row>
    <row r="1125" spans="1:21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  <c r="U1125" s="10"/>
    </row>
    <row r="1126" spans="1:21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  <c r="U1126" s="10"/>
    </row>
    <row r="1127" spans="1:21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  <c r="U1127" s="10"/>
    </row>
    <row r="1128" spans="1:21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42565.327476851853</v>
      </c>
      <c r="U1128" s="10"/>
    </row>
    <row r="1129" spans="1:21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  <c r="U1129" s="10"/>
    </row>
    <row r="1130" spans="1:2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  <c r="U1130" s="10"/>
    </row>
    <row r="1131" spans="1:21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  <c r="U1131" s="10"/>
    </row>
    <row r="1132" spans="1:21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  <c r="U1132" s="10"/>
    </row>
    <row r="1133" spans="1:21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  <c r="U1133" s="10"/>
    </row>
    <row r="1134" spans="1:21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  <c r="U1134" s="10"/>
    </row>
    <row r="1135" spans="1:21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  <c r="U1135" s="10"/>
    </row>
    <row r="1136" spans="1:21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  <c r="U1136" s="10"/>
    </row>
    <row r="1137" spans="1:21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42588.98951388889</v>
      </c>
      <c r="U1137" s="10"/>
    </row>
    <row r="1138" spans="1:21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42357.671631944446</v>
      </c>
      <c r="U1138" s="10"/>
    </row>
    <row r="1139" spans="1:21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  <c r="U1139" s="10"/>
    </row>
    <row r="1140" spans="1:21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  <c r="U1140" s="10"/>
    </row>
    <row r="1141" spans="1:21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42005.34752314815</v>
      </c>
      <c r="U1141" s="10"/>
    </row>
    <row r="1142" spans="1:21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  <c r="U1142" s="10"/>
    </row>
    <row r="1143" spans="1:2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  <c r="U1143" s="10"/>
    </row>
    <row r="1144" spans="1:21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42052.006099537037</v>
      </c>
      <c r="U1144" s="10"/>
    </row>
    <row r="1145" spans="1:21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  <c r="U1145" s="10"/>
    </row>
    <row r="1146" spans="1:21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  <c r="U1146" s="10"/>
    </row>
    <row r="1147" spans="1:21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</v>
      </c>
      <c r="U1147" s="10"/>
    </row>
    <row r="1148" spans="1:21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  <c r="U1148" s="10"/>
    </row>
    <row r="1149" spans="1:21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  <c r="U1149" s="10"/>
    </row>
    <row r="1150" spans="1:21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  <c r="U1150" s="10"/>
    </row>
    <row r="1151" spans="1:21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  <c r="U1151" s="10"/>
    </row>
    <row r="1152" spans="1:21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  <c r="U1152" s="10"/>
    </row>
    <row r="1153" spans="1:21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42254.102581018524</v>
      </c>
      <c r="U1153" s="10"/>
    </row>
    <row r="1154" spans="1:2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  <c r="U1154" s="10"/>
    </row>
    <row r="1155" spans="1:21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IF(L1155=0,0,E1155/L1155)</f>
        <v>50</v>
      </c>
      <c r="Q1155" t="str">
        <f t="shared" ref="Q1155:Q1218" si="110">LEFT(N1155,((SEARCH("/",N1155,1)))-1)</f>
        <v>food</v>
      </c>
      <c r="R1155" t="str">
        <f t="shared" ref="R1155:R1218" si="111">RIGHT(N1155,((LEN(N1155))-(SEARCH("/",N1155,1))))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(I1155/86400)+DATE(1970,1,1)</f>
        <v>42173.714178240742</v>
      </c>
      <c r="U1155" s="10"/>
    </row>
    <row r="1156" spans="1:21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  <c r="U1156" s="10"/>
    </row>
    <row r="1157" spans="1:21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  <c r="U1157" s="10"/>
    </row>
    <row r="1158" spans="1:21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  <c r="U1158" s="10"/>
    </row>
    <row r="1159" spans="1:21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  <c r="U1159" s="10"/>
    </row>
    <row r="1160" spans="1:21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  <c r="U1160" s="10"/>
    </row>
    <row r="1161" spans="1:21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  <c r="U1161" s="10"/>
    </row>
    <row r="1162" spans="1:21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  <c r="U1162" s="10"/>
    </row>
    <row r="1163" spans="1:21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  <c r="U1163" s="10"/>
    </row>
    <row r="1164" spans="1:21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  <c r="U1164" s="10"/>
    </row>
    <row r="1165" spans="1:21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  <c r="U1165" s="10"/>
    </row>
    <row r="1166" spans="1:21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  <c r="U1166" s="10"/>
    </row>
    <row r="1167" spans="1:21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41826.214467592596</v>
      </c>
      <c r="U1167" s="10"/>
    </row>
    <row r="1168" spans="1:21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  <c r="U1168" s="10"/>
    </row>
    <row r="1169" spans="1:21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  <c r="U1169" s="10"/>
    </row>
    <row r="1170" spans="1:21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  <c r="U1170" s="10"/>
    </row>
    <row r="1171" spans="1:21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  <c r="U1171" s="10"/>
    </row>
    <row r="1172" spans="1:21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  <c r="U1172" s="10"/>
    </row>
    <row r="1173" spans="1:21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  <c r="U1173" s="10"/>
    </row>
    <row r="1174" spans="1:2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41871.682314814811</v>
      </c>
      <c r="U1174" s="10"/>
    </row>
    <row r="1175" spans="1:21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  <c r="U1175" s="10"/>
    </row>
    <row r="1176" spans="1:21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  <c r="U1176" s="10"/>
    </row>
    <row r="1177" spans="1:21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  <c r="U1177" s="10"/>
    </row>
    <row r="1178" spans="1:21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  <c r="U1178" s="10"/>
    </row>
    <row r="1179" spans="1:21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  <c r="U1179" s="10"/>
    </row>
    <row r="1180" spans="1:21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  <c r="U1180" s="10"/>
    </row>
    <row r="1181" spans="1:21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  <c r="U1181" s="10"/>
    </row>
    <row r="1182" spans="1:21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  <c r="U1182" s="10"/>
    </row>
    <row r="1183" spans="1:2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  <c r="U1183" s="10"/>
    </row>
    <row r="1184" spans="1:21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  <c r="U1184" s="10"/>
    </row>
    <row r="1185" spans="1:21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  <c r="U1185" s="10"/>
    </row>
    <row r="1186" spans="1:21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  <c r="U1186" s="10"/>
    </row>
    <row r="1187" spans="1:21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  <c r="U1187" s="10"/>
    </row>
    <row r="1188" spans="1:21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  <c r="U1188" s="10"/>
    </row>
    <row r="1189" spans="1:21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  <c r="U1189" s="10"/>
    </row>
    <row r="1190" spans="1:21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  <c r="U1190" s="10"/>
    </row>
    <row r="1191" spans="1:21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  <c r="U1191" s="10"/>
    </row>
    <row r="1192" spans="1:21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  <c r="U1192" s="10"/>
    </row>
    <row r="1193" spans="1:21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  <c r="U1193" s="10"/>
    </row>
    <row r="1194" spans="1:21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  <c r="U1194" s="10"/>
    </row>
    <row r="1195" spans="1:21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  <c r="U1195" s="10"/>
    </row>
    <row r="1196" spans="1:21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  <c r="U1196" s="10"/>
    </row>
    <row r="1197" spans="1:21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  <c r="U1197" s="10"/>
    </row>
    <row r="1198" spans="1:21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  <c r="U1198" s="10"/>
    </row>
    <row r="1199" spans="1:21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  <c r="U1199" s="10"/>
    </row>
    <row r="1200" spans="1:21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  <c r="U1200" s="10"/>
    </row>
    <row r="1201" spans="1:21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  <c r="U1201" s="10"/>
    </row>
    <row r="1202" spans="1:21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  <c r="U1202" s="10"/>
    </row>
    <row r="1203" spans="1:21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  <c r="U1203" s="10"/>
    </row>
    <row r="1204" spans="1:21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42182.288819444446</v>
      </c>
      <c r="U1204" s="10"/>
    </row>
    <row r="1205" spans="1:21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  <c r="U1205" s="10"/>
    </row>
    <row r="1206" spans="1:21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  <c r="U1206" s="10"/>
    </row>
    <row r="1207" spans="1:21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  <c r="U1207" s="10"/>
    </row>
    <row r="1208" spans="1:21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  <c r="U1208" s="10"/>
    </row>
    <row r="1209" spans="1:21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  <c r="U1209" s="10"/>
    </row>
    <row r="1210" spans="1:21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  <c r="U1210" s="10"/>
    </row>
    <row r="1211" spans="1:21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  <c r="U1211" s="10"/>
    </row>
    <row r="1212" spans="1:21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  <c r="U1212" s="10"/>
    </row>
    <row r="1213" spans="1:21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  <c r="U1213" s="10"/>
    </row>
    <row r="1214" spans="1:21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  <c r="U1214" s="10"/>
    </row>
    <row r="1215" spans="1:21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  <c r="U1215" s="10"/>
    </row>
    <row r="1216" spans="1:21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  <c r="U1216" s="10"/>
    </row>
    <row r="1217" spans="1:21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  <c r="U1217" s="10"/>
    </row>
    <row r="1218" spans="1:21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  <c r="U1218" s="10"/>
    </row>
    <row r="1219" spans="1:21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IF(L1219=0,0,E1219/L1219)</f>
        <v>148.57377049180329</v>
      </c>
      <c r="Q1219" t="str">
        <f t="shared" ref="Q1219:Q1282" si="116">LEFT(N1219,((SEARCH("/",N1219,1)))-1)</f>
        <v>photography</v>
      </c>
      <c r="R1219" t="str">
        <f t="shared" ref="R1219:R1282" si="117">RIGHT(N1219,((LEN(N1219))-(SEARCH("/",N1219,1))))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(I1219/86400)+DATE(1970,1,1)</f>
        <v>42565.809490740736</v>
      </c>
      <c r="U1219" s="10"/>
    </row>
    <row r="1220" spans="1:21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  <c r="U1220" s="10"/>
    </row>
    <row r="1221" spans="1:21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42663.461956018524</v>
      </c>
      <c r="U1221" s="10"/>
    </row>
    <row r="1222" spans="1:21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  <c r="U1222" s="10"/>
    </row>
    <row r="1223" spans="1:21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  <c r="U1223" s="10"/>
    </row>
    <row r="1224" spans="1:21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  <c r="U1224" s="10"/>
    </row>
    <row r="1225" spans="1:21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  <c r="U1225" s="10"/>
    </row>
    <row r="1226" spans="1:21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  <c r="U1226" s="10"/>
    </row>
    <row r="1227" spans="1:21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  <c r="U1227" s="10"/>
    </row>
    <row r="1228" spans="1:21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  <c r="U1228" s="10"/>
    </row>
    <row r="1229" spans="1:21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  <c r="U1229" s="10"/>
    </row>
    <row r="1230" spans="1:21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  <c r="U1230" s="10"/>
    </row>
    <row r="1231" spans="1:21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  <c r="U1231" s="10"/>
    </row>
    <row r="1232" spans="1:21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  <c r="U1232" s="10"/>
    </row>
    <row r="1233" spans="1:21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  <c r="U1233" s="10"/>
    </row>
    <row r="1234" spans="1:21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41553.848032407404</v>
      </c>
      <c r="U1234" s="10"/>
    </row>
    <row r="1235" spans="1:21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  <c r="U1235" s="10"/>
    </row>
    <row r="1236" spans="1:21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  <c r="U1236" s="10"/>
    </row>
    <row r="1237" spans="1:21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  <c r="U1237" s="10"/>
    </row>
    <row r="1238" spans="1:2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  <c r="U1238" s="10"/>
    </row>
    <row r="1239" spans="1:21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  <c r="U1239" s="10"/>
    </row>
    <row r="1240" spans="1:21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  <c r="U1240" s="10"/>
    </row>
    <row r="1241" spans="1:21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  <c r="U1241" s="10"/>
    </row>
    <row r="1242" spans="1:21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  <c r="U1242" s="10"/>
    </row>
    <row r="1243" spans="1:21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  <c r="U1243" s="10"/>
    </row>
    <row r="1244" spans="1:21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  <c r="U1244" s="10"/>
    </row>
    <row r="1245" spans="1:21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  <c r="U1245" s="10"/>
    </row>
    <row r="1246" spans="1:21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  <c r="U1246" s="10"/>
    </row>
    <row r="1247" spans="1:21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41804.59993055556</v>
      </c>
      <c r="U1247" s="10"/>
    </row>
    <row r="1248" spans="1:21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  <c r="U1248" s="10"/>
    </row>
    <row r="1249" spans="1:21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  <c r="U1249" s="10"/>
    </row>
    <row r="1250" spans="1:21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  <c r="U1250" s="10"/>
    </row>
    <row r="1251" spans="1:21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41097.740868055553</v>
      </c>
      <c r="U1251" s="10"/>
    </row>
    <row r="1252" spans="1:21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  <c r="U1252" s="10"/>
    </row>
    <row r="1253" spans="1:21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  <c r="U1253" s="10"/>
    </row>
    <row r="1254" spans="1:21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  <c r="U1254" s="10"/>
    </row>
    <row r="1255" spans="1:21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  <c r="U1255" s="10"/>
    </row>
    <row r="1256" spans="1:21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  <c r="U1256" s="10"/>
    </row>
    <row r="1257" spans="1:21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  <c r="U1257" s="10"/>
    </row>
    <row r="1258" spans="1:21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40951.919340277775</v>
      </c>
      <c r="U1258" s="10"/>
    </row>
    <row r="1259" spans="1:21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  <c r="U1259" s="10"/>
    </row>
    <row r="1260" spans="1:21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  <c r="U1260" s="10"/>
    </row>
    <row r="1261" spans="1:21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  <c r="U1261" s="10"/>
    </row>
    <row r="1262" spans="1:21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  <c r="U1262" s="10"/>
    </row>
    <row r="1263" spans="1:21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  <c r="U1263" s="10"/>
    </row>
    <row r="1264" spans="1:21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  <c r="U1264" s="10"/>
    </row>
    <row r="1265" spans="1:21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  <c r="U1265" s="10"/>
    </row>
    <row r="1266" spans="1:21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  <c r="U1266" s="10"/>
    </row>
    <row r="1267" spans="1:21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  <c r="U1267" s="10"/>
    </row>
    <row r="1268" spans="1:21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  <c r="U1268" s="10"/>
    </row>
    <row r="1269" spans="1:21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  <c r="U1269" s="10"/>
    </row>
    <row r="1270" spans="1:21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  <c r="U1270" s="10"/>
    </row>
    <row r="1271" spans="1:21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  <c r="U1271" s="10"/>
    </row>
    <row r="1272" spans="1:21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  <c r="U1272" s="10"/>
    </row>
    <row r="1273" spans="1:21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  <c r="U1273" s="10"/>
    </row>
    <row r="1274" spans="1:21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  <c r="U1274" s="10"/>
    </row>
    <row r="1275" spans="1:21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  <c r="U1275" s="10"/>
    </row>
    <row r="1276" spans="1:21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  <c r="U1276" s="10"/>
    </row>
    <row r="1277" spans="1:21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  <c r="U1277" s="10"/>
    </row>
    <row r="1278" spans="1:21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  <c r="U1278" s="10"/>
    </row>
    <row r="1279" spans="1:21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  <c r="U1279" s="10"/>
    </row>
    <row r="1280" spans="1:21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  <c r="U1280" s="10"/>
    </row>
    <row r="1281" spans="1:21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  <c r="U1281" s="10"/>
    </row>
    <row r="1282" spans="1:21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  <c r="U1282" s="10"/>
    </row>
    <row r="1283" spans="1:21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IF(L1283=0,0,E1283/L1283)</f>
        <v>104.72972972972973</v>
      </c>
      <c r="Q1283" t="str">
        <f t="shared" ref="Q1283:Q1346" si="122">LEFT(N1283,((SEARCH("/",N1283,1)))-1)</f>
        <v>music</v>
      </c>
      <c r="R1283" t="str">
        <f t="shared" ref="R1283:R1346" si="123">RIGHT(N1283,((LEN(N1283))-(SEARCH("/",N1283,1))))</f>
        <v>rock</v>
      </c>
      <c r="S1283" s="10">
        <f t="shared" ref="S1283:S1346" si="124">(((J1283/60)/60)/24)+DATE(1970,1,1)</f>
        <v>41463.743472222224</v>
      </c>
      <c r="T1283" s="10">
        <f t="shared" ref="T1283:T1346" si="125">(I1283/86400)+DATE(1970,1,1)</f>
        <v>41483.743472222224</v>
      </c>
      <c r="U1283" s="10"/>
    </row>
    <row r="1284" spans="1:21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  <c r="U1284" s="10"/>
    </row>
    <row r="1285" spans="1:21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  <c r="U1285" s="10"/>
    </row>
    <row r="1286" spans="1:21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  <c r="U1286" s="10"/>
    </row>
    <row r="1287" spans="1:21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  <c r="U1287" s="10"/>
    </row>
    <row r="1288" spans="1:21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  <c r="U1288" s="10"/>
    </row>
    <row r="1289" spans="1:21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  <c r="U1289" s="10"/>
    </row>
    <row r="1290" spans="1:21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  <c r="U1290" s="10"/>
    </row>
    <row r="1291" spans="1:21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42739.134780092594</v>
      </c>
      <c r="U1291" s="10"/>
    </row>
    <row r="1292" spans="1:21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  <c r="U1292" s="10"/>
    </row>
    <row r="1293" spans="1:21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  <c r="U1293" s="10"/>
    </row>
    <row r="1294" spans="1:21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  <c r="U1294" s="10"/>
    </row>
    <row r="1295" spans="1:21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  <c r="U1295" s="10"/>
    </row>
    <row r="1296" spans="1:21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  <c r="U1296" s="10"/>
    </row>
    <row r="1297" spans="1:21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  <c r="U1297" s="10"/>
    </row>
    <row r="1298" spans="1:21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  <c r="U1298" s="10"/>
    </row>
    <row r="1299" spans="1:21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  <c r="U1299" s="10"/>
    </row>
    <row r="1300" spans="1:21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42488.680925925924</v>
      </c>
      <c r="U1300" s="10"/>
    </row>
    <row r="1301" spans="1:21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  <c r="U1301" s="10"/>
    </row>
    <row r="1302" spans="1:21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  <c r="U1302" s="10"/>
    </row>
    <row r="1303" spans="1:21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  <c r="U1303" s="10"/>
    </row>
    <row r="1304" spans="1:21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  <c r="U1304" s="10"/>
    </row>
    <row r="1305" spans="1:21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  <c r="U1305" s="10"/>
    </row>
    <row r="1306" spans="1:21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  <c r="U1306" s="10"/>
    </row>
    <row r="1307" spans="1:21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  <c r="U1307" s="10"/>
    </row>
    <row r="1308" spans="1:21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  <c r="U1308" s="10"/>
    </row>
    <row r="1309" spans="1:21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42417.503229166672</v>
      </c>
      <c r="U1309" s="10"/>
    </row>
    <row r="1310" spans="1:21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  <c r="U1310" s="10"/>
    </row>
    <row r="1311" spans="1:21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  <c r="U1311" s="10"/>
    </row>
    <row r="1312" spans="1:21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  <c r="U1312" s="10"/>
    </row>
    <row r="1313" spans="1:21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  <c r="U1313" s="10"/>
    </row>
    <row r="1314" spans="1:21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  <c r="U1314" s="10"/>
    </row>
    <row r="1315" spans="1:21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  <c r="U1315" s="10"/>
    </row>
    <row r="1316" spans="1:21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  <c r="U1316" s="10"/>
    </row>
    <row r="1317" spans="1:21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  <c r="U1317" s="10"/>
    </row>
    <row r="1318" spans="1:21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42428.961909722224</v>
      </c>
      <c r="U1318" s="10"/>
    </row>
    <row r="1319" spans="1:21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  <c r="U1319" s="10"/>
    </row>
    <row r="1320" spans="1:21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  <c r="U1320" s="10"/>
    </row>
    <row r="1321" spans="1:21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  <c r="U1321" s="10"/>
    </row>
    <row r="1322" spans="1:21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  <c r="U1322" s="10"/>
    </row>
    <row r="1323" spans="1:21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  <c r="U1323" s="10"/>
    </row>
    <row r="1324" spans="1:21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  <c r="U1324" s="10"/>
    </row>
    <row r="1325" spans="1:21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  <c r="U1325" s="10"/>
    </row>
    <row r="1326" spans="1:21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  <c r="U1326" s="10"/>
    </row>
    <row r="1327" spans="1:21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  <c r="U1327" s="10"/>
    </row>
    <row r="1328" spans="1:21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42019.791990740741</v>
      </c>
      <c r="U1328" s="10"/>
    </row>
    <row r="1329" spans="1:21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  <c r="U1329" s="10"/>
    </row>
    <row r="1330" spans="1:21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  <c r="U1330" s="10"/>
    </row>
    <row r="1331" spans="1:21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  <c r="U1331" s="10"/>
    </row>
    <row r="1332" spans="1:21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  <c r="U1332" s="10"/>
    </row>
    <row r="1333" spans="1:21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  <c r="U1333" s="10"/>
    </row>
    <row r="1334" spans="1:21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  <c r="U1334" s="10"/>
    </row>
    <row r="1335" spans="1:21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  <c r="U1335" s="10"/>
    </row>
    <row r="1336" spans="1:21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  <c r="U1336" s="10"/>
    </row>
    <row r="1337" spans="1:21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  <c r="U1337" s="10"/>
    </row>
    <row r="1338" spans="1:21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  <c r="U1338" s="10"/>
    </row>
    <row r="1339" spans="1:21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  <c r="U1339" s="10"/>
    </row>
    <row r="1340" spans="1:21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  <c r="U1340" s="10"/>
    </row>
    <row r="1341" spans="1:21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  <c r="U1341" s="10"/>
    </row>
    <row r="1342" spans="1:21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  <c r="U1342" s="10"/>
    </row>
    <row r="1343" spans="1:21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  <c r="U1343" s="10"/>
    </row>
    <row r="1344" spans="1:21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42202.816423611112</v>
      </c>
      <c r="U1344" s="10"/>
    </row>
    <row r="1345" spans="1:21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  <c r="U1345" s="10"/>
    </row>
    <row r="1346" spans="1:21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  <c r="U1346" s="10"/>
    </row>
    <row r="1347" spans="1:21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IF(L1347=0,0,E1347/L1347)</f>
        <v>53.571428571428569</v>
      </c>
      <c r="Q1347" t="str">
        <f t="shared" ref="Q1347:Q1410" si="128">LEFT(N1347,((SEARCH("/",N1347,1)))-1)</f>
        <v>publishing</v>
      </c>
      <c r="R1347" t="str">
        <f t="shared" ref="R1347:R1410" si="129">RIGHT(N1347,((LEN(N1347))-(SEARCH("/",N1347,1))))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(I1347/86400)+DATE(1970,1,1)</f>
        <v>41834.814340277779</v>
      </c>
      <c r="U1347" s="10"/>
    </row>
    <row r="1348" spans="1:21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  <c r="U1348" s="10"/>
    </row>
    <row r="1349" spans="1:21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  <c r="U1349" s="10"/>
    </row>
    <row r="1350" spans="1:21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41991.506168981483</v>
      </c>
      <c r="U1350" s="10"/>
    </row>
    <row r="1351" spans="1:21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  <c r="U1351" s="10"/>
    </row>
    <row r="1352" spans="1:21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  <c r="U1352" s="10"/>
    </row>
    <row r="1353" spans="1:21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  <c r="U1353" s="10"/>
    </row>
    <row r="1354" spans="1:21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  <c r="U1354" s="10"/>
    </row>
    <row r="1355" spans="1:21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  <c r="U1355" s="10"/>
    </row>
    <row r="1356" spans="1:21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  <c r="U1356" s="10"/>
    </row>
    <row r="1357" spans="1:21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  <c r="U1357" s="10"/>
    </row>
    <row r="1358" spans="1:21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41460.038888888885</v>
      </c>
      <c r="U1358" s="10"/>
    </row>
    <row r="1359" spans="1:21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  <c r="U1359" s="10"/>
    </row>
    <row r="1360" spans="1:21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  <c r="U1360" s="10"/>
    </row>
    <row r="1361" spans="1:21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  <c r="U1361" s="10"/>
    </row>
    <row r="1362" spans="1:21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  <c r="U1362" s="10"/>
    </row>
    <row r="1363" spans="1:21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  <c r="U1363" s="10"/>
    </row>
    <row r="1364" spans="1:21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  <c r="U1364" s="10"/>
    </row>
    <row r="1365" spans="1:21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  <c r="U1365" s="10"/>
    </row>
    <row r="1366" spans="1:21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  <c r="U1366" s="10"/>
    </row>
    <row r="1367" spans="1:21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  <c r="U1367" s="10"/>
    </row>
    <row r="1368" spans="1:2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  <c r="U1368" s="10"/>
    </row>
    <row r="1369" spans="1:21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  <c r="U1369" s="10"/>
    </row>
    <row r="1370" spans="1:21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  <c r="U1370" s="10"/>
    </row>
    <row r="1371" spans="1:21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  <c r="U1371" s="10"/>
    </row>
    <row r="1372" spans="1:21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  <c r="U1372" s="10"/>
    </row>
    <row r="1373" spans="1:21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  <c r="U1373" s="10"/>
    </row>
    <row r="1374" spans="1:2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  <c r="U1374" s="10"/>
    </row>
    <row r="1375" spans="1:21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  <c r="U1375" s="10"/>
    </row>
    <row r="1376" spans="1:21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  <c r="U1376" s="10"/>
    </row>
    <row r="1377" spans="1:21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  <c r="U1377" s="10"/>
    </row>
    <row r="1378" spans="1:21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  <c r="U1378" s="10"/>
    </row>
    <row r="1379" spans="1:21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  <c r="U1379" s="10"/>
    </row>
    <row r="1380" spans="1:2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42583.759375000001</v>
      </c>
      <c r="U1380" s="10"/>
    </row>
    <row r="1381" spans="1:21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42160.491620370369</v>
      </c>
      <c r="U1381" s="10"/>
    </row>
    <row r="1382" spans="1:21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  <c r="U1382" s="10"/>
    </row>
    <row r="1383" spans="1:21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  <c r="U1383" s="10"/>
    </row>
    <row r="1384" spans="1:21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  <c r="U1384" s="10"/>
    </row>
    <row r="1385" spans="1:21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  <c r="U1385" s="10"/>
    </row>
    <row r="1386" spans="1:21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  <c r="U1386" s="10"/>
    </row>
    <row r="1387" spans="1:21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  <c r="U1387" s="10"/>
    </row>
    <row r="1388" spans="1:21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  <c r="U1388" s="10"/>
    </row>
    <row r="1389" spans="1:21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  <c r="U1389" s="10"/>
    </row>
    <row r="1390" spans="1:21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  <c r="U1390" s="10"/>
    </row>
    <row r="1391" spans="1:21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  <c r="U1391" s="10"/>
    </row>
    <row r="1392" spans="1:21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  <c r="U1392" s="10"/>
    </row>
    <row r="1393" spans="1:21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  <c r="U1393" s="10"/>
    </row>
    <row r="1394" spans="1:21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  <c r="U1394" s="10"/>
    </row>
    <row r="1395" spans="1:2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  <c r="U1395" s="10"/>
    </row>
    <row r="1396" spans="1:21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  <c r="U1396" s="10"/>
    </row>
    <row r="1397" spans="1:2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  <c r="U1397" s="10"/>
    </row>
    <row r="1398" spans="1:21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  <c r="U1398" s="10"/>
    </row>
    <row r="1399" spans="1:21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  <c r="U1399" s="10"/>
    </row>
    <row r="1400" spans="1:21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  <c r="U1400" s="10"/>
    </row>
    <row r="1401" spans="1:21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  <c r="U1401" s="10"/>
    </row>
    <row r="1402" spans="1:21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  <c r="U1402" s="10"/>
    </row>
    <row r="1403" spans="1:21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  <c r="U1403" s="10"/>
    </row>
    <row r="1404" spans="1:21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  <c r="U1404" s="10"/>
    </row>
    <row r="1405" spans="1:21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  <c r="U1405" s="10"/>
    </row>
    <row r="1406" spans="1:21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  <c r="U1406" s="10"/>
    </row>
    <row r="1407" spans="1:21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  <c r="U1407" s="10"/>
    </row>
    <row r="1408" spans="1:2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  <c r="U1408" s="10"/>
    </row>
    <row r="1409" spans="1:21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  <c r="U1409" s="10"/>
    </row>
    <row r="1410" spans="1:21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  <c r="U1410" s="10"/>
    </row>
    <row r="1411" spans="1:21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>
        <f t="shared" ref="P1411:P1474" si="133">IF(L1411=0,0,E1411/L1411)</f>
        <v>0</v>
      </c>
      <c r="Q1411" t="str">
        <f t="shared" ref="Q1411:Q1474" si="134">LEFT(N1411,((SEARCH("/",N1411,1)))-1)</f>
        <v>publishing</v>
      </c>
      <c r="R1411" t="str">
        <f t="shared" ref="R1411:R1474" si="135">RIGHT(N1411,((LEN(N1411))-(SEARCH("/",N1411,1))))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(I1411/86400)+DATE(1970,1,1)</f>
        <v>42005.175173611111</v>
      </c>
      <c r="U1411" s="10"/>
    </row>
    <row r="1412" spans="1:21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  <c r="U1412" s="10"/>
    </row>
    <row r="1413" spans="1:21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  <c r="U1413" s="10"/>
    </row>
    <row r="1414" spans="1:21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  <c r="U1414" s="10"/>
    </row>
    <row r="1415" spans="1:21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  <c r="U1415" s="10"/>
    </row>
    <row r="1416" spans="1:21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  <c r="U1416" s="10"/>
    </row>
    <row r="1417" spans="1:21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  <c r="U1417" s="10"/>
    </row>
    <row r="1418" spans="1:21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  <c r="U1418" s="10"/>
    </row>
    <row r="1419" spans="1:21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  <c r="U1419" s="10"/>
    </row>
    <row r="1420" spans="1:21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  <c r="U1420" s="10"/>
    </row>
    <row r="1421" spans="1:21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  <c r="U1421" s="10"/>
    </row>
    <row r="1422" spans="1:21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  <c r="U1422" s="10"/>
    </row>
    <row r="1423" spans="1:21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  <c r="U1423" s="10"/>
    </row>
    <row r="1424" spans="1:21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  <c r="U1424" s="10"/>
    </row>
    <row r="1425" spans="1:21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  <c r="U1425" s="10"/>
    </row>
    <row r="1426" spans="1:21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  <c r="U1426" s="10"/>
    </row>
    <row r="1427" spans="1:21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  <c r="U1427" s="10"/>
    </row>
    <row r="1428" spans="1:21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  <c r="U1428" s="10"/>
    </row>
    <row r="1429" spans="1:21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  <c r="U1429" s="10"/>
    </row>
    <row r="1430" spans="1:21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  <c r="U1430" s="10"/>
    </row>
    <row r="1431" spans="1:21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42104.060671296298</v>
      </c>
      <c r="U1431" s="10"/>
    </row>
    <row r="1432" spans="1:21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41992.813518518524</v>
      </c>
      <c r="U1432" s="10"/>
    </row>
    <row r="1433" spans="1:21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  <c r="U1433" s="10"/>
    </row>
    <row r="1434" spans="1:21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  <c r="U1434" s="10"/>
    </row>
    <row r="1435" spans="1:21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  <c r="U1435" s="10"/>
    </row>
    <row r="1436" spans="1:21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  <c r="U1436" s="10"/>
    </row>
    <row r="1437" spans="1:21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  <c r="U1437" s="10"/>
    </row>
    <row r="1438" spans="1:21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  <c r="U1438" s="10"/>
    </row>
    <row r="1439" spans="1:21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  <c r="U1439" s="10"/>
    </row>
    <row r="1440" spans="1:21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  <c r="U1440" s="10"/>
    </row>
    <row r="1441" spans="1:21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42070.829872685186</v>
      </c>
      <c r="U1441" s="10"/>
    </row>
    <row r="1442" spans="1:21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  <c r="U1442" s="10"/>
    </row>
    <row r="1443" spans="1:21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  <c r="U1443" s="10"/>
    </row>
    <row r="1444" spans="1:21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  <c r="U1444" s="10"/>
    </row>
    <row r="1445" spans="1:21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  <c r="U1445" s="10"/>
    </row>
    <row r="1446" spans="1:21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  <c r="U1446" s="10"/>
    </row>
    <row r="1447" spans="1:21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  <c r="U1447" s="10"/>
    </row>
    <row r="1448" spans="1:21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  <c r="U1448" s="10"/>
    </row>
    <row r="1449" spans="1:21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  <c r="U1449" s="10"/>
    </row>
    <row r="1450" spans="1:21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  <c r="U1450" s="10"/>
    </row>
    <row r="1451" spans="1:21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  <c r="U1451" s="10"/>
    </row>
    <row r="1452" spans="1:21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  <c r="U1452" s="10"/>
    </row>
    <row r="1453" spans="1:21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  <c r="U1453" s="10"/>
    </row>
    <row r="1454" spans="1:21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  <c r="U1454" s="10"/>
    </row>
    <row r="1455" spans="1:21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  <c r="U1455" s="10"/>
    </row>
    <row r="1456" spans="1:21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  <c r="U1456" s="10"/>
    </row>
    <row r="1457" spans="1:21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  <c r="U1457" s="10"/>
    </row>
    <row r="1458" spans="1:2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  <c r="U1458" s="10"/>
    </row>
    <row r="1459" spans="1:21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  <c r="U1459" s="10"/>
    </row>
    <row r="1460" spans="1:21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  <c r="U1460" s="10"/>
    </row>
    <row r="1461" spans="1:21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  <c r="U1461" s="10"/>
    </row>
    <row r="1462" spans="1:21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  <c r="U1462" s="10"/>
    </row>
    <row r="1463" spans="1:21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  <c r="U1463" s="10"/>
    </row>
    <row r="1464" spans="1:21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  <c r="U1464" s="10"/>
    </row>
    <row r="1465" spans="1:21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  <c r="U1465" s="10"/>
    </row>
    <row r="1466" spans="1:2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  <c r="U1466" s="10"/>
    </row>
    <row r="1467" spans="1:21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  <c r="U1467" s="10"/>
    </row>
    <row r="1468" spans="1:21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  <c r="U1468" s="10"/>
    </row>
    <row r="1469" spans="1:21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  <c r="U1469" s="10"/>
    </row>
    <row r="1470" spans="1:21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40706.014456018514</v>
      </c>
      <c r="U1470" s="10"/>
    </row>
    <row r="1471" spans="1:21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  <c r="U1471" s="10"/>
    </row>
    <row r="1472" spans="1:21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  <c r="U1472" s="10"/>
    </row>
    <row r="1473" spans="1:21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  <c r="U1473" s="10"/>
    </row>
    <row r="1474" spans="1:21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  <c r="U1474" s="10"/>
    </row>
    <row r="1475" spans="1:2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IF(L1475=0,0,E1475/L1475)</f>
        <v>38.462553191489363</v>
      </c>
      <c r="Q1475" t="str">
        <f t="shared" ref="Q1475:Q1538" si="140">LEFT(N1475,((SEARCH("/",N1475,1)))-1)</f>
        <v>publishing</v>
      </c>
      <c r="R1475" t="str">
        <f t="shared" ref="R1475:R1538" si="141">RIGHT(N1475,((LEN(N1475))-(SEARCH("/",N1475,1))))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(I1475/86400)+DATE(1970,1,1)</f>
        <v>40969.979618055557</v>
      </c>
      <c r="U1475" s="10"/>
    </row>
    <row r="1476" spans="1:21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41530.72791666667</v>
      </c>
      <c r="U1476" s="10"/>
    </row>
    <row r="1477" spans="1:21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  <c r="U1477" s="10"/>
    </row>
    <row r="1478" spans="1:21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  <c r="U1478" s="10"/>
    </row>
    <row r="1479" spans="1:21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  <c r="U1479" s="10"/>
    </row>
    <row r="1480" spans="1:21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  <c r="U1480" s="10"/>
    </row>
    <row r="1481" spans="1:21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  <c r="U1481" s="10"/>
    </row>
    <row r="1482" spans="1:21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  <c r="U1482" s="10"/>
    </row>
    <row r="1483" spans="1:21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  <c r="U1483" s="10"/>
    </row>
    <row r="1484" spans="1:21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41159.327083333337</v>
      </c>
      <c r="U1484" s="10"/>
    </row>
    <row r="1485" spans="1:21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  <c r="U1485" s="10"/>
    </row>
    <row r="1486" spans="1:2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  <c r="U1486" s="10"/>
    </row>
    <row r="1487" spans="1:21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  <c r="U1487" s="10"/>
    </row>
    <row r="1488" spans="1:21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  <c r="U1488" s="10"/>
    </row>
    <row r="1489" spans="1:21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  <c r="U1489" s="10"/>
    </row>
    <row r="1490" spans="1:21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  <c r="U1490" s="10"/>
    </row>
    <row r="1491" spans="1:21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  <c r="U1491" s="10"/>
    </row>
    <row r="1492" spans="1:21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  <c r="U1492" s="10"/>
    </row>
    <row r="1493" spans="1:21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  <c r="U1493" s="10"/>
    </row>
    <row r="1494" spans="1:21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  <c r="U1494" s="10"/>
    </row>
    <row r="1495" spans="1:21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41441.866608796292</v>
      </c>
      <c r="U1495" s="10"/>
    </row>
    <row r="1496" spans="1:21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  <c r="U1496" s="10"/>
    </row>
    <row r="1497" spans="1:21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  <c r="U1497" s="10"/>
    </row>
    <row r="1498" spans="1:21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  <c r="U1498" s="10"/>
    </row>
    <row r="1499" spans="1:21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  <c r="U1499" s="10"/>
    </row>
    <row r="1500" spans="1:21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  <c r="U1500" s="10"/>
    </row>
    <row r="1501" spans="1:21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  <c r="U1501" s="10"/>
    </row>
    <row r="1502" spans="1:21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  <c r="U1502" s="10"/>
    </row>
    <row r="1503" spans="1:21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  <c r="U1503" s="10"/>
    </row>
    <row r="1504" spans="1:21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  <c r="U1504" s="10"/>
    </row>
    <row r="1505" spans="1:21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  <c r="U1505" s="10"/>
    </row>
    <row r="1506" spans="1:21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  <c r="U1506" s="10"/>
    </row>
    <row r="1507" spans="1:21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  <c r="U1507" s="10"/>
    </row>
    <row r="1508" spans="1:21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  <c r="U1508" s="10"/>
    </row>
    <row r="1509" spans="1:21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  <c r="U1509" s="10"/>
    </row>
    <row r="1510" spans="1:21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  <c r="U1510" s="10"/>
    </row>
    <row r="1511" spans="1:21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  <c r="U1511" s="10"/>
    </row>
    <row r="1512" spans="1:21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41839.385162037041</v>
      </c>
      <c r="U1512" s="10"/>
    </row>
    <row r="1513" spans="1:21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  <c r="U1513" s="10"/>
    </row>
    <row r="1514" spans="1:21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  <c r="U1514" s="10"/>
    </row>
    <row r="1515" spans="1:21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  <c r="U1515" s="10"/>
    </row>
    <row r="1516" spans="1:21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  <c r="U1516" s="10"/>
    </row>
    <row r="1517" spans="1:21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  <c r="U1517" s="10"/>
    </row>
    <row r="1518" spans="1:21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  <c r="U1518" s="10"/>
    </row>
    <row r="1519" spans="1:21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  <c r="U1519" s="10"/>
    </row>
    <row r="1520" spans="1:21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  <c r="U1520" s="10"/>
    </row>
    <row r="1521" spans="1:21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  <c r="U1521" s="10"/>
    </row>
    <row r="1522" spans="1:21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  <c r="U1522" s="10"/>
    </row>
    <row r="1523" spans="1:21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  <c r="U1523" s="10"/>
    </row>
    <row r="1524" spans="1:21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  <c r="U1524" s="10"/>
    </row>
    <row r="1525" spans="1:21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  <c r="U1525" s="10"/>
    </row>
    <row r="1526" spans="1:21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  <c r="U1526" s="10"/>
    </row>
    <row r="1527" spans="1:21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  <c r="U1527" s="10"/>
    </row>
    <row r="1528" spans="1:21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  <c r="U1528" s="10"/>
    </row>
    <row r="1529" spans="1:21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  <c r="U1529" s="10"/>
    </row>
    <row r="1530" spans="1:21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  <c r="U1530" s="10"/>
    </row>
    <row r="1531" spans="1:21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  <c r="U1531" s="10"/>
    </row>
    <row r="1532" spans="1:21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</v>
      </c>
      <c r="U1532" s="10"/>
    </row>
    <row r="1533" spans="1:21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  <c r="U1533" s="10"/>
    </row>
    <row r="1534" spans="1:21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  <c r="U1534" s="10"/>
    </row>
    <row r="1535" spans="1:21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  <c r="U1535" s="10"/>
    </row>
    <row r="1536" spans="1:21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42251.674328703702</v>
      </c>
      <c r="U1536" s="10"/>
    </row>
    <row r="1537" spans="1:21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  <c r="U1537" s="10"/>
    </row>
    <row r="1538" spans="1:21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  <c r="U1538" s="10"/>
    </row>
    <row r="1539" spans="1:21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IF(L1539=0,0,E1539/L1539)</f>
        <v>96.375</v>
      </c>
      <c r="Q1539" t="str">
        <f t="shared" ref="Q1539:Q1602" si="146">LEFT(N1539,((SEARCH("/",N1539,1)))-1)</f>
        <v>photography</v>
      </c>
      <c r="R1539" t="str">
        <f t="shared" ref="R1539:R1602" si="147">RIGHT(N1539,((LEN(N1539))-(SEARCH("/",N1539,1))))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(I1539/86400)+DATE(1970,1,1)</f>
        <v>42588.75</v>
      </c>
      <c r="U1539" s="10"/>
    </row>
    <row r="1540" spans="1:21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  <c r="U1540" s="10"/>
    </row>
    <row r="1541" spans="1:21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42738.91920138889</v>
      </c>
      <c r="U1541" s="10"/>
    </row>
    <row r="1542" spans="1:21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  <c r="U1542" s="10"/>
    </row>
    <row r="1543" spans="1:21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  <c r="U1543" s="10"/>
    </row>
    <row r="1544" spans="1:21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  <c r="U1544" s="10"/>
    </row>
    <row r="1545" spans="1:21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  <c r="U1545" s="10"/>
    </row>
    <row r="1546" spans="1:21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  <c r="U1546" s="10"/>
    </row>
    <row r="1547" spans="1:21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  <c r="U1547" s="10"/>
    </row>
    <row r="1548" spans="1:21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  <c r="U1548" s="10"/>
    </row>
    <row r="1549" spans="1:21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  <c r="U1549" s="10"/>
    </row>
    <row r="1550" spans="1:21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  <c r="U1550" s="10"/>
    </row>
    <row r="1551" spans="1:21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  <c r="U1551" s="10"/>
    </row>
    <row r="1552" spans="1:21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  <c r="U1552" s="10"/>
    </row>
    <row r="1553" spans="1:21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  <c r="U1553" s="10"/>
    </row>
    <row r="1554" spans="1:21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  <c r="U1554" s="10"/>
    </row>
    <row r="1555" spans="1:21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  <c r="U1555" s="10"/>
    </row>
    <row r="1556" spans="1:21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  <c r="U1556" s="10"/>
    </row>
    <row r="1557" spans="1:21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  <c r="U1557" s="10"/>
    </row>
    <row r="1558" spans="1:21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  <c r="U1558" s="10"/>
    </row>
    <row r="1559" spans="1:21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  <c r="U1559" s="10"/>
    </row>
    <row r="1560" spans="1:21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  <c r="U1560" s="10"/>
    </row>
    <row r="1561" spans="1:21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42123.053229166668</v>
      </c>
      <c r="U1561" s="10"/>
    </row>
    <row r="1562" spans="1:21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  <c r="U1562" s="10"/>
    </row>
    <row r="1563" spans="1:21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  <c r="U1563" s="10"/>
    </row>
    <row r="1564" spans="1:21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  <c r="U1564" s="10"/>
    </row>
    <row r="1565" spans="1:21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  <c r="U1565" s="10"/>
    </row>
    <row r="1566" spans="1:21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  <c r="U1566" s="10"/>
    </row>
    <row r="1567" spans="1:21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  <c r="U1567" s="10"/>
    </row>
    <row r="1568" spans="1:21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  <c r="U1568" s="10"/>
    </row>
    <row r="1569" spans="1:21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  <c r="U1569" s="10"/>
    </row>
    <row r="1570" spans="1:21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  <c r="U1570" s="10"/>
    </row>
    <row r="1571" spans="1:2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  <c r="U1571" s="10"/>
    </row>
    <row r="1572" spans="1:21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  <c r="U1572" s="10"/>
    </row>
    <row r="1573" spans="1:21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42174.769479166665</v>
      </c>
      <c r="U1573" s="10"/>
    </row>
    <row r="1574" spans="1:21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  <c r="U1574" s="10"/>
    </row>
    <row r="1575" spans="1:21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  <c r="U1575" s="10"/>
    </row>
    <row r="1576" spans="1:21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  <c r="U1576" s="10"/>
    </row>
    <row r="1577" spans="1:21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41829.524259259255</v>
      </c>
      <c r="U1577" s="10"/>
    </row>
    <row r="1578" spans="1:21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  <c r="U1578" s="10"/>
    </row>
    <row r="1579" spans="1:21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41114.847777777773</v>
      </c>
      <c r="U1579" s="10"/>
    </row>
    <row r="1580" spans="1:21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  <c r="U1580" s="10"/>
    </row>
    <row r="1581" spans="1:21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  <c r="U1581" s="10"/>
    </row>
    <row r="1582" spans="1:21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41050.050069444442</v>
      </c>
      <c r="U1582" s="10"/>
    </row>
    <row r="1583" spans="1:21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  <c r="U1583" s="10"/>
    </row>
    <row r="1584" spans="1:21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  <c r="U1584" s="10"/>
    </row>
    <row r="1585" spans="1:21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  <c r="U1585" s="10"/>
    </row>
    <row r="1586" spans="1:21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  <c r="U1586" s="10"/>
    </row>
    <row r="1587" spans="1:21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  <c r="U1587" s="10"/>
    </row>
    <row r="1588" spans="1:21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  <c r="U1588" s="10"/>
    </row>
    <row r="1589" spans="1:21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  <c r="U1589" s="10"/>
    </row>
    <row r="1590" spans="1:21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  <c r="U1590" s="10"/>
    </row>
    <row r="1591" spans="1:21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  <c r="U1591" s="10"/>
    </row>
    <row r="1592" spans="1:2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  <c r="U1592" s="10"/>
    </row>
    <row r="1593" spans="1:21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  <c r="U1593" s="10"/>
    </row>
    <row r="1594" spans="1:21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  <c r="U1594" s="10"/>
    </row>
    <row r="1595" spans="1:21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  <c r="U1595" s="10"/>
    </row>
    <row r="1596" spans="1:21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  <c r="U1596" s="10"/>
    </row>
    <row r="1597" spans="1:21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  <c r="U1597" s="10"/>
    </row>
    <row r="1598" spans="1:21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  <c r="U1598" s="10"/>
    </row>
    <row r="1599" spans="1:21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  <c r="U1599" s="10"/>
    </row>
    <row r="1600" spans="1:21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  <c r="U1600" s="10"/>
    </row>
    <row r="1601" spans="1:21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  <c r="U1601" s="10"/>
    </row>
    <row r="1602" spans="1:21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  <c r="U1602" s="10"/>
    </row>
    <row r="1603" spans="1:21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IF(L1603=0,0,E1603/L1603)</f>
        <v>48.325535714285714</v>
      </c>
      <c r="Q1603" t="str">
        <f t="shared" ref="Q1603:Q1666" si="152">LEFT(N1603,((SEARCH("/",N1603,1)))-1)</f>
        <v>music</v>
      </c>
      <c r="R1603" t="str">
        <f t="shared" ref="R1603:R1666" si="153">RIGHT(N1603,((LEN(N1603))-(SEARCH("/",N1603,1))))</f>
        <v>rock</v>
      </c>
      <c r="S1603" s="10">
        <f t="shared" ref="S1603:S1666" si="154">(((J1603/60)/60)/24)+DATE(1970,1,1)</f>
        <v>40638.092974537038</v>
      </c>
      <c r="T1603" s="10">
        <f t="shared" ref="T1603:T1666" si="155">(I1603/86400)+DATE(1970,1,1)</f>
        <v>40668.092974537038</v>
      </c>
      <c r="U1603" s="10"/>
    </row>
    <row r="1604" spans="1:21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  <c r="U1604" s="10"/>
    </row>
    <row r="1605" spans="1:21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  <c r="U1605" s="10"/>
    </row>
    <row r="1606" spans="1:21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  <c r="U1606" s="10"/>
    </row>
    <row r="1607" spans="1:21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  <c r="U1607" s="10"/>
    </row>
    <row r="1608" spans="1:21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  <c r="U1608" s="10"/>
    </row>
    <row r="1609" spans="1:21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  <c r="U1609" s="10"/>
    </row>
    <row r="1610" spans="1:21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  <c r="U1610" s="10"/>
    </row>
    <row r="1611" spans="1:21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  <c r="U1611" s="10"/>
    </row>
    <row r="1612" spans="1:21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  <c r="U1612" s="10"/>
    </row>
    <row r="1613" spans="1:2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  <c r="U1613" s="10"/>
    </row>
    <row r="1614" spans="1:21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  <c r="U1614" s="10"/>
    </row>
    <row r="1615" spans="1:21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  <c r="U1615" s="10"/>
    </row>
    <row r="1616" spans="1:21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  <c r="U1616" s="10"/>
    </row>
    <row r="1617" spans="1:21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  <c r="U1617" s="10"/>
    </row>
    <row r="1618" spans="1:21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  <c r="U1618" s="10"/>
    </row>
    <row r="1619" spans="1:21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  <c r="U1619" s="10"/>
    </row>
    <row r="1620" spans="1:21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  <c r="U1620" s="10"/>
    </row>
    <row r="1621" spans="1:21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41897.186180555553</v>
      </c>
      <c r="U1621" s="10"/>
    </row>
    <row r="1622" spans="1:21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  <c r="U1622" s="10"/>
    </row>
    <row r="1623" spans="1:21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  <c r="U1623" s="10"/>
    </row>
    <row r="1624" spans="1:21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  <c r="U1624" s="10"/>
    </row>
    <row r="1625" spans="1:21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  <c r="U1625" s="10"/>
    </row>
    <row r="1626" spans="1:21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  <c r="U1626" s="10"/>
    </row>
    <row r="1627" spans="1:21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  <c r="U1627" s="10"/>
    </row>
    <row r="1628" spans="1:21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  <c r="U1628" s="10"/>
    </row>
    <row r="1629" spans="1:21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  <c r="U1629" s="10"/>
    </row>
    <row r="1630" spans="1:21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  <c r="U1630" s="10"/>
    </row>
    <row r="1631" spans="1:21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  <c r="U1631" s="10"/>
    </row>
    <row r="1632" spans="1:21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  <c r="U1632" s="10"/>
    </row>
    <row r="1633" spans="1:21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  <c r="U1633" s="10"/>
    </row>
    <row r="1634" spans="1:21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40810.340902777782</v>
      </c>
      <c r="U1634" s="10"/>
    </row>
    <row r="1635" spans="1:21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  <c r="U1635" s="10"/>
    </row>
    <row r="1636" spans="1:21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  <c r="U1636" s="10"/>
    </row>
    <row r="1637" spans="1:21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  <c r="U1637" s="10"/>
    </row>
    <row r="1638" spans="1:21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  <c r="U1638" s="10"/>
    </row>
    <row r="1639" spans="1:21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  <c r="U1639" s="10"/>
    </row>
    <row r="1640" spans="1:21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  <c r="U1640" s="10"/>
    </row>
    <row r="1641" spans="1:21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  <c r="U1641" s="10"/>
    </row>
    <row r="1642" spans="1:21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  <c r="U1642" s="10"/>
    </row>
    <row r="1643" spans="1:21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  <c r="U1643" s="10"/>
    </row>
    <row r="1644" spans="1:21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  <c r="U1644" s="10"/>
    </row>
    <row r="1645" spans="1:21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  <c r="U1645" s="10"/>
    </row>
    <row r="1646" spans="1:21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  <c r="U1646" s="10"/>
    </row>
    <row r="1647" spans="1:21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41535.617361111115</v>
      </c>
      <c r="U1647" s="10"/>
    </row>
    <row r="1648" spans="1:21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  <c r="U1648" s="10"/>
    </row>
    <row r="1649" spans="1:21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  <c r="U1649" s="10"/>
    </row>
    <row r="1650" spans="1:21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  <c r="U1650" s="10"/>
    </row>
    <row r="1651" spans="1:21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  <c r="U1651" s="10"/>
    </row>
    <row r="1652" spans="1:21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  <c r="U1652" s="10"/>
    </row>
    <row r="1653" spans="1:21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  <c r="U1653" s="10"/>
    </row>
    <row r="1654" spans="1:21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  <c r="U1654" s="10"/>
    </row>
    <row r="1655" spans="1:21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  <c r="U1655" s="10"/>
    </row>
    <row r="1656" spans="1:21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  <c r="U1656" s="10"/>
    </row>
    <row r="1657" spans="1:21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  <c r="U1657" s="10"/>
    </row>
    <row r="1658" spans="1:21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  <c r="U1658" s="10"/>
    </row>
    <row r="1659" spans="1:21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  <c r="U1659" s="10"/>
    </row>
    <row r="1660" spans="1:21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  <c r="U1660" s="10"/>
    </row>
    <row r="1661" spans="1:21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  <c r="U1661" s="10"/>
    </row>
    <row r="1662" spans="1:21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  <c r="U1662" s="10"/>
    </row>
    <row r="1663" spans="1:21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  <c r="U1663" s="10"/>
    </row>
    <row r="1664" spans="1:21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  <c r="U1664" s="10"/>
    </row>
    <row r="1665" spans="1:21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  <c r="U1665" s="10"/>
    </row>
    <row r="1666" spans="1:21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  <c r="U1666" s="10"/>
    </row>
    <row r="1667" spans="1:21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IF(L1667=0,0,E1667/L1667)</f>
        <v>44.956989247311824</v>
      </c>
      <c r="Q1667" t="str">
        <f t="shared" ref="Q1667:Q1730" si="158">LEFT(N1667,((SEARCH("/",N1667,1)))-1)</f>
        <v>music</v>
      </c>
      <c r="R1667" t="str">
        <f t="shared" ref="R1667:R1730" si="159">RIGHT(N1667,((LEN(N1667))-(SEARCH("/",N1667,1))))</f>
        <v>pop</v>
      </c>
      <c r="S1667" s="10">
        <f t="shared" ref="S1667:S1730" si="160">(((J1667/60)/60)/24)+DATE(1970,1,1)</f>
        <v>40564.649456018517</v>
      </c>
      <c r="T1667" s="10">
        <f t="shared" ref="T1667:T1730" si="161">(I1667/86400)+DATE(1970,1,1)</f>
        <v>40596.125</v>
      </c>
      <c r="U1667" s="10"/>
    </row>
    <row r="1668" spans="1:21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  <c r="U1668" s="10"/>
    </row>
    <row r="1669" spans="1:21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  <c r="U1669" s="10"/>
    </row>
    <row r="1670" spans="1:21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  <c r="U1670" s="10"/>
    </row>
    <row r="1671" spans="1:21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  <c r="U1671" s="10"/>
    </row>
    <row r="1672" spans="1:21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  <c r="U1672" s="10"/>
    </row>
    <row r="1673" spans="1:21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  <c r="U1673" s="10"/>
    </row>
    <row r="1674" spans="1:21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  <c r="U1674" s="10"/>
    </row>
    <row r="1675" spans="1:21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  <c r="U1675" s="10"/>
    </row>
    <row r="1676" spans="1:21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  <c r="U1676" s="10"/>
    </row>
    <row r="1677" spans="1:21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  <c r="U1677" s="10"/>
    </row>
    <row r="1678" spans="1:21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  <c r="U1678" s="10"/>
    </row>
    <row r="1679" spans="1:21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  <c r="U1679" s="10"/>
    </row>
    <row r="1680" spans="1:21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  <c r="U1680" s="10"/>
    </row>
    <row r="1681" spans="1:21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  <c r="U1681" s="10"/>
    </row>
    <row r="1682" spans="1:21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  <c r="U1682" s="10"/>
    </row>
    <row r="1683" spans="1:21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  <c r="U1683" s="10"/>
    </row>
    <row r="1684" spans="1:21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  <c r="U1684" s="10"/>
    </row>
    <row r="1685" spans="1:21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  <c r="U1685" s="10"/>
    </row>
    <row r="1686" spans="1:21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  <c r="U1686" s="10"/>
    </row>
    <row r="1687" spans="1:21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  <c r="U1687" s="10"/>
    </row>
    <row r="1688" spans="1:21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  <c r="U1688" s="10"/>
    </row>
    <row r="1689" spans="1:21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  <c r="U1689" s="10"/>
    </row>
    <row r="1690" spans="1:21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  <c r="U1690" s="10"/>
    </row>
    <row r="1691" spans="1:2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  <c r="U1691" s="10"/>
    </row>
    <row r="1692" spans="1:21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  <c r="U1692" s="10"/>
    </row>
    <row r="1693" spans="1:21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  <c r="U1693" s="10"/>
    </row>
    <row r="1694" spans="1:21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  <c r="U1694" s="10"/>
    </row>
    <row r="1695" spans="1:21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  <c r="U1695" s="10"/>
    </row>
    <row r="1696" spans="1:21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  <c r="U1696" s="10"/>
    </row>
    <row r="1697" spans="1:21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  <c r="U1697" s="10"/>
    </row>
    <row r="1698" spans="1:21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  <c r="U1698" s="10"/>
    </row>
    <row r="1699" spans="1:21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  <c r="U1699" s="10"/>
    </row>
    <row r="1700" spans="1:21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  <c r="U1700" s="10"/>
    </row>
    <row r="1701" spans="1:21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  <c r="U1701" s="10"/>
    </row>
    <row r="1702" spans="1:21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  <c r="U1702" s="10"/>
    </row>
    <row r="1703" spans="1:21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  <c r="U1703" s="10"/>
    </row>
    <row r="1704" spans="1:2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  <c r="U1704" s="10"/>
    </row>
    <row r="1705" spans="1:21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42247.281678240739</v>
      </c>
      <c r="U1705" s="10"/>
    </row>
    <row r="1706" spans="1:21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  <c r="U1706" s="10"/>
    </row>
    <row r="1707" spans="1:21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  <c r="U1707" s="10"/>
    </row>
    <row r="1708" spans="1:21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  <c r="U1708" s="10"/>
    </row>
    <row r="1709" spans="1:21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  <c r="U1709" s="10"/>
    </row>
    <row r="1710" spans="1:21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  <c r="U1710" s="10"/>
    </row>
    <row r="1711" spans="1:21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  <c r="U1711" s="10"/>
    </row>
    <row r="1712" spans="1:21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  <c r="U1712" s="10"/>
    </row>
    <row r="1713" spans="1:21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  <c r="U1713" s="10"/>
    </row>
    <row r="1714" spans="1:21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  <c r="U1714" s="10"/>
    </row>
    <row r="1715" spans="1:21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  <c r="U1715" s="10"/>
    </row>
    <row r="1716" spans="1:21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  <c r="U1716" s="10"/>
    </row>
    <row r="1717" spans="1:21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  <c r="U1717" s="10"/>
    </row>
    <row r="1718" spans="1:21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  <c r="U1718" s="10"/>
    </row>
    <row r="1719" spans="1:21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  <c r="U1719" s="10"/>
    </row>
    <row r="1720" spans="1:2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  <c r="U1720" s="10"/>
    </row>
    <row r="1721" spans="1:21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  <c r="U1721" s="10"/>
    </row>
    <row r="1722" spans="1:21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  <c r="U1722" s="10"/>
    </row>
    <row r="1723" spans="1:21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  <c r="U1723" s="10"/>
    </row>
    <row r="1724" spans="1:21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  <c r="U1724" s="10"/>
    </row>
    <row r="1725" spans="1:21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  <c r="U1725" s="10"/>
    </row>
    <row r="1726" spans="1:21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  <c r="U1726" s="10"/>
    </row>
    <row r="1727" spans="1:21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  <c r="U1727" s="10"/>
    </row>
    <row r="1728" spans="1:21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  <c r="U1728" s="10"/>
    </row>
    <row r="1729" spans="1:21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  <c r="U1729" s="10"/>
    </row>
    <row r="1730" spans="1:21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  <c r="U1730" s="10"/>
    </row>
    <row r="1731" spans="1:21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>
        <f t="shared" ref="P1731:P1794" si="163">IF(L1731=0,0,E1731/L1731)</f>
        <v>0</v>
      </c>
      <c r="Q1731" t="str">
        <f t="shared" ref="Q1731:Q1794" si="164">LEFT(N1731,((SEARCH("/",N1731,1)))-1)</f>
        <v>music</v>
      </c>
      <c r="R1731" t="str">
        <f t="shared" ref="R1731:R1794" si="165">RIGHT(N1731,((LEN(N1731))-(SEARCH("/",N1731,1))))</f>
        <v>faith</v>
      </c>
      <c r="S1731" s="10">
        <f t="shared" ref="S1731:S1794" si="166">(((J1731/60)/60)/24)+DATE(1970,1,1)</f>
        <v>42471.052152777775</v>
      </c>
      <c r="T1731" s="10">
        <f t="shared" ref="T1731:T1794" si="167">(I1731/86400)+DATE(1970,1,1)</f>
        <v>42531.052152777775</v>
      </c>
      <c r="U1731" s="10"/>
    </row>
    <row r="1732" spans="1:21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42302.087766203702</v>
      </c>
      <c r="U1732" s="10"/>
    </row>
    <row r="1733" spans="1:21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  <c r="U1733" s="10"/>
    </row>
    <row r="1734" spans="1:21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  <c r="U1734" s="10"/>
    </row>
    <row r="1735" spans="1:21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  <c r="U1735" s="10"/>
    </row>
    <row r="1736" spans="1:21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  <c r="U1736" s="10"/>
    </row>
    <row r="1737" spans="1:21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</v>
      </c>
      <c r="U1737" s="10"/>
    </row>
    <row r="1738" spans="1:21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  <c r="U1738" s="10"/>
    </row>
    <row r="1739" spans="1:21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42205.948981481481</v>
      </c>
      <c r="U1739" s="10"/>
    </row>
    <row r="1740" spans="1:21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  <c r="U1740" s="10"/>
    </row>
    <row r="1741" spans="1:21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  <c r="U1741" s="10"/>
    </row>
    <row r="1742" spans="1:21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42201.817384259259</v>
      </c>
      <c r="U1742" s="10"/>
    </row>
    <row r="1743" spans="1:21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  <c r="U1743" s="10"/>
    </row>
    <row r="1744" spans="1:21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  <c r="U1744" s="10"/>
    </row>
    <row r="1745" spans="1:21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  <c r="U1745" s="10"/>
    </row>
    <row r="1746" spans="1:21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  <c r="U1746" s="10"/>
    </row>
    <row r="1747" spans="1:21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  <c r="U1747" s="10"/>
    </row>
    <row r="1748" spans="1:21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  <c r="U1748" s="10"/>
    </row>
    <row r="1749" spans="1:21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  <c r="U1749" s="10"/>
    </row>
    <row r="1750" spans="1:21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  <c r="U1750" s="10"/>
    </row>
    <row r="1751" spans="1:21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  <c r="U1751" s="10"/>
    </row>
    <row r="1752" spans="1:21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  <c r="U1752" s="10"/>
    </row>
    <row r="1753" spans="1:21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  <c r="U1753" s="10"/>
    </row>
    <row r="1754" spans="1:21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  <c r="U1754" s="10"/>
    </row>
    <row r="1755" spans="1:21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  <c r="U1755" s="10"/>
    </row>
    <row r="1756" spans="1:21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  <c r="U1756" s="10"/>
    </row>
    <row r="1757" spans="1:21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  <c r="U1757" s="10"/>
    </row>
    <row r="1758" spans="1:21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  <c r="U1758" s="10"/>
    </row>
    <row r="1759" spans="1:21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  <c r="U1759" s="10"/>
    </row>
    <row r="1760" spans="1:21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  <c r="U1760" s="10"/>
    </row>
    <row r="1761" spans="1:21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  <c r="U1761" s="10"/>
    </row>
    <row r="1762" spans="1:21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  <c r="U1762" s="10"/>
    </row>
    <row r="1763" spans="1:21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  <c r="U1763" s="10"/>
    </row>
    <row r="1764" spans="1:2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  <c r="U1764" s="10"/>
    </row>
    <row r="1765" spans="1:21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  <c r="U1765" s="10"/>
    </row>
    <row r="1766" spans="1:21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  <c r="U1766" s="10"/>
    </row>
    <row r="1767" spans="1:21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  <c r="U1767" s="10"/>
    </row>
    <row r="1768" spans="1:21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  <c r="U1768" s="10"/>
    </row>
    <row r="1769" spans="1:21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  <c r="U1769" s="10"/>
    </row>
    <row r="1770" spans="1:21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  <c r="U1770" s="10"/>
    </row>
    <row r="1771" spans="1:21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  <c r="U1771" s="10"/>
    </row>
    <row r="1772" spans="1:21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  <c r="U1772" s="10"/>
    </row>
    <row r="1773" spans="1:21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41935.979629629626</v>
      </c>
      <c r="U1773" s="10"/>
    </row>
    <row r="1774" spans="1:21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  <c r="U1774" s="10"/>
    </row>
    <row r="1775" spans="1:21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  <c r="U1775" s="10"/>
    </row>
    <row r="1776" spans="1:21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  <c r="U1776" s="10"/>
    </row>
    <row r="1777" spans="1:21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41936.976388888885</v>
      </c>
      <c r="U1777" s="10"/>
    </row>
    <row r="1778" spans="1:21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  <c r="U1778" s="10"/>
    </row>
    <row r="1779" spans="1:21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  <c r="U1779" s="10"/>
    </row>
    <row r="1780" spans="1:21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  <c r="U1780" s="10"/>
    </row>
    <row r="1781" spans="1:21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  <c r="U1781" s="10"/>
    </row>
    <row r="1782" spans="1:21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42553.600810185184</v>
      </c>
      <c r="U1782" s="10"/>
    </row>
    <row r="1783" spans="1:21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  <c r="U1783" s="10"/>
    </row>
    <row r="1784" spans="1:21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  <c r="U1784" s="10"/>
    </row>
    <row r="1785" spans="1:21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  <c r="U1785" s="10"/>
    </row>
    <row r="1786" spans="1:21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  <c r="U1786" s="10"/>
    </row>
    <row r="1787" spans="1:21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  <c r="U1787" s="10"/>
    </row>
    <row r="1788" spans="1:21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  <c r="U1788" s="10"/>
    </row>
    <row r="1789" spans="1:21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  <c r="U1789" s="10"/>
    </row>
    <row r="1790" spans="1:21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  <c r="U1790" s="10"/>
    </row>
    <row r="1791" spans="1:21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  <c r="U1791" s="10"/>
    </row>
    <row r="1792" spans="1:21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42040.674513888887</v>
      </c>
      <c r="U1792" s="10"/>
    </row>
    <row r="1793" spans="1:21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  <c r="U1793" s="10"/>
    </row>
    <row r="1794" spans="1:21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  <c r="U1794" s="10"/>
    </row>
    <row r="1795" spans="1:21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IF(L1795=0,0,E1795/L1795)</f>
        <v>20</v>
      </c>
      <c r="Q1795" t="str">
        <f t="shared" ref="Q1795:Q1858" si="170">LEFT(N1795,((SEARCH("/",N1795,1)))-1)</f>
        <v>photography</v>
      </c>
      <c r="R1795" t="str">
        <f t="shared" ref="R1795:R1858" si="171">RIGHT(N1795,((LEN(N1795))-(SEARCH("/",N1795,1))))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(I1795/86400)+DATE(1970,1,1)</f>
        <v>41970.933333333334</v>
      </c>
      <c r="U1795" s="10"/>
    </row>
    <row r="1796" spans="1:21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  <c r="U1796" s="10"/>
    </row>
    <row r="1797" spans="1:21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  <c r="U1797" s="10"/>
    </row>
    <row r="1798" spans="1:21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  <c r="U1798" s="10"/>
    </row>
    <row r="1799" spans="1:21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  <c r="U1799" s="10"/>
    </row>
    <row r="1800" spans="1:21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  <c r="U1800" s="10"/>
    </row>
    <row r="1801" spans="1:21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  <c r="U1801" s="10"/>
    </row>
    <row r="1802" spans="1:21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  <c r="U1802" s="10"/>
    </row>
    <row r="1803" spans="1:21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  <c r="U1803" s="10"/>
    </row>
    <row r="1804" spans="1:21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  <c r="U1804" s="10"/>
    </row>
    <row r="1805" spans="1:21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42049.071550925924</v>
      </c>
      <c r="U1805" s="10"/>
    </row>
    <row r="1806" spans="1:21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  <c r="U1806" s="10"/>
    </row>
    <row r="1807" spans="1:21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  <c r="U1807" s="10"/>
    </row>
    <row r="1808" spans="1:21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  <c r="U1808" s="10"/>
    </row>
    <row r="1809" spans="1:21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  <c r="U1809" s="10"/>
    </row>
    <row r="1810" spans="1:21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  <c r="U1810" s="10"/>
    </row>
    <row r="1811" spans="1:21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  <c r="U1811" s="10"/>
    </row>
    <row r="1812" spans="1:21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  <c r="U1812" s="10"/>
    </row>
    <row r="1813" spans="1:21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  <c r="U1813" s="10"/>
    </row>
    <row r="1814" spans="1:21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  <c r="U1814" s="10"/>
    </row>
    <row r="1815" spans="1:21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  <c r="U1815" s="10"/>
    </row>
    <row r="1816" spans="1:21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  <c r="U1816" s="10"/>
    </row>
    <row r="1817" spans="1:21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42186.906678240739</v>
      </c>
      <c r="U1817" s="10"/>
    </row>
    <row r="1818" spans="1:21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  <c r="U1818" s="10"/>
    </row>
    <row r="1819" spans="1:21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  <c r="U1819" s="10"/>
    </row>
    <row r="1820" spans="1:21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  <c r="U1820" s="10"/>
    </row>
    <row r="1821" spans="1:21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  <c r="U1821" s="10"/>
    </row>
    <row r="1822" spans="1:21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  <c r="U1822" s="10"/>
    </row>
    <row r="1823" spans="1:21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  <c r="U1823" s="10"/>
    </row>
    <row r="1824" spans="1:21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  <c r="U1824" s="10"/>
    </row>
    <row r="1825" spans="1:21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  <c r="U1825" s="10"/>
    </row>
    <row r="1826" spans="1:2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  <c r="U1826" s="10"/>
    </row>
    <row r="1827" spans="1:21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  <c r="U1827" s="10"/>
    </row>
    <row r="1828" spans="1:21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  <c r="U1828" s="10"/>
    </row>
    <row r="1829" spans="1:21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  <c r="U1829" s="10"/>
    </row>
    <row r="1830" spans="1:21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  <c r="U1830" s="10"/>
    </row>
    <row r="1831" spans="1:21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  <c r="U1831" s="10"/>
    </row>
    <row r="1832" spans="1:21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  <c r="U1832" s="10"/>
    </row>
    <row r="1833" spans="1:21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  <c r="U1833" s="10"/>
    </row>
    <row r="1834" spans="1:21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  <c r="U1834" s="10"/>
    </row>
    <row r="1835" spans="1:21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  <c r="U1835" s="10"/>
    </row>
    <row r="1836" spans="1:21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  <c r="U1836" s="10"/>
    </row>
    <row r="1837" spans="1:21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  <c r="U1837" s="10"/>
    </row>
    <row r="1838" spans="1:2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  <c r="U1838" s="10"/>
    </row>
    <row r="1839" spans="1:21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  <c r="U1839" s="10"/>
    </row>
    <row r="1840" spans="1:21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  <c r="U1840" s="10"/>
    </row>
    <row r="1841" spans="1:21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  <c r="U1841" s="10"/>
    </row>
    <row r="1842" spans="1:21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  <c r="U1842" s="10"/>
    </row>
    <row r="1843" spans="1:21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  <c r="U1843" s="10"/>
    </row>
    <row r="1844" spans="1:21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  <c r="U1844" s="10"/>
    </row>
    <row r="1845" spans="1:21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  <c r="U1845" s="10"/>
    </row>
    <row r="1846" spans="1:21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  <c r="U1846" s="10"/>
    </row>
    <row r="1847" spans="1:21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  <c r="U1847" s="10"/>
    </row>
    <row r="1848" spans="1:21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  <c r="U1848" s="10"/>
    </row>
    <row r="1849" spans="1:21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  <c r="U1849" s="10"/>
    </row>
    <row r="1850" spans="1:21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  <c r="U1850" s="10"/>
    </row>
    <row r="1851" spans="1:21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  <c r="U1851" s="10"/>
    </row>
    <row r="1852" spans="1:21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  <c r="U1852" s="10"/>
    </row>
    <row r="1853" spans="1:21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  <c r="U1853" s="10"/>
    </row>
    <row r="1854" spans="1:21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  <c r="U1854" s="10"/>
    </row>
    <row r="1855" spans="1:21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  <c r="U1855" s="10"/>
    </row>
    <row r="1856" spans="1:21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  <c r="U1856" s="10"/>
    </row>
    <row r="1857" spans="1:21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  <c r="U1857" s="10"/>
    </row>
    <row r="1858" spans="1:21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  <c r="U1858" s="10"/>
    </row>
    <row r="1859" spans="1:21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IF(L1859=0,0,E1859/L1859)</f>
        <v>136.36363636363637</v>
      </c>
      <c r="Q1859" t="str">
        <f t="shared" ref="Q1859:Q1922" si="176">LEFT(N1859,((SEARCH("/",N1859,1)))-1)</f>
        <v>music</v>
      </c>
      <c r="R1859" t="str">
        <f t="shared" ref="R1859:R1922" si="177">RIGHT(N1859,((LEN(N1859))-(SEARCH("/",N1859,1))))</f>
        <v>rock</v>
      </c>
      <c r="S1859" s="10">
        <f t="shared" ref="S1859:S1922" si="178">(((J1859/60)/60)/24)+DATE(1970,1,1)</f>
        <v>41864.76866898148</v>
      </c>
      <c r="T1859" s="10">
        <f t="shared" ref="T1859:T1922" si="179">(I1859/86400)+DATE(1970,1,1)</f>
        <v>41894.76866898148</v>
      </c>
      <c r="U1859" s="10"/>
    </row>
    <row r="1860" spans="1:21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  <c r="U1860" s="10"/>
    </row>
    <row r="1861" spans="1:21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  <c r="U1861" s="10"/>
    </row>
    <row r="1862" spans="1:21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41676.70930555556</v>
      </c>
      <c r="U1862" s="10"/>
    </row>
    <row r="1863" spans="1:21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  <c r="U1863" s="10"/>
    </row>
    <row r="1864" spans="1:21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  <c r="U1864" s="10"/>
    </row>
    <row r="1865" spans="1:21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  <c r="U1865" s="10"/>
    </row>
    <row r="1866" spans="1:21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  <c r="U1866" s="10"/>
    </row>
    <row r="1867" spans="1:21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  <c r="U1867" s="10"/>
    </row>
    <row r="1868" spans="1:21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  <c r="U1868" s="10"/>
    </row>
    <row r="1869" spans="1:21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  <c r="U1869" s="10"/>
    </row>
    <row r="1870" spans="1:21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  <c r="U1870" s="10"/>
    </row>
    <row r="1871" spans="1:21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  <c r="U1871" s="10"/>
    </row>
    <row r="1872" spans="1:21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  <c r="U1872" s="10"/>
    </row>
    <row r="1873" spans="1:21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  <c r="U1873" s="10"/>
    </row>
    <row r="1874" spans="1:21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  <c r="U1874" s="10"/>
    </row>
    <row r="1875" spans="1:21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  <c r="U1875" s="10"/>
    </row>
    <row r="1876" spans="1:21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  <c r="U1876" s="10"/>
    </row>
    <row r="1877" spans="1:21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  <c r="U1877" s="10"/>
    </row>
    <row r="1878" spans="1:21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41806.284780092596</v>
      </c>
      <c r="U1878" s="10"/>
    </row>
    <row r="1879" spans="1:21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  <c r="U1879" s="10"/>
    </row>
    <row r="1880" spans="1:21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  <c r="U1880" s="10"/>
    </row>
    <row r="1881" spans="1:21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  <c r="U1881" s="10"/>
    </row>
    <row r="1882" spans="1:21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  <c r="U1882" s="10"/>
    </row>
    <row r="1883" spans="1:21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  <c r="U1883" s="10"/>
    </row>
    <row r="1884" spans="1:21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  <c r="U1884" s="10"/>
    </row>
    <row r="1885" spans="1:21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  <c r="U1885" s="10"/>
    </row>
    <row r="1886" spans="1:21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  <c r="U1886" s="10"/>
    </row>
    <row r="1887" spans="1:21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  <c r="U1887" s="10"/>
    </row>
    <row r="1888" spans="1:21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  <c r="U1888" s="10"/>
    </row>
    <row r="1889" spans="1:21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  <c r="U1889" s="10"/>
    </row>
    <row r="1890" spans="1:21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  <c r="U1890" s="10"/>
    </row>
    <row r="1891" spans="1:21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  <c r="U1891" s="10"/>
    </row>
    <row r="1892" spans="1:21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  <c r="U1892" s="10"/>
    </row>
    <row r="1893" spans="1:21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  <c r="U1893" s="10"/>
    </row>
    <row r="1894" spans="1:21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  <c r="U1894" s="10"/>
    </row>
    <row r="1895" spans="1:21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  <c r="U1895" s="10"/>
    </row>
    <row r="1896" spans="1:21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</v>
      </c>
      <c r="U1896" s="10"/>
    </row>
    <row r="1897" spans="1:21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  <c r="U1897" s="10"/>
    </row>
    <row r="1898" spans="1:21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  <c r="U1898" s="10"/>
    </row>
    <row r="1899" spans="1:21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  <c r="U1899" s="10"/>
    </row>
    <row r="1900" spans="1:21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  <c r="U1900" s="10"/>
    </row>
    <row r="1901" spans="1:21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  <c r="U1901" s="10"/>
    </row>
    <row r="1902" spans="1:21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  <c r="U1902" s="10"/>
    </row>
    <row r="1903" spans="1:21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  <c r="U1903" s="10"/>
    </row>
    <row r="1904" spans="1:21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  <c r="U1904" s="10"/>
    </row>
    <row r="1905" spans="1:21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  <c r="U1905" s="10"/>
    </row>
    <row r="1906" spans="1:21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  <c r="U1906" s="10"/>
    </row>
    <row r="1907" spans="1:21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  <c r="U1907" s="10"/>
    </row>
    <row r="1908" spans="1:21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  <c r="U1908" s="10"/>
    </row>
    <row r="1909" spans="1:21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  <c r="U1909" s="10"/>
    </row>
    <row r="1910" spans="1:21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  <c r="U1910" s="10"/>
    </row>
    <row r="1911" spans="1:21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  <c r="U1911" s="10"/>
    </row>
    <row r="1912" spans="1:21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  <c r="U1912" s="10"/>
    </row>
    <row r="1913" spans="1:21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  <c r="U1913" s="10"/>
    </row>
    <row r="1914" spans="1:21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  <c r="U1914" s="10"/>
    </row>
    <row r="1915" spans="1:21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  <c r="U1915" s="10"/>
    </row>
    <row r="1916" spans="1:21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  <c r="U1916" s="10"/>
    </row>
    <row r="1917" spans="1:21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  <c r="U1917" s="10"/>
    </row>
    <row r="1918" spans="1:21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  <c r="U1918" s="10"/>
    </row>
    <row r="1919" spans="1:21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  <c r="U1919" s="10"/>
    </row>
    <row r="1920" spans="1:21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  <c r="U1920" s="10"/>
    </row>
    <row r="1921" spans="1:21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42143.875567129631</v>
      </c>
      <c r="U1921" s="10"/>
    </row>
    <row r="1922" spans="1:21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  <c r="U1922" s="10"/>
    </row>
    <row r="1923" spans="1:21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IF(L1923=0,0,E1923/L1923)</f>
        <v>54</v>
      </c>
      <c r="Q1923" t="str">
        <f t="shared" ref="Q1923:Q1986" si="182">LEFT(N1923,((SEARCH("/",N1923,1)))-1)</f>
        <v>music</v>
      </c>
      <c r="R1923" t="str">
        <f t="shared" ref="R1923:R1986" si="183">RIGHT(N1923,((LEN(N1923))-(SEARCH("/",N1923,1))))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(I1923/86400)+DATE(1970,1,1)</f>
        <v>41104.221562500003</v>
      </c>
      <c r="U1923" s="10"/>
    </row>
    <row r="1924" spans="1:21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  <c r="U1924" s="10"/>
    </row>
    <row r="1925" spans="1:21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  <c r="U1925" s="10"/>
    </row>
    <row r="1926" spans="1:21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  <c r="U1926" s="10"/>
    </row>
    <row r="1927" spans="1:21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  <c r="U1927" s="10"/>
    </row>
    <row r="1928" spans="1:21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  <c r="U1928" s="10"/>
    </row>
    <row r="1929" spans="1:2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  <c r="U1929" s="10"/>
    </row>
    <row r="1930" spans="1:21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</v>
      </c>
      <c r="U1930" s="10"/>
    </row>
    <row r="1931" spans="1:21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  <c r="U1931" s="10"/>
    </row>
    <row r="1932" spans="1:21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  <c r="U1932" s="10"/>
    </row>
    <row r="1933" spans="1:21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  <c r="U1933" s="10"/>
    </row>
    <row r="1934" spans="1:21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40932.809872685189</v>
      </c>
      <c r="U1934" s="10"/>
    </row>
    <row r="1935" spans="1:21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  <c r="U1935" s="10"/>
    </row>
    <row r="1936" spans="1:21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  <c r="U1936" s="10"/>
    </row>
    <row r="1937" spans="1:21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  <c r="U1937" s="10"/>
    </row>
    <row r="1938" spans="1:21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  <c r="U1938" s="10"/>
    </row>
    <row r="1939" spans="1:21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  <c r="U1939" s="10"/>
    </row>
    <row r="1940" spans="1:21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  <c r="U1940" s="10"/>
    </row>
    <row r="1941" spans="1:21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  <c r="U1941" s="10"/>
    </row>
    <row r="1942" spans="1:21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  <c r="U1942" s="10"/>
    </row>
    <row r="1943" spans="1:21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  <c r="U1943" s="10"/>
    </row>
    <row r="1944" spans="1:21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  <c r="U1944" s="10"/>
    </row>
    <row r="1945" spans="1:21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  <c r="U1945" s="10"/>
    </row>
    <row r="1946" spans="1:21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  <c r="U1946" s="10"/>
    </row>
    <row r="1947" spans="1:21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42197.251828703702</v>
      </c>
      <c r="U1947" s="10"/>
    </row>
    <row r="1948" spans="1:21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  <c r="U1948" s="10"/>
    </row>
    <row r="1949" spans="1:21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  <c r="U1949" s="10"/>
    </row>
    <row r="1950" spans="1:21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  <c r="U1950" s="10"/>
    </row>
    <row r="1951" spans="1:21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41830.423043981486</v>
      </c>
      <c r="U1951" s="10"/>
    </row>
    <row r="1952" spans="1:21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  <c r="U1952" s="10"/>
    </row>
    <row r="1953" spans="1:21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  <c r="U1953" s="10"/>
    </row>
    <row r="1954" spans="1:21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  <c r="U1954" s="10"/>
    </row>
    <row r="1955" spans="1:21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  <c r="U1955" s="10"/>
    </row>
    <row r="1956" spans="1:21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  <c r="U1956" s="10"/>
    </row>
    <row r="1957" spans="1:21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  <c r="U1957" s="10"/>
    </row>
    <row r="1958" spans="1:21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  <c r="U1958" s="10"/>
    </row>
    <row r="1959" spans="1:21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41209.098530092597</v>
      </c>
      <c r="U1959" s="10"/>
    </row>
    <row r="1960" spans="1:21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  <c r="U1960" s="10"/>
    </row>
    <row r="1961" spans="1:21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  <c r="U1961" s="10"/>
    </row>
    <row r="1962" spans="1:21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  <c r="U1962" s="10"/>
    </row>
    <row r="1963" spans="1:21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  <c r="U1963" s="10"/>
    </row>
    <row r="1964" spans="1:21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  <c r="U1964" s="10"/>
    </row>
    <row r="1965" spans="1:21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  <c r="U1965" s="10"/>
    </row>
    <row r="1966" spans="1:21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  <c r="U1966" s="10"/>
    </row>
    <row r="1967" spans="1:21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  <c r="U1967" s="10"/>
    </row>
    <row r="1968" spans="1:21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  <c r="U1968" s="10"/>
    </row>
    <row r="1969" spans="1:21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  <c r="U1969" s="10"/>
    </row>
    <row r="1970" spans="1:21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  <c r="U1970" s="10"/>
    </row>
    <row r="1971" spans="1:21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  <c r="U1971" s="10"/>
    </row>
    <row r="1972" spans="1:21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  <c r="U1972" s="10"/>
    </row>
    <row r="1973" spans="1:21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  <c r="U1973" s="10"/>
    </row>
    <row r="1974" spans="1:21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  <c r="U1974" s="10"/>
    </row>
    <row r="1975" spans="1:21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  <c r="U1975" s="10"/>
    </row>
    <row r="1976" spans="1:21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  <c r="U1976" s="10"/>
    </row>
    <row r="1977" spans="1:21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  <c r="U1977" s="10"/>
    </row>
    <row r="1978" spans="1:21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  <c r="U1978" s="10"/>
    </row>
    <row r="1979" spans="1:21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  <c r="U1979" s="10"/>
    </row>
    <row r="1980" spans="1:21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  <c r="U1980" s="10"/>
    </row>
    <row r="1981" spans="1:21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  <c r="U1981" s="10"/>
    </row>
    <row r="1982" spans="1:21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  <c r="U1982" s="10"/>
    </row>
    <row r="1983" spans="1:21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  <c r="U1983" s="10"/>
    </row>
    <row r="1984" spans="1:21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  <c r="U1984" s="10"/>
    </row>
    <row r="1985" spans="1:21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  <c r="U1985" s="10"/>
    </row>
    <row r="1986" spans="1:21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  <c r="U1986" s="10"/>
    </row>
    <row r="1987" spans="1:21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IF(L1987=0,0,E1987/L1987)</f>
        <v>12.75</v>
      </c>
      <c r="Q1987" t="str">
        <f t="shared" ref="Q1987:Q2050" si="188">LEFT(N1987,((SEARCH("/",N1987,1)))-1)</f>
        <v>photography</v>
      </c>
      <c r="R1987" t="str">
        <f t="shared" ref="R1987:R2050" si="189">RIGHT(N1987,((LEN(N1987))-(SEARCH("/",N1987,1))))</f>
        <v>people</v>
      </c>
      <c r="S1987" s="10">
        <f t="shared" ref="S1987:S2050" si="190">(((J1987/60)/60)/24)+DATE(1970,1,1)</f>
        <v>42555.698738425926</v>
      </c>
      <c r="T1987" s="10">
        <f t="shared" ref="T1987:T2050" si="191">(I1987/86400)+DATE(1970,1,1)</f>
        <v>42584.958333333328</v>
      </c>
      <c r="U1987" s="10"/>
    </row>
    <row r="1988" spans="1:21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  <c r="U1988" s="10"/>
    </row>
    <row r="1989" spans="1:21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  <c r="U1989" s="10"/>
    </row>
    <row r="1990" spans="1:2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  <c r="U1990" s="10"/>
    </row>
    <row r="1991" spans="1:21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  <c r="U1991" s="10"/>
    </row>
    <row r="1992" spans="1:21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  <c r="U1992" s="10"/>
    </row>
    <row r="1993" spans="1:21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  <c r="U1993" s="10"/>
    </row>
    <row r="1994" spans="1:21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  <c r="U1994" s="10"/>
    </row>
    <row r="1995" spans="1:21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42359.588391203702</v>
      </c>
      <c r="U1995" s="10"/>
    </row>
    <row r="1996" spans="1:21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  <c r="U1996" s="10"/>
    </row>
    <row r="1997" spans="1:21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  <c r="U1997" s="10"/>
    </row>
    <row r="1998" spans="1:21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  <c r="U1998" s="10"/>
    </row>
    <row r="1999" spans="1:21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  <c r="U1999" s="10"/>
    </row>
    <row r="2000" spans="1:21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  <c r="U2000" s="10"/>
    </row>
    <row r="2001" spans="1:21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  <c r="U2001" s="10"/>
    </row>
    <row r="2002" spans="1:21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  <c r="U2002" s="10"/>
    </row>
    <row r="2003" spans="1:21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  <c r="U2003" s="10"/>
    </row>
    <row r="2004" spans="1:21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  <c r="U2004" s="10"/>
    </row>
    <row r="2005" spans="1:21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  <c r="U2005" s="10"/>
    </row>
    <row r="2006" spans="1:21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  <c r="U2006" s="10"/>
    </row>
    <row r="2007" spans="1:21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  <c r="U2007" s="10"/>
    </row>
    <row r="2008" spans="1:21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  <c r="U2008" s="10"/>
    </row>
    <row r="2009" spans="1:21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  <c r="U2009" s="10"/>
    </row>
    <row r="2010" spans="1:21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  <c r="U2010" s="10"/>
    </row>
    <row r="2011" spans="1:21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  <c r="U2011" s="10"/>
    </row>
    <row r="2012" spans="1:21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  <c r="U2012" s="10"/>
    </row>
    <row r="2013" spans="1:21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  <c r="U2013" s="10"/>
    </row>
    <row r="2014" spans="1:21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  <c r="U2014" s="10"/>
    </row>
    <row r="2015" spans="1:21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  <c r="U2015" s="10"/>
    </row>
    <row r="2016" spans="1:21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  <c r="U2016" s="10"/>
    </row>
    <row r="2017" spans="1:21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  <c r="U2017" s="10"/>
    </row>
    <row r="2018" spans="1:21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41342.880775462967</v>
      </c>
      <c r="U2018" s="10"/>
    </row>
    <row r="2019" spans="1:21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  <c r="U2019" s="10"/>
    </row>
    <row r="2020" spans="1:21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  <c r="U2020" s="10"/>
    </row>
    <row r="2021" spans="1:21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  <c r="U2021" s="10"/>
    </row>
    <row r="2022" spans="1:21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41773.961111111115</v>
      </c>
      <c r="U2022" s="10"/>
    </row>
    <row r="2023" spans="1:21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  <c r="U2023" s="10"/>
    </row>
    <row r="2024" spans="1:21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  <c r="U2024" s="10"/>
    </row>
    <row r="2025" spans="1:21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  <c r="U2025" s="10"/>
    </row>
    <row r="2026" spans="1:21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  <c r="U2026" s="10"/>
    </row>
    <row r="2027" spans="1:21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  <c r="U2027" s="10"/>
    </row>
    <row r="2028" spans="1:21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  <c r="U2028" s="10"/>
    </row>
    <row r="2029" spans="1:21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  <c r="U2029" s="10"/>
    </row>
    <row r="2030" spans="1:21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  <c r="U2030" s="10"/>
    </row>
    <row r="2031" spans="1:21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  <c r="U2031" s="10"/>
    </row>
    <row r="2032" spans="1:21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  <c r="U2032" s="10"/>
    </row>
    <row r="2033" spans="1:21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  <c r="U2033" s="10"/>
    </row>
    <row r="2034" spans="1:21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  <c r="U2034" s="10"/>
    </row>
    <row r="2035" spans="1:21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  <c r="U2035" s="10"/>
    </row>
    <row r="2036" spans="1:21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  <c r="U2036" s="10"/>
    </row>
    <row r="2037" spans="1:21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  <c r="U2037" s="10"/>
    </row>
    <row r="2038" spans="1:21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41768.864803240736</v>
      </c>
      <c r="U2038" s="10"/>
    </row>
    <row r="2039" spans="1:21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  <c r="U2039" s="10"/>
    </row>
    <row r="2040" spans="1:21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  <c r="U2040" s="10"/>
    </row>
    <row r="2041" spans="1:21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  <c r="U2041" s="10"/>
    </row>
    <row r="2042" spans="1:21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  <c r="U2042" s="10"/>
    </row>
    <row r="2043" spans="1:21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  <c r="U2043" s="10"/>
    </row>
    <row r="2044" spans="1:21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  <c r="U2044" s="10"/>
    </row>
    <row r="2045" spans="1:21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  <c r="U2045" s="10"/>
    </row>
    <row r="2046" spans="1:21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  <c r="U2046" s="10"/>
    </row>
    <row r="2047" spans="1:21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41099.088506944448</v>
      </c>
      <c r="U2047" s="10"/>
    </row>
    <row r="2048" spans="1:21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  <c r="U2048" s="10"/>
    </row>
    <row r="2049" spans="1:21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  <c r="U2049" s="10"/>
    </row>
    <row r="2050" spans="1:21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  <c r="U2050" s="10"/>
    </row>
    <row r="2051" spans="1:2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IF(L2051=0,0,E2051/L2051)</f>
        <v>80.991037735849048</v>
      </c>
      <c r="Q2051" t="str">
        <f t="shared" ref="Q2051:Q2114" si="194">LEFT(N2051,((SEARCH("/",N2051,1)))-1)</f>
        <v>technology</v>
      </c>
      <c r="R2051" t="str">
        <f t="shared" ref="R2051:R2114" si="195">RIGHT(N2051,((LEN(N2051))-(SEARCH("/",N2051,1))))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(I2051/86400)+DATE(1970,1,1)</f>
        <v>41610.957638888889</v>
      </c>
      <c r="U2051" s="10"/>
    </row>
    <row r="2052" spans="1:21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  <c r="U2052" s="10"/>
    </row>
    <row r="2053" spans="1:21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  <c r="U2053" s="10"/>
    </row>
    <row r="2054" spans="1:21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  <c r="U2054" s="10"/>
    </row>
    <row r="2055" spans="1:21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  <c r="U2055" s="10"/>
    </row>
    <row r="2056" spans="1:21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  <c r="U2056" s="10"/>
    </row>
    <row r="2057" spans="1:21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  <c r="U2057" s="10"/>
    </row>
    <row r="2058" spans="1:21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  <c r="U2058" s="10"/>
    </row>
    <row r="2059" spans="1:21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  <c r="U2059" s="10"/>
    </row>
    <row r="2060" spans="1:21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  <c r="U2060" s="10"/>
    </row>
    <row r="2061" spans="1:21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  <c r="U2061" s="10"/>
    </row>
    <row r="2062" spans="1:21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  <c r="U2062" s="10"/>
    </row>
    <row r="2063" spans="1:21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  <c r="U2063" s="10"/>
    </row>
    <row r="2064" spans="1:21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  <c r="U2064" s="10"/>
    </row>
    <row r="2065" spans="1:21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  <c r="U2065" s="10"/>
    </row>
    <row r="2066" spans="1:21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  <c r="U2066" s="10"/>
    </row>
    <row r="2067" spans="1:21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  <c r="U2067" s="10"/>
    </row>
    <row r="2068" spans="1:21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  <c r="U2068" s="10"/>
    </row>
    <row r="2069" spans="1:21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  <c r="U2069" s="10"/>
    </row>
    <row r="2070" spans="1:21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  <c r="U2070" s="10"/>
    </row>
    <row r="2071" spans="1:21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  <c r="U2071" s="10"/>
    </row>
    <row r="2072" spans="1:21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  <c r="U2072" s="10"/>
    </row>
    <row r="2073" spans="1:21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  <c r="U2073" s="10"/>
    </row>
    <row r="2074" spans="1:21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  <c r="U2074" s="10"/>
    </row>
    <row r="2075" spans="1:21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  <c r="U2075" s="10"/>
    </row>
    <row r="2076" spans="1:21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  <c r="U2076" s="10"/>
    </row>
    <row r="2077" spans="1:21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  <c r="U2077" s="10"/>
    </row>
    <row r="2078" spans="1:21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  <c r="U2078" s="10"/>
    </row>
    <row r="2079" spans="1:21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  <c r="U2079" s="10"/>
    </row>
    <row r="2080" spans="1:21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  <c r="U2080" s="10"/>
    </row>
    <row r="2081" spans="1:21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  <c r="U2081" s="10"/>
    </row>
    <row r="2082" spans="1:21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  <c r="U2082" s="10"/>
    </row>
    <row r="2083" spans="1:21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  <c r="U2083" s="10"/>
    </row>
    <row r="2084" spans="1:21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  <c r="U2084" s="10"/>
    </row>
    <row r="2085" spans="1:21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  <c r="U2085" s="10"/>
    </row>
    <row r="2086" spans="1:21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  <c r="U2086" s="10"/>
    </row>
    <row r="2087" spans="1:21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  <c r="U2087" s="10"/>
    </row>
    <row r="2088" spans="1:21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  <c r="U2088" s="10"/>
    </row>
    <row r="2089" spans="1:21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  <c r="U2089" s="10"/>
    </row>
    <row r="2090" spans="1:21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  <c r="U2090" s="10"/>
    </row>
    <row r="2091" spans="1:21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  <c r="U2091" s="10"/>
    </row>
    <row r="2092" spans="1:21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41329.381423611107</v>
      </c>
      <c r="U2092" s="10"/>
    </row>
    <row r="2093" spans="1:21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  <c r="U2093" s="10"/>
    </row>
    <row r="2094" spans="1:21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  <c r="U2094" s="10"/>
    </row>
    <row r="2095" spans="1:21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  <c r="U2095" s="10"/>
    </row>
    <row r="2096" spans="1:21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  <c r="U2096" s="10"/>
    </row>
    <row r="2097" spans="1:21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40818.733483796299</v>
      </c>
      <c r="U2097" s="10"/>
    </row>
    <row r="2098" spans="1:21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  <c r="U2098" s="10"/>
    </row>
    <row r="2099" spans="1:21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  <c r="U2099" s="10"/>
    </row>
    <row r="2100" spans="1:21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  <c r="U2100" s="10"/>
    </row>
    <row r="2101" spans="1:2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  <c r="U2101" s="10"/>
    </row>
    <row r="2102" spans="1:21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  <c r="U2102" s="10"/>
    </row>
    <row r="2103" spans="1:21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  <c r="U2103" s="10"/>
    </row>
    <row r="2104" spans="1:21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  <c r="U2104" s="10"/>
    </row>
    <row r="2105" spans="1:21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  <c r="U2105" s="10"/>
    </row>
    <row r="2106" spans="1:21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  <c r="U2106" s="10"/>
    </row>
    <row r="2107" spans="1:21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  <c r="U2107" s="10"/>
    </row>
    <row r="2108" spans="1:21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  <c r="U2108" s="10"/>
    </row>
    <row r="2109" spans="1:21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  <c r="U2109" s="10"/>
    </row>
    <row r="2110" spans="1:21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  <c r="U2110" s="10"/>
    </row>
    <row r="2111" spans="1:21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  <c r="U2111" s="10"/>
    </row>
    <row r="2112" spans="1:21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  <c r="U2112" s="10"/>
    </row>
    <row r="2113" spans="1:21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  <c r="U2113" s="10"/>
    </row>
    <row r="2114" spans="1:21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  <c r="U2114" s="10"/>
    </row>
    <row r="2115" spans="1:21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IF(L2115=0,0,E2115/L2115)</f>
        <v>68.598130841121488</v>
      </c>
      <c r="Q2115" t="str">
        <f t="shared" ref="Q2115:Q2178" si="200">LEFT(N2115,((SEARCH("/",N2115,1)))-1)</f>
        <v>music</v>
      </c>
      <c r="R2115" t="str">
        <f t="shared" ref="R2115:R2178" si="201">RIGHT(N2115,((LEN(N2115))-(SEARCH("/",N2115,1))))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(I2115/86400)+DATE(1970,1,1)</f>
        <v>41905.86546296296</v>
      </c>
      <c r="U2115" s="10"/>
    </row>
    <row r="2116" spans="1:21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  <c r="U2116" s="10"/>
    </row>
    <row r="2117" spans="1:21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  <c r="U2117" s="10"/>
    </row>
    <row r="2118" spans="1:21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  <c r="U2118" s="10"/>
    </row>
    <row r="2119" spans="1:21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  <c r="U2119" s="10"/>
    </row>
    <row r="2120" spans="1:21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  <c r="U2120" s="10"/>
    </row>
    <row r="2121" spans="1:21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  <c r="U2121" s="10"/>
    </row>
    <row r="2122" spans="1:21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  <c r="U2122" s="10"/>
    </row>
    <row r="2123" spans="1:21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  <c r="U2123" s="10"/>
    </row>
    <row r="2124" spans="1:21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  <c r="U2124" s="10"/>
    </row>
    <row r="2125" spans="1:21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  <c r="U2125" s="10"/>
    </row>
    <row r="2126" spans="1:21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  <c r="U2126" s="10"/>
    </row>
    <row r="2127" spans="1:21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  <c r="U2127" s="10"/>
    </row>
    <row r="2128" spans="1:21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  <c r="U2128" s="10"/>
    </row>
    <row r="2129" spans="1:21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  <c r="U2129" s="10"/>
    </row>
    <row r="2130" spans="1:21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  <c r="U2130" s="10"/>
    </row>
    <row r="2131" spans="1:21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  <c r="U2131" s="10"/>
    </row>
    <row r="2132" spans="1:21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  <c r="U2132" s="10"/>
    </row>
    <row r="2133" spans="1:21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  <c r="U2133" s="10"/>
    </row>
    <row r="2134" spans="1:21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  <c r="U2134" s="10"/>
    </row>
    <row r="2135" spans="1:21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  <c r="U2135" s="10"/>
    </row>
    <row r="2136" spans="1:21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  <c r="U2136" s="10"/>
    </row>
    <row r="2137" spans="1:21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41186.96334490741</v>
      </c>
      <c r="U2137" s="10"/>
    </row>
    <row r="2138" spans="1:21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  <c r="U2138" s="10"/>
    </row>
    <row r="2139" spans="1:21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  <c r="U2139" s="10"/>
    </row>
    <row r="2140" spans="1:21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  <c r="U2140" s="10"/>
    </row>
    <row r="2141" spans="1:21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  <c r="U2141" s="10"/>
    </row>
    <row r="2142" spans="1:21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  <c r="U2142" s="10"/>
    </row>
    <row r="2143" spans="1:21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  <c r="U2143" s="10"/>
    </row>
    <row r="2144" spans="1:21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  <c r="U2144" s="10"/>
    </row>
    <row r="2145" spans="1:21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  <c r="U2145" s="10"/>
    </row>
    <row r="2146" spans="1:21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  <c r="U2146" s="10"/>
    </row>
    <row r="2147" spans="1:21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  <c r="U2147" s="10"/>
    </row>
    <row r="2148" spans="1:21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  <c r="U2148" s="10"/>
    </row>
    <row r="2149" spans="1:2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  <c r="U2149" s="10"/>
    </row>
    <row r="2150" spans="1:21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  <c r="U2150" s="10"/>
    </row>
    <row r="2151" spans="1:21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  <c r="U2151" s="10"/>
    </row>
    <row r="2152" spans="1:2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  <c r="U2152" s="10"/>
    </row>
    <row r="2153" spans="1:21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42550.847384259258</v>
      </c>
      <c r="U2153" s="10"/>
    </row>
    <row r="2154" spans="1:21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  <c r="U2154" s="10"/>
    </row>
    <row r="2155" spans="1:21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  <c r="U2155" s="10"/>
    </row>
    <row r="2156" spans="1:21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  <c r="U2156" s="10"/>
    </row>
    <row r="2157" spans="1:21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  <c r="U2157" s="10"/>
    </row>
    <row r="2158" spans="1:21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  <c r="U2158" s="10"/>
    </row>
    <row r="2159" spans="1:21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  <c r="U2159" s="10"/>
    </row>
    <row r="2160" spans="1:21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  <c r="U2160" s="10"/>
    </row>
    <row r="2161" spans="1:21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40740.731180555558</v>
      </c>
      <c r="U2161" s="10"/>
    </row>
    <row r="2162" spans="1:21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  <c r="U2162" s="10"/>
    </row>
    <row r="2163" spans="1:21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42270.852534722224</v>
      </c>
      <c r="U2163" s="10"/>
    </row>
    <row r="2164" spans="1:21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  <c r="U2164" s="10"/>
    </row>
    <row r="2165" spans="1:21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  <c r="U2165" s="10"/>
    </row>
    <row r="2166" spans="1:21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  <c r="U2166" s="10"/>
    </row>
    <row r="2167" spans="1:21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  <c r="U2167" s="10"/>
    </row>
    <row r="2168" spans="1:21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  <c r="U2168" s="10"/>
    </row>
    <row r="2169" spans="1:21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  <c r="U2169" s="10"/>
    </row>
    <row r="2170" spans="1:21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  <c r="U2170" s="10"/>
    </row>
    <row r="2171" spans="1:21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  <c r="U2171" s="10"/>
    </row>
    <row r="2172" spans="1:21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  <c r="U2172" s="10"/>
    </row>
    <row r="2173" spans="1:21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  <c r="U2173" s="10"/>
    </row>
    <row r="2174" spans="1:21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42112.580092592594</v>
      </c>
      <c r="U2174" s="10"/>
    </row>
    <row r="2175" spans="1:21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  <c r="U2175" s="10"/>
    </row>
    <row r="2176" spans="1:21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  <c r="U2176" s="10"/>
    </row>
    <row r="2177" spans="1:21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  <c r="U2177" s="10"/>
    </row>
    <row r="2178" spans="1:21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  <c r="U2178" s="10"/>
    </row>
    <row r="2179" spans="1:21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IF(L2179=0,0,E2179/L2179)</f>
        <v>65.868421052631575</v>
      </c>
      <c r="Q2179" t="str">
        <f t="shared" ref="Q2179:Q2242" si="206">LEFT(N2179,((SEARCH("/",N2179,1)))-1)</f>
        <v>music</v>
      </c>
      <c r="R2179" t="str">
        <f t="shared" ref="R2179:R2242" si="207">RIGHT(N2179,((LEN(N2179))-(SEARCH("/",N2179,1))))</f>
        <v>rock</v>
      </c>
      <c r="S2179" s="10">
        <f t="shared" ref="S2179:S2242" si="208">(((J2179/60)/60)/24)+DATE(1970,1,1)</f>
        <v>42502.250775462962</v>
      </c>
      <c r="T2179" s="10">
        <f t="shared" ref="T2179:T2242" si="209">(I2179/86400)+DATE(1970,1,1)</f>
        <v>42527.250775462962</v>
      </c>
      <c r="U2179" s="10"/>
    </row>
    <row r="2180" spans="1:21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  <c r="U2180" s="10"/>
    </row>
    <row r="2181" spans="1:21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  <c r="U2181" s="10"/>
    </row>
    <row r="2182" spans="1:21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  <c r="U2182" s="10"/>
    </row>
    <row r="2183" spans="1:21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  <c r="U2183" s="10"/>
    </row>
    <row r="2184" spans="1:21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  <c r="U2184" s="10"/>
    </row>
    <row r="2185" spans="1:21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  <c r="U2185" s="10"/>
    </row>
    <row r="2186" spans="1:21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  <c r="U2186" s="10"/>
    </row>
    <row r="2187" spans="1:21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41359.349988425922</v>
      </c>
      <c r="U2187" s="10"/>
    </row>
    <row r="2188" spans="1:21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  <c r="U2188" s="10"/>
    </row>
    <row r="2189" spans="1:21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  <c r="U2189" s="10"/>
    </row>
    <row r="2190" spans="1:21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  <c r="U2190" s="10"/>
    </row>
    <row r="2191" spans="1:21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  <c r="U2191" s="10"/>
    </row>
    <row r="2192" spans="1:21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  <c r="U2192" s="10"/>
    </row>
    <row r="2193" spans="1:21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  <c r="U2193" s="10"/>
    </row>
    <row r="2194" spans="1:21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  <c r="U2194" s="10"/>
    </row>
    <row r="2195" spans="1:21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  <c r="U2195" s="10"/>
    </row>
    <row r="2196" spans="1:21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  <c r="U2196" s="10"/>
    </row>
    <row r="2197" spans="1:21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  <c r="U2197" s="10"/>
    </row>
    <row r="2198" spans="1:21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  <c r="U2198" s="10"/>
    </row>
    <row r="2199" spans="1:21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  <c r="U2199" s="10"/>
    </row>
    <row r="2200" spans="1:21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  <c r="U2200" s="10"/>
    </row>
    <row r="2201" spans="1:21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  <c r="U2201" s="10"/>
    </row>
    <row r="2202" spans="1:21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  <c r="U2202" s="10"/>
    </row>
    <row r="2203" spans="1:21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41290.846817129626</v>
      </c>
      <c r="U2203" s="10"/>
    </row>
    <row r="2204" spans="1:21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  <c r="U2204" s="10"/>
    </row>
    <row r="2205" spans="1:21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  <c r="U2205" s="10"/>
    </row>
    <row r="2206" spans="1:21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  <c r="U2206" s="10"/>
    </row>
    <row r="2207" spans="1:21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41061.821631944447</v>
      </c>
      <c r="U2207" s="10"/>
    </row>
    <row r="2208" spans="1:21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  <c r="U2208" s="10"/>
    </row>
    <row r="2209" spans="1:21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  <c r="U2209" s="10"/>
    </row>
    <row r="2210" spans="1:21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  <c r="U2210" s="10"/>
    </row>
    <row r="2211" spans="1:21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  <c r="U2211" s="10"/>
    </row>
    <row r="2212" spans="1:21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  <c r="U2212" s="10"/>
    </row>
    <row r="2213" spans="1:21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  <c r="U2213" s="10"/>
    </row>
    <row r="2214" spans="1:21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  <c r="U2214" s="10"/>
    </row>
    <row r="2215" spans="1:21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  <c r="U2215" s="10"/>
    </row>
    <row r="2216" spans="1:21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  <c r="U2216" s="10"/>
    </row>
    <row r="2217" spans="1:21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  <c r="U2217" s="10"/>
    </row>
    <row r="2218" spans="1:21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</v>
      </c>
      <c r="U2218" s="10"/>
    </row>
    <row r="2219" spans="1:21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  <c r="U2219" s="10"/>
    </row>
    <row r="2220" spans="1:21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  <c r="U2220" s="10"/>
    </row>
    <row r="2221" spans="1:21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  <c r="U2221" s="10"/>
    </row>
    <row r="2222" spans="1:21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  <c r="U2222" s="10"/>
    </row>
    <row r="2223" spans="1:21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  <c r="U2223" s="10"/>
    </row>
    <row r="2224" spans="1:21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  <c r="U2224" s="10"/>
    </row>
    <row r="2225" spans="1:21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  <c r="U2225" s="10"/>
    </row>
    <row r="2226" spans="1:21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  <c r="U2226" s="10"/>
    </row>
    <row r="2227" spans="1:21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  <c r="U2227" s="10"/>
    </row>
    <row r="2228" spans="1:21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  <c r="U2228" s="10"/>
    </row>
    <row r="2229" spans="1:21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  <c r="U2229" s="10"/>
    </row>
    <row r="2230" spans="1:21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  <c r="U2230" s="10"/>
    </row>
    <row r="2231" spans="1:21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  <c r="U2231" s="10"/>
    </row>
    <row r="2232" spans="1:21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  <c r="U2232" s="10"/>
    </row>
    <row r="2233" spans="1:21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  <c r="U2233" s="10"/>
    </row>
    <row r="2234" spans="1:21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  <c r="U2234" s="10"/>
    </row>
    <row r="2235" spans="1:21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  <c r="U2235" s="10"/>
    </row>
    <row r="2236" spans="1:21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  <c r="U2236" s="10"/>
    </row>
    <row r="2237" spans="1:21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  <c r="U2237" s="10"/>
    </row>
    <row r="2238" spans="1:21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  <c r="U2238" s="10"/>
    </row>
    <row r="2239" spans="1:21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  <c r="U2239" s="10"/>
    </row>
    <row r="2240" spans="1:21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  <c r="U2240" s="10"/>
    </row>
    <row r="2241" spans="1:21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  <c r="U2241" s="10"/>
    </row>
    <row r="2242" spans="1:21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  <c r="U2242" s="10"/>
    </row>
    <row r="2243" spans="1:21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IF(L2243=0,0,E2243/L2243)</f>
        <v>49.472392638036808</v>
      </c>
      <c r="Q2243" t="str">
        <f t="shared" ref="Q2243:Q2306" si="212">LEFT(N2243,((SEARCH("/",N2243,1)))-1)</f>
        <v>games</v>
      </c>
      <c r="R2243" t="str">
        <f t="shared" ref="R2243:R2306" si="213">RIGHT(N2243,((LEN(N2243))-(SEARCH("/",N2243,1))))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(I2243/86400)+DATE(1970,1,1)</f>
        <v>42796.827546296292</v>
      </c>
      <c r="U2243" s="10"/>
    </row>
    <row r="2244" spans="1:21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  <c r="U2244" s="10"/>
    </row>
    <row r="2245" spans="1:21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  <c r="U2245" s="10"/>
    </row>
    <row r="2246" spans="1:21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  <c r="U2246" s="10"/>
    </row>
    <row r="2247" spans="1:21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  <c r="U2247" s="10"/>
    </row>
    <row r="2248" spans="1:21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  <c r="U2248" s="10"/>
    </row>
    <row r="2249" spans="1:21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  <c r="U2249" s="10"/>
    </row>
    <row r="2250" spans="1:21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  <c r="U2250" s="10"/>
    </row>
    <row r="2251" spans="1:21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  <c r="U2251" s="10"/>
    </row>
    <row r="2252" spans="1:21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  <c r="U2252" s="10"/>
    </row>
    <row r="2253" spans="1:21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  <c r="U2253" s="10"/>
    </row>
    <row r="2254" spans="1:21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  <c r="U2254" s="10"/>
    </row>
    <row r="2255" spans="1:21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  <c r="U2255" s="10"/>
    </row>
    <row r="2256" spans="1:21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  <c r="U2256" s="10"/>
    </row>
    <row r="2257" spans="1:21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  <c r="U2257" s="10"/>
    </row>
    <row r="2258" spans="1:21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  <c r="U2258" s="10"/>
    </row>
    <row r="2259" spans="1:21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  <c r="U2259" s="10"/>
    </row>
    <row r="2260" spans="1:21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  <c r="U2260" s="10"/>
    </row>
    <row r="2261" spans="1:21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  <c r="U2261" s="10"/>
    </row>
    <row r="2262" spans="1:21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  <c r="U2262" s="10"/>
    </row>
    <row r="2263" spans="1:21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  <c r="U2263" s="10"/>
    </row>
    <row r="2264" spans="1:21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  <c r="U2264" s="10"/>
    </row>
    <row r="2265" spans="1:21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  <c r="U2265" s="10"/>
    </row>
    <row r="2266" spans="1:21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  <c r="U2266" s="10"/>
    </row>
    <row r="2267" spans="1:21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  <c r="U2267" s="10"/>
    </row>
    <row r="2268" spans="1:21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  <c r="U2268" s="10"/>
    </row>
    <row r="2269" spans="1:21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  <c r="U2269" s="10"/>
    </row>
    <row r="2270" spans="1:21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42806.082349537042</v>
      </c>
      <c r="U2270" s="10"/>
    </row>
    <row r="2271" spans="1:21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  <c r="U2271" s="10"/>
    </row>
    <row r="2272" spans="1:21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  <c r="U2272" s="10"/>
    </row>
    <row r="2273" spans="1:21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  <c r="U2273" s="10"/>
    </row>
    <row r="2274" spans="1:21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42345.699490740742</v>
      </c>
      <c r="U2274" s="10"/>
    </row>
    <row r="2275" spans="1:21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  <c r="U2275" s="10"/>
    </row>
    <row r="2276" spans="1:21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  <c r="U2276" s="10"/>
    </row>
    <row r="2277" spans="1:21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41995.616655092592</v>
      </c>
      <c r="U2277" s="10"/>
    </row>
    <row r="2278" spans="1:21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  <c r="U2278" s="10"/>
    </row>
    <row r="2279" spans="1:21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  <c r="U2279" s="10"/>
    </row>
    <row r="2280" spans="1:21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  <c r="U2280" s="10"/>
    </row>
    <row r="2281" spans="1:21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  <c r="U2281" s="10"/>
    </row>
    <row r="2282" spans="1:21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  <c r="U2282" s="10"/>
    </row>
    <row r="2283" spans="1:21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  <c r="U2283" s="10"/>
    </row>
    <row r="2284" spans="1:21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  <c r="U2284" s="10"/>
    </row>
    <row r="2285" spans="1:21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  <c r="U2285" s="10"/>
    </row>
    <row r="2286" spans="1:21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  <c r="U2286" s="10"/>
    </row>
    <row r="2287" spans="1:21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41089.185682870375</v>
      </c>
      <c r="U2287" s="10"/>
    </row>
    <row r="2288" spans="1:21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  <c r="U2288" s="10"/>
    </row>
    <row r="2289" spans="1:21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  <c r="U2289" s="10"/>
    </row>
    <row r="2290" spans="1:21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  <c r="U2290" s="10"/>
    </row>
    <row r="2291" spans="1:21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  <c r="U2291" s="10"/>
    </row>
    <row r="2292" spans="1:21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  <c r="U2292" s="10"/>
    </row>
    <row r="2293" spans="1:21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  <c r="U2293" s="10"/>
    </row>
    <row r="2294" spans="1:21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  <c r="U2294" s="10"/>
    </row>
    <row r="2295" spans="1:21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  <c r="U2295" s="10"/>
    </row>
    <row r="2296" spans="1:21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  <c r="U2296" s="10"/>
    </row>
    <row r="2297" spans="1:21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  <c r="U2297" s="10"/>
    </row>
    <row r="2298" spans="1:21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  <c r="U2298" s="10"/>
    </row>
    <row r="2299" spans="1:21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  <c r="U2299" s="10"/>
    </row>
    <row r="2300" spans="1:21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  <c r="U2300" s="10"/>
    </row>
    <row r="2301" spans="1:21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  <c r="U2301" s="10"/>
    </row>
    <row r="2302" spans="1:21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  <c r="U2302" s="10"/>
    </row>
    <row r="2303" spans="1:21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  <c r="U2303" s="10"/>
    </row>
    <row r="2304" spans="1:21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  <c r="U2304" s="10"/>
    </row>
    <row r="2305" spans="1:21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  <c r="U2305" s="10"/>
    </row>
    <row r="2306" spans="1:21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  <c r="U2306" s="10"/>
    </row>
    <row r="2307" spans="1:21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IF(L2307=0,0,E2307/L2307)</f>
        <v>109.10778443113773</v>
      </c>
      <c r="Q2307" t="str">
        <f t="shared" ref="Q2307:Q2370" si="218">LEFT(N2307,((SEARCH("/",N2307,1)))-1)</f>
        <v>music</v>
      </c>
      <c r="R2307" t="str">
        <f t="shared" ref="R2307:R2370" si="219">RIGHT(N2307,((LEN(N2307))-(SEARCH("/",N2307,1))))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(I2307/86400)+DATE(1970,1,1)</f>
        <v>41859.75</v>
      </c>
      <c r="U2307" s="10"/>
    </row>
    <row r="2308" spans="1:21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  <c r="U2308" s="10"/>
    </row>
    <row r="2309" spans="1:21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  <c r="U2309" s="10"/>
    </row>
    <row r="2310" spans="1:21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  <c r="U2310" s="10"/>
    </row>
    <row r="2311" spans="1:21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  <c r="U2311" s="10"/>
    </row>
    <row r="2312" spans="1:21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  <c r="U2312" s="10"/>
    </row>
    <row r="2313" spans="1:21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  <c r="U2313" s="10"/>
    </row>
    <row r="2314" spans="1:21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  <c r="U2314" s="10"/>
    </row>
    <row r="2315" spans="1:21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  <c r="U2315" s="10"/>
    </row>
    <row r="2316" spans="1:21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  <c r="U2316" s="10"/>
    </row>
    <row r="2317" spans="1:21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  <c r="U2317" s="10"/>
    </row>
    <row r="2318" spans="1:21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  <c r="U2318" s="10"/>
    </row>
    <row r="2319" spans="1:21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  <c r="U2319" s="10"/>
    </row>
    <row r="2320" spans="1:21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  <c r="U2320" s="10"/>
    </row>
    <row r="2321" spans="1:21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  <c r="U2321" s="10"/>
    </row>
    <row r="2322" spans="1:21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  <c r="U2322" s="10"/>
    </row>
    <row r="2323" spans="1:21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  <c r="U2323" s="10"/>
    </row>
    <row r="2324" spans="1:21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  <c r="U2324" s="10"/>
    </row>
    <row r="2325" spans="1:21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42814.755173611113</v>
      </c>
      <c r="U2325" s="10"/>
    </row>
    <row r="2326" spans="1:21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  <c r="U2326" s="10"/>
    </row>
    <row r="2327" spans="1:21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  <c r="U2327" s="10"/>
    </row>
    <row r="2328" spans="1:21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  <c r="U2328" s="10"/>
    </row>
    <row r="2329" spans="1:21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41877.917129629626</v>
      </c>
      <c r="U2329" s="10"/>
    </row>
    <row r="2330" spans="1:21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42169.781678240739</v>
      </c>
      <c r="U2330" s="10"/>
    </row>
    <row r="2331" spans="1:21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  <c r="U2331" s="10"/>
    </row>
    <row r="2332" spans="1:21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  <c r="U2332" s="10"/>
    </row>
    <row r="2333" spans="1:21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  <c r="U2333" s="10"/>
    </row>
    <row r="2334" spans="1:21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  <c r="U2334" s="10"/>
    </row>
    <row r="2335" spans="1:21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  <c r="U2335" s="10"/>
    </row>
    <row r="2336" spans="1:21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  <c r="U2336" s="10"/>
    </row>
    <row r="2337" spans="1:21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  <c r="U2337" s="10"/>
    </row>
    <row r="2338" spans="1:21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  <c r="U2338" s="10"/>
    </row>
    <row r="2339" spans="1:21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  <c r="U2339" s="10"/>
    </row>
    <row r="2340" spans="1:21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41819.89680555556</v>
      </c>
      <c r="U2340" s="10"/>
    </row>
    <row r="2341" spans="1:21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  <c r="U2341" s="10"/>
    </row>
    <row r="2342" spans="1:21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  <c r="U2342" s="10"/>
    </row>
    <row r="2343" spans="1:21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  <c r="U2343" s="10"/>
    </row>
    <row r="2344" spans="1:21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  <c r="U2344" s="10"/>
    </row>
    <row r="2345" spans="1:21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  <c r="U2345" s="10"/>
    </row>
    <row r="2346" spans="1:21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  <c r="U2346" s="10"/>
    </row>
    <row r="2347" spans="1:21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  <c r="U2347" s="10"/>
    </row>
    <row r="2348" spans="1:21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  <c r="U2348" s="10"/>
    </row>
    <row r="2349" spans="1:21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42607.607361111106</v>
      </c>
      <c r="U2349" s="10"/>
    </row>
    <row r="2350" spans="1:21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  <c r="U2350" s="10"/>
    </row>
    <row r="2351" spans="1:21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  <c r="U2351" s="10"/>
    </row>
    <row r="2352" spans="1:21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  <c r="U2352" s="10"/>
    </row>
    <row r="2353" spans="1:21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  <c r="U2353" s="10"/>
    </row>
    <row r="2354" spans="1:21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  <c r="U2354" s="10"/>
    </row>
    <row r="2355" spans="1:21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  <c r="U2355" s="10"/>
    </row>
    <row r="2356" spans="1:21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  <c r="U2356" s="10"/>
    </row>
    <row r="2357" spans="1:21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42126.918240740742</v>
      </c>
      <c r="U2357" s="10"/>
    </row>
    <row r="2358" spans="1:21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  <c r="U2358" s="10"/>
    </row>
    <row r="2359" spans="1:21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42294.620115740741</v>
      </c>
      <c r="U2359" s="10"/>
    </row>
    <row r="2360" spans="1:21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  <c r="U2360" s="10"/>
    </row>
    <row r="2361" spans="1:21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  <c r="U2361" s="10"/>
    </row>
    <row r="2362" spans="1:21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  <c r="U2362" s="10"/>
    </row>
    <row r="2363" spans="1:21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  <c r="U2363" s="10"/>
    </row>
    <row r="2364" spans="1:21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  <c r="U2364" s="10"/>
    </row>
    <row r="2365" spans="1:21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  <c r="U2365" s="10"/>
    </row>
    <row r="2366" spans="1:21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  <c r="U2366" s="10"/>
    </row>
    <row r="2367" spans="1:21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  <c r="U2367" s="10"/>
    </row>
    <row r="2368" spans="1:21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  <c r="U2368" s="10"/>
    </row>
    <row r="2369" spans="1:21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  <c r="U2369" s="10"/>
    </row>
    <row r="2370" spans="1:21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  <c r="U2370" s="10"/>
    </row>
    <row r="2371" spans="1:21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>
        <f t="shared" ref="P2371:P2434" si="223">IF(L2371=0,0,E2371/L2371)</f>
        <v>0</v>
      </c>
      <c r="Q2371" t="str">
        <f t="shared" ref="Q2371:Q2434" si="224">LEFT(N2371,((SEARCH("/",N2371,1)))-1)</f>
        <v>technology</v>
      </c>
      <c r="R2371" t="str">
        <f t="shared" ref="R2371:R2434" si="225">RIGHT(N2371,((LEN(N2371))-(SEARCH("/",N2371,1))))</f>
        <v>web</v>
      </c>
      <c r="S2371" s="10">
        <f t="shared" ref="S2371:S2434" si="226">(((J2371/60)/60)/24)+DATE(1970,1,1)</f>
        <v>42380.812627314815</v>
      </c>
      <c r="T2371" s="10">
        <f t="shared" ref="T2371:T2434" si="227">(I2371/86400)+DATE(1970,1,1)</f>
        <v>42410.812627314815</v>
      </c>
      <c r="U2371" s="10"/>
    </row>
    <row r="2372" spans="1:21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  <c r="U2372" s="10"/>
    </row>
    <row r="2373" spans="1:21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  <c r="U2373" s="10"/>
    </row>
    <row r="2374" spans="1:21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  <c r="U2374" s="10"/>
    </row>
    <row r="2375" spans="1:21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42245.662314814814</v>
      </c>
      <c r="U2375" s="10"/>
    </row>
    <row r="2376" spans="1:21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42047.843287037038</v>
      </c>
      <c r="U2376" s="10"/>
    </row>
    <row r="2377" spans="1:21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  <c r="U2377" s="10"/>
    </row>
    <row r="2378" spans="1:21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  <c r="U2378" s="10"/>
    </row>
    <row r="2379" spans="1:21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  <c r="U2379" s="10"/>
    </row>
    <row r="2380" spans="1:21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  <c r="U2380" s="10"/>
    </row>
    <row r="2381" spans="1:21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  <c r="U2381" s="10"/>
    </row>
    <row r="2382" spans="1:21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  <c r="U2382" s="10"/>
    </row>
    <row r="2383" spans="1:21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  <c r="U2383" s="10"/>
    </row>
    <row r="2384" spans="1:21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  <c r="U2384" s="10"/>
    </row>
    <row r="2385" spans="1:21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  <c r="U2385" s="10"/>
    </row>
    <row r="2386" spans="1:21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  <c r="U2386" s="10"/>
    </row>
    <row r="2387" spans="1:21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  <c r="U2387" s="10"/>
    </row>
    <row r="2388" spans="1:21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  <c r="U2388" s="10"/>
    </row>
    <row r="2389" spans="1:21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  <c r="U2389" s="10"/>
    </row>
    <row r="2390" spans="1:21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  <c r="U2390" s="10"/>
    </row>
    <row r="2391" spans="1:21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  <c r="U2391" s="10"/>
    </row>
    <row r="2392" spans="1:21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  <c r="U2392" s="10"/>
    </row>
    <row r="2393" spans="1:21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  <c r="U2393" s="10"/>
    </row>
    <row r="2394" spans="1:21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  <c r="U2394" s="10"/>
    </row>
    <row r="2395" spans="1:21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  <c r="U2395" s="10"/>
    </row>
    <row r="2396" spans="1:21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  <c r="U2396" s="10"/>
    </row>
    <row r="2397" spans="1:21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  <c r="U2397" s="10"/>
    </row>
    <row r="2398" spans="1:21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  <c r="U2398" s="10"/>
    </row>
    <row r="2399" spans="1:21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  <c r="U2399" s="10"/>
    </row>
    <row r="2400" spans="1:21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  <c r="U2400" s="10"/>
    </row>
    <row r="2401" spans="1:21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  <c r="U2401" s="10"/>
    </row>
    <row r="2402" spans="1:21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  <c r="U2402" s="10"/>
    </row>
    <row r="2403" spans="1:21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  <c r="U2403" s="10"/>
    </row>
    <row r="2404" spans="1:2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  <c r="U2404" s="10"/>
    </row>
    <row r="2405" spans="1:21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  <c r="U2405" s="10"/>
    </row>
    <row r="2406" spans="1:21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  <c r="U2406" s="10"/>
    </row>
    <row r="2407" spans="1:21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  <c r="U2407" s="10"/>
    </row>
    <row r="2408" spans="1:21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  <c r="U2408" s="10"/>
    </row>
    <row r="2409" spans="1:21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  <c r="U2409" s="10"/>
    </row>
    <row r="2410" spans="1:21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  <c r="U2410" s="10"/>
    </row>
    <row r="2411" spans="1:21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  <c r="U2411" s="10"/>
    </row>
    <row r="2412" spans="1:21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  <c r="U2412" s="10"/>
    </row>
    <row r="2413" spans="1:21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  <c r="U2413" s="10"/>
    </row>
    <row r="2414" spans="1:21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  <c r="U2414" s="10"/>
    </row>
    <row r="2415" spans="1:21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  <c r="U2415" s="10"/>
    </row>
    <row r="2416" spans="1:21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  <c r="U2416" s="10"/>
    </row>
    <row r="2417" spans="1:21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  <c r="U2417" s="10"/>
    </row>
    <row r="2418" spans="1:21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  <c r="U2418" s="10"/>
    </row>
    <row r="2419" spans="1:21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  <c r="U2419" s="10"/>
    </row>
    <row r="2420" spans="1:2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  <c r="U2420" s="10"/>
    </row>
    <row r="2421" spans="1:21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42053.738298611112</v>
      </c>
      <c r="U2421" s="10"/>
    </row>
    <row r="2422" spans="1:21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  <c r="U2422" s="10"/>
    </row>
    <row r="2423" spans="1:21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  <c r="U2423" s="10"/>
    </row>
    <row r="2424" spans="1:21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  <c r="U2424" s="10"/>
    </row>
    <row r="2425" spans="1:21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  <c r="U2425" s="10"/>
    </row>
    <row r="2426" spans="1:21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  <c r="U2426" s="10"/>
    </row>
    <row r="2427" spans="1:21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  <c r="U2427" s="10"/>
    </row>
    <row r="2428" spans="1:21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42224.170046296298</v>
      </c>
      <c r="U2428" s="10"/>
    </row>
    <row r="2429" spans="1:21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  <c r="U2429" s="10"/>
    </row>
    <row r="2430" spans="1:21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  <c r="U2430" s="10"/>
    </row>
    <row r="2431" spans="1:21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  <c r="U2431" s="10"/>
    </row>
    <row r="2432" spans="1:21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  <c r="U2432" s="10"/>
    </row>
    <row r="2433" spans="1:21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  <c r="U2433" s="10"/>
    </row>
    <row r="2434" spans="1:21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  <c r="U2434" s="10"/>
    </row>
    <row r="2435" spans="1:21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>
        <f t="shared" ref="P2435:P2498" si="229">IF(L2435=0,0,E2435/L2435)</f>
        <v>0</v>
      </c>
      <c r="Q2435" t="str">
        <f t="shared" ref="Q2435:Q2498" si="230">LEFT(N2435,((SEARCH("/",N2435,1)))-1)</f>
        <v>food</v>
      </c>
      <c r="R2435" t="str">
        <f t="shared" ref="R2435:R2498" si="231">RIGHT(N2435,((LEN(N2435))-(SEARCH("/",N2435,1))))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(I2435/86400)+DATE(1970,1,1)</f>
        <v>42427.89980324074</v>
      </c>
      <c r="U2435" s="10"/>
    </row>
    <row r="2436" spans="1:21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42220.186041666668</v>
      </c>
      <c r="U2436" s="10"/>
    </row>
    <row r="2437" spans="1:21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42282.277615740742</v>
      </c>
      <c r="U2437" s="10"/>
    </row>
    <row r="2438" spans="1:21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  <c r="U2438" s="10"/>
    </row>
    <row r="2439" spans="1:21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  <c r="U2439" s="10"/>
    </row>
    <row r="2440" spans="1:21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  <c r="U2440" s="10"/>
    </row>
    <row r="2441" spans="1:21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  <c r="U2441" s="10"/>
    </row>
    <row r="2442" spans="1:21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42413.899456018524</v>
      </c>
      <c r="U2442" s="10"/>
    </row>
    <row r="2443" spans="1:21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  <c r="U2443" s="10"/>
    </row>
    <row r="2444" spans="1:21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  <c r="U2444" s="10"/>
    </row>
    <row r="2445" spans="1:21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  <c r="U2445" s="10"/>
    </row>
    <row r="2446" spans="1:21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  <c r="U2446" s="10"/>
    </row>
    <row r="2447" spans="1:21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  <c r="U2447" s="10"/>
    </row>
    <row r="2448" spans="1:21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  <c r="U2448" s="10"/>
    </row>
    <row r="2449" spans="1:21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  <c r="U2449" s="10"/>
    </row>
    <row r="2450" spans="1:21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  <c r="U2450" s="10"/>
    </row>
    <row r="2451" spans="1:21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  <c r="U2451" s="10"/>
    </row>
    <row r="2452" spans="1:21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  <c r="U2452" s="10"/>
    </row>
    <row r="2453" spans="1:21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  <c r="U2453" s="10"/>
    </row>
    <row r="2454" spans="1:21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  <c r="U2454" s="10"/>
    </row>
    <row r="2455" spans="1:21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  <c r="U2455" s="10"/>
    </row>
    <row r="2456" spans="1:21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42805.201481481483</v>
      </c>
      <c r="U2456" s="10"/>
    </row>
    <row r="2457" spans="1:21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  <c r="U2457" s="10"/>
    </row>
    <row r="2458" spans="1:21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  <c r="U2458" s="10"/>
    </row>
    <row r="2459" spans="1:21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  <c r="U2459" s="10"/>
    </row>
    <row r="2460" spans="1:21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  <c r="U2460" s="10"/>
    </row>
    <row r="2461" spans="1:21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  <c r="U2461" s="10"/>
    </row>
    <row r="2462" spans="1:21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  <c r="U2462" s="10"/>
    </row>
    <row r="2463" spans="1:21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  <c r="U2463" s="10"/>
    </row>
    <row r="2464" spans="1:21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  <c r="U2464" s="10"/>
    </row>
    <row r="2465" spans="1:2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  <c r="U2465" s="10"/>
    </row>
    <row r="2466" spans="1:21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  <c r="U2466" s="10"/>
    </row>
    <row r="2467" spans="1:21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  <c r="U2467" s="10"/>
    </row>
    <row r="2468" spans="1:21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  <c r="U2468" s="10"/>
    </row>
    <row r="2469" spans="1:21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  <c r="U2469" s="10"/>
    </row>
    <row r="2470" spans="1:21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  <c r="U2470" s="10"/>
    </row>
    <row r="2471" spans="1:21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  <c r="U2471" s="10"/>
    </row>
    <row r="2472" spans="1:21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  <c r="U2472" s="10"/>
    </row>
    <row r="2473" spans="1:21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  <c r="U2473" s="10"/>
    </row>
    <row r="2474" spans="1:21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  <c r="U2474" s="10"/>
    </row>
    <row r="2475" spans="1:21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  <c r="U2475" s="10"/>
    </row>
    <row r="2476" spans="1:21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  <c r="U2476" s="10"/>
    </row>
    <row r="2477" spans="1:21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  <c r="U2477" s="10"/>
    </row>
    <row r="2478" spans="1:21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  <c r="U2478" s="10"/>
    </row>
    <row r="2479" spans="1:21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  <c r="U2479" s="10"/>
    </row>
    <row r="2480" spans="1:21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  <c r="U2480" s="10"/>
    </row>
    <row r="2481" spans="1:21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  <c r="U2481" s="10"/>
    </row>
    <row r="2482" spans="1:21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  <c r="U2482" s="10"/>
    </row>
    <row r="2483" spans="1:21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  <c r="U2483" s="10"/>
    </row>
    <row r="2484" spans="1:21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  <c r="U2484" s="10"/>
    </row>
    <row r="2485" spans="1:21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  <c r="U2485" s="10"/>
    </row>
    <row r="2486" spans="1:21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  <c r="U2486" s="10"/>
    </row>
    <row r="2487" spans="1:21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  <c r="U2487" s="10"/>
    </row>
    <row r="2488" spans="1:21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  <c r="U2488" s="10"/>
    </row>
    <row r="2489" spans="1:21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  <c r="U2489" s="10"/>
    </row>
    <row r="2490" spans="1:21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  <c r="U2490" s="10"/>
    </row>
    <row r="2491" spans="1:21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  <c r="U2491" s="10"/>
    </row>
    <row r="2492" spans="1:21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41083.227731481486</v>
      </c>
      <c r="U2492" s="10"/>
    </row>
    <row r="2493" spans="1:21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  <c r="U2493" s="10"/>
    </row>
    <row r="2494" spans="1:21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  <c r="U2494" s="10"/>
    </row>
    <row r="2495" spans="1:21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  <c r="U2495" s="10"/>
    </row>
    <row r="2496" spans="1:21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41052.645185185189</v>
      </c>
      <c r="U2496" s="10"/>
    </row>
    <row r="2497" spans="1:21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  <c r="U2497" s="10"/>
    </row>
    <row r="2498" spans="1:21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  <c r="U2498" s="10"/>
    </row>
    <row r="2499" spans="1:21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IF(L2499=0,0,E2499/L2499)</f>
        <v>80.551071428571419</v>
      </c>
      <c r="Q2499" t="str">
        <f t="shared" ref="Q2499:Q2562" si="236">LEFT(N2499,((SEARCH("/",N2499,1)))-1)</f>
        <v>music</v>
      </c>
      <c r="R2499" t="str">
        <f t="shared" ref="R2499:R2562" si="237">RIGHT(N2499,((LEN(N2499))-(SEARCH("/",N2499,1))))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(I2499/86400)+DATE(1970,1,1)</f>
        <v>40760.878912037035</v>
      </c>
      <c r="U2499" s="10"/>
    </row>
    <row r="2500" spans="1:21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  <c r="U2500" s="10"/>
    </row>
    <row r="2501" spans="1:21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  <c r="U2501" s="10"/>
    </row>
    <row r="2502" spans="1:21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41083.772858796292</v>
      </c>
      <c r="U2502" s="10"/>
    </row>
    <row r="2503" spans="1:21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42274.776666666672</v>
      </c>
      <c r="U2503" s="10"/>
    </row>
    <row r="2504" spans="1:21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  <c r="U2504" s="10"/>
    </row>
    <row r="2505" spans="1:21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  <c r="U2505" s="10"/>
    </row>
    <row r="2506" spans="1:21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  <c r="U2506" s="10"/>
    </row>
    <row r="2507" spans="1:21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  <c r="U2507" s="10"/>
    </row>
    <row r="2508" spans="1:21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  <c r="U2508" s="10"/>
    </row>
    <row r="2509" spans="1:2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  <c r="U2509" s="10"/>
    </row>
    <row r="2510" spans="1:21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  <c r="U2510" s="10"/>
    </row>
    <row r="2511" spans="1:21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  <c r="U2511" s="10"/>
    </row>
    <row r="2512" spans="1:21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42138.997361111113</v>
      </c>
      <c r="U2512" s="10"/>
    </row>
    <row r="2513" spans="1:21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  <c r="U2513" s="10"/>
    </row>
    <row r="2514" spans="1:21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  <c r="U2514" s="10"/>
    </row>
    <row r="2515" spans="1:21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  <c r="U2515" s="10"/>
    </row>
    <row r="2516" spans="1:21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  <c r="U2516" s="10"/>
    </row>
    <row r="2517" spans="1:21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  <c r="U2517" s="10"/>
    </row>
    <row r="2518" spans="1:21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  <c r="U2518" s="10"/>
    </row>
    <row r="2519" spans="1:21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  <c r="U2519" s="10"/>
    </row>
    <row r="2520" spans="1:21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  <c r="U2520" s="10"/>
    </row>
    <row r="2521" spans="1:21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  <c r="U2521" s="10"/>
    </row>
    <row r="2522" spans="1:21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  <c r="U2522" s="10"/>
    </row>
    <row r="2523" spans="1:21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  <c r="U2523" s="10"/>
    </row>
    <row r="2524" spans="1:21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  <c r="U2524" s="10"/>
    </row>
    <row r="2525" spans="1:21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  <c r="U2525" s="10"/>
    </row>
    <row r="2526" spans="1:21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  <c r="U2526" s="10"/>
    </row>
    <row r="2527" spans="1:21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41088.844571759255</v>
      </c>
      <c r="U2527" s="10"/>
    </row>
    <row r="2528" spans="1:21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  <c r="U2528" s="10"/>
    </row>
    <row r="2529" spans="1:21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  <c r="U2529" s="10"/>
    </row>
    <row r="2530" spans="1:21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  <c r="U2530" s="10"/>
    </row>
    <row r="2531" spans="1:21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  <c r="U2531" s="10"/>
    </row>
    <row r="2532" spans="1:21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  <c r="U2532" s="10"/>
    </row>
    <row r="2533" spans="1:21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  <c r="U2533" s="10"/>
    </row>
    <row r="2534" spans="1:21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  <c r="U2534" s="10"/>
    </row>
    <row r="2535" spans="1:21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  <c r="U2535" s="10"/>
    </row>
    <row r="2536" spans="1:21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  <c r="U2536" s="10"/>
    </row>
    <row r="2537" spans="1:2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  <c r="U2537" s="10"/>
    </row>
    <row r="2538" spans="1:21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  <c r="U2538" s="10"/>
    </row>
    <row r="2539" spans="1:21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  <c r="U2539" s="10"/>
    </row>
    <row r="2540" spans="1:21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  <c r="U2540" s="10"/>
    </row>
    <row r="2541" spans="1:21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  <c r="U2541" s="10"/>
    </row>
    <row r="2542" spans="1:21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  <c r="U2542" s="10"/>
    </row>
    <row r="2543" spans="1:21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41543.449282407411</v>
      </c>
      <c r="U2543" s="10"/>
    </row>
    <row r="2544" spans="1:21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  <c r="U2544" s="10"/>
    </row>
    <row r="2545" spans="1:21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  <c r="U2545" s="10"/>
    </row>
    <row r="2546" spans="1:21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  <c r="U2546" s="10"/>
    </row>
    <row r="2547" spans="1:21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  <c r="U2547" s="10"/>
    </row>
    <row r="2548" spans="1:21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  <c r="U2548" s="10"/>
    </row>
    <row r="2549" spans="1:21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  <c r="U2549" s="10"/>
    </row>
    <row r="2550" spans="1:21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  <c r="U2550" s="10"/>
    </row>
    <row r="2551" spans="1:21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  <c r="U2551" s="10"/>
    </row>
    <row r="2552" spans="1:21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  <c r="U2552" s="10"/>
    </row>
    <row r="2553" spans="1:21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  <c r="U2553" s="10"/>
    </row>
    <row r="2554" spans="1:21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  <c r="U2554" s="10"/>
    </row>
    <row r="2555" spans="1:21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41173.199155092589</v>
      </c>
      <c r="U2555" s="10"/>
    </row>
    <row r="2556" spans="1:21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  <c r="U2556" s="10"/>
    </row>
    <row r="2557" spans="1:21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  <c r="U2557" s="10"/>
    </row>
    <row r="2558" spans="1:21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  <c r="U2558" s="10"/>
    </row>
    <row r="2559" spans="1:21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  <c r="U2559" s="10"/>
    </row>
    <row r="2560" spans="1:21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  <c r="U2560" s="10"/>
    </row>
    <row r="2561" spans="1:21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  <c r="U2561" s="10"/>
    </row>
    <row r="2562" spans="1:21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  <c r="U2562" s="10"/>
    </row>
    <row r="2563" spans="1:21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>
        <f t="shared" ref="P2563:P2626" si="241">IF(L2563=0,0,E2563/L2563)</f>
        <v>0</v>
      </c>
      <c r="Q2563" t="str">
        <f t="shared" ref="Q2563:Q2626" si="242">LEFT(N2563,((SEARCH("/",N2563,1)))-1)</f>
        <v>food</v>
      </c>
      <c r="R2563" t="str">
        <f t="shared" ref="R2563:R2626" si="243">RIGHT(N2563,((LEN(N2563))-(SEARCH("/",N2563,1))))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(I2563/86400)+DATE(1970,1,1)</f>
        <v>42290.528807870374</v>
      </c>
      <c r="U2563" s="10"/>
    </row>
    <row r="2564" spans="1:21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  <c r="U2564" s="10"/>
    </row>
    <row r="2565" spans="1:21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  <c r="U2565" s="10"/>
    </row>
    <row r="2566" spans="1:21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  <c r="U2566" s="10"/>
    </row>
    <row r="2567" spans="1:21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  <c r="U2567" s="10"/>
    </row>
    <row r="2568" spans="1:21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  <c r="U2568" s="10"/>
    </row>
    <row r="2569" spans="1:21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  <c r="U2569" s="10"/>
    </row>
    <row r="2570" spans="1:21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  <c r="U2570" s="10"/>
    </row>
    <row r="2571" spans="1:21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  <c r="U2571" s="10"/>
    </row>
    <row r="2572" spans="1:21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  <c r="U2572" s="10"/>
    </row>
    <row r="2573" spans="1:21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  <c r="U2573" s="10"/>
    </row>
    <row r="2574" spans="1:21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  <c r="U2574" s="10"/>
    </row>
    <row r="2575" spans="1:21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  <c r="U2575" s="10"/>
    </row>
    <row r="2576" spans="1:21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  <c r="U2576" s="10"/>
    </row>
    <row r="2577" spans="1:21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42016.108726851853</v>
      </c>
      <c r="U2577" s="10"/>
    </row>
    <row r="2578" spans="1:21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  <c r="U2578" s="10"/>
    </row>
    <row r="2579" spans="1:21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  <c r="U2579" s="10"/>
    </row>
    <row r="2580" spans="1:21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  <c r="U2580" s="10"/>
    </row>
    <row r="2581" spans="1:21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  <c r="U2581" s="10"/>
    </row>
    <row r="2582" spans="1:21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  <c r="U2582" s="10"/>
    </row>
    <row r="2583" spans="1:21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  <c r="U2583" s="10"/>
    </row>
    <row r="2584" spans="1:21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  <c r="U2584" s="10"/>
    </row>
    <row r="2585" spans="1:21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  <c r="U2585" s="10"/>
    </row>
    <row r="2586" spans="1:21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42170.173252314809</v>
      </c>
      <c r="U2586" s="10"/>
    </row>
    <row r="2587" spans="1:21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  <c r="U2587" s="10"/>
    </row>
    <row r="2588" spans="1:21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  <c r="U2588" s="10"/>
    </row>
    <row r="2589" spans="1:21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  <c r="U2589" s="10"/>
    </row>
    <row r="2590" spans="1:21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  <c r="U2590" s="10"/>
    </row>
    <row r="2591" spans="1:21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  <c r="U2591" s="10"/>
    </row>
    <row r="2592" spans="1:21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  <c r="U2592" s="10"/>
    </row>
    <row r="2593" spans="1:21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  <c r="U2593" s="10"/>
    </row>
    <row r="2594" spans="1:21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  <c r="U2594" s="10"/>
    </row>
    <row r="2595" spans="1:21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42119.845208333332</v>
      </c>
      <c r="U2595" s="10"/>
    </row>
    <row r="2596" spans="1:21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  <c r="U2596" s="10"/>
    </row>
    <row r="2597" spans="1:21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  <c r="U2597" s="10"/>
    </row>
    <row r="2598" spans="1:21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  <c r="U2598" s="10"/>
    </row>
    <row r="2599" spans="1:21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  <c r="U2599" s="10"/>
    </row>
    <row r="2600" spans="1:21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  <c r="U2600" s="10"/>
    </row>
    <row r="2601" spans="1:21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  <c r="U2601" s="10"/>
    </row>
    <row r="2602" spans="1:21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  <c r="U2602" s="10"/>
    </row>
    <row r="2603" spans="1:21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  <c r="U2603" s="10"/>
    </row>
    <row r="2604" spans="1:21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  <c r="U2604" s="10"/>
    </row>
    <row r="2605" spans="1:21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  <c r="U2605" s="10"/>
    </row>
    <row r="2606" spans="1:21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  <c r="U2606" s="10"/>
    </row>
    <row r="2607" spans="1:21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  <c r="U2607" s="10"/>
    </row>
    <row r="2608" spans="1:21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41758.712754629625</v>
      </c>
      <c r="U2608" s="10"/>
    </row>
    <row r="2609" spans="1:21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  <c r="U2609" s="10"/>
    </row>
    <row r="2610" spans="1:21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  <c r="U2610" s="10"/>
    </row>
    <row r="2611" spans="1:21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  <c r="U2611" s="10"/>
    </row>
    <row r="2612" spans="1:21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  <c r="U2612" s="10"/>
    </row>
    <row r="2613" spans="1:21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  <c r="U2613" s="10"/>
    </row>
    <row r="2614" spans="1:21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  <c r="U2614" s="10"/>
    </row>
    <row r="2615" spans="1:21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  <c r="U2615" s="10"/>
    </row>
    <row r="2616" spans="1:21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  <c r="U2616" s="10"/>
    </row>
    <row r="2617" spans="1:21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  <c r="U2617" s="10"/>
    </row>
    <row r="2618" spans="1:21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  <c r="U2618" s="10"/>
    </row>
    <row r="2619" spans="1:21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  <c r="U2619" s="10"/>
    </row>
    <row r="2620" spans="1:21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  <c r="U2620" s="10"/>
    </row>
    <row r="2621" spans="1:21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  <c r="U2621" s="10"/>
    </row>
    <row r="2622" spans="1:21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  <c r="U2622" s="10"/>
    </row>
    <row r="2623" spans="1:21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42145.747546296298</v>
      </c>
      <c r="U2623" s="10"/>
    </row>
    <row r="2624" spans="1:21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  <c r="U2624" s="10"/>
    </row>
    <row r="2625" spans="1:21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  <c r="U2625" s="10"/>
    </row>
    <row r="2626" spans="1:21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41165.421550925923</v>
      </c>
      <c r="U2626" s="10"/>
    </row>
    <row r="2627" spans="1:21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IF(L2627=0,0,E2627/L2627)</f>
        <v>27.576923076923077</v>
      </c>
      <c r="Q2627" t="str">
        <f t="shared" ref="Q2627:Q2690" si="248">LEFT(N2627,((SEARCH("/",N2627,1)))-1)</f>
        <v>technology</v>
      </c>
      <c r="R2627" t="str">
        <f t="shared" ref="R2627:R2690" si="249">RIGHT(N2627,((LEN(N2627))-(SEARCH("/",N2627,1))))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(I2627/86400)+DATE(1970,1,1)</f>
        <v>42683.851944444439</v>
      </c>
      <c r="U2627" s="10"/>
    </row>
    <row r="2628" spans="1:21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  <c r="U2628" s="10"/>
    </row>
    <row r="2629" spans="1:21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  <c r="U2629" s="10"/>
    </row>
    <row r="2630" spans="1:21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  <c r="U2630" s="10"/>
    </row>
    <row r="2631" spans="1:21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  <c r="U2631" s="10"/>
    </row>
    <row r="2632" spans="1:21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  <c r="U2632" s="10"/>
    </row>
    <row r="2633" spans="1:21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  <c r="U2633" s="10"/>
    </row>
    <row r="2634" spans="1:21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  <c r="U2634" s="10"/>
    </row>
    <row r="2635" spans="1:21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  <c r="U2635" s="10"/>
    </row>
    <row r="2636" spans="1:21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42642.656493055554</v>
      </c>
      <c r="U2636" s="10"/>
    </row>
    <row r="2637" spans="1:21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  <c r="U2637" s="10"/>
    </row>
    <row r="2638" spans="1:21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  <c r="U2638" s="10"/>
    </row>
    <row r="2639" spans="1:21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  <c r="U2639" s="10"/>
    </row>
    <row r="2640" spans="1:21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  <c r="U2640" s="10"/>
    </row>
    <row r="2641" spans="1:21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  <c r="U2641" s="10"/>
    </row>
    <row r="2642" spans="1:21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  <c r="U2642" s="10"/>
    </row>
    <row r="2643" spans="1:21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  <c r="U2643" s="10"/>
    </row>
    <row r="2644" spans="1:21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  <c r="U2644" s="10"/>
    </row>
    <row r="2645" spans="1:21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  <c r="U2645" s="10"/>
    </row>
    <row r="2646" spans="1:21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  <c r="U2646" s="10"/>
    </row>
    <row r="2647" spans="1:21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  <c r="U2647" s="10"/>
    </row>
    <row r="2648" spans="1:21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  <c r="U2648" s="10"/>
    </row>
    <row r="2649" spans="1:21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  <c r="U2649" s="10"/>
    </row>
    <row r="2650" spans="1:21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  <c r="U2650" s="10"/>
    </row>
    <row r="2651" spans="1:21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  <c r="U2651" s="10"/>
    </row>
    <row r="2652" spans="1:21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  <c r="U2652" s="10"/>
    </row>
    <row r="2653" spans="1:21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42355.805659722224</v>
      </c>
      <c r="U2653" s="10"/>
    </row>
    <row r="2654" spans="1:21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  <c r="U2654" s="10"/>
    </row>
    <row r="2655" spans="1:21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  <c r="U2655" s="10"/>
    </row>
    <row r="2656" spans="1:21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  <c r="U2656" s="10"/>
    </row>
    <row r="2657" spans="1:2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  <c r="U2657" s="10"/>
    </row>
    <row r="2658" spans="1:21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  <c r="U2658" s="10"/>
    </row>
    <row r="2659" spans="1:21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  <c r="U2659" s="10"/>
    </row>
    <row r="2660" spans="1:21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42581.884189814809</v>
      </c>
      <c r="U2660" s="10"/>
    </row>
    <row r="2661" spans="1:2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42112.069560185184</v>
      </c>
      <c r="U2661" s="10"/>
    </row>
    <row r="2662" spans="1:21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  <c r="U2662" s="10"/>
    </row>
    <row r="2663" spans="1:21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  <c r="U2663" s="10"/>
    </row>
    <row r="2664" spans="1:21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  <c r="U2664" s="10"/>
    </row>
    <row r="2665" spans="1:21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  <c r="U2665" s="10"/>
    </row>
    <row r="2666" spans="1:21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  <c r="U2666" s="10"/>
    </row>
    <row r="2667" spans="1:21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  <c r="U2667" s="10"/>
    </row>
    <row r="2668" spans="1:21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  <c r="U2668" s="10"/>
    </row>
    <row r="2669" spans="1:21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  <c r="U2669" s="10"/>
    </row>
    <row r="2670" spans="1:21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  <c r="U2670" s="10"/>
    </row>
    <row r="2671" spans="1:21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42379.035833333328</v>
      </c>
      <c r="U2671" s="10"/>
    </row>
    <row r="2672" spans="1:21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  <c r="U2672" s="10"/>
    </row>
    <row r="2673" spans="1:21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  <c r="U2673" s="10"/>
    </row>
    <row r="2674" spans="1:21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  <c r="U2674" s="10"/>
    </row>
    <row r="2675" spans="1:21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  <c r="U2675" s="10"/>
    </row>
    <row r="2676" spans="1:21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  <c r="U2676" s="10"/>
    </row>
    <row r="2677" spans="1:21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  <c r="U2677" s="10"/>
    </row>
    <row r="2678" spans="1:21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  <c r="U2678" s="10"/>
    </row>
    <row r="2679" spans="1:21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41823.029432870375</v>
      </c>
      <c r="U2679" s="10"/>
    </row>
    <row r="2680" spans="1:21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  <c r="U2680" s="10"/>
    </row>
    <row r="2681" spans="1:21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  <c r="U2681" s="10"/>
    </row>
    <row r="2682" spans="1:2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  <c r="U2682" s="10"/>
    </row>
    <row r="2683" spans="1:21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  <c r="U2683" s="10"/>
    </row>
    <row r="2684" spans="1:21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  <c r="U2684" s="10"/>
    </row>
    <row r="2685" spans="1:21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  <c r="U2685" s="10"/>
    </row>
    <row r="2686" spans="1:21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41860.914641203708</v>
      </c>
      <c r="U2686" s="10"/>
    </row>
    <row r="2687" spans="1:21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  <c r="U2687" s="10"/>
    </row>
    <row r="2688" spans="1:21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  <c r="U2688" s="10"/>
    </row>
    <row r="2689" spans="1:21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  <c r="U2689" s="10"/>
    </row>
    <row r="2690" spans="1:21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  <c r="U2690" s="10"/>
    </row>
    <row r="2691" spans="1:21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IF(L2691=0,0,E2691/L2691)</f>
        <v>1</v>
      </c>
      <c r="Q2691" t="str">
        <f t="shared" ref="Q2691:Q2754" si="254">LEFT(N2691,((SEARCH("/",N2691,1)))-1)</f>
        <v>food</v>
      </c>
      <c r="R2691" t="str">
        <f t="shared" ref="R2691:R2754" si="255">RIGHT(N2691,((LEN(N2691))-(SEARCH("/",N2691,1))))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(I2691/86400)+DATE(1970,1,1)</f>
        <v>42581.961689814816</v>
      </c>
      <c r="U2691" s="10"/>
    </row>
    <row r="2692" spans="1:21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  <c r="U2692" s="10"/>
    </row>
    <row r="2693" spans="1:21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  <c r="U2693" s="10"/>
    </row>
    <row r="2694" spans="1:21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  <c r="U2694" s="10"/>
    </row>
    <row r="2695" spans="1:21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  <c r="U2695" s="10"/>
    </row>
    <row r="2696" spans="1:21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  <c r="U2696" s="10"/>
    </row>
    <row r="2697" spans="1:21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  <c r="U2697" s="10"/>
    </row>
    <row r="2698" spans="1:21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  <c r="U2698" s="10"/>
    </row>
    <row r="2699" spans="1:21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  <c r="U2699" s="10"/>
    </row>
    <row r="2700" spans="1:21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  <c r="U2700" s="10"/>
    </row>
    <row r="2701" spans="1:21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  <c r="U2701" s="10"/>
    </row>
    <row r="2702" spans="1:21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41900.874675925923</v>
      </c>
      <c r="U2702" s="10"/>
    </row>
    <row r="2703" spans="1:21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  <c r="U2703" s="10"/>
    </row>
    <row r="2704" spans="1:21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  <c r="U2704" s="10"/>
    </row>
    <row r="2705" spans="1:21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  <c r="U2705" s="10"/>
    </row>
    <row r="2706" spans="1:21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  <c r="U2706" s="10"/>
    </row>
    <row r="2707" spans="1:21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  <c r="U2707" s="10"/>
    </row>
    <row r="2708" spans="1:21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  <c r="U2708" s="10"/>
    </row>
    <row r="2709" spans="1:21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  <c r="U2709" s="10"/>
    </row>
    <row r="2710" spans="1:21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  <c r="U2710" s="10"/>
    </row>
    <row r="2711" spans="1:21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  <c r="U2711" s="10"/>
    </row>
    <row r="2712" spans="1:21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  <c r="U2712" s="10"/>
    </row>
    <row r="2713" spans="1:21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  <c r="U2713" s="10"/>
    </row>
    <row r="2714" spans="1:21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  <c r="U2714" s="10"/>
    </row>
    <row r="2715" spans="1:21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  <c r="U2715" s="10"/>
    </row>
    <row r="2716" spans="1:21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  <c r="U2716" s="10"/>
    </row>
    <row r="2717" spans="1:21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  <c r="U2717" s="10"/>
    </row>
    <row r="2718" spans="1:21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  <c r="U2718" s="10"/>
    </row>
    <row r="2719" spans="1:21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  <c r="U2719" s="10"/>
    </row>
    <row r="2720" spans="1:21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  <c r="U2720" s="10"/>
    </row>
    <row r="2721" spans="1:21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  <c r="U2721" s="10"/>
    </row>
    <row r="2722" spans="1:21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  <c r="U2722" s="10"/>
    </row>
    <row r="2723" spans="1:21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  <c r="U2723" s="10"/>
    </row>
    <row r="2724" spans="1:21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  <c r="U2724" s="10"/>
    </row>
    <row r="2725" spans="1:21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  <c r="U2725" s="10"/>
    </row>
    <row r="2726" spans="1:21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  <c r="U2726" s="10"/>
    </row>
    <row r="2727" spans="1:21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  <c r="U2727" s="10"/>
    </row>
    <row r="2728" spans="1:2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  <c r="U2728" s="10"/>
    </row>
    <row r="2729" spans="1:21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  <c r="U2729" s="10"/>
    </row>
    <row r="2730" spans="1:21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  <c r="U2730" s="10"/>
    </row>
    <row r="2731" spans="1:21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  <c r="U2731" s="10"/>
    </row>
    <row r="2732" spans="1:21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  <c r="U2732" s="10"/>
    </row>
    <row r="2733" spans="1:21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  <c r="U2733" s="10"/>
    </row>
    <row r="2734" spans="1:21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  <c r="U2734" s="10"/>
    </row>
    <row r="2735" spans="1:21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  <c r="U2735" s="10"/>
    </row>
    <row r="2736" spans="1:21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  <c r="U2736" s="10"/>
    </row>
    <row r="2737" spans="1:21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  <c r="U2737" s="10"/>
    </row>
    <row r="2738" spans="1:21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  <c r="U2738" s="10"/>
    </row>
    <row r="2739" spans="1:21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  <c r="U2739" s="10"/>
    </row>
    <row r="2740" spans="1:21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  <c r="U2740" s="10"/>
    </row>
    <row r="2741" spans="1:21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  <c r="U2741" s="10"/>
    </row>
    <row r="2742" spans="1:21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  <c r="U2742" s="10"/>
    </row>
    <row r="2743" spans="1:21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  <c r="U2743" s="10"/>
    </row>
    <row r="2744" spans="1:21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  <c r="U2744" s="10"/>
    </row>
    <row r="2745" spans="1:21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  <c r="U2745" s="10"/>
    </row>
    <row r="2746" spans="1:21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  <c r="U2746" s="10"/>
    </row>
    <row r="2747" spans="1:21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  <c r="U2747" s="10"/>
    </row>
    <row r="2748" spans="1:21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  <c r="U2748" s="10"/>
    </row>
    <row r="2749" spans="1:21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  <c r="U2749" s="10"/>
    </row>
    <row r="2750" spans="1:21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  <c r="U2750" s="10"/>
    </row>
    <row r="2751" spans="1:21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  <c r="U2751" s="10"/>
    </row>
    <row r="2752" spans="1:21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  <c r="U2752" s="10"/>
    </row>
    <row r="2753" spans="1:21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41807.887060185181</v>
      </c>
      <c r="U2753" s="10"/>
    </row>
    <row r="2754" spans="1:21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  <c r="U2754" s="10"/>
    </row>
    <row r="2755" spans="1:21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IF(L2755=0,0,E2755/L2755)</f>
        <v>47.5</v>
      </c>
      <c r="Q2755" t="str">
        <f t="shared" ref="Q2755:Q2818" si="260">LEFT(N2755,((SEARCH("/",N2755,1)))-1)</f>
        <v>publishing</v>
      </c>
      <c r="R2755" t="str">
        <f t="shared" ref="R2755:R2818" si="261">RIGHT(N2755,((LEN(N2755))-(SEARCH("/",N2755,1))))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(I2755/86400)+DATE(1970,1,1)</f>
        <v>41147.900729166664</v>
      </c>
      <c r="U2755" s="10"/>
    </row>
    <row r="2756" spans="1:21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41893.636006944442</v>
      </c>
      <c r="U2756" s="10"/>
    </row>
    <row r="2757" spans="1:21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  <c r="U2757" s="10"/>
    </row>
    <row r="2758" spans="1:21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41650.900474537033</v>
      </c>
      <c r="U2758" s="10"/>
    </row>
    <row r="2759" spans="1:21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  <c r="U2759" s="10"/>
    </row>
    <row r="2760" spans="1:21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  <c r="U2760" s="10"/>
    </row>
    <row r="2761" spans="1:21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  <c r="U2761" s="10"/>
    </row>
    <row r="2762" spans="1:21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  <c r="U2762" s="10"/>
    </row>
    <row r="2763" spans="1:21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  <c r="U2763" s="10"/>
    </row>
    <row r="2764" spans="1:21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  <c r="U2764" s="10"/>
    </row>
    <row r="2765" spans="1:21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  <c r="U2765" s="10"/>
    </row>
    <row r="2766" spans="1:21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  <c r="U2766" s="10"/>
    </row>
    <row r="2767" spans="1:21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  <c r="U2767" s="10"/>
    </row>
    <row r="2768" spans="1:21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40766.668032407411</v>
      </c>
      <c r="U2768" s="10"/>
    </row>
    <row r="2769" spans="1:21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  <c r="U2769" s="10"/>
    </row>
    <row r="2770" spans="1:21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  <c r="U2770" s="10"/>
    </row>
    <row r="2771" spans="1:21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41795.826273148152</v>
      </c>
      <c r="U2771" s="10"/>
    </row>
    <row r="2772" spans="1:21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  <c r="U2772" s="10"/>
    </row>
    <row r="2773" spans="1:21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  <c r="U2773" s="10"/>
    </row>
    <row r="2774" spans="1:21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  <c r="U2774" s="10"/>
    </row>
    <row r="2775" spans="1:21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  <c r="U2775" s="10"/>
    </row>
    <row r="2776" spans="1:21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  <c r="U2776" s="10"/>
    </row>
    <row r="2777" spans="1:21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  <c r="U2777" s="10"/>
    </row>
    <row r="2778" spans="1:21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  <c r="U2778" s="10"/>
    </row>
    <row r="2779" spans="1:21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  <c r="U2779" s="10"/>
    </row>
    <row r="2780" spans="1:21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  <c r="U2780" s="10"/>
    </row>
    <row r="2781" spans="1:21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  <c r="U2781" s="10"/>
    </row>
    <row r="2782" spans="1:21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  <c r="U2782" s="10"/>
    </row>
    <row r="2783" spans="1:21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  <c r="U2783" s="10"/>
    </row>
    <row r="2784" spans="1:21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  <c r="U2784" s="10"/>
    </row>
    <row r="2785" spans="1:21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  <c r="U2785" s="10"/>
    </row>
    <row r="2786" spans="1:21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  <c r="U2786" s="10"/>
    </row>
    <row r="2787" spans="1:21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  <c r="U2787" s="10"/>
    </row>
    <row r="2788" spans="1:21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  <c r="U2788" s="10"/>
    </row>
    <row r="2789" spans="1:21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  <c r="U2789" s="10"/>
    </row>
    <row r="2790" spans="1:21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42580.701886574076</v>
      </c>
      <c r="U2790" s="10"/>
    </row>
    <row r="2791" spans="1:21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  <c r="U2791" s="10"/>
    </row>
    <row r="2792" spans="1:21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  <c r="U2792" s="10"/>
    </row>
    <row r="2793" spans="1:21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  <c r="U2793" s="10"/>
    </row>
    <row r="2794" spans="1:21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  <c r="U2794" s="10"/>
    </row>
    <row r="2795" spans="1:21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  <c r="U2795" s="10"/>
    </row>
    <row r="2796" spans="1:21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  <c r="U2796" s="10"/>
    </row>
    <row r="2797" spans="1:21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  <c r="U2797" s="10"/>
    </row>
    <row r="2798" spans="1:21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  <c r="U2798" s="10"/>
    </row>
    <row r="2799" spans="1:21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  <c r="U2799" s="10"/>
    </row>
    <row r="2800" spans="1:21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  <c r="U2800" s="10"/>
    </row>
    <row r="2801" spans="1:21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  <c r="U2801" s="10"/>
    </row>
    <row r="2802" spans="1:21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  <c r="U2802" s="10"/>
    </row>
    <row r="2803" spans="1:21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  <c r="U2803" s="10"/>
    </row>
    <row r="2804" spans="1:21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  <c r="U2804" s="10"/>
    </row>
    <row r="2805" spans="1:21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  <c r="U2805" s="10"/>
    </row>
    <row r="2806" spans="1:21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  <c r="U2806" s="10"/>
    </row>
    <row r="2807" spans="1:21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  <c r="U2807" s="10"/>
    </row>
    <row r="2808" spans="1:21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  <c r="U2808" s="10"/>
    </row>
    <row r="2809" spans="1:2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  <c r="U2809" s="10"/>
    </row>
    <row r="2810" spans="1:21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  <c r="U2810" s="10"/>
    </row>
    <row r="2811" spans="1:21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  <c r="U2811" s="10"/>
    </row>
    <row r="2812" spans="1:21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  <c r="U2812" s="10"/>
    </row>
    <row r="2813" spans="1:21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  <c r="U2813" s="10"/>
    </row>
    <row r="2814" spans="1:21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  <c r="U2814" s="10"/>
    </row>
    <row r="2815" spans="1:21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  <c r="U2815" s="10"/>
    </row>
    <row r="2816" spans="1:21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  <c r="U2816" s="10"/>
    </row>
    <row r="2817" spans="1:21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  <c r="U2817" s="10"/>
    </row>
    <row r="2818" spans="1:21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  <c r="U2818" s="10"/>
    </row>
    <row r="2819" spans="1:21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IF(L2819=0,0,E2819/L2819)</f>
        <v>23.636363636363637</v>
      </c>
      <c r="Q2819" t="str">
        <f t="shared" ref="Q2819:Q2882" si="266">LEFT(N2819,((SEARCH("/",N2819,1)))-1)</f>
        <v>theater</v>
      </c>
      <c r="R2819" t="str">
        <f t="shared" ref="R2819:R2882" si="267">RIGHT(N2819,((LEN(N2819))-(SEARCH("/",N2819,1))))</f>
        <v>plays</v>
      </c>
      <c r="S2819" s="10">
        <f t="shared" ref="S2819:S2882" si="268">(((J2819/60)/60)/24)+DATE(1970,1,1)</f>
        <v>42023.634976851856</v>
      </c>
      <c r="T2819" s="10">
        <f t="shared" ref="T2819:T2882" si="269">(I2819/86400)+DATE(1970,1,1)</f>
        <v>42063.634976851856</v>
      </c>
      <c r="U2819" s="10"/>
    </row>
    <row r="2820" spans="1:21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  <c r="U2820" s="10"/>
    </row>
    <row r="2821" spans="1:21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  <c r="U2821" s="10"/>
    </row>
    <row r="2822" spans="1:21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  <c r="U2822" s="10"/>
    </row>
    <row r="2823" spans="1:21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  <c r="U2823" s="10"/>
    </row>
    <row r="2824" spans="1:21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  <c r="U2824" s="10"/>
    </row>
    <row r="2825" spans="1:21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  <c r="U2825" s="10"/>
    </row>
    <row r="2826" spans="1:21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  <c r="U2826" s="10"/>
    </row>
    <row r="2827" spans="1:21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  <c r="U2827" s="10"/>
    </row>
    <row r="2828" spans="1:21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  <c r="U2828" s="10"/>
    </row>
    <row r="2829" spans="1:21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  <c r="U2829" s="10"/>
    </row>
    <row r="2830" spans="1:21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  <c r="U2830" s="10"/>
    </row>
    <row r="2831" spans="1:21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  <c r="U2831" s="10"/>
    </row>
    <row r="2832" spans="1:21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  <c r="U2832" s="10"/>
    </row>
    <row r="2833" spans="1:21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  <c r="U2833" s="10"/>
    </row>
    <row r="2834" spans="1:21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  <c r="U2834" s="10"/>
    </row>
    <row r="2835" spans="1:2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  <c r="U2835" s="10"/>
    </row>
    <row r="2836" spans="1:21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  <c r="U2836" s="10"/>
    </row>
    <row r="2837" spans="1:21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  <c r="U2837" s="10"/>
    </row>
    <row r="2838" spans="1:21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  <c r="U2838" s="10"/>
    </row>
    <row r="2839" spans="1:21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  <c r="U2839" s="10"/>
    </row>
    <row r="2840" spans="1:21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  <c r="U2840" s="10"/>
    </row>
    <row r="2841" spans="1:21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  <c r="U2841" s="10"/>
    </row>
    <row r="2842" spans="1:21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  <c r="U2842" s="10"/>
    </row>
    <row r="2843" spans="1:21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  <c r="U2843" s="10"/>
    </row>
    <row r="2844" spans="1:21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  <c r="U2844" s="10"/>
    </row>
    <row r="2845" spans="1:21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  <c r="U2845" s="10"/>
    </row>
    <row r="2846" spans="1:21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  <c r="U2846" s="10"/>
    </row>
    <row r="2847" spans="1:21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  <c r="U2847" s="10"/>
    </row>
    <row r="2848" spans="1:21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  <c r="U2848" s="10"/>
    </row>
    <row r="2849" spans="1:21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  <c r="U2849" s="10"/>
    </row>
    <row r="2850" spans="1:21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  <c r="U2850" s="10"/>
    </row>
    <row r="2851" spans="1:21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  <c r="U2851" s="10"/>
    </row>
    <row r="2852" spans="1:21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  <c r="U2852" s="10"/>
    </row>
    <row r="2853" spans="1:21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  <c r="U2853" s="10"/>
    </row>
    <row r="2854" spans="1:21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  <c r="U2854" s="10"/>
    </row>
    <row r="2855" spans="1:21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  <c r="U2855" s="10"/>
    </row>
    <row r="2856" spans="1:21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  <c r="U2856" s="10"/>
    </row>
    <row r="2857" spans="1:21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  <c r="U2857" s="10"/>
    </row>
    <row r="2858" spans="1:21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  <c r="U2858" s="10"/>
    </row>
    <row r="2859" spans="1:21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  <c r="U2859" s="10"/>
    </row>
    <row r="2860" spans="1:21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  <c r="U2860" s="10"/>
    </row>
    <row r="2861" spans="1:21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  <c r="U2861" s="10"/>
    </row>
    <row r="2862" spans="1:21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42540.80064814815</v>
      </c>
      <c r="U2862" s="10"/>
    </row>
    <row r="2863" spans="1:21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  <c r="U2863" s="10"/>
    </row>
    <row r="2864" spans="1:21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  <c r="U2864" s="10"/>
    </row>
    <row r="2865" spans="1:21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  <c r="U2865" s="10"/>
    </row>
    <row r="2866" spans="1:2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  <c r="U2866" s="10"/>
    </row>
    <row r="2867" spans="1:21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  <c r="U2867" s="10"/>
    </row>
    <row r="2868" spans="1:21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  <c r="U2868" s="10"/>
    </row>
    <row r="2869" spans="1:21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  <c r="U2869" s="10"/>
    </row>
    <row r="2870" spans="1:21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  <c r="U2870" s="10"/>
    </row>
    <row r="2871" spans="1:21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  <c r="U2871" s="10"/>
    </row>
    <row r="2872" spans="1:21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  <c r="U2872" s="10"/>
    </row>
    <row r="2873" spans="1:21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  <c r="U2873" s="10"/>
    </row>
    <row r="2874" spans="1:21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  <c r="U2874" s="10"/>
    </row>
    <row r="2875" spans="1:21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  <c r="U2875" s="10"/>
    </row>
    <row r="2876" spans="1:21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  <c r="U2876" s="10"/>
    </row>
    <row r="2877" spans="1:21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  <c r="U2877" s="10"/>
    </row>
    <row r="2878" spans="1:21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  <c r="U2878" s="10"/>
    </row>
    <row r="2879" spans="1:21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  <c r="U2879" s="10"/>
    </row>
    <row r="2880" spans="1:21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  <c r="U2880" s="10"/>
    </row>
    <row r="2881" spans="1:21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  <c r="U2881" s="10"/>
    </row>
    <row r="2882" spans="1:21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  <c r="U2882" s="10"/>
    </row>
    <row r="2883" spans="1:21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>
        <f t="shared" ref="P2883:P2946" si="271">IF(L2883=0,0,E2883/L2883)</f>
        <v>0</v>
      </c>
      <c r="Q2883" t="str">
        <f t="shared" ref="Q2883:Q2946" si="272">LEFT(N2883,((SEARCH("/",N2883,1)))-1)</f>
        <v>theater</v>
      </c>
      <c r="R2883" t="str">
        <f t="shared" ref="R2883:R2946" si="273">RIGHT(N2883,((LEN(N2883))-(SEARCH("/",N2883,1))))</f>
        <v>plays</v>
      </c>
      <c r="S2883" s="10">
        <f t="shared" ref="S2883:S2946" si="274">(((J2883/60)/60)/24)+DATE(1970,1,1)</f>
        <v>41916.597638888888</v>
      </c>
      <c r="T2883" s="10">
        <f t="shared" ref="T2883:T2946" si="275">(I2883/86400)+DATE(1970,1,1)</f>
        <v>41976.639305555553</v>
      </c>
      <c r="U2883" s="10"/>
    </row>
    <row r="2884" spans="1:21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  <c r="U2884" s="10"/>
    </row>
    <row r="2885" spans="1:21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  <c r="U2885" s="10"/>
    </row>
    <row r="2886" spans="1:21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  <c r="U2886" s="10"/>
    </row>
    <row r="2887" spans="1:21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  <c r="U2887" s="10"/>
    </row>
    <row r="2888" spans="1:21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  <c r="U2888" s="10"/>
    </row>
    <row r="2889" spans="1:21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  <c r="U2889" s="10"/>
    </row>
    <row r="2890" spans="1:21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  <c r="U2890" s="10"/>
    </row>
    <row r="2891" spans="1:21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  <c r="U2891" s="10"/>
    </row>
    <row r="2892" spans="1:21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  <c r="U2892" s="10"/>
    </row>
    <row r="2893" spans="1:21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  <c r="U2893" s="10"/>
    </row>
    <row r="2894" spans="1:21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  <c r="U2894" s="10"/>
    </row>
    <row r="2895" spans="1:2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  <c r="U2895" s="10"/>
    </row>
    <row r="2896" spans="1:21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  <c r="U2896" s="10"/>
    </row>
    <row r="2897" spans="1:21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  <c r="U2897" s="10"/>
    </row>
    <row r="2898" spans="1:21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  <c r="U2898" s="10"/>
    </row>
    <row r="2899" spans="1:21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  <c r="U2899" s="10"/>
    </row>
    <row r="2900" spans="1:21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  <c r="U2900" s="10"/>
    </row>
    <row r="2901" spans="1:21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  <c r="U2901" s="10"/>
    </row>
    <row r="2902" spans="1:21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  <c r="U2902" s="10"/>
    </row>
    <row r="2903" spans="1:21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  <c r="U2903" s="10"/>
    </row>
    <row r="2904" spans="1:21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  <c r="U2904" s="10"/>
    </row>
    <row r="2905" spans="1:21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  <c r="U2905" s="10"/>
    </row>
    <row r="2906" spans="1:21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  <c r="U2906" s="10"/>
    </row>
    <row r="2907" spans="1:21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  <c r="U2907" s="10"/>
    </row>
    <row r="2908" spans="1:21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  <c r="U2908" s="10"/>
    </row>
    <row r="2909" spans="1:21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42504.877743055556</v>
      </c>
      <c r="U2909" s="10"/>
    </row>
    <row r="2910" spans="1:21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42529.73170138889</v>
      </c>
      <c r="U2910" s="10"/>
    </row>
    <row r="2911" spans="1:21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  <c r="U2911" s="10"/>
    </row>
    <row r="2912" spans="1:21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  <c r="U2912" s="10"/>
    </row>
    <row r="2913" spans="1:21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  <c r="U2913" s="10"/>
    </row>
    <row r="2914" spans="1:21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  <c r="U2914" s="10"/>
    </row>
    <row r="2915" spans="1:21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  <c r="U2915" s="10"/>
    </row>
    <row r="2916" spans="1:21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  <c r="U2916" s="10"/>
    </row>
    <row r="2917" spans="1:21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  <c r="U2917" s="10"/>
    </row>
    <row r="2918" spans="1:21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  <c r="U2918" s="10"/>
    </row>
    <row r="2919" spans="1:21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  <c r="U2919" s="10"/>
    </row>
    <row r="2920" spans="1:21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  <c r="U2920" s="10"/>
    </row>
    <row r="2921" spans="1:21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  <c r="U2921" s="10"/>
    </row>
    <row r="2922" spans="1:21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  <c r="U2922" s="10"/>
    </row>
    <row r="2923" spans="1:21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  <c r="U2923" s="10"/>
    </row>
    <row r="2924" spans="1:21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  <c r="U2924" s="10"/>
    </row>
    <row r="2925" spans="1:21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  <c r="U2925" s="10"/>
    </row>
    <row r="2926" spans="1:21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  <c r="U2926" s="10"/>
    </row>
    <row r="2927" spans="1:21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41893.584120370375</v>
      </c>
      <c r="U2927" s="10"/>
    </row>
    <row r="2928" spans="1:21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  <c r="U2928" s="10"/>
    </row>
    <row r="2929" spans="1:21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  <c r="U2929" s="10"/>
    </row>
    <row r="2930" spans="1:21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  <c r="U2930" s="10"/>
    </row>
    <row r="2931" spans="1:21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  <c r="U2931" s="10"/>
    </row>
    <row r="2932" spans="1:21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  <c r="U2932" s="10"/>
    </row>
    <row r="2933" spans="1:21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  <c r="U2933" s="10"/>
    </row>
    <row r="2934" spans="1:21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  <c r="U2934" s="10"/>
    </row>
    <row r="2935" spans="1:21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  <c r="U2935" s="10"/>
    </row>
    <row r="2936" spans="1:21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  <c r="U2936" s="10"/>
    </row>
    <row r="2937" spans="1:21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  <c r="U2937" s="10"/>
    </row>
    <row r="2938" spans="1:21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  <c r="U2938" s="10"/>
    </row>
    <row r="2939" spans="1:21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  <c r="U2939" s="10"/>
    </row>
    <row r="2940" spans="1:21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  <c r="U2940" s="10"/>
    </row>
    <row r="2941" spans="1:21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  <c r="U2941" s="10"/>
    </row>
    <row r="2942" spans="1:21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  <c r="U2942" s="10"/>
    </row>
    <row r="2943" spans="1:21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  <c r="U2943" s="10"/>
    </row>
    <row r="2944" spans="1:21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  <c r="U2944" s="10"/>
    </row>
    <row r="2945" spans="1:21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  <c r="U2945" s="10"/>
    </row>
    <row r="2946" spans="1:21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  <c r="U2946" s="10"/>
    </row>
    <row r="2947" spans="1:21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>
        <f t="shared" ref="P2947:P3010" si="277">IF(L2947=0,0,E2947/L2947)</f>
        <v>0</v>
      </c>
      <c r="Q2947" t="str">
        <f t="shared" ref="Q2947:Q3010" si="278">LEFT(N2947,((SEARCH("/",N2947,1)))-1)</f>
        <v>theater</v>
      </c>
      <c r="R2947" t="str">
        <f t="shared" ref="R2947:R3010" si="279">RIGHT(N2947,((LEN(N2947))-(SEARCH("/",N2947,1))))</f>
        <v>spaces</v>
      </c>
      <c r="S2947" s="10">
        <f t="shared" ref="S2947:S3010" si="280">(((J2947/60)/60)/24)+DATE(1970,1,1)</f>
        <v>42118.139583333337</v>
      </c>
      <c r="T2947" s="10">
        <f t="shared" ref="T2947:T3010" si="281">(I2947/86400)+DATE(1970,1,1)</f>
        <v>42148.139583333337</v>
      </c>
      <c r="U2947" s="10"/>
    </row>
    <row r="2948" spans="1:21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  <c r="U2948" s="10"/>
    </row>
    <row r="2949" spans="1:21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  <c r="U2949" s="10"/>
    </row>
    <row r="2950" spans="1:21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  <c r="U2950" s="10"/>
    </row>
    <row r="2951" spans="1:21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  <c r="U2951" s="10"/>
    </row>
    <row r="2952" spans="1:21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  <c r="U2952" s="10"/>
    </row>
    <row r="2953" spans="1:21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  <c r="U2953" s="10"/>
    </row>
    <row r="2954" spans="1:21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  <c r="U2954" s="10"/>
    </row>
    <row r="2955" spans="1:21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  <c r="U2955" s="10"/>
    </row>
    <row r="2956" spans="1:21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  <c r="U2956" s="10"/>
    </row>
    <row r="2957" spans="1:21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  <c r="U2957" s="10"/>
    </row>
    <row r="2958" spans="1:21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  <c r="U2958" s="10"/>
    </row>
    <row r="2959" spans="1:21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  <c r="U2959" s="10"/>
    </row>
    <row r="2960" spans="1:21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  <c r="U2960" s="10"/>
    </row>
    <row r="2961" spans="1:21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  <c r="U2961" s="10"/>
    </row>
    <row r="2962" spans="1:21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  <c r="U2962" s="10"/>
    </row>
    <row r="2963" spans="1:21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  <c r="U2963" s="10"/>
    </row>
    <row r="2964" spans="1:21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  <c r="U2964" s="10"/>
    </row>
    <row r="2965" spans="1:21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  <c r="U2965" s="10"/>
    </row>
    <row r="2966" spans="1:21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  <c r="U2966" s="10"/>
    </row>
    <row r="2967" spans="1:21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  <c r="U2967" s="10"/>
    </row>
    <row r="2968" spans="1:21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  <c r="U2968" s="10"/>
    </row>
    <row r="2969" spans="1:21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  <c r="U2969" s="10"/>
    </row>
    <row r="2970" spans="1:21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  <c r="U2970" s="10"/>
    </row>
    <row r="2971" spans="1:21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  <c r="U2971" s="10"/>
    </row>
    <row r="2972" spans="1:21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  <c r="U2972" s="10"/>
    </row>
    <row r="2973" spans="1:21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  <c r="U2973" s="10"/>
    </row>
    <row r="2974" spans="1:21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  <c r="U2974" s="10"/>
    </row>
    <row r="2975" spans="1:21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  <c r="U2975" s="10"/>
    </row>
    <row r="2976" spans="1:21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  <c r="U2976" s="10"/>
    </row>
    <row r="2977" spans="1:21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  <c r="U2977" s="10"/>
    </row>
    <row r="2978" spans="1:21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  <c r="U2978" s="10"/>
    </row>
    <row r="2979" spans="1:21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  <c r="U2979" s="10"/>
    </row>
    <row r="2980" spans="1:21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  <c r="U2980" s="10"/>
    </row>
    <row r="2981" spans="1:21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  <c r="U2981" s="10"/>
    </row>
    <row r="2982" spans="1:21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  <c r="U2982" s="10"/>
    </row>
    <row r="2983" spans="1:21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  <c r="U2983" s="10"/>
    </row>
    <row r="2984" spans="1:21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  <c r="U2984" s="10"/>
    </row>
    <row r="2985" spans="1:21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  <c r="U2985" s="10"/>
    </row>
    <row r="2986" spans="1:21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  <c r="U2986" s="10"/>
    </row>
    <row r="2987" spans="1:21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  <c r="U2987" s="10"/>
    </row>
    <row r="2988" spans="1:21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  <c r="U2988" s="10"/>
    </row>
    <row r="2989" spans="1:21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  <c r="U2989" s="10"/>
    </row>
    <row r="2990" spans="1:21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</v>
      </c>
      <c r="U2990" s="10"/>
    </row>
    <row r="2991" spans="1:2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  <c r="U2991" s="10"/>
    </row>
    <row r="2992" spans="1:21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  <c r="U2992" s="10"/>
    </row>
    <row r="2993" spans="1:21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  <c r="U2993" s="10"/>
    </row>
    <row r="2994" spans="1:21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  <c r="U2994" s="10"/>
    </row>
    <row r="2995" spans="1:2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  <c r="U2995" s="10"/>
    </row>
    <row r="2996" spans="1:21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  <c r="U2996" s="10"/>
    </row>
    <row r="2997" spans="1:21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  <c r="U2997" s="10"/>
    </row>
    <row r="2998" spans="1:21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42150.912499999999</v>
      </c>
      <c r="U2998" s="10"/>
    </row>
    <row r="2999" spans="1:21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  <c r="U2999" s="10"/>
    </row>
    <row r="3000" spans="1:21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  <c r="U3000" s="10"/>
    </row>
    <row r="3001" spans="1:21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  <c r="U3001" s="10"/>
    </row>
    <row r="3002" spans="1:21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  <c r="U3002" s="10"/>
    </row>
    <row r="3003" spans="1:21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  <c r="U3003" s="10"/>
    </row>
    <row r="3004" spans="1:21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  <c r="U3004" s="10"/>
    </row>
    <row r="3005" spans="1:21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  <c r="U3005" s="10"/>
    </row>
    <row r="3006" spans="1:21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  <c r="U3006" s="10"/>
    </row>
    <row r="3007" spans="1:21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  <c r="U3007" s="10"/>
    </row>
    <row r="3008" spans="1:21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41987.756840277776</v>
      </c>
      <c r="U3008" s="10"/>
    </row>
    <row r="3009" spans="1:21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  <c r="U3009" s="10"/>
    </row>
    <row r="3010" spans="1:21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  <c r="U3010" s="10"/>
    </row>
    <row r="3011" spans="1:21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IF(L3011=0,0,E3011/L3011)</f>
        <v>233.8984375</v>
      </c>
      <c r="Q3011" t="str">
        <f t="shared" ref="Q3011:Q3074" si="284">LEFT(N3011,((SEARCH("/",N3011,1)))-1)</f>
        <v>theater</v>
      </c>
      <c r="R3011" t="str">
        <f t="shared" ref="R3011:R3074" si="285">RIGHT(N3011,((LEN(N3011))-(SEARCH("/",N3011,1))))</f>
        <v>spaces</v>
      </c>
      <c r="S3011" s="10">
        <f t="shared" ref="S3011:S3074" si="286">(((J3011/60)/60)/24)+DATE(1970,1,1)</f>
        <v>41939.569907407407</v>
      </c>
      <c r="T3011" s="10">
        <f t="shared" ref="T3011:T3074" si="287">(I3011/86400)+DATE(1970,1,1)</f>
        <v>41969.611574074079</v>
      </c>
      <c r="U3011" s="10"/>
    </row>
    <row r="3012" spans="1:21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  <c r="U3012" s="10"/>
    </row>
    <row r="3013" spans="1:21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  <c r="U3013" s="10"/>
    </row>
    <row r="3014" spans="1:21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  <c r="U3014" s="10"/>
    </row>
    <row r="3015" spans="1:21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  <c r="U3015" s="10"/>
    </row>
    <row r="3016" spans="1:21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  <c r="U3016" s="10"/>
    </row>
    <row r="3017" spans="1:21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  <c r="U3017" s="10"/>
    </row>
    <row r="3018" spans="1:21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  <c r="U3018" s="10"/>
    </row>
    <row r="3019" spans="1:21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  <c r="U3019" s="10"/>
    </row>
    <row r="3020" spans="1:21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  <c r="U3020" s="10"/>
    </row>
    <row r="3021" spans="1:21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  <c r="U3021" s="10"/>
    </row>
    <row r="3022" spans="1:21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  <c r="U3022" s="10"/>
    </row>
    <row r="3023" spans="1:21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  <c r="U3023" s="10"/>
    </row>
    <row r="3024" spans="1:21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  <c r="U3024" s="10"/>
    </row>
    <row r="3025" spans="1:21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42166.675763888888</v>
      </c>
      <c r="U3025" s="10"/>
    </row>
    <row r="3026" spans="1:21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  <c r="U3026" s="10"/>
    </row>
    <row r="3027" spans="1:21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  <c r="U3027" s="10"/>
    </row>
    <row r="3028" spans="1:21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  <c r="U3028" s="10"/>
    </row>
    <row r="3029" spans="1:21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  <c r="U3029" s="10"/>
    </row>
    <row r="3030" spans="1:21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  <c r="U3030" s="10"/>
    </row>
    <row r="3031" spans="1:21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  <c r="U3031" s="10"/>
    </row>
    <row r="3032" spans="1:21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  <c r="U3032" s="10"/>
    </row>
    <row r="3033" spans="1:21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  <c r="U3033" s="10"/>
    </row>
    <row r="3034" spans="1:21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  <c r="U3034" s="10"/>
    </row>
    <row r="3035" spans="1:21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  <c r="U3035" s="10"/>
    </row>
    <row r="3036" spans="1:21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  <c r="U3036" s="10"/>
    </row>
    <row r="3037" spans="1:21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  <c r="U3037" s="10"/>
    </row>
    <row r="3038" spans="1:21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  <c r="U3038" s="10"/>
    </row>
    <row r="3039" spans="1:21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  <c r="U3039" s="10"/>
    </row>
    <row r="3040" spans="1:21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  <c r="U3040" s="10"/>
    </row>
    <row r="3041" spans="1:21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  <c r="U3041" s="10"/>
    </row>
    <row r="3042" spans="1:21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  <c r="U3042" s="10"/>
    </row>
    <row r="3043" spans="1:21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  <c r="U3043" s="10"/>
    </row>
    <row r="3044" spans="1:21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  <c r="U3044" s="10"/>
    </row>
    <row r="3045" spans="1:21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  <c r="U3045" s="10"/>
    </row>
    <row r="3046" spans="1:21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  <c r="U3046" s="10"/>
    </row>
    <row r="3047" spans="1:21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  <c r="U3047" s="10"/>
    </row>
    <row r="3048" spans="1:21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  <c r="U3048" s="10"/>
    </row>
    <row r="3049" spans="1:21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  <c r="U3049" s="10"/>
    </row>
    <row r="3050" spans="1:21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  <c r="U3050" s="10"/>
    </row>
    <row r="3051" spans="1:21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  <c r="U3051" s="10"/>
    </row>
    <row r="3052" spans="1:21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  <c r="U3052" s="10"/>
    </row>
    <row r="3053" spans="1:21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42774.416030092594</v>
      </c>
      <c r="U3053" s="10"/>
    </row>
    <row r="3054" spans="1:21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  <c r="U3054" s="10"/>
    </row>
    <row r="3055" spans="1:21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  <c r="U3055" s="10"/>
    </row>
    <row r="3056" spans="1:21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  <c r="U3056" s="10"/>
    </row>
    <row r="3057" spans="1:21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  <c r="U3057" s="10"/>
    </row>
    <row r="3058" spans="1:21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  <c r="U3058" s="10"/>
    </row>
    <row r="3059" spans="1:21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  <c r="U3059" s="10"/>
    </row>
    <row r="3060" spans="1:21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  <c r="U3060" s="10"/>
    </row>
    <row r="3061" spans="1:21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  <c r="U3061" s="10"/>
    </row>
    <row r="3062" spans="1:21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  <c r="U3062" s="10"/>
    </row>
    <row r="3063" spans="1:2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  <c r="U3063" s="10"/>
    </row>
    <row r="3064" spans="1:21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  <c r="U3064" s="10"/>
    </row>
    <row r="3065" spans="1:21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42665.922893518524</v>
      </c>
      <c r="U3065" s="10"/>
    </row>
    <row r="3066" spans="1:21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  <c r="U3066" s="10"/>
    </row>
    <row r="3067" spans="1:21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  <c r="U3067" s="10"/>
    </row>
    <row r="3068" spans="1:21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  <c r="U3068" s="10"/>
    </row>
    <row r="3069" spans="1:21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  <c r="U3069" s="10"/>
    </row>
    <row r="3070" spans="1:21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  <c r="U3070" s="10"/>
    </row>
    <row r="3071" spans="1:21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  <c r="U3071" s="10"/>
    </row>
    <row r="3072" spans="1:21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  <c r="U3072" s="10"/>
    </row>
    <row r="3073" spans="1:21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  <c r="U3073" s="10"/>
    </row>
    <row r="3074" spans="1:21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  <c r="U3074" s="10"/>
    </row>
    <row r="3075" spans="1:21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IF(L3075=0,0,E3075/L3075)</f>
        <v>92.142857142857139</v>
      </c>
      <c r="Q3075" t="str">
        <f t="shared" ref="Q3075:Q3138" si="290">LEFT(N3075,((SEARCH("/",N3075,1)))-1)</f>
        <v>theater</v>
      </c>
      <c r="R3075" t="str">
        <f t="shared" ref="R3075:R3138" si="291">RIGHT(N3075,((LEN(N3075))-(SEARCH("/",N3075,1))))</f>
        <v>spaces</v>
      </c>
      <c r="S3075" s="10">
        <f t="shared" ref="S3075:S3138" si="292">(((J3075/60)/60)/24)+DATE(1970,1,1)</f>
        <v>42111.684027777781</v>
      </c>
      <c r="T3075" s="10">
        <f t="shared" ref="T3075:T3138" si="293">(I3075/86400)+DATE(1970,1,1)</f>
        <v>42169.804861111115</v>
      </c>
      <c r="U3075" s="10"/>
    </row>
    <row r="3076" spans="1:21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42439.571284722224</v>
      </c>
      <c r="U3076" s="10"/>
    </row>
    <row r="3077" spans="1:21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42601.102314814816</v>
      </c>
      <c r="U3077" s="10"/>
    </row>
    <row r="3078" spans="1:21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  <c r="U3078" s="10"/>
    </row>
    <row r="3079" spans="1:21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  <c r="U3079" s="10"/>
    </row>
    <row r="3080" spans="1:21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  <c r="U3080" s="10"/>
    </row>
    <row r="3081" spans="1:21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  <c r="U3081" s="10"/>
    </row>
    <row r="3082" spans="1:21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  <c r="U3082" s="10"/>
    </row>
    <row r="3083" spans="1:21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  <c r="U3083" s="10"/>
    </row>
    <row r="3084" spans="1:21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  <c r="U3084" s="10"/>
    </row>
    <row r="3085" spans="1:21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  <c r="U3085" s="10"/>
    </row>
    <row r="3086" spans="1:21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  <c r="U3086" s="10"/>
    </row>
    <row r="3087" spans="1:21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42276.883784722224</v>
      </c>
      <c r="U3087" s="10"/>
    </row>
    <row r="3088" spans="1:21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  <c r="U3088" s="10"/>
    </row>
    <row r="3089" spans="1:21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  <c r="U3089" s="10"/>
    </row>
    <row r="3090" spans="1:21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  <c r="U3090" s="10"/>
    </row>
    <row r="3091" spans="1:21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  <c r="U3091" s="10"/>
    </row>
    <row r="3092" spans="1:21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  <c r="U3092" s="10"/>
    </row>
    <row r="3093" spans="1:21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  <c r="U3093" s="10"/>
    </row>
    <row r="3094" spans="1:21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  <c r="U3094" s="10"/>
    </row>
    <row r="3095" spans="1:21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  <c r="U3095" s="10"/>
    </row>
    <row r="3096" spans="1:21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  <c r="U3096" s="10"/>
    </row>
    <row r="3097" spans="1:21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  <c r="U3097" s="10"/>
    </row>
    <row r="3098" spans="1:21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  <c r="U3098" s="10"/>
    </row>
    <row r="3099" spans="1:21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  <c r="U3099" s="10"/>
    </row>
    <row r="3100" spans="1:21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  <c r="U3100" s="10"/>
    </row>
    <row r="3101" spans="1:21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  <c r="U3101" s="10"/>
    </row>
    <row r="3102" spans="1:21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  <c r="U3102" s="10"/>
    </row>
    <row r="3103" spans="1:21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  <c r="U3103" s="10"/>
    </row>
    <row r="3104" spans="1:21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  <c r="U3104" s="10"/>
    </row>
    <row r="3105" spans="1:21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  <c r="U3105" s="10"/>
    </row>
    <row r="3106" spans="1:21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  <c r="U3106" s="10"/>
    </row>
    <row r="3107" spans="1:21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  <c r="U3107" s="10"/>
    </row>
    <row r="3108" spans="1:21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  <c r="U3108" s="10"/>
    </row>
    <row r="3109" spans="1:21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42135.814247685186</v>
      </c>
      <c r="U3109" s="10"/>
    </row>
    <row r="3110" spans="1:2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  <c r="U3110" s="10"/>
    </row>
    <row r="3111" spans="1:21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  <c r="U3111" s="10"/>
    </row>
    <row r="3112" spans="1:21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  <c r="U3112" s="10"/>
    </row>
    <row r="3113" spans="1:21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41916.595138888893</v>
      </c>
      <c r="U3113" s="10"/>
    </row>
    <row r="3114" spans="1:21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  <c r="U3114" s="10"/>
    </row>
    <row r="3115" spans="1:21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  <c r="U3115" s="10"/>
    </row>
    <row r="3116" spans="1:21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  <c r="U3116" s="10"/>
    </row>
    <row r="3117" spans="1:21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  <c r="U3117" s="10"/>
    </row>
    <row r="3118" spans="1:21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  <c r="U3118" s="10"/>
    </row>
    <row r="3119" spans="1:21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  <c r="U3119" s="10"/>
    </row>
    <row r="3120" spans="1:21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  <c r="U3120" s="10"/>
    </row>
    <row r="3121" spans="1:21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  <c r="U3121" s="10"/>
    </row>
    <row r="3122" spans="1:21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  <c r="U3122" s="10"/>
    </row>
    <row r="3123" spans="1:21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  <c r="U3123" s="10"/>
    </row>
    <row r="3124" spans="1:2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  <c r="U3124" s="10"/>
    </row>
    <row r="3125" spans="1:21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  <c r="U3125" s="10"/>
    </row>
    <row r="3126" spans="1:21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  <c r="U3126" s="10"/>
    </row>
    <row r="3127" spans="1:2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  <c r="U3127" s="10"/>
    </row>
    <row r="3128" spans="1:21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  <c r="U3128" s="10"/>
    </row>
    <row r="3129" spans="1:21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  <c r="U3129" s="10"/>
    </row>
    <row r="3130" spans="1:21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  <c r="U3130" s="10"/>
    </row>
    <row r="3131" spans="1:21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  <c r="U3131" s="10"/>
    </row>
    <row r="3132" spans="1:21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  <c r="U3132" s="10"/>
    </row>
    <row r="3133" spans="1:21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  <c r="U3133" s="10"/>
    </row>
    <row r="3134" spans="1:21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  <c r="U3134" s="10"/>
    </row>
    <row r="3135" spans="1:21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  <c r="U3135" s="10"/>
    </row>
    <row r="3136" spans="1:21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  <c r="U3136" s="10"/>
    </row>
    <row r="3137" spans="1:21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  <c r="U3137" s="10"/>
    </row>
    <row r="3138" spans="1:21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  <c r="U3138" s="10"/>
    </row>
    <row r="3139" spans="1:21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IF(L3139=0,0,E3139/L3139)</f>
        <v>50</v>
      </c>
      <c r="Q3139" t="str">
        <f t="shared" ref="Q3139:Q3202" si="296">LEFT(N3139,((SEARCH("/",N3139,1)))-1)</f>
        <v>theater</v>
      </c>
      <c r="R3139" t="str">
        <f t="shared" ref="R3139:R3202" si="297">RIGHT(N3139,((LEN(N3139))-(SEARCH("/",N3139,1))))</f>
        <v>plays</v>
      </c>
      <c r="S3139" s="10">
        <f t="shared" ref="S3139:S3202" si="298">(((J3139/60)/60)/24)+DATE(1970,1,1)</f>
        <v>42807.885057870371</v>
      </c>
      <c r="T3139" s="10">
        <f t="shared" ref="T3139:T3202" si="299">(I3139/86400)+DATE(1970,1,1)</f>
        <v>42858.8</v>
      </c>
      <c r="U3139" s="10"/>
    </row>
    <row r="3140" spans="1:21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  <c r="U3140" s="10"/>
    </row>
    <row r="3141" spans="1:21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  <c r="U3141" s="10"/>
    </row>
    <row r="3142" spans="1:21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  <c r="U3142" s="10"/>
    </row>
    <row r="3143" spans="1:21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  <c r="U3143" s="10"/>
    </row>
    <row r="3144" spans="1:21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  <c r="U3144" s="10"/>
    </row>
    <row r="3145" spans="1:21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  <c r="U3145" s="10"/>
    </row>
    <row r="3146" spans="1:21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  <c r="U3146" s="10"/>
    </row>
    <row r="3147" spans="1:21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  <c r="U3147" s="10"/>
    </row>
    <row r="3148" spans="1:21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  <c r="U3148" s="10"/>
    </row>
    <row r="3149" spans="1:21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  <c r="U3149" s="10"/>
    </row>
    <row r="3150" spans="1:21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  <c r="U3150" s="10"/>
    </row>
    <row r="3151" spans="1:21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  <c r="U3151" s="10"/>
    </row>
    <row r="3152" spans="1:21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  <c r="U3152" s="10"/>
    </row>
    <row r="3153" spans="1:21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  <c r="U3153" s="10"/>
    </row>
    <row r="3154" spans="1:21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  <c r="U3154" s="10"/>
    </row>
    <row r="3155" spans="1:21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  <c r="U3155" s="10"/>
    </row>
    <row r="3156" spans="1:21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  <c r="U3156" s="10"/>
    </row>
    <row r="3157" spans="1:21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  <c r="U3157" s="10"/>
    </row>
    <row r="3158" spans="1:21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  <c r="U3158" s="10"/>
    </row>
    <row r="3159" spans="1:21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  <c r="U3159" s="10"/>
    </row>
    <row r="3160" spans="1:21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41477.839722222227</v>
      </c>
      <c r="U3160" s="10"/>
    </row>
    <row r="3161" spans="1:21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  <c r="U3161" s="10"/>
    </row>
    <row r="3162" spans="1:21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  <c r="U3162" s="10"/>
    </row>
    <row r="3163" spans="1:21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  <c r="U3163" s="10"/>
    </row>
    <row r="3164" spans="1:21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  <c r="U3164" s="10"/>
    </row>
    <row r="3165" spans="1:21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  <c r="U3165" s="10"/>
    </row>
    <row r="3166" spans="1:21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41799.805729166663</v>
      </c>
      <c r="U3166" s="10"/>
    </row>
    <row r="3167" spans="1:21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  <c r="U3167" s="10"/>
    </row>
    <row r="3168" spans="1:21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  <c r="U3168" s="10"/>
    </row>
    <row r="3169" spans="1:21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  <c r="U3169" s="10"/>
    </row>
    <row r="3170" spans="1:21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  <c r="U3170" s="10"/>
    </row>
    <row r="3171" spans="1:21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  <c r="U3171" s="10"/>
    </row>
    <row r="3172" spans="1:21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  <c r="U3172" s="10"/>
    </row>
    <row r="3173" spans="1:21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  <c r="U3173" s="10"/>
    </row>
    <row r="3174" spans="1:21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  <c r="U3174" s="10"/>
    </row>
    <row r="3175" spans="1:21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41908.878379629634</v>
      </c>
      <c r="U3175" s="10"/>
    </row>
    <row r="3176" spans="1:21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  <c r="U3176" s="10"/>
    </row>
    <row r="3177" spans="1:21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  <c r="U3177" s="10"/>
    </row>
    <row r="3178" spans="1:21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  <c r="U3178" s="10"/>
    </row>
    <row r="3179" spans="1:21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  <c r="U3179" s="10"/>
    </row>
    <row r="3180" spans="1:21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  <c r="U3180" s="10"/>
    </row>
    <row r="3181" spans="1:21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  <c r="U3181" s="10"/>
    </row>
    <row r="3182" spans="1:21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  <c r="U3182" s="10"/>
    </row>
    <row r="3183" spans="1:21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  <c r="U3183" s="10"/>
    </row>
    <row r="3184" spans="1:21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  <c r="U3184" s="10"/>
    </row>
    <row r="3185" spans="1:21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  <c r="U3185" s="10"/>
    </row>
    <row r="3186" spans="1:21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  <c r="U3186" s="10"/>
    </row>
    <row r="3187" spans="1:21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  <c r="U3187" s="10"/>
    </row>
    <row r="3188" spans="1:21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  <c r="U3188" s="10"/>
    </row>
    <row r="3189" spans="1:21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  <c r="U3189" s="10"/>
    </row>
    <row r="3190" spans="1:21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  <c r="U3190" s="10"/>
    </row>
    <row r="3191" spans="1:21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  <c r="U3191" s="10"/>
    </row>
    <row r="3192" spans="1:21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  <c r="U3192" s="10"/>
    </row>
    <row r="3193" spans="1:21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  <c r="U3193" s="10"/>
    </row>
    <row r="3194" spans="1:21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  <c r="U3194" s="10"/>
    </row>
    <row r="3195" spans="1:21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  <c r="U3195" s="10"/>
    </row>
    <row r="3196" spans="1:21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  <c r="U3196" s="10"/>
    </row>
    <row r="3197" spans="1:21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  <c r="U3197" s="10"/>
    </row>
    <row r="3198" spans="1:21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  <c r="U3198" s="10"/>
    </row>
    <row r="3199" spans="1:21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  <c r="U3199" s="10"/>
    </row>
    <row r="3200" spans="1:21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  <c r="U3200" s="10"/>
    </row>
    <row r="3201" spans="1:21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  <c r="U3201" s="10"/>
    </row>
    <row r="3202" spans="1:21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  <c r="U3202" s="10"/>
    </row>
    <row r="3203" spans="1:21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IF(L3203=0,0,E3203/L3203)</f>
        <v>12.5</v>
      </c>
      <c r="Q3203" t="str">
        <f t="shared" ref="Q3203:Q3266" si="302">LEFT(N3203,((SEARCH("/",N3203,1)))-1)</f>
        <v>theater</v>
      </c>
      <c r="R3203" t="str">
        <f t="shared" ref="R3203:R3266" si="303">RIGHT(N3203,((LEN(N3203))-(SEARCH("/",N3203,1))))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(I3203/86400)+DATE(1970,1,1)</f>
        <v>41882.767094907409</v>
      </c>
      <c r="U3203" s="10"/>
    </row>
    <row r="3204" spans="1:21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  <c r="U3204" s="10"/>
    </row>
    <row r="3205" spans="1:21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  <c r="U3205" s="10"/>
    </row>
    <row r="3206" spans="1:21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  <c r="U3206" s="10"/>
    </row>
    <row r="3207" spans="1:21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  <c r="U3207" s="10"/>
    </row>
    <row r="3208" spans="1:21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  <c r="U3208" s="10"/>
    </row>
    <row r="3209" spans="1:21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  <c r="U3209" s="10"/>
    </row>
    <row r="3210" spans="1:21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  <c r="U3210" s="10"/>
    </row>
    <row r="3211" spans="1:21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  <c r="U3211" s="10"/>
    </row>
    <row r="3212" spans="1:21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  <c r="U3212" s="10"/>
    </row>
    <row r="3213" spans="1:21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  <c r="U3213" s="10"/>
    </row>
    <row r="3214" spans="1:21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  <c r="U3214" s="10"/>
    </row>
    <row r="3215" spans="1:21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  <c r="U3215" s="10"/>
    </row>
    <row r="3216" spans="1:21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  <c r="U3216" s="10"/>
    </row>
    <row r="3217" spans="1:21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  <c r="U3217" s="10"/>
    </row>
    <row r="3218" spans="1:21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  <c r="U3218" s="10"/>
    </row>
    <row r="3219" spans="1:21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  <c r="U3219" s="10"/>
    </row>
    <row r="3220" spans="1:21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  <c r="U3220" s="10"/>
    </row>
    <row r="3221" spans="1:21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  <c r="U3221" s="10"/>
    </row>
    <row r="3222" spans="1:21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  <c r="U3222" s="10"/>
    </row>
    <row r="3223" spans="1:21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  <c r="U3223" s="10"/>
    </row>
    <row r="3224" spans="1:21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  <c r="U3224" s="10"/>
    </row>
    <row r="3225" spans="1:21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42236.835370370369</v>
      </c>
      <c r="U3225" s="10"/>
    </row>
    <row r="3226" spans="1:21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  <c r="U3226" s="10"/>
    </row>
    <row r="3227" spans="1:21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  <c r="U3227" s="10"/>
    </row>
    <row r="3228" spans="1:21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  <c r="U3228" s="10"/>
    </row>
    <row r="3229" spans="1:21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  <c r="U3229" s="10"/>
    </row>
    <row r="3230" spans="1:21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  <c r="U3230" s="10"/>
    </row>
    <row r="3231" spans="1:21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  <c r="U3231" s="10"/>
    </row>
    <row r="3232" spans="1:21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  <c r="U3232" s="10"/>
    </row>
    <row r="3233" spans="1:21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  <c r="U3233" s="10"/>
    </row>
    <row r="3234" spans="1:21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  <c r="U3234" s="10"/>
    </row>
    <row r="3235" spans="1:21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  <c r="U3235" s="10"/>
    </row>
    <row r="3236" spans="1:21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  <c r="U3236" s="10"/>
    </row>
    <row r="3237" spans="1:21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  <c r="U3237" s="10"/>
    </row>
    <row r="3238" spans="1:21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  <c r="U3238" s="10"/>
    </row>
    <row r="3239" spans="1:21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  <c r="U3239" s="10"/>
    </row>
    <row r="3240" spans="1:21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  <c r="U3240" s="10"/>
    </row>
    <row r="3241" spans="1:21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  <c r="U3241" s="10"/>
    </row>
    <row r="3242" spans="1:21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  <c r="U3242" s="10"/>
    </row>
    <row r="3243" spans="1:21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  <c r="U3243" s="10"/>
    </row>
    <row r="3244" spans="1:21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  <c r="U3244" s="10"/>
    </row>
    <row r="3245" spans="1:21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  <c r="U3245" s="10"/>
    </row>
    <row r="3246" spans="1:21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  <c r="U3246" s="10"/>
    </row>
    <row r="3247" spans="1:21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  <c r="U3247" s="10"/>
    </row>
    <row r="3248" spans="1:21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  <c r="U3248" s="10"/>
    </row>
    <row r="3249" spans="1:21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  <c r="U3249" s="10"/>
    </row>
    <row r="3250" spans="1:21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  <c r="U3250" s="10"/>
    </row>
    <row r="3251" spans="1:21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  <c r="U3251" s="10"/>
    </row>
    <row r="3252" spans="1:21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  <c r="U3252" s="10"/>
    </row>
    <row r="3253" spans="1:21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  <c r="U3253" s="10"/>
    </row>
    <row r="3254" spans="1:21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  <c r="U3254" s="10"/>
    </row>
    <row r="3255" spans="1:21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  <c r="U3255" s="10"/>
    </row>
    <row r="3256" spans="1:21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  <c r="U3256" s="10"/>
    </row>
    <row r="3257" spans="1:21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  <c r="U3257" s="10"/>
    </row>
    <row r="3258" spans="1:21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  <c r="U3258" s="10"/>
    </row>
    <row r="3259" spans="1:21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  <c r="U3259" s="10"/>
    </row>
    <row r="3260" spans="1:21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  <c r="U3260" s="10"/>
    </row>
    <row r="3261" spans="1:21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  <c r="U3261" s="10"/>
    </row>
    <row r="3262" spans="1:21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  <c r="U3262" s="10"/>
    </row>
    <row r="3263" spans="1:21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  <c r="U3263" s="10"/>
    </row>
    <row r="3264" spans="1:21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  <c r="U3264" s="10"/>
    </row>
    <row r="3265" spans="1:21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  <c r="U3265" s="10"/>
    </row>
    <row r="3266" spans="1:21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  <c r="U3266" s="10"/>
    </row>
    <row r="3267" spans="1:21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IF(L3267=0,0,E3267/L3267)</f>
        <v>70.285714285714292</v>
      </c>
      <c r="Q3267" t="str">
        <f t="shared" ref="Q3267:Q3330" si="308">LEFT(N3267,((SEARCH("/",N3267,1)))-1)</f>
        <v>theater</v>
      </c>
      <c r="R3267" t="str">
        <f t="shared" ref="R3267:R3330" si="309">RIGHT(N3267,((LEN(N3267))-(SEARCH("/",N3267,1))))</f>
        <v>plays</v>
      </c>
      <c r="S3267" s="10">
        <f t="shared" ref="S3267:S3330" si="310">(((J3267/60)/60)/24)+DATE(1970,1,1)</f>
        <v>42311.711979166663</v>
      </c>
      <c r="T3267" s="10">
        <f t="shared" ref="T3267:T3330" si="311">(I3267/86400)+DATE(1970,1,1)</f>
        <v>42341.708333333328</v>
      </c>
      <c r="U3267" s="10"/>
    </row>
    <row r="3268" spans="1:21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  <c r="U3268" s="10"/>
    </row>
    <row r="3269" spans="1:21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  <c r="U3269" s="10"/>
    </row>
    <row r="3270" spans="1:21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  <c r="U3270" s="10"/>
    </row>
    <row r="3271" spans="1:21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  <c r="U3271" s="10"/>
    </row>
    <row r="3272" spans="1:21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  <c r="U3272" s="10"/>
    </row>
    <row r="3273" spans="1:2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  <c r="U3273" s="10"/>
    </row>
    <row r="3274" spans="1:21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  <c r="U3274" s="10"/>
    </row>
    <row r="3275" spans="1:21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  <c r="U3275" s="10"/>
    </row>
    <row r="3276" spans="1:21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  <c r="U3276" s="10"/>
    </row>
    <row r="3277" spans="1:21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  <c r="U3277" s="10"/>
    </row>
    <row r="3278" spans="1:21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  <c r="U3278" s="10"/>
    </row>
    <row r="3279" spans="1:21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  <c r="U3279" s="10"/>
    </row>
    <row r="3280" spans="1:21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  <c r="U3280" s="10"/>
    </row>
    <row r="3281" spans="1:21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  <c r="U3281" s="10"/>
    </row>
    <row r="3282" spans="1:21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  <c r="U3282" s="10"/>
    </row>
    <row r="3283" spans="1:21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  <c r="U3283" s="10"/>
    </row>
    <row r="3284" spans="1:21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  <c r="U3284" s="10"/>
    </row>
    <row r="3285" spans="1:21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  <c r="U3285" s="10"/>
    </row>
    <row r="3286" spans="1:21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  <c r="U3286" s="10"/>
    </row>
    <row r="3287" spans="1:2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  <c r="U3287" s="10"/>
    </row>
    <row r="3288" spans="1:21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  <c r="U3288" s="10"/>
    </row>
    <row r="3289" spans="1:21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  <c r="U3289" s="10"/>
    </row>
    <row r="3290" spans="1:21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  <c r="U3290" s="10"/>
    </row>
    <row r="3291" spans="1:21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  <c r="U3291" s="10"/>
    </row>
    <row r="3292" spans="1:21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  <c r="U3292" s="10"/>
    </row>
    <row r="3293" spans="1:21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  <c r="U3293" s="10"/>
    </row>
    <row r="3294" spans="1:21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  <c r="U3294" s="10"/>
    </row>
    <row r="3295" spans="1:21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  <c r="U3295" s="10"/>
    </row>
    <row r="3296" spans="1:21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  <c r="U3296" s="10"/>
    </row>
    <row r="3297" spans="1:21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  <c r="U3297" s="10"/>
    </row>
    <row r="3298" spans="1:21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  <c r="U3298" s="10"/>
    </row>
    <row r="3299" spans="1:21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  <c r="U3299" s="10"/>
    </row>
    <row r="3300" spans="1:21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  <c r="U3300" s="10"/>
    </row>
    <row r="3301" spans="1:21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  <c r="U3301" s="10"/>
    </row>
    <row r="3302" spans="1:21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  <c r="U3302" s="10"/>
    </row>
    <row r="3303" spans="1:21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  <c r="U3303" s="10"/>
    </row>
    <row r="3304" spans="1:2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  <c r="U3304" s="10"/>
    </row>
    <row r="3305" spans="1:21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  <c r="U3305" s="10"/>
    </row>
    <row r="3306" spans="1:21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  <c r="U3306" s="10"/>
    </row>
    <row r="3307" spans="1:21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  <c r="U3307" s="10"/>
    </row>
    <row r="3308" spans="1:21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  <c r="U3308" s="10"/>
    </row>
    <row r="3309" spans="1:21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  <c r="U3309" s="10"/>
    </row>
    <row r="3310" spans="1:21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  <c r="U3310" s="10"/>
    </row>
    <row r="3311" spans="1:21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  <c r="U3311" s="10"/>
    </row>
    <row r="3312" spans="1:21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  <c r="U3312" s="10"/>
    </row>
    <row r="3313" spans="1:21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  <c r="U3313" s="10"/>
    </row>
    <row r="3314" spans="1:21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  <c r="U3314" s="10"/>
    </row>
    <row r="3315" spans="1:21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  <c r="U3315" s="10"/>
    </row>
    <row r="3316" spans="1:21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  <c r="U3316" s="10"/>
    </row>
    <row r="3317" spans="1:21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42496.303715277776</v>
      </c>
      <c r="U3317" s="10"/>
    </row>
    <row r="3318" spans="1:21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  <c r="U3318" s="10"/>
    </row>
    <row r="3319" spans="1:21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42529.039629629631</v>
      </c>
      <c r="U3319" s="10"/>
    </row>
    <row r="3320" spans="1:21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  <c r="U3320" s="10"/>
    </row>
    <row r="3321" spans="1:21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  <c r="U3321" s="10"/>
    </row>
    <row r="3322" spans="1:21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  <c r="U3322" s="10"/>
    </row>
    <row r="3323" spans="1:21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  <c r="U3323" s="10"/>
    </row>
    <row r="3324" spans="1:21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  <c r="U3324" s="10"/>
    </row>
    <row r="3325" spans="1:21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  <c r="U3325" s="10"/>
    </row>
    <row r="3326" spans="1:21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  <c r="U3326" s="10"/>
    </row>
    <row r="3327" spans="1:21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  <c r="U3327" s="10"/>
    </row>
    <row r="3328" spans="1:21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  <c r="U3328" s="10"/>
    </row>
    <row r="3329" spans="1:21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  <c r="U3329" s="10"/>
    </row>
    <row r="3330" spans="1:21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  <c r="U3330" s="10"/>
    </row>
    <row r="3331" spans="1:21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IF(L3331=0,0,E3331/L3331)</f>
        <v>44.92307692307692</v>
      </c>
      <c r="Q3331" t="str">
        <f t="shared" ref="Q3331:Q3394" si="314">LEFT(N3331,((SEARCH("/",N3331,1)))-1)</f>
        <v>theater</v>
      </c>
      <c r="R3331" t="str">
        <f t="shared" ref="R3331:R3394" si="315">RIGHT(N3331,((LEN(N3331))-(SEARCH("/",N3331,1))))</f>
        <v>plays</v>
      </c>
      <c r="S3331" s="10">
        <f t="shared" ref="S3331:S3394" si="316">(((J3331/60)/60)/24)+DATE(1970,1,1)</f>
        <v>41837.323009259257</v>
      </c>
      <c r="T3331" s="10">
        <f t="shared" ref="T3331:T3394" si="317">(I3331/86400)+DATE(1970,1,1)</f>
        <v>41847.958333333336</v>
      </c>
      <c r="U3331" s="10"/>
    </row>
    <row r="3332" spans="1:21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  <c r="U3332" s="10"/>
    </row>
    <row r="3333" spans="1:21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  <c r="U3333" s="10"/>
    </row>
    <row r="3334" spans="1:21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  <c r="U3334" s="10"/>
    </row>
    <row r="3335" spans="1:21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  <c r="U3335" s="10"/>
    </row>
    <row r="3336" spans="1:21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  <c r="U3336" s="10"/>
    </row>
    <row r="3337" spans="1:21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  <c r="U3337" s="10"/>
    </row>
    <row r="3338" spans="1:21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  <c r="U3338" s="10"/>
    </row>
    <row r="3339" spans="1:21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  <c r="U3339" s="10"/>
    </row>
    <row r="3340" spans="1:21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  <c r="U3340" s="10"/>
    </row>
    <row r="3341" spans="1:21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  <c r="U3341" s="10"/>
    </row>
    <row r="3342" spans="1:21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  <c r="U3342" s="10"/>
    </row>
    <row r="3343" spans="1:21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  <c r="U3343" s="10"/>
    </row>
    <row r="3344" spans="1:21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  <c r="U3344" s="10"/>
    </row>
    <row r="3345" spans="1:21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  <c r="U3345" s="10"/>
    </row>
    <row r="3346" spans="1:21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  <c r="U3346" s="10"/>
    </row>
    <row r="3347" spans="1:21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  <c r="U3347" s="10"/>
    </row>
    <row r="3348" spans="1:21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  <c r="U3348" s="10"/>
    </row>
    <row r="3349" spans="1:21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  <c r="U3349" s="10"/>
    </row>
    <row r="3350" spans="1:21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  <c r="U3350" s="10"/>
    </row>
    <row r="3351" spans="1:21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  <c r="U3351" s="10"/>
    </row>
    <row r="3352" spans="1:21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  <c r="U3352" s="10"/>
    </row>
    <row r="3353" spans="1:21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  <c r="U3353" s="10"/>
    </row>
    <row r="3354" spans="1:21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  <c r="U3354" s="10"/>
    </row>
    <row r="3355" spans="1:21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  <c r="U3355" s="10"/>
    </row>
    <row r="3356" spans="1:21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  <c r="U3356" s="10"/>
    </row>
    <row r="3357" spans="1:21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  <c r="U3357" s="10"/>
    </row>
    <row r="3358" spans="1:21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  <c r="U3358" s="10"/>
    </row>
    <row r="3359" spans="1:21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  <c r="U3359" s="10"/>
    </row>
    <row r="3360" spans="1:21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  <c r="U3360" s="10"/>
    </row>
    <row r="3361" spans="1:21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  <c r="U3361" s="10"/>
    </row>
    <row r="3362" spans="1:21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  <c r="U3362" s="10"/>
    </row>
    <row r="3363" spans="1:21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  <c r="U3363" s="10"/>
    </row>
    <row r="3364" spans="1:21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  <c r="U3364" s="10"/>
    </row>
    <row r="3365" spans="1:21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  <c r="U3365" s="10"/>
    </row>
    <row r="3366" spans="1:21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  <c r="U3366" s="10"/>
    </row>
    <row r="3367" spans="1:21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42351.101759259254</v>
      </c>
      <c r="U3367" s="10"/>
    </row>
    <row r="3368" spans="1:21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  <c r="U3368" s="10"/>
    </row>
    <row r="3369" spans="1:21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  <c r="U3369" s="10"/>
    </row>
    <row r="3370" spans="1:21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  <c r="U3370" s="10"/>
    </row>
    <row r="3371" spans="1:21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  <c r="U3371" s="10"/>
    </row>
    <row r="3372" spans="1:21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  <c r="U3372" s="10"/>
    </row>
    <row r="3373" spans="1:21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  <c r="U3373" s="10"/>
    </row>
    <row r="3374" spans="1:21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  <c r="U3374" s="10"/>
    </row>
    <row r="3375" spans="1:21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  <c r="U3375" s="10"/>
    </row>
    <row r="3376" spans="1:21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  <c r="U3376" s="10"/>
    </row>
    <row r="3377" spans="1:21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  <c r="U3377" s="10"/>
    </row>
    <row r="3378" spans="1:21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  <c r="U3378" s="10"/>
    </row>
    <row r="3379" spans="1:21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  <c r="U3379" s="10"/>
    </row>
    <row r="3380" spans="1:21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  <c r="U3380" s="10"/>
    </row>
    <row r="3381" spans="1:21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  <c r="U3381" s="10"/>
    </row>
    <row r="3382" spans="1:21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41972.995115740741</v>
      </c>
      <c r="U3382" s="10"/>
    </row>
    <row r="3383" spans="1:21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  <c r="U3383" s="10"/>
    </row>
    <row r="3384" spans="1:21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  <c r="U3384" s="10"/>
    </row>
    <row r="3385" spans="1:21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  <c r="U3385" s="10"/>
    </row>
    <row r="3386" spans="1:21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  <c r="U3386" s="10"/>
    </row>
    <row r="3387" spans="1:21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  <c r="U3387" s="10"/>
    </row>
    <row r="3388" spans="1:21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  <c r="U3388" s="10"/>
    </row>
    <row r="3389" spans="1:21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  <c r="U3389" s="10"/>
    </row>
    <row r="3390" spans="1:21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  <c r="U3390" s="10"/>
    </row>
    <row r="3391" spans="1:21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  <c r="U3391" s="10"/>
    </row>
    <row r="3392" spans="1:21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41830.774826388893</v>
      </c>
      <c r="U3392" s="10"/>
    </row>
    <row r="3393" spans="1:21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  <c r="U3393" s="10"/>
    </row>
    <row r="3394" spans="1:21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  <c r="U3394" s="10"/>
    </row>
    <row r="3395" spans="1:21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IF(L3395=0,0,E3395/L3395)</f>
        <v>36.06818181818182</v>
      </c>
      <c r="Q3395" t="str">
        <f t="shared" ref="Q3395:Q3458" si="320">LEFT(N3395,((SEARCH("/",N3395,1)))-1)</f>
        <v>theater</v>
      </c>
      <c r="R3395" t="str">
        <f t="shared" ref="R3395:R3458" si="321">RIGHT(N3395,((LEN(N3395))-(SEARCH("/",N3395,1))))</f>
        <v>plays</v>
      </c>
      <c r="S3395" s="10">
        <f t="shared" ref="S3395:S3458" si="322">(((J3395/60)/60)/24)+DATE(1970,1,1)</f>
        <v>41923.921643518523</v>
      </c>
      <c r="T3395" s="10">
        <f t="shared" ref="T3395:T3458" si="323">(I3395/86400)+DATE(1970,1,1)</f>
        <v>41949.031944444447</v>
      </c>
      <c r="U3395" s="10"/>
    </row>
    <row r="3396" spans="1:21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  <c r="U3396" s="10"/>
    </row>
    <row r="3397" spans="1:21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  <c r="U3397" s="10"/>
    </row>
    <row r="3398" spans="1:21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  <c r="U3398" s="10"/>
    </row>
    <row r="3399" spans="1:21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  <c r="U3399" s="10"/>
    </row>
    <row r="3400" spans="1:21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  <c r="U3400" s="10"/>
    </row>
    <row r="3401" spans="1:21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  <c r="U3401" s="10"/>
    </row>
    <row r="3402" spans="1:21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  <c r="U3402" s="10"/>
    </row>
    <row r="3403" spans="1:21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  <c r="U3403" s="10"/>
    </row>
    <row r="3404" spans="1:21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  <c r="U3404" s="10"/>
    </row>
    <row r="3405" spans="1:21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  <c r="U3405" s="10"/>
    </row>
    <row r="3406" spans="1:21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  <c r="U3406" s="10"/>
    </row>
    <row r="3407" spans="1:21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  <c r="U3407" s="10"/>
    </row>
    <row r="3408" spans="1:21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  <c r="U3408" s="10"/>
    </row>
    <row r="3409" spans="1:21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  <c r="U3409" s="10"/>
    </row>
    <row r="3410" spans="1:21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  <c r="U3410" s="10"/>
    </row>
    <row r="3411" spans="1:21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  <c r="U3411" s="10"/>
    </row>
    <row r="3412" spans="1:21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  <c r="U3412" s="10"/>
    </row>
    <row r="3413" spans="1:21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  <c r="U3413" s="10"/>
    </row>
    <row r="3414" spans="1:21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  <c r="U3414" s="10"/>
    </row>
    <row r="3415" spans="1:21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  <c r="U3415" s="10"/>
    </row>
    <row r="3416" spans="1:21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  <c r="U3416" s="10"/>
    </row>
    <row r="3417" spans="1:21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  <c r="U3417" s="10"/>
    </row>
    <row r="3418" spans="1:21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  <c r="U3418" s="10"/>
    </row>
    <row r="3419" spans="1:21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  <c r="U3419" s="10"/>
    </row>
    <row r="3420" spans="1:21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  <c r="U3420" s="10"/>
    </row>
    <row r="3421" spans="1:21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  <c r="U3421" s="10"/>
    </row>
    <row r="3422" spans="1:21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  <c r="U3422" s="10"/>
    </row>
    <row r="3423" spans="1:21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  <c r="U3423" s="10"/>
    </row>
    <row r="3424" spans="1:21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  <c r="U3424" s="10"/>
    </row>
    <row r="3425" spans="1:21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  <c r="U3425" s="10"/>
    </row>
    <row r="3426" spans="1:21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  <c r="U3426" s="10"/>
    </row>
    <row r="3427" spans="1:21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  <c r="U3427" s="10"/>
    </row>
    <row r="3428" spans="1:21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  <c r="U3428" s="10"/>
    </row>
    <row r="3429" spans="1:21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  <c r="U3429" s="10"/>
    </row>
    <row r="3430" spans="1:21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  <c r="U3430" s="10"/>
    </row>
    <row r="3431" spans="1:21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  <c r="U3431" s="10"/>
    </row>
    <row r="3432" spans="1:21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  <c r="U3432" s="10"/>
    </row>
    <row r="3433" spans="1:21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  <c r="U3433" s="10"/>
    </row>
    <row r="3434" spans="1:21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  <c r="U3434" s="10"/>
    </row>
    <row r="3435" spans="1:21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  <c r="U3435" s="10"/>
    </row>
    <row r="3436" spans="1:21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41830.380428240736</v>
      </c>
      <c r="U3436" s="10"/>
    </row>
    <row r="3437" spans="1:21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  <c r="U3437" s="10"/>
    </row>
    <row r="3438" spans="1:21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  <c r="U3438" s="10"/>
    </row>
    <row r="3439" spans="1:21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  <c r="U3439" s="10"/>
    </row>
    <row r="3440" spans="1:21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  <c r="U3440" s="10"/>
    </row>
    <row r="3441" spans="1:21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  <c r="U3441" s="10"/>
    </row>
    <row r="3442" spans="1:21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  <c r="U3442" s="10"/>
    </row>
    <row r="3443" spans="1:21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  <c r="U3443" s="10"/>
    </row>
    <row r="3444" spans="1:21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42154.841111111113</v>
      </c>
      <c r="U3444" s="10"/>
    </row>
    <row r="3445" spans="1:21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  <c r="U3445" s="10"/>
    </row>
    <row r="3446" spans="1:21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  <c r="U3446" s="10"/>
    </row>
    <row r="3447" spans="1:21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  <c r="U3447" s="10"/>
    </row>
    <row r="3448" spans="1:21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  <c r="U3448" s="10"/>
    </row>
    <row r="3449" spans="1:21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  <c r="U3449" s="10"/>
    </row>
    <row r="3450" spans="1:21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  <c r="U3450" s="10"/>
    </row>
    <row r="3451" spans="1:21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  <c r="U3451" s="10"/>
    </row>
    <row r="3452" spans="1:21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  <c r="U3452" s="10"/>
    </row>
    <row r="3453" spans="1:21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  <c r="U3453" s="10"/>
    </row>
    <row r="3454" spans="1:21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  <c r="U3454" s="10"/>
    </row>
    <row r="3455" spans="1:21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  <c r="U3455" s="10"/>
    </row>
    <row r="3456" spans="1:21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  <c r="U3456" s="10"/>
    </row>
    <row r="3457" spans="1:21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  <c r="U3457" s="10"/>
    </row>
    <row r="3458" spans="1:21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  <c r="U3458" s="10"/>
    </row>
    <row r="3459" spans="1:21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IF(L3459=0,0,E3459/L3459)</f>
        <v>50.981818181818184</v>
      </c>
      <c r="Q3459" t="str">
        <f t="shared" ref="Q3459:Q3522" si="326">LEFT(N3459,((SEARCH("/",N3459,1)))-1)</f>
        <v>theater</v>
      </c>
      <c r="R3459" t="str">
        <f t="shared" ref="R3459:R3522" si="327">RIGHT(N3459,((LEN(N3459))-(SEARCH("/",N3459,1))))</f>
        <v>plays</v>
      </c>
      <c r="S3459" s="10">
        <f t="shared" ref="S3459:S3522" si="328">(((J3459/60)/60)/24)+DATE(1970,1,1)</f>
        <v>42016.706678240742</v>
      </c>
      <c r="T3459" s="10">
        <f t="shared" ref="T3459:T3522" si="329">(I3459/86400)+DATE(1970,1,1)</f>
        <v>42047.249305555553</v>
      </c>
      <c r="U3459" s="10"/>
    </row>
    <row r="3460" spans="1:21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  <c r="U3460" s="10"/>
    </row>
    <row r="3461" spans="1:21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  <c r="U3461" s="10"/>
    </row>
    <row r="3462" spans="1:21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41866.527222222227</v>
      </c>
      <c r="U3462" s="10"/>
    </row>
    <row r="3463" spans="1:21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  <c r="U3463" s="10"/>
    </row>
    <row r="3464" spans="1:21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  <c r="U3464" s="10"/>
    </row>
    <row r="3465" spans="1:21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  <c r="U3465" s="10"/>
    </row>
    <row r="3466" spans="1:21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  <c r="U3466" s="10"/>
    </row>
    <row r="3467" spans="1:21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  <c r="U3467" s="10"/>
    </row>
    <row r="3468" spans="1:21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  <c r="U3468" s="10"/>
    </row>
    <row r="3469" spans="1:2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  <c r="U3469" s="10"/>
    </row>
    <row r="3470" spans="1:21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  <c r="U3470" s="10"/>
    </row>
    <row r="3471" spans="1:21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  <c r="U3471" s="10"/>
    </row>
    <row r="3472" spans="1:21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  <c r="U3472" s="10"/>
    </row>
    <row r="3473" spans="1:21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  <c r="U3473" s="10"/>
    </row>
    <row r="3474" spans="1:21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  <c r="U3474" s="10"/>
    </row>
    <row r="3475" spans="1:21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  <c r="U3475" s="10"/>
    </row>
    <row r="3476" spans="1:21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  <c r="U3476" s="10"/>
    </row>
    <row r="3477" spans="1:21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  <c r="U3477" s="10"/>
    </row>
    <row r="3478" spans="1:21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  <c r="U3478" s="10"/>
    </row>
    <row r="3479" spans="1:21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  <c r="U3479" s="10"/>
    </row>
    <row r="3480" spans="1:21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  <c r="U3480" s="10"/>
    </row>
    <row r="3481" spans="1:21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41811.855092592596</v>
      </c>
      <c r="U3481" s="10"/>
    </row>
    <row r="3482" spans="1:21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  <c r="U3482" s="10"/>
    </row>
    <row r="3483" spans="1:21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42006.247546296298</v>
      </c>
      <c r="U3483" s="10"/>
    </row>
    <row r="3484" spans="1:21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  <c r="U3484" s="10"/>
    </row>
    <row r="3485" spans="1:21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  <c r="U3485" s="10"/>
    </row>
    <row r="3486" spans="1:21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  <c r="U3486" s="10"/>
    </row>
    <row r="3487" spans="1:21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  <c r="U3487" s="10"/>
    </row>
    <row r="3488" spans="1:21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  <c r="U3488" s="10"/>
    </row>
    <row r="3489" spans="1:21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  <c r="U3489" s="10"/>
    </row>
    <row r="3490" spans="1:21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  <c r="U3490" s="10"/>
    </row>
    <row r="3491" spans="1:21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  <c r="U3491" s="10"/>
    </row>
    <row r="3492" spans="1:21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  <c r="U3492" s="10"/>
    </row>
    <row r="3493" spans="1:21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  <c r="U3493" s="10"/>
    </row>
    <row r="3494" spans="1:21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  <c r="U3494" s="10"/>
    </row>
    <row r="3495" spans="1:21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  <c r="U3495" s="10"/>
    </row>
    <row r="3496" spans="1:21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  <c r="U3496" s="10"/>
    </row>
    <row r="3497" spans="1:21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  <c r="U3497" s="10"/>
    </row>
    <row r="3498" spans="1:21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  <c r="U3498" s="10"/>
    </row>
    <row r="3499" spans="1:21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  <c r="U3499" s="10"/>
    </row>
    <row r="3500" spans="1:21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  <c r="U3500" s="10"/>
    </row>
    <row r="3501" spans="1:21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  <c r="U3501" s="10"/>
    </row>
    <row r="3502" spans="1:21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  <c r="U3502" s="10"/>
    </row>
    <row r="3503" spans="1:21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  <c r="U3503" s="10"/>
    </row>
    <row r="3504" spans="1:21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  <c r="U3504" s="10"/>
    </row>
    <row r="3505" spans="1:21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  <c r="U3505" s="10"/>
    </row>
    <row r="3506" spans="1:21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  <c r="U3506" s="10"/>
    </row>
    <row r="3507" spans="1:21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  <c r="U3507" s="10"/>
    </row>
    <row r="3508" spans="1:21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  <c r="U3508" s="10"/>
    </row>
    <row r="3509" spans="1:21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  <c r="U3509" s="10"/>
    </row>
    <row r="3510" spans="1:21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  <c r="U3510" s="10"/>
    </row>
    <row r="3511" spans="1:21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  <c r="U3511" s="10"/>
    </row>
    <row r="3512" spans="1:21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  <c r="U3512" s="10"/>
    </row>
    <row r="3513" spans="1:21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  <c r="U3513" s="10"/>
    </row>
    <row r="3514" spans="1:21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  <c r="U3514" s="10"/>
    </row>
    <row r="3515" spans="1:21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  <c r="U3515" s="10"/>
    </row>
    <row r="3516" spans="1:21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  <c r="U3516" s="10"/>
    </row>
    <row r="3517" spans="1:21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  <c r="U3517" s="10"/>
    </row>
    <row r="3518" spans="1:21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  <c r="U3518" s="10"/>
    </row>
    <row r="3519" spans="1:21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  <c r="U3519" s="10"/>
    </row>
    <row r="3520" spans="1:21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  <c r="U3520" s="10"/>
    </row>
    <row r="3521" spans="1:21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  <c r="U3521" s="10"/>
    </row>
    <row r="3522" spans="1:21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  <c r="U3522" s="10"/>
    </row>
    <row r="3523" spans="1:21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IF(L3523=0,0,E3523/L3523)</f>
        <v>45.615384615384613</v>
      </c>
      <c r="Q3523" t="str">
        <f t="shared" ref="Q3523:Q3586" si="332">LEFT(N3523,((SEARCH("/",N3523,1)))-1)</f>
        <v>theater</v>
      </c>
      <c r="R3523" t="str">
        <f t="shared" ref="R3523:R3586" si="333">RIGHT(N3523,((LEN(N3523))-(SEARCH("/",N3523,1))))</f>
        <v>plays</v>
      </c>
      <c r="S3523" s="10">
        <f t="shared" ref="S3523:S3586" si="334">(((J3523/60)/60)/24)+DATE(1970,1,1)</f>
        <v>41881.361342592594</v>
      </c>
      <c r="T3523" s="10">
        <f t="shared" ref="T3523:T3586" si="335">(I3523/86400)+DATE(1970,1,1)</f>
        <v>41911.361342592594</v>
      </c>
      <c r="U3523" s="10"/>
    </row>
    <row r="3524" spans="1:21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  <c r="U3524" s="10"/>
    </row>
    <row r="3525" spans="1:21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  <c r="U3525" s="10"/>
    </row>
    <row r="3526" spans="1:21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  <c r="U3526" s="10"/>
    </row>
    <row r="3527" spans="1:21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  <c r="U3527" s="10"/>
    </row>
    <row r="3528" spans="1:21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  <c r="U3528" s="10"/>
    </row>
    <row r="3529" spans="1:21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  <c r="U3529" s="10"/>
    </row>
    <row r="3530" spans="1:21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  <c r="U3530" s="10"/>
    </row>
    <row r="3531" spans="1:21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  <c r="U3531" s="10"/>
    </row>
    <row r="3532" spans="1:21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  <c r="U3532" s="10"/>
    </row>
    <row r="3533" spans="1:2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  <c r="U3533" s="10"/>
    </row>
    <row r="3534" spans="1:21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  <c r="U3534" s="10"/>
    </row>
    <row r="3535" spans="1:21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  <c r="U3535" s="10"/>
    </row>
    <row r="3536" spans="1:21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  <c r="U3536" s="10"/>
    </row>
    <row r="3537" spans="1:21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  <c r="U3537" s="10"/>
    </row>
    <row r="3538" spans="1:21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  <c r="U3538" s="10"/>
    </row>
    <row r="3539" spans="1:21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  <c r="U3539" s="10"/>
    </row>
    <row r="3540" spans="1:21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  <c r="U3540" s="10"/>
    </row>
    <row r="3541" spans="1:21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  <c r="U3541" s="10"/>
    </row>
    <row r="3542" spans="1:21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  <c r="U3542" s="10"/>
    </row>
    <row r="3543" spans="1:21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  <c r="U3543" s="10"/>
    </row>
    <row r="3544" spans="1:21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  <c r="U3544" s="10"/>
    </row>
    <row r="3545" spans="1:21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  <c r="U3545" s="10"/>
    </row>
    <row r="3546" spans="1:21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  <c r="U3546" s="10"/>
    </row>
    <row r="3547" spans="1:21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  <c r="U3547" s="10"/>
    </row>
    <row r="3548" spans="1:21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  <c r="U3548" s="10"/>
    </row>
    <row r="3549" spans="1:21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  <c r="U3549" s="10"/>
    </row>
    <row r="3550" spans="1:21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  <c r="U3550" s="10"/>
    </row>
    <row r="3551" spans="1:21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  <c r="U3551" s="10"/>
    </row>
    <row r="3552" spans="1:21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  <c r="U3552" s="10"/>
    </row>
    <row r="3553" spans="1:21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  <c r="U3553" s="10"/>
    </row>
    <row r="3554" spans="1:21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  <c r="U3554" s="10"/>
    </row>
    <row r="3555" spans="1:21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  <c r="U3555" s="10"/>
    </row>
    <row r="3556" spans="1:21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  <c r="U3556" s="10"/>
    </row>
    <row r="3557" spans="1:21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  <c r="U3557" s="10"/>
    </row>
    <row r="3558" spans="1:21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  <c r="U3558" s="10"/>
    </row>
    <row r="3559" spans="1:21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  <c r="U3559" s="10"/>
    </row>
    <row r="3560" spans="1:21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  <c r="U3560" s="10"/>
    </row>
    <row r="3561" spans="1:21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  <c r="U3561" s="10"/>
    </row>
    <row r="3562" spans="1:21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  <c r="U3562" s="10"/>
    </row>
    <row r="3563" spans="1:21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  <c r="U3563" s="10"/>
    </row>
    <row r="3564" spans="1:21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  <c r="U3564" s="10"/>
    </row>
    <row r="3565" spans="1:21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  <c r="U3565" s="10"/>
    </row>
    <row r="3566" spans="1:21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  <c r="U3566" s="10"/>
    </row>
    <row r="3567" spans="1:21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  <c r="U3567" s="10"/>
    </row>
    <row r="3568" spans="1:21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  <c r="U3568" s="10"/>
    </row>
    <row r="3569" spans="1:21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  <c r="U3569" s="10"/>
    </row>
    <row r="3570" spans="1:21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  <c r="U3570" s="10"/>
    </row>
    <row r="3571" spans="1:21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  <c r="U3571" s="10"/>
    </row>
    <row r="3572" spans="1:21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  <c r="U3572" s="10"/>
    </row>
    <row r="3573" spans="1:21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  <c r="U3573" s="10"/>
    </row>
    <row r="3574" spans="1:21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  <c r="U3574" s="10"/>
    </row>
    <row r="3575" spans="1:21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  <c r="U3575" s="10"/>
    </row>
    <row r="3576" spans="1:21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  <c r="U3576" s="10"/>
    </row>
    <row r="3577" spans="1:21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  <c r="U3577" s="10"/>
    </row>
    <row r="3578" spans="1:21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  <c r="U3578" s="10"/>
    </row>
    <row r="3579" spans="1:21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  <c r="U3579" s="10"/>
    </row>
    <row r="3580" spans="1:21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  <c r="U3580" s="10"/>
    </row>
    <row r="3581" spans="1:21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  <c r="U3581" s="10"/>
    </row>
    <row r="3582" spans="1:21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  <c r="U3582" s="10"/>
    </row>
    <row r="3583" spans="1:21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  <c r="U3583" s="10"/>
    </row>
    <row r="3584" spans="1:21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  <c r="U3584" s="10"/>
    </row>
    <row r="3585" spans="1:21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  <c r="U3585" s="10"/>
    </row>
    <row r="3586" spans="1:21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  <c r="U3586" s="10"/>
    </row>
    <row r="3587" spans="1:21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IF(L3587=0,0,E3587/L3587)</f>
        <v>176.08695652173913</v>
      </c>
      <c r="Q3587" t="str">
        <f t="shared" ref="Q3587:Q3650" si="338">LEFT(N3587,((SEARCH("/",N3587,1)))-1)</f>
        <v>theater</v>
      </c>
      <c r="R3587" t="str">
        <f t="shared" ref="R3587:R3650" si="339">RIGHT(N3587,((LEN(N3587))-(SEARCH("/",N3587,1))))</f>
        <v>plays</v>
      </c>
      <c r="S3587" s="10">
        <f t="shared" ref="S3587:S3650" si="340">(((J3587/60)/60)/24)+DATE(1970,1,1)</f>
        <v>41964.716319444444</v>
      </c>
      <c r="T3587" s="10">
        <f t="shared" ref="T3587:T3650" si="341">(I3587/86400)+DATE(1970,1,1)</f>
        <v>41994.716319444444</v>
      </c>
      <c r="U3587" s="10"/>
    </row>
    <row r="3588" spans="1:2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  <c r="U3588" s="10"/>
    </row>
    <row r="3589" spans="1:21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  <c r="U3589" s="10"/>
    </row>
    <row r="3590" spans="1:21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  <c r="U3590" s="10"/>
    </row>
    <row r="3591" spans="1:21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  <c r="U3591" s="10"/>
    </row>
    <row r="3592" spans="1:21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  <c r="U3592" s="10"/>
    </row>
    <row r="3593" spans="1:21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  <c r="U3593" s="10"/>
    </row>
    <row r="3594" spans="1:21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  <c r="U3594" s="10"/>
    </row>
    <row r="3595" spans="1:21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  <c r="U3595" s="10"/>
    </row>
    <row r="3596" spans="1:21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  <c r="U3596" s="10"/>
    </row>
    <row r="3597" spans="1:21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  <c r="U3597" s="10"/>
    </row>
    <row r="3598" spans="1:21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  <c r="U3598" s="10"/>
    </row>
    <row r="3599" spans="1:21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  <c r="U3599" s="10"/>
    </row>
    <row r="3600" spans="1:21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  <c r="U3600" s="10"/>
    </row>
    <row r="3601" spans="1:21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  <c r="U3601" s="10"/>
    </row>
    <row r="3602" spans="1:21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  <c r="U3602" s="10"/>
    </row>
    <row r="3603" spans="1:21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  <c r="U3603" s="10"/>
    </row>
    <row r="3604" spans="1:21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  <c r="U3604" s="10"/>
    </row>
    <row r="3605" spans="1:21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  <c r="U3605" s="10"/>
    </row>
    <row r="3606" spans="1:21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  <c r="U3606" s="10"/>
    </row>
    <row r="3607" spans="1:21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  <c r="U3607" s="10"/>
    </row>
    <row r="3608" spans="1:21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  <c r="U3608" s="10"/>
    </row>
    <row r="3609" spans="1:21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  <c r="U3609" s="10"/>
    </row>
    <row r="3610" spans="1:21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  <c r="U3610" s="10"/>
    </row>
    <row r="3611" spans="1:21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  <c r="U3611" s="10"/>
    </row>
    <row r="3612" spans="1:21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  <c r="U3612" s="10"/>
    </row>
    <row r="3613" spans="1:21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  <c r="U3613" s="10"/>
    </row>
    <row r="3614" spans="1:21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41799.726979166662</v>
      </c>
      <c r="U3614" s="10"/>
    </row>
    <row r="3615" spans="1:21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  <c r="U3615" s="10"/>
    </row>
    <row r="3616" spans="1:21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  <c r="U3616" s="10"/>
    </row>
    <row r="3617" spans="1:21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  <c r="U3617" s="10"/>
    </row>
    <row r="3618" spans="1:21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  <c r="U3618" s="10"/>
    </row>
    <row r="3619" spans="1:21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  <c r="U3619" s="10"/>
    </row>
    <row r="3620" spans="1:21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  <c r="U3620" s="10"/>
    </row>
    <row r="3621" spans="1:21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  <c r="U3621" s="10"/>
    </row>
    <row r="3622" spans="1:21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  <c r="U3622" s="10"/>
    </row>
    <row r="3623" spans="1:21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  <c r="U3623" s="10"/>
    </row>
    <row r="3624" spans="1:21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  <c r="U3624" s="10"/>
    </row>
    <row r="3625" spans="1:21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  <c r="U3625" s="10"/>
    </row>
    <row r="3626" spans="1:21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42605.774189814816</v>
      </c>
      <c r="U3626" s="10"/>
    </row>
    <row r="3627" spans="1:21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  <c r="U3627" s="10"/>
    </row>
    <row r="3628" spans="1:21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  <c r="U3628" s="10"/>
    </row>
    <row r="3629" spans="1:21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  <c r="U3629" s="10"/>
    </row>
    <row r="3630" spans="1:21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  <c r="U3630" s="10"/>
    </row>
    <row r="3631" spans="1:21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  <c r="U3631" s="10"/>
    </row>
    <row r="3632" spans="1:21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  <c r="U3632" s="10"/>
    </row>
    <row r="3633" spans="1:21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  <c r="U3633" s="10"/>
    </row>
    <row r="3634" spans="1:21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  <c r="U3634" s="10"/>
    </row>
    <row r="3635" spans="1:21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  <c r="U3635" s="10"/>
    </row>
    <row r="3636" spans="1:21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  <c r="U3636" s="10"/>
    </row>
    <row r="3637" spans="1:21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  <c r="U3637" s="10"/>
    </row>
    <row r="3638" spans="1:21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42261.694780092592</v>
      </c>
      <c r="U3638" s="10"/>
    </row>
    <row r="3639" spans="1:21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  <c r="U3639" s="10"/>
    </row>
    <row r="3640" spans="1:21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  <c r="U3640" s="10"/>
    </row>
    <row r="3641" spans="1:21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  <c r="U3641" s="10"/>
    </row>
    <row r="3642" spans="1:21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  <c r="U3642" s="10"/>
    </row>
    <row r="3643" spans="1:21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  <c r="U3643" s="10"/>
    </row>
    <row r="3644" spans="1:21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  <c r="U3644" s="10"/>
    </row>
    <row r="3645" spans="1:21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  <c r="U3645" s="10"/>
    </row>
    <row r="3646" spans="1:21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  <c r="U3646" s="10"/>
    </row>
    <row r="3647" spans="1:21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  <c r="U3647" s="10"/>
    </row>
    <row r="3648" spans="1:21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  <c r="U3648" s="10"/>
    </row>
    <row r="3649" spans="1:21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  <c r="U3649" s="10"/>
    </row>
    <row r="3650" spans="1:21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  <c r="U3650" s="10"/>
    </row>
    <row r="3651" spans="1:21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IF(L3651=0,0,E3651/L3651)</f>
        <v>97.5</v>
      </c>
      <c r="Q3651" t="str">
        <f t="shared" ref="Q3651:Q3714" si="344">LEFT(N3651,((SEARCH("/",N3651,1)))-1)</f>
        <v>theater</v>
      </c>
      <c r="R3651" t="str">
        <f t="shared" ref="R3651:R3714" si="345">RIGHT(N3651,((LEN(N3651))-(SEARCH("/",N3651,1))))</f>
        <v>plays</v>
      </c>
      <c r="S3651" s="10">
        <f t="shared" ref="S3651:S3714" si="346">(((J3651/60)/60)/24)+DATE(1970,1,1)</f>
        <v>41780.712893518517</v>
      </c>
      <c r="T3651" s="10">
        <f t="shared" ref="T3651:T3714" si="347">(I3651/86400)+DATE(1970,1,1)</f>
        <v>41806.712893518517</v>
      </c>
      <c r="U3651" s="10"/>
    </row>
    <row r="3652" spans="1:21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  <c r="U3652" s="10"/>
    </row>
    <row r="3653" spans="1:21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  <c r="U3653" s="10"/>
    </row>
    <row r="3654" spans="1:21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  <c r="U3654" s="10"/>
    </row>
    <row r="3655" spans="1:21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  <c r="U3655" s="10"/>
    </row>
    <row r="3656" spans="1:21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  <c r="U3656" s="10"/>
    </row>
    <row r="3657" spans="1:21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  <c r="U3657" s="10"/>
    </row>
    <row r="3658" spans="1:21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  <c r="U3658" s="10"/>
    </row>
    <row r="3659" spans="1:21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  <c r="U3659" s="10"/>
    </row>
    <row r="3660" spans="1:21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  <c r="U3660" s="10"/>
    </row>
    <row r="3661" spans="1:21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  <c r="U3661" s="10"/>
    </row>
    <row r="3662" spans="1:21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  <c r="U3662" s="10"/>
    </row>
    <row r="3663" spans="1:21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  <c r="U3663" s="10"/>
    </row>
    <row r="3664" spans="1:21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  <c r="U3664" s="10"/>
    </row>
    <row r="3665" spans="1:21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  <c r="U3665" s="10"/>
    </row>
    <row r="3666" spans="1:21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  <c r="U3666" s="10"/>
    </row>
    <row r="3667" spans="1:21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  <c r="U3667" s="10"/>
    </row>
    <row r="3668" spans="1:2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  <c r="U3668" s="10"/>
    </row>
    <row r="3669" spans="1:21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42203.970127314809</v>
      </c>
      <c r="U3669" s="10"/>
    </row>
    <row r="3670" spans="1:21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  <c r="U3670" s="10"/>
    </row>
    <row r="3671" spans="1:21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  <c r="U3671" s="10"/>
    </row>
    <row r="3672" spans="1:21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  <c r="U3672" s="10"/>
    </row>
    <row r="3673" spans="1:21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  <c r="U3673" s="10"/>
    </row>
    <row r="3674" spans="1:21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  <c r="U3674" s="10"/>
    </row>
    <row r="3675" spans="1:21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  <c r="U3675" s="10"/>
    </row>
    <row r="3676" spans="1:21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  <c r="U3676" s="10"/>
    </row>
    <row r="3677" spans="1:21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  <c r="U3677" s="10"/>
    </row>
    <row r="3678" spans="1:21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  <c r="U3678" s="10"/>
    </row>
    <row r="3679" spans="1:21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  <c r="U3679" s="10"/>
    </row>
    <row r="3680" spans="1:21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  <c r="U3680" s="10"/>
    </row>
    <row r="3681" spans="1:21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  <c r="U3681" s="10"/>
    </row>
    <row r="3682" spans="1:21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42648.454097222224</v>
      </c>
      <c r="U3682" s="10"/>
    </row>
    <row r="3683" spans="1:21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  <c r="U3683" s="10"/>
    </row>
    <row r="3684" spans="1:21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  <c r="U3684" s="10"/>
    </row>
    <row r="3685" spans="1:21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  <c r="U3685" s="10"/>
    </row>
    <row r="3686" spans="1:21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  <c r="U3686" s="10"/>
    </row>
    <row r="3687" spans="1:21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  <c r="U3687" s="10"/>
    </row>
    <row r="3688" spans="1:21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  <c r="U3688" s="10"/>
    </row>
    <row r="3689" spans="1:21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  <c r="U3689" s="10"/>
    </row>
    <row r="3690" spans="1:21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  <c r="U3690" s="10"/>
    </row>
    <row r="3691" spans="1:21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  <c r="U3691" s="10"/>
    </row>
    <row r="3692" spans="1:21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  <c r="U3692" s="10"/>
    </row>
    <row r="3693" spans="1:21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  <c r="U3693" s="10"/>
    </row>
    <row r="3694" spans="1:21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  <c r="U3694" s="10"/>
    </row>
    <row r="3695" spans="1:21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  <c r="U3695" s="10"/>
    </row>
    <row r="3696" spans="1:21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  <c r="U3696" s="10"/>
    </row>
    <row r="3697" spans="1:21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  <c r="U3697" s="10"/>
    </row>
    <row r="3698" spans="1:21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  <c r="U3698" s="10"/>
    </row>
    <row r="3699" spans="1:21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  <c r="U3699" s="10"/>
    </row>
    <row r="3700" spans="1:21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  <c r="U3700" s="10"/>
    </row>
    <row r="3701" spans="1:21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  <c r="U3701" s="10"/>
    </row>
    <row r="3702" spans="1:21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  <c r="U3702" s="10"/>
    </row>
    <row r="3703" spans="1:21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  <c r="U3703" s="10"/>
    </row>
    <row r="3704" spans="1:21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  <c r="U3704" s="10"/>
    </row>
    <row r="3705" spans="1:21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  <c r="U3705" s="10"/>
    </row>
    <row r="3706" spans="1:21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  <c r="U3706" s="10"/>
    </row>
    <row r="3707" spans="1:21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  <c r="U3707" s="10"/>
    </row>
    <row r="3708" spans="1:21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  <c r="U3708" s="10"/>
    </row>
    <row r="3709" spans="1:21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  <c r="U3709" s="10"/>
    </row>
    <row r="3710" spans="1:21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41824.142199074078</v>
      </c>
      <c r="U3710" s="10"/>
    </row>
    <row r="3711" spans="1:21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  <c r="U3711" s="10"/>
    </row>
    <row r="3712" spans="1:21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  <c r="U3712" s="10"/>
    </row>
    <row r="3713" spans="1:21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  <c r="U3713" s="10"/>
    </row>
    <row r="3714" spans="1:21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  <c r="U3714" s="10"/>
    </row>
    <row r="3715" spans="1:21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IF(L3715=0,0,E3715/L3715)</f>
        <v>106.84210526315789</v>
      </c>
      <c r="Q3715" t="str">
        <f t="shared" ref="Q3715:Q3778" si="350">LEFT(N3715,((SEARCH("/",N3715,1)))-1)</f>
        <v>theater</v>
      </c>
      <c r="R3715" t="str">
        <f t="shared" ref="R3715:R3778" si="351">RIGHT(N3715,((LEN(N3715))-(SEARCH("/",N3715,1))))</f>
        <v>plays</v>
      </c>
      <c r="S3715" s="10">
        <f t="shared" ref="S3715:S3778" si="352">(((J3715/60)/60)/24)+DATE(1970,1,1)</f>
        <v>42505.738032407404</v>
      </c>
      <c r="T3715" s="10">
        <f t="shared" ref="T3715:T3778" si="353">(I3715/86400)+DATE(1970,1,1)</f>
        <v>42525.738032407404</v>
      </c>
      <c r="U3715" s="10"/>
    </row>
    <row r="3716" spans="1:21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  <c r="U3716" s="10"/>
    </row>
    <row r="3717" spans="1:21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  <c r="U3717" s="10"/>
    </row>
    <row r="3718" spans="1:21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  <c r="U3718" s="10"/>
    </row>
    <row r="3719" spans="1:21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  <c r="U3719" s="10"/>
    </row>
    <row r="3720" spans="1:21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  <c r="U3720" s="10"/>
    </row>
    <row r="3721" spans="1:21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  <c r="U3721" s="10"/>
    </row>
    <row r="3722" spans="1:21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  <c r="U3722" s="10"/>
    </row>
    <row r="3723" spans="1:21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  <c r="U3723" s="10"/>
    </row>
    <row r="3724" spans="1:21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  <c r="U3724" s="10"/>
    </row>
    <row r="3725" spans="1:21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  <c r="U3725" s="10"/>
    </row>
    <row r="3726" spans="1:21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  <c r="U3726" s="10"/>
    </row>
    <row r="3727" spans="1:21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  <c r="U3727" s="10"/>
    </row>
    <row r="3728" spans="1:21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  <c r="U3728" s="10"/>
    </row>
    <row r="3729" spans="1:21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  <c r="U3729" s="10"/>
    </row>
    <row r="3730" spans="1:21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  <c r="U3730" s="10"/>
    </row>
    <row r="3731" spans="1:21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  <c r="U3731" s="10"/>
    </row>
    <row r="3732" spans="1:21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  <c r="U3732" s="10"/>
    </row>
    <row r="3733" spans="1:21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  <c r="U3733" s="10"/>
    </row>
    <row r="3734" spans="1:21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  <c r="U3734" s="10"/>
    </row>
    <row r="3735" spans="1:21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  <c r="U3735" s="10"/>
    </row>
    <row r="3736" spans="1:21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  <c r="U3736" s="10"/>
    </row>
    <row r="3737" spans="1:21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  <c r="U3737" s="10"/>
    </row>
    <row r="3738" spans="1:21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  <c r="U3738" s="10"/>
    </row>
    <row r="3739" spans="1:21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  <c r="U3739" s="10"/>
    </row>
    <row r="3740" spans="1:21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  <c r="U3740" s="10"/>
    </row>
    <row r="3741" spans="1:21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  <c r="U3741" s="10"/>
    </row>
    <row r="3742" spans="1:21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  <c r="U3742" s="10"/>
    </row>
    <row r="3743" spans="1:21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  <c r="U3743" s="10"/>
    </row>
    <row r="3744" spans="1:21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  <c r="U3744" s="10"/>
    </row>
    <row r="3745" spans="1:21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  <c r="U3745" s="10"/>
    </row>
    <row r="3746" spans="1:21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  <c r="U3746" s="10"/>
    </row>
    <row r="3747" spans="1:21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41861.697939814811</v>
      </c>
      <c r="U3747" s="10"/>
    </row>
    <row r="3748" spans="1:2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  <c r="U3748" s="10"/>
    </row>
    <row r="3749" spans="1:21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  <c r="U3749" s="10"/>
    </row>
    <row r="3750" spans="1:21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  <c r="U3750" s="10"/>
    </row>
    <row r="3751" spans="1:21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  <c r="U3751" s="10"/>
    </row>
    <row r="3752" spans="1:21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  <c r="U3752" s="10"/>
    </row>
    <row r="3753" spans="1:21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  <c r="U3753" s="10"/>
    </row>
    <row r="3754" spans="1:21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  <c r="U3754" s="10"/>
    </row>
    <row r="3755" spans="1:21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  <c r="U3755" s="10"/>
    </row>
    <row r="3756" spans="1:21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  <c r="U3756" s="10"/>
    </row>
    <row r="3757" spans="1:21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  <c r="U3757" s="10"/>
    </row>
    <row r="3758" spans="1:21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  <c r="U3758" s="10"/>
    </row>
    <row r="3759" spans="1:21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  <c r="U3759" s="10"/>
    </row>
    <row r="3760" spans="1:21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  <c r="U3760" s="10"/>
    </row>
    <row r="3761" spans="1:21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  <c r="U3761" s="10"/>
    </row>
    <row r="3762" spans="1:21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  <c r="U3762" s="10"/>
    </row>
    <row r="3763" spans="1:21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  <c r="U3763" s="10"/>
    </row>
    <row r="3764" spans="1:21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  <c r="U3764" s="10"/>
    </row>
    <row r="3765" spans="1:21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  <c r="U3765" s="10"/>
    </row>
    <row r="3766" spans="1:21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  <c r="U3766" s="10"/>
    </row>
    <row r="3767" spans="1:21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  <c r="U3767" s="10"/>
    </row>
    <row r="3768" spans="1:21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  <c r="U3768" s="10"/>
    </row>
    <row r="3769" spans="1:21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  <c r="U3769" s="10"/>
    </row>
    <row r="3770" spans="1:21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  <c r="U3770" s="10"/>
    </row>
    <row r="3771" spans="1:21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  <c r="U3771" s="10"/>
    </row>
    <row r="3772" spans="1:21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  <c r="U3772" s="10"/>
    </row>
    <row r="3773" spans="1:21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  <c r="U3773" s="10"/>
    </row>
    <row r="3774" spans="1:21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  <c r="U3774" s="10"/>
    </row>
    <row r="3775" spans="1:21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  <c r="U3775" s="10"/>
    </row>
    <row r="3776" spans="1:21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  <c r="U3776" s="10"/>
    </row>
    <row r="3777" spans="1:21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  <c r="U3777" s="10"/>
    </row>
    <row r="3778" spans="1:21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  <c r="U3778" s="10"/>
    </row>
    <row r="3779" spans="1:21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IF(L3779=0,0,E3779/L3779)</f>
        <v>48.542372881355931</v>
      </c>
      <c r="Q3779" t="str">
        <f t="shared" ref="Q3779:Q3842" si="356">LEFT(N3779,((SEARCH("/",N3779,1)))-1)</f>
        <v>theater</v>
      </c>
      <c r="R3779" t="str">
        <f t="shared" ref="R3779:R3842" si="357">RIGHT(N3779,((LEN(N3779))-(SEARCH("/",N3779,1))))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(I3779/86400)+DATE(1970,1,1)</f>
        <v>41909.166666666664</v>
      </c>
      <c r="U3779" s="10"/>
    </row>
    <row r="3780" spans="1:21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  <c r="U3780" s="10"/>
    </row>
    <row r="3781" spans="1:21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  <c r="U3781" s="10"/>
    </row>
    <row r="3782" spans="1:21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  <c r="U3782" s="10"/>
    </row>
    <row r="3783" spans="1:21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  <c r="U3783" s="10"/>
    </row>
    <row r="3784" spans="1:21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  <c r="U3784" s="10"/>
    </row>
    <row r="3785" spans="1:21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  <c r="U3785" s="10"/>
    </row>
    <row r="3786" spans="1:21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  <c r="U3786" s="10"/>
    </row>
    <row r="3787" spans="1:21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  <c r="U3787" s="10"/>
    </row>
    <row r="3788" spans="1:21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  <c r="U3788" s="10"/>
    </row>
    <row r="3789" spans="1:21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  <c r="U3789" s="10"/>
    </row>
    <row r="3790" spans="1:21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  <c r="U3790" s="10"/>
    </row>
    <row r="3791" spans="1:21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  <c r="U3791" s="10"/>
    </row>
    <row r="3792" spans="1:21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  <c r="U3792" s="10"/>
    </row>
    <row r="3793" spans="1:21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  <c r="U3793" s="10"/>
    </row>
    <row r="3794" spans="1:21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  <c r="U3794" s="10"/>
    </row>
    <row r="3795" spans="1:21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  <c r="U3795" s="10"/>
    </row>
    <row r="3796" spans="1:21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  <c r="U3796" s="10"/>
    </row>
    <row r="3797" spans="1:21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  <c r="U3797" s="10"/>
    </row>
    <row r="3798" spans="1:21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  <c r="U3798" s="10"/>
    </row>
    <row r="3799" spans="1:21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  <c r="U3799" s="10"/>
    </row>
    <row r="3800" spans="1:21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41861.722777777773</v>
      </c>
      <c r="U3800" s="10"/>
    </row>
    <row r="3801" spans="1:21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  <c r="U3801" s="10"/>
    </row>
    <row r="3802" spans="1:21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  <c r="U3802" s="10"/>
    </row>
    <row r="3803" spans="1:21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  <c r="U3803" s="10"/>
    </row>
    <row r="3804" spans="1:21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  <c r="U3804" s="10"/>
    </row>
    <row r="3805" spans="1:21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  <c r="U3805" s="10"/>
    </row>
    <row r="3806" spans="1:21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  <c r="U3806" s="10"/>
    </row>
    <row r="3807" spans="1:21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  <c r="U3807" s="10"/>
    </row>
    <row r="3808" spans="1:21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  <c r="U3808" s="10"/>
    </row>
    <row r="3809" spans="1:21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  <c r="U3809" s="10"/>
    </row>
    <row r="3810" spans="1:21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  <c r="U3810" s="10"/>
    </row>
    <row r="3811" spans="1:21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  <c r="U3811" s="10"/>
    </row>
    <row r="3812" spans="1:21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  <c r="U3812" s="10"/>
    </row>
    <row r="3813" spans="1:21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  <c r="U3813" s="10"/>
    </row>
    <row r="3814" spans="1:21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  <c r="U3814" s="10"/>
    </row>
    <row r="3815" spans="1:21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  <c r="U3815" s="10"/>
    </row>
    <row r="3816" spans="1:21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  <c r="U3816" s="10"/>
    </row>
    <row r="3817" spans="1:21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  <c r="U3817" s="10"/>
    </row>
    <row r="3818" spans="1:21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  <c r="U3818" s="10"/>
    </row>
    <row r="3819" spans="1:21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  <c r="U3819" s="10"/>
    </row>
    <row r="3820" spans="1:21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  <c r="U3820" s="10"/>
    </row>
    <row r="3821" spans="1:21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  <c r="U3821" s="10"/>
    </row>
    <row r="3822" spans="1:21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  <c r="U3822" s="10"/>
    </row>
    <row r="3823" spans="1:21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  <c r="U3823" s="10"/>
    </row>
    <row r="3824" spans="1:21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  <c r="U3824" s="10"/>
    </row>
    <row r="3825" spans="1:21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  <c r="U3825" s="10"/>
    </row>
    <row r="3826" spans="1:21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  <c r="U3826" s="10"/>
    </row>
    <row r="3827" spans="1:21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  <c r="U3827" s="10"/>
    </row>
    <row r="3828" spans="1:21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  <c r="U3828" s="10"/>
    </row>
    <row r="3829" spans="1:21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  <c r="U3829" s="10"/>
    </row>
    <row r="3830" spans="1:21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  <c r="U3830" s="10"/>
    </row>
    <row r="3831" spans="1:21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  <c r="U3831" s="10"/>
    </row>
    <row r="3832" spans="1:21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  <c r="U3832" s="10"/>
    </row>
    <row r="3833" spans="1:21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  <c r="U3833" s="10"/>
    </row>
    <row r="3834" spans="1:21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  <c r="U3834" s="10"/>
    </row>
    <row r="3835" spans="1:21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  <c r="U3835" s="10"/>
    </row>
    <row r="3836" spans="1:21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  <c r="U3836" s="10"/>
    </row>
    <row r="3837" spans="1:21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  <c r="U3837" s="10"/>
    </row>
    <row r="3838" spans="1:21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  <c r="U3838" s="10"/>
    </row>
    <row r="3839" spans="1:21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  <c r="U3839" s="10"/>
    </row>
    <row r="3840" spans="1:21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  <c r="U3840" s="10"/>
    </row>
    <row r="3841" spans="1:21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42215.142638888894</v>
      </c>
      <c r="U3841" s="10"/>
    </row>
    <row r="3842" spans="1:21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  <c r="U3842" s="10"/>
    </row>
    <row r="3843" spans="1:21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IF(L3843=0,0,E3843/L3843)</f>
        <v>25.647058823529413</v>
      </c>
      <c r="Q3843" t="str">
        <f t="shared" ref="Q3843:Q3906" si="362">LEFT(N3843,((SEARCH("/",N3843,1)))-1)</f>
        <v>theater</v>
      </c>
      <c r="R3843" t="str">
        <f t="shared" ref="R3843:R3906" si="363">RIGHT(N3843,((LEN(N3843))-(SEARCH("/",N3843,1))))</f>
        <v>plays</v>
      </c>
      <c r="S3843" s="10">
        <f t="shared" ref="S3843:S3906" si="364">(((J3843/60)/60)/24)+DATE(1970,1,1)</f>
        <v>41780.785729166666</v>
      </c>
      <c r="T3843" s="10">
        <f t="shared" ref="T3843:T3906" si="365">(I3843/86400)+DATE(1970,1,1)</f>
        <v>41840.785729166666</v>
      </c>
      <c r="U3843" s="10"/>
    </row>
    <row r="3844" spans="1:21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  <c r="U3844" s="10"/>
    </row>
    <row r="3845" spans="1:21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  <c r="U3845" s="10"/>
    </row>
    <row r="3846" spans="1:21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  <c r="U3846" s="10"/>
    </row>
    <row r="3847" spans="1:21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42278.627013888894</v>
      </c>
      <c r="U3847" s="10"/>
    </row>
    <row r="3848" spans="1:21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  <c r="U3848" s="10"/>
    </row>
    <row r="3849" spans="1:21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  <c r="U3849" s="10"/>
    </row>
    <row r="3850" spans="1:21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  <c r="U3850" s="10"/>
    </row>
    <row r="3851" spans="1:21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  <c r="U3851" s="10"/>
    </row>
    <row r="3852" spans="1:21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  <c r="U3852" s="10"/>
    </row>
    <row r="3853" spans="1:21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  <c r="U3853" s="10"/>
    </row>
    <row r="3854" spans="1:21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  <c r="U3854" s="10"/>
    </row>
    <row r="3855" spans="1:21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  <c r="U3855" s="10"/>
    </row>
    <row r="3856" spans="1:21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  <c r="U3856" s="10"/>
    </row>
    <row r="3857" spans="1:21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  <c r="U3857" s="10"/>
    </row>
    <row r="3858" spans="1:21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  <c r="U3858" s="10"/>
    </row>
    <row r="3859" spans="1:21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  <c r="U3859" s="10"/>
    </row>
    <row r="3860" spans="1:21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  <c r="U3860" s="10"/>
    </row>
    <row r="3861" spans="1:21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  <c r="U3861" s="10"/>
    </row>
    <row r="3862" spans="1:21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41863.660995370374</v>
      </c>
      <c r="U3862" s="10"/>
    </row>
    <row r="3863" spans="1:2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  <c r="U3863" s="10"/>
    </row>
    <row r="3864" spans="1:21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  <c r="U3864" s="10"/>
    </row>
    <row r="3865" spans="1:21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  <c r="U3865" s="10"/>
    </row>
    <row r="3866" spans="1:21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  <c r="U3866" s="10"/>
    </row>
    <row r="3867" spans="1:21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  <c r="U3867" s="10"/>
    </row>
    <row r="3868" spans="1:21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  <c r="U3868" s="10"/>
    </row>
    <row r="3869" spans="1:21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  <c r="U3869" s="10"/>
    </row>
    <row r="3870" spans="1:2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41890.659780092596</v>
      </c>
      <c r="U3870" s="10"/>
    </row>
    <row r="3871" spans="1:21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  <c r="U3871" s="10"/>
    </row>
    <row r="3872" spans="1:21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41823.172199074077</v>
      </c>
      <c r="U3872" s="10"/>
    </row>
    <row r="3873" spans="1:21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  <c r="U3873" s="10"/>
    </row>
    <row r="3874" spans="1:21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  <c r="U3874" s="10"/>
    </row>
    <row r="3875" spans="1:21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  <c r="U3875" s="10"/>
    </row>
    <row r="3876" spans="1:21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  <c r="U3876" s="10"/>
    </row>
    <row r="3877" spans="1:21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  <c r="U3877" s="10"/>
    </row>
    <row r="3878" spans="1:21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  <c r="U3878" s="10"/>
    </row>
    <row r="3879" spans="1:21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  <c r="U3879" s="10"/>
    </row>
    <row r="3880" spans="1:21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  <c r="U3880" s="10"/>
    </row>
    <row r="3881" spans="1:21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  <c r="U3881" s="10"/>
    </row>
    <row r="3882" spans="1:21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  <c r="U3882" s="10"/>
    </row>
    <row r="3883" spans="1:21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  <c r="U3883" s="10"/>
    </row>
    <row r="3884" spans="1:21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  <c r="U3884" s="10"/>
    </row>
    <row r="3885" spans="1:21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  <c r="U3885" s="10"/>
    </row>
    <row r="3886" spans="1:21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  <c r="U3886" s="10"/>
    </row>
    <row r="3887" spans="1:21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  <c r="U3887" s="10"/>
    </row>
    <row r="3888" spans="1:2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  <c r="U3888" s="10"/>
    </row>
    <row r="3889" spans="1:21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  <c r="U3889" s="10"/>
    </row>
    <row r="3890" spans="1:21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  <c r="U3890" s="10"/>
    </row>
    <row r="3891" spans="1:21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  <c r="U3891" s="10"/>
    </row>
    <row r="3892" spans="1:21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  <c r="U3892" s="10"/>
    </row>
    <row r="3893" spans="1:21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  <c r="U3893" s="10"/>
    </row>
    <row r="3894" spans="1:21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  <c r="U3894" s="10"/>
    </row>
    <row r="3895" spans="1:21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  <c r="U3895" s="10"/>
    </row>
    <row r="3896" spans="1:21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  <c r="U3896" s="10"/>
    </row>
    <row r="3897" spans="1:21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  <c r="U3897" s="10"/>
    </row>
    <row r="3898" spans="1:21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  <c r="U3898" s="10"/>
    </row>
    <row r="3899" spans="1:21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  <c r="U3899" s="10"/>
    </row>
    <row r="3900" spans="1:21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  <c r="U3900" s="10"/>
    </row>
    <row r="3901" spans="1:21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41863.775011574078</v>
      </c>
      <c r="U3901" s="10"/>
    </row>
    <row r="3902" spans="1:21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  <c r="U3902" s="10"/>
    </row>
    <row r="3903" spans="1:21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42357.826377314814</v>
      </c>
      <c r="U3903" s="10"/>
    </row>
    <row r="3904" spans="1:21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  <c r="U3904" s="10"/>
    </row>
    <row r="3905" spans="1:21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  <c r="U3905" s="10"/>
    </row>
    <row r="3906" spans="1:2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  <c r="U3906" s="10"/>
    </row>
    <row r="3907" spans="1:21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IF(L3907=0,0,E3907/L3907)</f>
        <v>24.714285714285715</v>
      </c>
      <c r="Q3907" t="str">
        <f t="shared" ref="Q3907:Q3970" si="368">LEFT(N3907,((SEARCH("/",N3907,1)))-1)</f>
        <v>theater</v>
      </c>
      <c r="R3907" t="str">
        <f t="shared" ref="R3907:R3970" si="369">RIGHT(N3907,((LEN(N3907))-(SEARCH("/",N3907,1))))</f>
        <v>plays</v>
      </c>
      <c r="S3907" s="10">
        <f t="shared" ref="S3907:S3970" si="370">(((J3907/60)/60)/24)+DATE(1970,1,1)</f>
        <v>42124.623877314814</v>
      </c>
      <c r="T3907" s="10">
        <f t="shared" ref="T3907:T3970" si="371">(I3907/86400)+DATE(1970,1,1)</f>
        <v>42166.958333333328</v>
      </c>
      <c r="U3907" s="10"/>
    </row>
    <row r="3908" spans="1:21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  <c r="U3908" s="10"/>
    </row>
    <row r="3909" spans="1:21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  <c r="U3909" s="10"/>
    </row>
    <row r="3910" spans="1:21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  <c r="U3910" s="10"/>
    </row>
    <row r="3911" spans="1:21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  <c r="U3911" s="10"/>
    </row>
    <row r="3912" spans="1:21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  <c r="U3912" s="10"/>
    </row>
    <row r="3913" spans="1:21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  <c r="U3913" s="10"/>
    </row>
    <row r="3914" spans="1:21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  <c r="U3914" s="10"/>
    </row>
    <row r="3915" spans="1:21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  <c r="U3915" s="10"/>
    </row>
    <row r="3916" spans="1:21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  <c r="U3916" s="10"/>
    </row>
    <row r="3917" spans="1:21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  <c r="U3917" s="10"/>
    </row>
    <row r="3918" spans="1:21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  <c r="U3918" s="10"/>
    </row>
    <row r="3919" spans="1:21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  <c r="U3919" s="10"/>
    </row>
    <row r="3920" spans="1:21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  <c r="U3920" s="10"/>
    </row>
    <row r="3921" spans="1:21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  <c r="U3921" s="10"/>
    </row>
    <row r="3922" spans="1:21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  <c r="U3922" s="10"/>
    </row>
    <row r="3923" spans="1:21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  <c r="U3923" s="10"/>
    </row>
    <row r="3924" spans="1:21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  <c r="U3924" s="10"/>
    </row>
    <row r="3925" spans="1:21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  <c r="U3925" s="10"/>
    </row>
    <row r="3926" spans="1:21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  <c r="U3926" s="10"/>
    </row>
    <row r="3927" spans="1:21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  <c r="U3927" s="10"/>
    </row>
    <row r="3928" spans="1:21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  <c r="U3928" s="10"/>
    </row>
    <row r="3929" spans="1:21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  <c r="U3929" s="10"/>
    </row>
    <row r="3930" spans="1:21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  <c r="U3930" s="10"/>
    </row>
    <row r="3931" spans="1:21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  <c r="U3931" s="10"/>
    </row>
    <row r="3932" spans="1:21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  <c r="U3932" s="10"/>
    </row>
    <row r="3933" spans="1:21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  <c r="U3933" s="10"/>
    </row>
    <row r="3934" spans="1:21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  <c r="U3934" s="10"/>
    </row>
    <row r="3935" spans="1:21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  <c r="U3935" s="10"/>
    </row>
    <row r="3936" spans="1:21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  <c r="U3936" s="10"/>
    </row>
    <row r="3937" spans="1:21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42281.656782407408</v>
      </c>
      <c r="U3937" s="10"/>
    </row>
    <row r="3938" spans="1:21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  <c r="U3938" s="10"/>
    </row>
    <row r="3939" spans="1:21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  <c r="U3939" s="10"/>
    </row>
    <row r="3940" spans="1:21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42182.905717592592</v>
      </c>
      <c r="U3940" s="10"/>
    </row>
    <row r="3941" spans="1:21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  <c r="U3941" s="10"/>
    </row>
    <row r="3942" spans="1:21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  <c r="U3942" s="10"/>
    </row>
    <row r="3943" spans="1:21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  <c r="U3943" s="10"/>
    </row>
    <row r="3944" spans="1:21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  <c r="U3944" s="10"/>
    </row>
    <row r="3945" spans="1:21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  <c r="U3945" s="10"/>
    </row>
    <row r="3946" spans="1:21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  <c r="U3946" s="10"/>
    </row>
    <row r="3947" spans="1:21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  <c r="U3947" s="10"/>
    </row>
    <row r="3948" spans="1:21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  <c r="U3948" s="10"/>
    </row>
    <row r="3949" spans="1:21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  <c r="U3949" s="10"/>
    </row>
    <row r="3950" spans="1:21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41889.325497685189</v>
      </c>
      <c r="U3950" s="10"/>
    </row>
    <row r="3951" spans="1:21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  <c r="U3951" s="10"/>
    </row>
    <row r="3952" spans="1:21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  <c r="U3952" s="10"/>
    </row>
    <row r="3953" spans="1:21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  <c r="U3953" s="10"/>
    </row>
    <row r="3954" spans="1:21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  <c r="U3954" s="10"/>
    </row>
    <row r="3955" spans="1:21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  <c r="U3955" s="10"/>
    </row>
    <row r="3956" spans="1:21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  <c r="U3956" s="10"/>
    </row>
    <row r="3957" spans="1:21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  <c r="U3957" s="10"/>
    </row>
    <row r="3958" spans="1:21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  <c r="U3958" s="10"/>
    </row>
    <row r="3959" spans="1:21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42559.976319444446</v>
      </c>
      <c r="U3959" s="10"/>
    </row>
    <row r="3960" spans="1:21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  <c r="U3960" s="10"/>
    </row>
    <row r="3961" spans="1:21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  <c r="U3961" s="10"/>
    </row>
    <row r="3962" spans="1:21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  <c r="U3962" s="10"/>
    </row>
    <row r="3963" spans="1:21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  <c r="U3963" s="10"/>
    </row>
    <row r="3964" spans="1:21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  <c r="U3964" s="10"/>
    </row>
    <row r="3965" spans="1:21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  <c r="U3965" s="10"/>
    </row>
    <row r="3966" spans="1:21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  <c r="U3966" s="10"/>
    </row>
    <row r="3967" spans="1:21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  <c r="U3967" s="10"/>
    </row>
    <row r="3968" spans="1:21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  <c r="U3968" s="10"/>
    </row>
    <row r="3969" spans="1:21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  <c r="U3969" s="10"/>
    </row>
    <row r="3970" spans="1:21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  <c r="U3970" s="10"/>
    </row>
    <row r="3971" spans="1:21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IF(L3971=0,0,E3971/L3971)</f>
        <v>35.166666666666664</v>
      </c>
      <c r="Q3971" t="str">
        <f t="shared" ref="Q3971:Q4034" si="374">LEFT(N3971,((SEARCH("/",N3971,1)))-1)</f>
        <v>theater</v>
      </c>
      <c r="R3971" t="str">
        <f t="shared" ref="R3971:R4034" si="375">RIGHT(N3971,((LEN(N3971))-(SEARCH("/",N3971,1))))</f>
        <v>plays</v>
      </c>
      <c r="S3971" s="10">
        <f t="shared" ref="S3971:S4034" si="376">(((J3971/60)/60)/24)+DATE(1970,1,1)</f>
        <v>42601.854699074072</v>
      </c>
      <c r="T3971" s="10">
        <f t="shared" ref="T3971:T4034" si="377">(I3971/86400)+DATE(1970,1,1)</f>
        <v>42611.163194444445</v>
      </c>
      <c r="U3971" s="10"/>
    </row>
    <row r="3972" spans="1:21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42477.863553240742</v>
      </c>
      <c r="U3972" s="10"/>
    </row>
    <row r="3973" spans="1:21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  <c r="U3973" s="10"/>
    </row>
    <row r="3974" spans="1:21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  <c r="U3974" s="10"/>
    </row>
    <row r="3975" spans="1:21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  <c r="U3975" s="10"/>
    </row>
    <row r="3976" spans="1:21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  <c r="U3976" s="10"/>
    </row>
    <row r="3977" spans="1:21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  <c r="U3977" s="10"/>
    </row>
    <row r="3978" spans="1:21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  <c r="U3978" s="10"/>
    </row>
    <row r="3979" spans="1:21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  <c r="U3979" s="10"/>
    </row>
    <row r="3980" spans="1:21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  <c r="U3980" s="10"/>
    </row>
    <row r="3981" spans="1:21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  <c r="U3981" s="10"/>
    </row>
    <row r="3982" spans="1:21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  <c r="U3982" s="10"/>
    </row>
    <row r="3983" spans="1:21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  <c r="U3983" s="10"/>
    </row>
    <row r="3984" spans="1:21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  <c r="U3984" s="10"/>
    </row>
    <row r="3985" spans="1:21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  <c r="U3985" s="10"/>
    </row>
    <row r="3986" spans="1:21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  <c r="U3986" s="10"/>
    </row>
    <row r="3987" spans="1:21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  <c r="U3987" s="10"/>
    </row>
    <row r="3988" spans="1:21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  <c r="U3988" s="10"/>
    </row>
    <row r="3989" spans="1:21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  <c r="U3989" s="10"/>
    </row>
    <row r="3990" spans="1:21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  <c r="U3990" s="10"/>
    </row>
    <row r="3991" spans="1:21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  <c r="U3991" s="10"/>
    </row>
    <row r="3992" spans="1:21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  <c r="U3992" s="10"/>
    </row>
    <row r="3993" spans="1:21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  <c r="U3993" s="10"/>
    </row>
    <row r="3994" spans="1:21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  <c r="U3994" s="10"/>
    </row>
    <row r="3995" spans="1:21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  <c r="U3995" s="10"/>
    </row>
    <row r="3996" spans="1:21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  <c r="U3996" s="10"/>
    </row>
    <row r="3997" spans="1:21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  <c r="U3997" s="10"/>
    </row>
    <row r="3998" spans="1:21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  <c r="U3998" s="10"/>
    </row>
    <row r="3999" spans="1:21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  <c r="U3999" s="10"/>
    </row>
    <row r="4000" spans="1:21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  <c r="U4000" s="10"/>
    </row>
    <row r="4001" spans="1:21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  <c r="U4001" s="10"/>
    </row>
    <row r="4002" spans="1:2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  <c r="U4002" s="10"/>
    </row>
    <row r="4003" spans="1:21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  <c r="U4003" s="10"/>
    </row>
    <row r="4004" spans="1:21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  <c r="U4004" s="10"/>
    </row>
    <row r="4005" spans="1:21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  <c r="U4005" s="10"/>
    </row>
    <row r="4006" spans="1:2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  <c r="U4006" s="10"/>
    </row>
    <row r="4007" spans="1:21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  <c r="U4007" s="10"/>
    </row>
    <row r="4008" spans="1:21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  <c r="U4008" s="10"/>
    </row>
    <row r="4009" spans="1:21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  <c r="U4009" s="10"/>
    </row>
    <row r="4010" spans="1:21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  <c r="U4010" s="10"/>
    </row>
    <row r="4011" spans="1:21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  <c r="U4011" s="10"/>
    </row>
    <row r="4012" spans="1:21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  <c r="U4012" s="10"/>
    </row>
    <row r="4013" spans="1:21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  <c r="U4013" s="10"/>
    </row>
    <row r="4014" spans="1:21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  <c r="U4014" s="10"/>
    </row>
    <row r="4015" spans="1:21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  <c r="U4015" s="10"/>
    </row>
    <row r="4016" spans="1:21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  <c r="U4016" s="10"/>
    </row>
    <row r="4017" spans="1:21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42204.780821759261</v>
      </c>
      <c r="U4017" s="10"/>
    </row>
    <row r="4018" spans="1:21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  <c r="U4018" s="10"/>
    </row>
    <row r="4019" spans="1:21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  <c r="U4019" s="10"/>
    </row>
    <row r="4020" spans="1:21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  <c r="U4020" s="10"/>
    </row>
    <row r="4021" spans="1:21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  <c r="U4021" s="10"/>
    </row>
    <row r="4022" spans="1:21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  <c r="U4022" s="10"/>
    </row>
    <row r="4023" spans="1:21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  <c r="U4023" s="10"/>
    </row>
    <row r="4024" spans="1:21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  <c r="U4024" s="10"/>
    </row>
    <row r="4025" spans="1:21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  <c r="U4025" s="10"/>
    </row>
    <row r="4026" spans="1:21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  <c r="U4026" s="10"/>
    </row>
    <row r="4027" spans="1:21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  <c r="U4027" s="10"/>
    </row>
    <row r="4028" spans="1:21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  <c r="U4028" s="10"/>
    </row>
    <row r="4029" spans="1:21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  <c r="U4029" s="10"/>
    </row>
    <row r="4030" spans="1:21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  <c r="U4030" s="10"/>
    </row>
    <row r="4031" spans="1:21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</v>
      </c>
      <c r="U4031" s="10"/>
    </row>
    <row r="4032" spans="1:21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  <c r="U4032" s="10"/>
    </row>
    <row r="4033" spans="1:21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  <c r="U4033" s="10"/>
    </row>
    <row r="4034" spans="1:21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  <c r="U4034" s="10"/>
    </row>
    <row r="4035" spans="1:21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IF(L4035=0,0,E4035/L4035)</f>
        <v>65.340319148936175</v>
      </c>
      <c r="Q4035" t="str">
        <f t="shared" ref="Q4035:Q4098" si="380">LEFT(N4035,((SEARCH("/",N4035,1)))-1)</f>
        <v>theater</v>
      </c>
      <c r="R4035" t="str">
        <f t="shared" ref="R4035:R4098" si="381">RIGHT(N4035,((LEN(N4035))-(SEARCH("/",N4035,1))))</f>
        <v>plays</v>
      </c>
      <c r="S4035" s="10">
        <f t="shared" ref="S4035:S4098" si="382">(((J4035/60)/60)/24)+DATE(1970,1,1)</f>
        <v>42614.268796296295</v>
      </c>
      <c r="T4035" s="10">
        <f t="shared" ref="T4035:T4098" si="383">(I4035/86400)+DATE(1970,1,1)</f>
        <v>42645.375</v>
      </c>
      <c r="U4035" s="10"/>
    </row>
    <row r="4036" spans="1:21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  <c r="U4036" s="10"/>
    </row>
    <row r="4037" spans="1:21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41933.882951388892</v>
      </c>
      <c r="U4037" s="10"/>
    </row>
    <row r="4038" spans="1:21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  <c r="U4038" s="10"/>
    </row>
    <row r="4039" spans="1:21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  <c r="U4039" s="10"/>
    </row>
    <row r="4040" spans="1:21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41929.798726851848</v>
      </c>
      <c r="U4040" s="10"/>
    </row>
    <row r="4041" spans="1:21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  <c r="U4041" s="10"/>
    </row>
    <row r="4042" spans="1:21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  <c r="U4042" s="10"/>
    </row>
    <row r="4043" spans="1:21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  <c r="U4043" s="10"/>
    </row>
    <row r="4044" spans="1:21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  <c r="U4044" s="10"/>
    </row>
    <row r="4045" spans="1:21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  <c r="U4045" s="10"/>
    </row>
    <row r="4046" spans="1:21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  <c r="U4046" s="10"/>
    </row>
    <row r="4047" spans="1:21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  <c r="U4047" s="10"/>
    </row>
    <row r="4048" spans="1:21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  <c r="U4048" s="10"/>
    </row>
    <row r="4049" spans="1:21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  <c r="U4049" s="10"/>
    </row>
    <row r="4050" spans="1:21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  <c r="U4050" s="10"/>
    </row>
    <row r="4051" spans="1:21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  <c r="U4051" s="10"/>
    </row>
    <row r="4052" spans="1:21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  <c r="U4052" s="10"/>
    </row>
    <row r="4053" spans="1:21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  <c r="U4053" s="10"/>
    </row>
    <row r="4054" spans="1:21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  <c r="U4054" s="10"/>
    </row>
    <row r="4055" spans="1:21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  <c r="U4055" s="10"/>
    </row>
    <row r="4056" spans="1:21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  <c r="U4056" s="10"/>
    </row>
    <row r="4057" spans="1:21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  <c r="U4057" s="10"/>
    </row>
    <row r="4058" spans="1:21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  <c r="U4058" s="10"/>
    </row>
    <row r="4059" spans="1:21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  <c r="U4059" s="10"/>
    </row>
    <row r="4060" spans="1:21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  <c r="U4060" s="10"/>
    </row>
    <row r="4061" spans="1:21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  <c r="U4061" s="10"/>
    </row>
    <row r="4062" spans="1:21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  <c r="U4062" s="10"/>
    </row>
    <row r="4063" spans="1:21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  <c r="U4063" s="10"/>
    </row>
    <row r="4064" spans="1:21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  <c r="U4064" s="10"/>
    </row>
    <row r="4065" spans="1:21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  <c r="U4065" s="10"/>
    </row>
    <row r="4066" spans="1:21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  <c r="U4066" s="10"/>
    </row>
    <row r="4067" spans="1:21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  <c r="U4067" s="10"/>
    </row>
    <row r="4068" spans="1:21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  <c r="U4068" s="10"/>
    </row>
    <row r="4069" spans="1:21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  <c r="U4069" s="10"/>
    </row>
    <row r="4070" spans="1:21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  <c r="U4070" s="10"/>
    </row>
    <row r="4071" spans="1:21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  <c r="U4071" s="10"/>
    </row>
    <row r="4072" spans="1:21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  <c r="U4072" s="10"/>
    </row>
    <row r="4073" spans="1:21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  <c r="U4073" s="10"/>
    </row>
    <row r="4074" spans="1:21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  <c r="U4074" s="10"/>
    </row>
    <row r="4075" spans="1:21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  <c r="U4075" s="10"/>
    </row>
    <row r="4076" spans="1:21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  <c r="U4076" s="10"/>
    </row>
    <row r="4077" spans="1:21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  <c r="U4077" s="10"/>
    </row>
    <row r="4078" spans="1:21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41933.827083333337</v>
      </c>
      <c r="U4078" s="10"/>
    </row>
    <row r="4079" spans="1:21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  <c r="U4079" s="10"/>
    </row>
    <row r="4080" spans="1:21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  <c r="U4080" s="10"/>
    </row>
    <row r="4081" spans="1:21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  <c r="U4081" s="10"/>
    </row>
    <row r="4082" spans="1:21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  <c r="U4082" s="10"/>
    </row>
    <row r="4083" spans="1:21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  <c r="U4083" s="10"/>
    </row>
    <row r="4084" spans="1:21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  <c r="U4084" s="10"/>
    </row>
    <row r="4085" spans="1:21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  <c r="U4085" s="10"/>
    </row>
    <row r="4086" spans="1:21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  <c r="U4086" s="10"/>
    </row>
    <row r="4087" spans="1:21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  <c r="U4087" s="10"/>
    </row>
    <row r="4088" spans="1:21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  <c r="U4088" s="10"/>
    </row>
    <row r="4089" spans="1:2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  <c r="U4089" s="10"/>
    </row>
    <row r="4090" spans="1:21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  <c r="U4090" s="10"/>
    </row>
    <row r="4091" spans="1:21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  <c r="U4091" s="10"/>
    </row>
    <row r="4092" spans="1:21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  <c r="U4092" s="10"/>
    </row>
    <row r="4093" spans="1:21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  <c r="U4093" s="10"/>
    </row>
    <row r="4094" spans="1:21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  <c r="U4094" s="10"/>
    </row>
    <row r="4095" spans="1:21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  <c r="U4095" s="10"/>
    </row>
    <row r="4096" spans="1:21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  <c r="U4096" s="10"/>
    </row>
    <row r="4097" spans="1:21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  <c r="U4097" s="10"/>
    </row>
    <row r="4098" spans="1:21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  <c r="U4098" s="10"/>
    </row>
    <row r="4099" spans="1:21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>
        <f t="shared" ref="P4099:P4115" si="385">IF(L4099=0,0,E4099/L4099)</f>
        <v>0</v>
      </c>
      <c r="Q4099" t="str">
        <f t="shared" ref="Q4099:Q4115" si="386">LEFT(N4099,((SEARCH("/",N4099,1)))-1)</f>
        <v>theater</v>
      </c>
      <c r="R4099" t="str">
        <f t="shared" ref="R4099:R4115" si="387">RIGHT(N4099,((LEN(N4099))-(SEARCH("/",N4099,1))))</f>
        <v>plays</v>
      </c>
      <c r="S4099" s="10">
        <f t="shared" ref="S4099:S4115" si="388">(((J4099/60)/60)/24)+DATE(1970,1,1)</f>
        <v>42344.824502314819</v>
      </c>
      <c r="T4099" s="10">
        <f t="shared" ref="T4099:T4115" si="389">(I4099/86400)+DATE(1970,1,1)</f>
        <v>42400.996527777781</v>
      </c>
      <c r="U4099" s="10"/>
    </row>
    <row r="4100" spans="1:21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  <c r="U4100" s="10"/>
    </row>
    <row r="4101" spans="1:21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  <c r="U4101" s="10"/>
    </row>
    <row r="4102" spans="1:21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  <c r="U4102" s="10"/>
    </row>
    <row r="4103" spans="1:21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  <c r="U4103" s="10"/>
    </row>
    <row r="4104" spans="1:21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  <c r="U4104" s="10"/>
    </row>
    <row r="4105" spans="1:21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  <c r="U4105" s="10"/>
    </row>
    <row r="4106" spans="1:21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  <c r="U4106" s="10"/>
    </row>
    <row r="4107" spans="1:21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  <c r="U4107" s="10"/>
    </row>
    <row r="4108" spans="1:21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  <c r="U4108" s="10"/>
    </row>
    <row r="4109" spans="1:21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  <c r="U4109" s="10"/>
    </row>
    <row r="4110" spans="1:21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  <c r="U4110" s="10"/>
    </row>
    <row r="4111" spans="1:21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  <c r="U4111" s="10"/>
    </row>
    <row r="4112" spans="1:21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42572.626747685186</v>
      </c>
      <c r="U4112" s="10"/>
    </row>
    <row r="4113" spans="1:21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  <c r="U4113" s="10"/>
    </row>
    <row r="4114" spans="1:21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  <c r="U4114" s="10"/>
    </row>
    <row r="4115" spans="1:21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  <c r="U4115" s="10"/>
    </row>
  </sheetData>
  <conditionalFormatting sqref="F2:F4115">
    <cfRule type="containsText" dxfId="11" priority="3" operator="containsText" text="failed">
      <formula>NOT(ISERROR(SEARCH("failed",F2)))</formula>
    </cfRule>
    <cfRule type="containsText" dxfId="10" priority="4" operator="containsText" text="canceled">
      <formula>NOT(ISERROR(SEARCH("canceled",F2)))</formula>
    </cfRule>
    <cfRule type="containsText" dxfId="9" priority="5" operator="containsText" text="live">
      <formula>NOT(ISERROR(SEARCH("live",F2)))</formula>
    </cfRule>
    <cfRule type="containsText" dxfId="8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B8777-9065-4D48-B65F-4838BC9C607C}">
  <dimension ref="A1:F14"/>
  <sheetViews>
    <sheetView workbookViewId="0">
      <selection activeCell="C30" sqref="C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8364</v>
      </c>
    </row>
    <row r="3" spans="1:6" x14ac:dyDescent="0.45">
      <c r="A3" s="7" t="s">
        <v>8363</v>
      </c>
      <c r="B3" s="7" t="s">
        <v>8362</v>
      </c>
    </row>
    <row r="4" spans="1:6" x14ac:dyDescent="0.4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1735-B1E6-4489-9A03-AF785915136B}">
  <dimension ref="A1:F47"/>
  <sheetViews>
    <sheetView workbookViewId="0">
      <selection activeCell="C32" sqref="C3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8364</v>
      </c>
    </row>
    <row r="2" spans="1:6" x14ac:dyDescent="0.45">
      <c r="A2" s="7" t="s">
        <v>8308</v>
      </c>
      <c r="B2" t="s">
        <v>8364</v>
      </c>
    </row>
    <row r="4" spans="1:6" x14ac:dyDescent="0.45">
      <c r="A4" s="7" t="s">
        <v>8363</v>
      </c>
      <c r="B4" s="7" t="s">
        <v>8362</v>
      </c>
    </row>
    <row r="5" spans="1:6" x14ac:dyDescent="0.4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4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4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4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870D-0201-46FD-B6E4-980ACCBB6E81}">
  <dimension ref="A1:F18"/>
  <sheetViews>
    <sheetView workbookViewId="0">
      <selection activeCell="B32" sqref="B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8308</v>
      </c>
      <c r="B1" t="s">
        <v>8364</v>
      </c>
    </row>
    <row r="2" spans="1:6" x14ac:dyDescent="0.45">
      <c r="A2" s="7" t="s">
        <v>8379</v>
      </c>
      <c r="B2" t="s">
        <v>8364</v>
      </c>
    </row>
    <row r="4" spans="1:6" x14ac:dyDescent="0.45">
      <c r="A4" s="7" t="s">
        <v>8363</v>
      </c>
      <c r="B4" s="7" t="s">
        <v>8362</v>
      </c>
    </row>
    <row r="5" spans="1:6" x14ac:dyDescent="0.4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4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4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4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4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4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4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4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4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4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4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4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45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38AA5-0769-493D-A34B-89DFDA8DF5D3}">
  <dimension ref="A1:K13"/>
  <sheetViews>
    <sheetView zoomScale="78" zoomScaleNormal="78" workbookViewId="0">
      <selection activeCell="B13" sqref="B13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  <col min="10" max="10" width="14.19921875" hidden="1" customWidth="1"/>
    <col min="11" max="11" width="9.19921875" bestFit="1" customWidth="1"/>
  </cols>
  <sheetData>
    <row r="1" spans="1:11" x14ac:dyDescent="0.45">
      <c r="A1" t="s">
        <v>8380</v>
      </c>
      <c r="B1" t="s">
        <v>8381</v>
      </c>
      <c r="C1" t="s">
        <v>8387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11" x14ac:dyDescent="0.45">
      <c r="A2" t="s">
        <v>8388</v>
      </c>
      <c r="B2">
        <f>COUNTIFS(state,(RIGHT($B$1,((LEN($B$1))-(SEARCH(" ",$B$1,1))))),Goal,"&lt;1000")</f>
        <v>322</v>
      </c>
      <c r="C2">
        <f>COUNTIFS(state,(RIGHT($C$1,((LEN($C$1))-(SEARCH(" ",$C$1,1))))),Goal,"&lt;1000")</f>
        <v>113</v>
      </c>
      <c r="D2">
        <f>COUNTIFS(state,(RIGHT($D$1,((LEN($D$1))-(SEARCH(" ",$D$1,1))))),Goal,"&lt;1000")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11" x14ac:dyDescent="0.45">
      <c r="A3" t="s">
        <v>8389</v>
      </c>
      <c r="B3">
        <f t="shared" ref="B3:B12" si="0">COUNTIFS(state,(RIGHT($B$1,((LEN($B$1))-(SEARCH(" ",$B$1,1))))),Goal,"&gt;="&amp;J3,Goal,"&lt;"&amp;J4)</f>
        <v>932</v>
      </c>
      <c r="C3">
        <f t="shared" ref="C3:C12" si="1">COUNTIFS(state,(RIGHT($C$1,((LEN($C$1))-(SEARCH(" ",$C$1,1))))),Goal,"&lt;"&amp;J4,Goal,"&gt;="&amp;J3)</f>
        <v>420</v>
      </c>
      <c r="D3">
        <f t="shared" ref="D3:D12" si="2">COUNTIFS(state,(RIGHT($D$1,((LEN($D$1))-(SEARCH(" ",$D$1,1))))),Goal,"&lt;"&amp;J4,Goal,"&gt;="&amp;J3)</f>
        <v>60</v>
      </c>
      <c r="E3">
        <f t="shared" ref="E3:E13" si="3">SUM(B3:D3)</f>
        <v>1412</v>
      </c>
      <c r="F3" s="13">
        <f t="shared" ref="F3:F13" si="4">B3/E3</f>
        <v>0.66005665722379603</v>
      </c>
      <c r="G3" s="13">
        <f t="shared" ref="G3:G13" si="5">C3/E3</f>
        <v>0.29745042492917845</v>
      </c>
      <c r="H3" s="13">
        <f t="shared" ref="H3:H13" si="6">D3/E3</f>
        <v>4.2492917847025496E-2</v>
      </c>
      <c r="J3" s="12">
        <v>1000</v>
      </c>
      <c r="K3" s="12"/>
    </row>
    <row r="4" spans="1:11" x14ac:dyDescent="0.45">
      <c r="A4" t="s">
        <v>8390</v>
      </c>
      <c r="B4">
        <f t="shared" si="0"/>
        <v>381</v>
      </c>
      <c r="C4">
        <f t="shared" si="1"/>
        <v>283</v>
      </c>
      <c r="D4">
        <f t="shared" si="2"/>
        <v>52</v>
      </c>
      <c r="E4">
        <f t="shared" si="3"/>
        <v>716</v>
      </c>
      <c r="F4" s="13">
        <f t="shared" si="4"/>
        <v>0.53212290502793291</v>
      </c>
      <c r="G4" s="13">
        <f t="shared" si="5"/>
        <v>0.39525139664804471</v>
      </c>
      <c r="H4" s="13">
        <f t="shared" si="6"/>
        <v>7.2625698324022353E-2</v>
      </c>
      <c r="J4" s="12">
        <v>5000</v>
      </c>
      <c r="K4" s="12"/>
    </row>
    <row r="5" spans="1:11" x14ac:dyDescent="0.45">
      <c r="A5" t="s">
        <v>8391</v>
      </c>
      <c r="B5">
        <f t="shared" si="0"/>
        <v>168</v>
      </c>
      <c r="C5">
        <f t="shared" si="1"/>
        <v>144</v>
      </c>
      <c r="D5">
        <f t="shared" si="2"/>
        <v>40</v>
      </c>
      <c r="E5">
        <f t="shared" si="3"/>
        <v>352</v>
      </c>
      <c r="F5" s="13">
        <f t="shared" si="4"/>
        <v>0.47727272727272729</v>
      </c>
      <c r="G5" s="13">
        <f t="shared" si="5"/>
        <v>0.40909090909090912</v>
      </c>
      <c r="H5" s="13">
        <f t="shared" si="6"/>
        <v>0.11363636363636363</v>
      </c>
      <c r="J5" s="12">
        <v>10000</v>
      </c>
      <c r="K5" s="12"/>
    </row>
    <row r="6" spans="1:11" x14ac:dyDescent="0.45">
      <c r="A6" t="s">
        <v>8392</v>
      </c>
      <c r="B6">
        <f t="shared" si="0"/>
        <v>94</v>
      </c>
      <c r="C6">
        <f t="shared" si="1"/>
        <v>90</v>
      </c>
      <c r="D6">
        <f t="shared" si="2"/>
        <v>17</v>
      </c>
      <c r="E6">
        <f t="shared" si="3"/>
        <v>201</v>
      </c>
      <c r="F6" s="13">
        <f t="shared" si="4"/>
        <v>0.46766169154228854</v>
      </c>
      <c r="G6" s="13">
        <f t="shared" si="5"/>
        <v>0.44776119402985076</v>
      </c>
      <c r="H6" s="13">
        <f t="shared" si="6"/>
        <v>8.45771144278607E-2</v>
      </c>
      <c r="J6" s="12">
        <v>15000</v>
      </c>
      <c r="K6" s="12"/>
    </row>
    <row r="7" spans="1:11" x14ac:dyDescent="0.45">
      <c r="A7" t="s">
        <v>8393</v>
      </c>
      <c r="B7">
        <f t="shared" si="0"/>
        <v>62</v>
      </c>
      <c r="C7">
        <f t="shared" si="1"/>
        <v>72</v>
      </c>
      <c r="D7">
        <f t="shared" si="2"/>
        <v>14</v>
      </c>
      <c r="E7">
        <f t="shared" si="3"/>
        <v>148</v>
      </c>
      <c r="F7" s="13">
        <f t="shared" si="4"/>
        <v>0.41891891891891891</v>
      </c>
      <c r="G7" s="13">
        <f t="shared" si="5"/>
        <v>0.48648648648648651</v>
      </c>
      <c r="H7" s="13">
        <f t="shared" si="6"/>
        <v>9.45945945945946E-2</v>
      </c>
      <c r="J7" s="12">
        <v>20000</v>
      </c>
      <c r="K7" s="12"/>
    </row>
    <row r="8" spans="1:11" x14ac:dyDescent="0.45">
      <c r="A8" t="s">
        <v>8394</v>
      </c>
      <c r="B8">
        <f t="shared" si="0"/>
        <v>55</v>
      </c>
      <c r="C8">
        <f t="shared" si="1"/>
        <v>64</v>
      </c>
      <c r="D8">
        <f t="shared" si="2"/>
        <v>18</v>
      </c>
      <c r="E8">
        <f t="shared" si="3"/>
        <v>137</v>
      </c>
      <c r="F8" s="13">
        <f t="shared" si="4"/>
        <v>0.40145985401459855</v>
      </c>
      <c r="G8" s="13">
        <f t="shared" si="5"/>
        <v>0.46715328467153283</v>
      </c>
      <c r="H8" s="13">
        <f t="shared" si="6"/>
        <v>0.13138686131386862</v>
      </c>
      <c r="J8" s="12">
        <v>25000</v>
      </c>
      <c r="K8" s="12"/>
    </row>
    <row r="9" spans="1:11" x14ac:dyDescent="0.45">
      <c r="A9" t="s">
        <v>8395</v>
      </c>
      <c r="B9">
        <f t="shared" si="0"/>
        <v>32</v>
      </c>
      <c r="C9">
        <f t="shared" si="1"/>
        <v>37</v>
      </c>
      <c r="D9">
        <f t="shared" si="2"/>
        <v>13</v>
      </c>
      <c r="E9">
        <f t="shared" si="3"/>
        <v>82</v>
      </c>
      <c r="F9" s="13">
        <f t="shared" si="4"/>
        <v>0.3902439024390244</v>
      </c>
      <c r="G9" s="13">
        <f t="shared" si="5"/>
        <v>0.45121951219512196</v>
      </c>
      <c r="H9" s="13">
        <f t="shared" si="6"/>
        <v>0.15853658536585366</v>
      </c>
      <c r="J9" s="12">
        <v>30000</v>
      </c>
      <c r="K9" s="12"/>
    </row>
    <row r="10" spans="1:11" x14ac:dyDescent="0.45">
      <c r="A10" t="s">
        <v>8396</v>
      </c>
      <c r="B10">
        <f t="shared" si="0"/>
        <v>26</v>
      </c>
      <c r="C10">
        <f t="shared" si="1"/>
        <v>22</v>
      </c>
      <c r="D10">
        <f t="shared" si="2"/>
        <v>7</v>
      </c>
      <c r="E10">
        <f t="shared" si="3"/>
        <v>55</v>
      </c>
      <c r="F10" s="13">
        <f t="shared" si="4"/>
        <v>0.47272727272727272</v>
      </c>
      <c r="G10" s="13">
        <f t="shared" si="5"/>
        <v>0.4</v>
      </c>
      <c r="H10" s="13">
        <f t="shared" si="6"/>
        <v>0.12727272727272726</v>
      </c>
      <c r="J10" s="12">
        <v>35000</v>
      </c>
      <c r="K10" s="12"/>
    </row>
    <row r="11" spans="1:11" x14ac:dyDescent="0.45">
      <c r="A11" t="s">
        <v>8397</v>
      </c>
      <c r="B11">
        <f t="shared" si="0"/>
        <v>21</v>
      </c>
      <c r="C11">
        <f t="shared" si="1"/>
        <v>16</v>
      </c>
      <c r="D11">
        <f t="shared" si="2"/>
        <v>6</v>
      </c>
      <c r="E11">
        <f t="shared" si="3"/>
        <v>43</v>
      </c>
      <c r="F11" s="13">
        <f t="shared" si="4"/>
        <v>0.48837209302325579</v>
      </c>
      <c r="G11" s="13">
        <f t="shared" si="5"/>
        <v>0.37209302325581395</v>
      </c>
      <c r="H11" s="13">
        <f t="shared" si="6"/>
        <v>0.13953488372093023</v>
      </c>
      <c r="J11" s="12">
        <v>40000</v>
      </c>
      <c r="K11" s="12"/>
    </row>
    <row r="12" spans="1:11" x14ac:dyDescent="0.45">
      <c r="A12" t="s">
        <v>8398</v>
      </c>
      <c r="B12">
        <f t="shared" si="0"/>
        <v>6</v>
      </c>
      <c r="C12">
        <f t="shared" si="1"/>
        <v>11</v>
      </c>
      <c r="D12">
        <f t="shared" si="2"/>
        <v>4</v>
      </c>
      <c r="E12">
        <f t="shared" si="3"/>
        <v>21</v>
      </c>
      <c r="F12" s="13">
        <f t="shared" si="4"/>
        <v>0.2857142857142857</v>
      </c>
      <c r="G12" s="13">
        <f t="shared" si="5"/>
        <v>0.52380952380952384</v>
      </c>
      <c r="H12" s="13">
        <f t="shared" si="6"/>
        <v>0.19047619047619047</v>
      </c>
      <c r="J12" s="12">
        <v>45000</v>
      </c>
      <c r="K12" s="12"/>
    </row>
    <row r="13" spans="1:11" x14ac:dyDescent="0.45">
      <c r="A13" t="s">
        <v>8399</v>
      </c>
      <c r="B13">
        <f>COUNTIFS(state,(RIGHT($B$1,((LEN($B$1))-(SEARCH(" ",$B$1,1))))),Goal,"&gt;="&amp;J13)</f>
        <v>86</v>
      </c>
      <c r="C13">
        <f>COUNTIFS(state,(RIGHT($C$1,((LEN($C$1))-(SEARCH(" ",$C$1,1))))),Goal,"&gt;="&amp;J13)</f>
        <v>258</v>
      </c>
      <c r="D13">
        <f>COUNTIFS(state,(RIGHT($D$1,((LEN($D$1))-(SEARCH(" ",$D$1,1))))),Goal,"&gt;="&amp;J13)</f>
        <v>100</v>
      </c>
      <c r="E13">
        <f t="shared" si="3"/>
        <v>444</v>
      </c>
      <c r="F13" s="13">
        <f t="shared" si="4"/>
        <v>0.19369369369369369</v>
      </c>
      <c r="G13" s="13">
        <f t="shared" si="5"/>
        <v>0.58108108108108103</v>
      </c>
      <c r="H13" s="13">
        <f t="shared" si="6"/>
        <v>0.22522522522522523</v>
      </c>
      <c r="J13" s="12">
        <v>50000</v>
      </c>
    </row>
  </sheetData>
  <pageMargins left="0.7" right="0.7" top="0.75" bottom="0.75" header="0.3" footer="0.3"/>
  <ignoredErrors>
    <ignoredError sqref="G2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2D0C-F4F0-4DC3-BB6E-35481C70CCC6}">
  <dimension ref="A1:T2186"/>
  <sheetViews>
    <sheetView zoomScale="70" zoomScaleNormal="70" workbookViewId="0">
      <selection activeCell="S19" sqref="S19"/>
    </sheetView>
  </sheetViews>
  <sheetFormatPr defaultRowHeight="14.25" x14ac:dyDescent="0.45"/>
  <cols>
    <col min="1" max="1" width="8.9296875" bestFit="1" customWidth="1"/>
    <col min="2" max="2" width="12.796875" bestFit="1" customWidth="1"/>
    <col min="3" max="3" width="11.59765625" bestFit="1" customWidth="1"/>
    <col min="5" max="5" width="11.46484375" bestFit="1" customWidth="1"/>
    <col min="6" max="6" width="16" bestFit="1" customWidth="1"/>
    <col min="7" max="7" width="14.73046875" bestFit="1" customWidth="1"/>
    <col min="9" max="9" width="21.3984375" bestFit="1" customWidth="1"/>
    <col min="10" max="10" width="12.33203125" bestFit="1" customWidth="1"/>
    <col min="11" max="11" width="1.3984375" bestFit="1" customWidth="1"/>
    <col min="12" max="12" width="21.3984375" bestFit="1" customWidth="1"/>
    <col min="13" max="13" width="7.59765625" bestFit="1" customWidth="1"/>
    <col min="14" max="14" width="10.265625" bestFit="1" customWidth="1"/>
  </cols>
  <sheetData>
    <row r="1" spans="1:20" x14ac:dyDescent="0.45">
      <c r="A1" t="s">
        <v>8401</v>
      </c>
      <c r="B1" t="s">
        <v>8402</v>
      </c>
      <c r="C1" t="s">
        <v>8413</v>
      </c>
      <c r="E1" t="s">
        <v>8401</v>
      </c>
      <c r="F1" t="s">
        <v>8402</v>
      </c>
      <c r="G1" t="s">
        <v>8413</v>
      </c>
    </row>
    <row r="2" spans="1:20" x14ac:dyDescent="0.45">
      <c r="A2" t="s">
        <v>8219</v>
      </c>
      <c r="B2">
        <v>182</v>
      </c>
      <c r="C2">
        <v>182</v>
      </c>
      <c r="E2" t="s">
        <v>8221</v>
      </c>
      <c r="F2">
        <v>0</v>
      </c>
      <c r="G2">
        <v>0</v>
      </c>
      <c r="I2" s="17" t="s">
        <v>8403</v>
      </c>
      <c r="J2" s="17"/>
      <c r="L2" s="18" t="s">
        <v>8404</v>
      </c>
      <c r="M2" s="18"/>
    </row>
    <row r="3" spans="1:20" x14ac:dyDescent="0.45">
      <c r="A3" t="s">
        <v>8219</v>
      </c>
      <c r="B3">
        <v>79</v>
      </c>
      <c r="C3">
        <v>79</v>
      </c>
      <c r="E3" t="s">
        <v>8221</v>
      </c>
      <c r="F3">
        <v>1</v>
      </c>
      <c r="G3">
        <v>1</v>
      </c>
      <c r="I3" t="s">
        <v>8421</v>
      </c>
      <c r="J3" s="14">
        <f>MEDIAN(Success)</f>
        <v>62</v>
      </c>
      <c r="L3" t="s">
        <v>8421</v>
      </c>
      <c r="M3" s="14">
        <f>MEDIAN(Failed)</f>
        <v>4</v>
      </c>
    </row>
    <row r="4" spans="1:20" x14ac:dyDescent="0.45">
      <c r="A4" t="s">
        <v>8219</v>
      </c>
      <c r="B4">
        <v>35</v>
      </c>
      <c r="C4">
        <v>35</v>
      </c>
      <c r="E4" t="s">
        <v>8221</v>
      </c>
      <c r="F4">
        <v>10</v>
      </c>
      <c r="G4">
        <v>10</v>
      </c>
      <c r="I4" s="6" t="s">
        <v>8422</v>
      </c>
      <c r="J4" s="14">
        <f>MEDIAN(C2:C1942)</f>
        <v>52</v>
      </c>
      <c r="L4" s="6" t="s">
        <v>8422</v>
      </c>
      <c r="M4" s="14">
        <f>MEDIAN(F_WO)</f>
        <v>3</v>
      </c>
      <c r="N4" s="6"/>
      <c r="O4" s="6"/>
      <c r="P4" s="6"/>
      <c r="Q4" s="6"/>
      <c r="R4" s="6"/>
      <c r="S4" s="6"/>
      <c r="T4" s="6"/>
    </row>
    <row r="5" spans="1:20" x14ac:dyDescent="0.45">
      <c r="A5" t="s">
        <v>8219</v>
      </c>
      <c r="B5">
        <v>150</v>
      </c>
      <c r="C5">
        <v>150</v>
      </c>
      <c r="E5" t="s">
        <v>8221</v>
      </c>
      <c r="F5">
        <v>0</v>
      </c>
      <c r="G5">
        <v>0</v>
      </c>
      <c r="I5" t="s">
        <v>8411</v>
      </c>
      <c r="J5" s="15">
        <f>AVERAGE(Success)</f>
        <v>194.42517162471395</v>
      </c>
      <c r="L5" t="s">
        <v>8411</v>
      </c>
      <c r="M5" s="15">
        <f>AVERAGE(Failed)</f>
        <v>17.709803921568628</v>
      </c>
    </row>
    <row r="6" spans="1:20" x14ac:dyDescent="0.45">
      <c r="A6" t="s">
        <v>8219</v>
      </c>
      <c r="B6">
        <v>284</v>
      </c>
      <c r="C6">
        <v>284</v>
      </c>
      <c r="E6" t="s">
        <v>8221</v>
      </c>
      <c r="F6">
        <v>7</v>
      </c>
      <c r="G6">
        <v>7</v>
      </c>
      <c r="I6" t="s">
        <v>8412</v>
      </c>
      <c r="J6" s="15">
        <f>AVERAGE(C2:C1942)</f>
        <v>75.40546110252447</v>
      </c>
      <c r="L6" t="s">
        <v>8412</v>
      </c>
      <c r="M6" s="15">
        <f>AVERAGE(F_WO)</f>
        <v>5.4068299925760952</v>
      </c>
    </row>
    <row r="7" spans="1:20" x14ac:dyDescent="0.45">
      <c r="A7" t="s">
        <v>8219</v>
      </c>
      <c r="B7">
        <v>47</v>
      </c>
      <c r="C7">
        <v>47</v>
      </c>
      <c r="E7" t="s">
        <v>8221</v>
      </c>
      <c r="F7">
        <v>0</v>
      </c>
      <c r="G7">
        <v>0</v>
      </c>
      <c r="I7" t="s">
        <v>8414</v>
      </c>
      <c r="J7">
        <f>MIN(Success)</f>
        <v>1</v>
      </c>
      <c r="L7" t="s">
        <v>8414</v>
      </c>
      <c r="M7">
        <f>MIN(Failed)</f>
        <v>0</v>
      </c>
    </row>
    <row r="8" spans="1:20" x14ac:dyDescent="0.45">
      <c r="A8" t="s">
        <v>8219</v>
      </c>
      <c r="B8">
        <v>58</v>
      </c>
      <c r="C8">
        <v>58</v>
      </c>
      <c r="E8" t="s">
        <v>8221</v>
      </c>
      <c r="F8">
        <v>1</v>
      </c>
      <c r="G8">
        <v>1</v>
      </c>
      <c r="I8" t="s">
        <v>8415</v>
      </c>
      <c r="J8">
        <f>MIN(C2:C1942)</f>
        <v>1</v>
      </c>
      <c r="L8" t="s">
        <v>8415</v>
      </c>
      <c r="M8">
        <f>MIN(F_WO)</f>
        <v>0</v>
      </c>
    </row>
    <row r="9" spans="1:20" x14ac:dyDescent="0.45">
      <c r="A9" t="s">
        <v>8219</v>
      </c>
      <c r="B9">
        <v>57</v>
      </c>
      <c r="C9">
        <v>57</v>
      </c>
      <c r="E9" t="s">
        <v>8221</v>
      </c>
      <c r="F9">
        <v>2</v>
      </c>
      <c r="G9">
        <v>2</v>
      </c>
      <c r="I9" t="s">
        <v>8416</v>
      </c>
      <c r="J9">
        <f>MAX(Success)</f>
        <v>26457</v>
      </c>
      <c r="L9" t="s">
        <v>8416</v>
      </c>
      <c r="M9">
        <f>MAX(Failed)</f>
        <v>1293</v>
      </c>
    </row>
    <row r="10" spans="1:20" x14ac:dyDescent="0.45">
      <c r="A10" t="s">
        <v>8219</v>
      </c>
      <c r="B10">
        <v>12</v>
      </c>
      <c r="C10">
        <v>12</v>
      </c>
      <c r="E10" t="s">
        <v>8221</v>
      </c>
      <c r="F10">
        <v>3</v>
      </c>
      <c r="G10">
        <v>3</v>
      </c>
      <c r="I10" t="s">
        <v>8417</v>
      </c>
      <c r="J10" s="6">
        <f>_xlfn.VAR.P(Success)</f>
        <v>712840.9867348104</v>
      </c>
      <c r="L10" t="s">
        <v>8417</v>
      </c>
      <c r="M10" s="6">
        <f>_xlfn.VAR.P(Failed)</f>
        <v>3773.2216685890044</v>
      </c>
    </row>
    <row r="11" spans="1:20" x14ac:dyDescent="0.45">
      <c r="A11" t="s">
        <v>8219</v>
      </c>
      <c r="B11">
        <v>20</v>
      </c>
      <c r="C11">
        <v>20</v>
      </c>
      <c r="E11" t="s">
        <v>8221</v>
      </c>
      <c r="F11">
        <v>10</v>
      </c>
      <c r="G11">
        <v>10</v>
      </c>
      <c r="I11" t="s">
        <v>8418</v>
      </c>
      <c r="J11" s="6">
        <f>_xlfn.VAR.P(C2:C1942)</f>
        <v>4475.8732107739897</v>
      </c>
      <c r="L11" t="s">
        <v>8418</v>
      </c>
      <c r="M11" s="6">
        <f>_xlfn.VAR.P(F_WO)</f>
        <v>44.31407361846199</v>
      </c>
    </row>
    <row r="12" spans="1:20" x14ac:dyDescent="0.45">
      <c r="A12" t="s">
        <v>8219</v>
      </c>
      <c r="B12">
        <v>19</v>
      </c>
      <c r="C12">
        <v>19</v>
      </c>
      <c r="E12" t="s">
        <v>8221</v>
      </c>
      <c r="F12">
        <v>10</v>
      </c>
      <c r="G12">
        <v>10</v>
      </c>
      <c r="I12" t="s">
        <v>8419</v>
      </c>
      <c r="J12" s="6">
        <f>_xlfn.STDEV.P(Success)</f>
        <v>844.29910975602149</v>
      </c>
      <c r="L12" t="s">
        <v>8419</v>
      </c>
      <c r="M12" s="6">
        <f>_xlfn.STDEV.P(Failed)</f>
        <v>61.426555076684906</v>
      </c>
    </row>
    <row r="13" spans="1:20" x14ac:dyDescent="0.45">
      <c r="A13" t="s">
        <v>8219</v>
      </c>
      <c r="B13">
        <v>75</v>
      </c>
      <c r="C13">
        <v>75</v>
      </c>
      <c r="E13" t="s">
        <v>8221</v>
      </c>
      <c r="F13">
        <v>1</v>
      </c>
      <c r="G13">
        <v>1</v>
      </c>
      <c r="I13" t="s">
        <v>8420</v>
      </c>
      <c r="J13" s="6">
        <f>_xlfn.STDEV.P(C2:C1942)</f>
        <v>66.901967166698398</v>
      </c>
      <c r="L13" t="s">
        <v>8420</v>
      </c>
      <c r="M13" s="6">
        <f>_xlfn.STDEV.P(F_WO)</f>
        <v>6.6568816737615206</v>
      </c>
    </row>
    <row r="14" spans="1:20" x14ac:dyDescent="0.45">
      <c r="A14" t="s">
        <v>8219</v>
      </c>
      <c r="B14">
        <v>827</v>
      </c>
      <c r="C14">
        <v>51</v>
      </c>
      <c r="E14" t="s">
        <v>8221</v>
      </c>
      <c r="F14">
        <v>0</v>
      </c>
      <c r="G14">
        <v>0</v>
      </c>
      <c r="I14" t="s">
        <v>8424</v>
      </c>
      <c r="J14" s="16">
        <f>MODE(B2:B2186)</f>
        <v>27</v>
      </c>
      <c r="L14" t="s">
        <v>8424</v>
      </c>
      <c r="M14" s="16">
        <f>MODE(F_WO)</f>
        <v>0</v>
      </c>
    </row>
    <row r="15" spans="1:20" x14ac:dyDescent="0.45">
      <c r="A15" t="s">
        <v>8219</v>
      </c>
      <c r="B15">
        <v>51</v>
      </c>
      <c r="C15">
        <v>41</v>
      </c>
      <c r="E15" t="s">
        <v>8221</v>
      </c>
      <c r="F15">
        <v>0</v>
      </c>
      <c r="G15">
        <v>0</v>
      </c>
      <c r="I15" t="s">
        <v>8423</v>
      </c>
      <c r="J15" s="16">
        <f>MODE(C2:C1942)</f>
        <v>27</v>
      </c>
      <c r="L15" t="s">
        <v>8423</v>
      </c>
      <c r="M15" s="16">
        <f>MODE(Failed)</f>
        <v>0</v>
      </c>
    </row>
    <row r="16" spans="1:20" x14ac:dyDescent="0.45">
      <c r="A16" t="s">
        <v>8219</v>
      </c>
      <c r="B16">
        <v>41</v>
      </c>
      <c r="C16">
        <v>98</v>
      </c>
      <c r="E16" t="s">
        <v>8221</v>
      </c>
      <c r="F16">
        <v>0</v>
      </c>
      <c r="G16">
        <v>0</v>
      </c>
      <c r="I16" t="s">
        <v>8405</v>
      </c>
      <c r="J16">
        <f>_xlfn.QUARTILE.EXC(B2:B2186,1)</f>
        <v>29</v>
      </c>
      <c r="L16" t="s">
        <v>8405</v>
      </c>
      <c r="M16">
        <f>_xlfn.QUARTILE.EXC(Failed,1)</f>
        <v>1</v>
      </c>
    </row>
    <row r="17" spans="1:13" x14ac:dyDescent="0.45">
      <c r="A17" t="s">
        <v>8219</v>
      </c>
      <c r="B17">
        <v>98</v>
      </c>
      <c r="C17">
        <v>70</v>
      </c>
      <c r="E17" t="s">
        <v>8221</v>
      </c>
      <c r="F17">
        <v>26</v>
      </c>
      <c r="G17">
        <v>26</v>
      </c>
      <c r="I17" t="s">
        <v>8406</v>
      </c>
      <c r="J17">
        <f>_xlfn.QUARTILE.EXC(B2:B2186,2)</f>
        <v>62</v>
      </c>
      <c r="L17" t="s">
        <v>8406</v>
      </c>
      <c r="M17">
        <f>_xlfn.QUARTILE.EXC(Failed,2)</f>
        <v>4</v>
      </c>
    </row>
    <row r="18" spans="1:13" x14ac:dyDescent="0.45">
      <c r="A18" t="s">
        <v>8219</v>
      </c>
      <c r="B18">
        <v>70</v>
      </c>
      <c r="C18">
        <v>36</v>
      </c>
      <c r="E18" t="s">
        <v>8221</v>
      </c>
      <c r="F18">
        <v>0</v>
      </c>
      <c r="G18">
        <v>0</v>
      </c>
      <c r="I18" t="s">
        <v>8407</v>
      </c>
      <c r="J18">
        <f>_xlfn.QUARTILE.EXC(B2:B2186,3)</f>
        <v>141</v>
      </c>
      <c r="L18" t="s">
        <v>8407</v>
      </c>
      <c r="M18">
        <f>_xlfn.QUARTILE.EXC(Failed,3)</f>
        <v>12</v>
      </c>
    </row>
    <row r="19" spans="1:13" x14ac:dyDescent="0.45">
      <c r="A19" t="s">
        <v>8219</v>
      </c>
      <c r="B19">
        <v>36</v>
      </c>
      <c r="C19">
        <v>22</v>
      </c>
      <c r="E19" t="s">
        <v>8221</v>
      </c>
      <c r="F19">
        <v>7</v>
      </c>
      <c r="G19">
        <v>7</v>
      </c>
      <c r="I19" t="s">
        <v>8408</v>
      </c>
      <c r="J19">
        <f>J18-J16</f>
        <v>112</v>
      </c>
      <c r="L19" t="s">
        <v>8408</v>
      </c>
      <c r="M19">
        <f>M18-M16</f>
        <v>11</v>
      </c>
    </row>
    <row r="20" spans="1:13" x14ac:dyDescent="0.45">
      <c r="A20" t="s">
        <v>8219</v>
      </c>
      <c r="B20">
        <v>342</v>
      </c>
      <c r="C20">
        <v>25</v>
      </c>
      <c r="E20" t="s">
        <v>8221</v>
      </c>
      <c r="F20">
        <v>0</v>
      </c>
      <c r="G20">
        <v>0</v>
      </c>
      <c r="I20" t="s">
        <v>8409</v>
      </c>
      <c r="J20">
        <f>J16-(1.5*J19)</f>
        <v>-139</v>
      </c>
      <c r="L20" t="s">
        <v>8409</v>
      </c>
      <c r="M20">
        <f>M16-(1.5*M19)</f>
        <v>-15.5</v>
      </c>
    </row>
    <row r="21" spans="1:13" x14ac:dyDescent="0.45">
      <c r="A21" t="s">
        <v>8219</v>
      </c>
      <c r="B21">
        <v>22</v>
      </c>
      <c r="C21">
        <v>101</v>
      </c>
      <c r="E21" t="s">
        <v>8221</v>
      </c>
      <c r="F21">
        <v>2</v>
      </c>
      <c r="G21">
        <v>2</v>
      </c>
      <c r="I21" t="s">
        <v>8410</v>
      </c>
      <c r="J21">
        <f>J18+(1.5*J19)</f>
        <v>309</v>
      </c>
      <c r="L21" t="s">
        <v>8410</v>
      </c>
      <c r="M21">
        <f>M18+(1.5*M19)</f>
        <v>28.5</v>
      </c>
    </row>
    <row r="22" spans="1:13" x14ac:dyDescent="0.45">
      <c r="A22" t="s">
        <v>8219</v>
      </c>
      <c r="B22">
        <v>25</v>
      </c>
      <c r="C22">
        <v>8</v>
      </c>
      <c r="E22" t="s">
        <v>8221</v>
      </c>
      <c r="F22">
        <v>13</v>
      </c>
      <c r="G22">
        <v>13</v>
      </c>
    </row>
    <row r="23" spans="1:13" x14ac:dyDescent="0.45">
      <c r="A23" t="s">
        <v>8219</v>
      </c>
      <c r="B23">
        <v>101</v>
      </c>
      <c r="C23">
        <v>23</v>
      </c>
      <c r="E23" t="s">
        <v>8221</v>
      </c>
      <c r="F23">
        <v>4</v>
      </c>
      <c r="G23">
        <v>4</v>
      </c>
    </row>
    <row r="24" spans="1:13" x14ac:dyDescent="0.45">
      <c r="A24" t="s">
        <v>8219</v>
      </c>
      <c r="B24">
        <v>8</v>
      </c>
      <c r="C24">
        <v>14</v>
      </c>
      <c r="E24" t="s">
        <v>8221</v>
      </c>
      <c r="F24">
        <v>0</v>
      </c>
      <c r="G24">
        <v>0</v>
      </c>
      <c r="J24" s="6"/>
    </row>
    <row r="25" spans="1:13" x14ac:dyDescent="0.45">
      <c r="A25" t="s">
        <v>8219</v>
      </c>
      <c r="B25">
        <v>23</v>
      </c>
      <c r="C25">
        <v>19</v>
      </c>
      <c r="E25" t="s">
        <v>8221</v>
      </c>
      <c r="F25">
        <v>12</v>
      </c>
      <c r="G25">
        <v>12</v>
      </c>
    </row>
    <row r="26" spans="1:13" x14ac:dyDescent="0.45">
      <c r="A26" t="s">
        <v>8219</v>
      </c>
      <c r="B26">
        <v>574</v>
      </c>
      <c r="C26">
        <v>150</v>
      </c>
      <c r="E26" t="s">
        <v>8221</v>
      </c>
      <c r="F26">
        <v>2</v>
      </c>
      <c r="G26">
        <v>2</v>
      </c>
    </row>
    <row r="27" spans="1:13" x14ac:dyDescent="0.45">
      <c r="A27" t="s">
        <v>8219</v>
      </c>
      <c r="B27">
        <v>14</v>
      </c>
      <c r="C27">
        <v>71</v>
      </c>
      <c r="E27" t="s">
        <v>8221</v>
      </c>
      <c r="F27">
        <v>10</v>
      </c>
      <c r="G27">
        <v>10</v>
      </c>
    </row>
    <row r="28" spans="1:13" x14ac:dyDescent="0.45">
      <c r="A28" t="s">
        <v>8219</v>
      </c>
      <c r="B28">
        <v>19</v>
      </c>
      <c r="C28">
        <v>117</v>
      </c>
      <c r="E28" t="s">
        <v>8221</v>
      </c>
      <c r="F28">
        <v>0</v>
      </c>
      <c r="G28">
        <v>0</v>
      </c>
    </row>
    <row r="29" spans="1:13" x14ac:dyDescent="0.45">
      <c r="A29" t="s">
        <v>8219</v>
      </c>
      <c r="B29">
        <v>150</v>
      </c>
      <c r="C29">
        <v>53</v>
      </c>
      <c r="E29" t="s">
        <v>8221</v>
      </c>
      <c r="F29">
        <v>5</v>
      </c>
      <c r="G29">
        <v>5</v>
      </c>
    </row>
    <row r="30" spans="1:13" x14ac:dyDescent="0.45">
      <c r="A30" t="s">
        <v>8219</v>
      </c>
      <c r="B30">
        <v>71</v>
      </c>
      <c r="C30">
        <v>1</v>
      </c>
      <c r="E30" t="s">
        <v>8221</v>
      </c>
      <c r="F30">
        <v>0</v>
      </c>
      <c r="G30">
        <v>0</v>
      </c>
    </row>
    <row r="31" spans="1:13" x14ac:dyDescent="0.45">
      <c r="A31" t="s">
        <v>8219</v>
      </c>
      <c r="B31">
        <v>117</v>
      </c>
      <c r="C31">
        <v>89</v>
      </c>
      <c r="E31" t="s">
        <v>8221</v>
      </c>
      <c r="F31">
        <v>5</v>
      </c>
      <c r="G31">
        <v>5</v>
      </c>
    </row>
    <row r="32" spans="1:13" x14ac:dyDescent="0.45">
      <c r="A32" t="s">
        <v>8219</v>
      </c>
      <c r="B32">
        <v>53</v>
      </c>
      <c r="C32">
        <v>64</v>
      </c>
      <c r="E32" t="s">
        <v>8221</v>
      </c>
      <c r="F32">
        <v>1</v>
      </c>
      <c r="G32">
        <v>1</v>
      </c>
    </row>
    <row r="33" spans="1:7" x14ac:dyDescent="0.45">
      <c r="A33" t="s">
        <v>8219</v>
      </c>
      <c r="B33">
        <v>1</v>
      </c>
      <c r="C33">
        <v>68</v>
      </c>
      <c r="E33" t="s">
        <v>8221</v>
      </c>
      <c r="F33">
        <v>3</v>
      </c>
      <c r="G33">
        <v>3</v>
      </c>
    </row>
    <row r="34" spans="1:7" x14ac:dyDescent="0.45">
      <c r="A34" t="s">
        <v>8219</v>
      </c>
      <c r="B34">
        <v>89</v>
      </c>
      <c r="C34">
        <v>28</v>
      </c>
      <c r="E34" t="s">
        <v>8221</v>
      </c>
      <c r="F34">
        <v>3</v>
      </c>
      <c r="G34">
        <v>3</v>
      </c>
    </row>
    <row r="35" spans="1:7" x14ac:dyDescent="0.45">
      <c r="A35" t="s">
        <v>8219</v>
      </c>
      <c r="B35">
        <v>64</v>
      </c>
      <c r="C35">
        <v>44</v>
      </c>
      <c r="E35" t="s">
        <v>8221</v>
      </c>
      <c r="F35">
        <v>0</v>
      </c>
      <c r="G35">
        <v>0</v>
      </c>
    </row>
    <row r="36" spans="1:7" x14ac:dyDescent="0.45">
      <c r="A36" t="s">
        <v>8219</v>
      </c>
      <c r="B36">
        <v>68</v>
      </c>
      <c r="C36">
        <v>253</v>
      </c>
      <c r="E36" t="s">
        <v>8221</v>
      </c>
      <c r="F36">
        <v>3</v>
      </c>
      <c r="G36">
        <v>3</v>
      </c>
    </row>
    <row r="37" spans="1:7" x14ac:dyDescent="0.45">
      <c r="A37" t="s">
        <v>8219</v>
      </c>
      <c r="B37">
        <v>28</v>
      </c>
      <c r="C37">
        <v>66</v>
      </c>
      <c r="E37" t="s">
        <v>8221</v>
      </c>
      <c r="F37">
        <v>0</v>
      </c>
      <c r="G37">
        <v>0</v>
      </c>
    </row>
    <row r="38" spans="1:7" x14ac:dyDescent="0.45">
      <c r="A38" t="s">
        <v>8219</v>
      </c>
      <c r="B38">
        <v>44</v>
      </c>
      <c r="C38">
        <v>217</v>
      </c>
      <c r="E38" t="s">
        <v>8221</v>
      </c>
      <c r="F38">
        <v>19</v>
      </c>
      <c r="G38">
        <v>19</v>
      </c>
    </row>
    <row r="39" spans="1:7" x14ac:dyDescent="0.45">
      <c r="A39" t="s">
        <v>8219</v>
      </c>
      <c r="B39">
        <v>253</v>
      </c>
      <c r="C39">
        <v>16</v>
      </c>
      <c r="E39" t="s">
        <v>8221</v>
      </c>
      <c r="F39">
        <v>8</v>
      </c>
      <c r="G39">
        <v>8</v>
      </c>
    </row>
    <row r="40" spans="1:7" x14ac:dyDescent="0.45">
      <c r="A40" t="s">
        <v>8219</v>
      </c>
      <c r="B40">
        <v>66</v>
      </c>
      <c r="C40">
        <v>19</v>
      </c>
      <c r="E40" t="s">
        <v>8221</v>
      </c>
      <c r="F40">
        <v>6</v>
      </c>
      <c r="G40">
        <v>6</v>
      </c>
    </row>
    <row r="41" spans="1:7" x14ac:dyDescent="0.45">
      <c r="A41" t="s">
        <v>8219</v>
      </c>
      <c r="B41">
        <v>217</v>
      </c>
      <c r="C41">
        <v>169</v>
      </c>
      <c r="E41" t="s">
        <v>8221</v>
      </c>
      <c r="F41">
        <v>0</v>
      </c>
      <c r="G41">
        <v>0</v>
      </c>
    </row>
    <row r="42" spans="1:7" x14ac:dyDescent="0.45">
      <c r="A42" t="s">
        <v>8219</v>
      </c>
      <c r="B42">
        <v>16</v>
      </c>
      <c r="C42">
        <v>263</v>
      </c>
      <c r="E42" t="s">
        <v>8221</v>
      </c>
      <c r="F42">
        <v>18</v>
      </c>
      <c r="G42">
        <v>18</v>
      </c>
    </row>
    <row r="43" spans="1:7" x14ac:dyDescent="0.45">
      <c r="A43" t="s">
        <v>8219</v>
      </c>
      <c r="B43">
        <v>19</v>
      </c>
      <c r="C43">
        <v>15</v>
      </c>
      <c r="E43" t="s">
        <v>8221</v>
      </c>
      <c r="F43">
        <v>7</v>
      </c>
      <c r="G43">
        <v>7</v>
      </c>
    </row>
    <row r="44" spans="1:7" x14ac:dyDescent="0.45">
      <c r="A44" t="s">
        <v>8219</v>
      </c>
      <c r="B44">
        <v>169</v>
      </c>
      <c r="C44">
        <v>61</v>
      </c>
      <c r="E44" t="s">
        <v>8221</v>
      </c>
      <c r="F44">
        <v>0</v>
      </c>
      <c r="G44">
        <v>0</v>
      </c>
    </row>
    <row r="45" spans="1:7" x14ac:dyDescent="0.45">
      <c r="A45" t="s">
        <v>8219</v>
      </c>
      <c r="B45">
        <v>263</v>
      </c>
      <c r="C45">
        <v>45</v>
      </c>
      <c r="E45" t="s">
        <v>8221</v>
      </c>
      <c r="F45">
        <v>8</v>
      </c>
      <c r="G45">
        <v>8</v>
      </c>
    </row>
    <row r="46" spans="1:7" x14ac:dyDescent="0.45">
      <c r="A46" t="s">
        <v>8219</v>
      </c>
      <c r="B46">
        <v>15</v>
      </c>
      <c r="C46">
        <v>70</v>
      </c>
      <c r="E46" t="s">
        <v>8221</v>
      </c>
      <c r="F46">
        <v>1293</v>
      </c>
      <c r="G46">
        <v>17</v>
      </c>
    </row>
    <row r="47" spans="1:7" x14ac:dyDescent="0.45">
      <c r="A47" t="s">
        <v>8219</v>
      </c>
      <c r="B47">
        <v>61</v>
      </c>
      <c r="C47">
        <v>38</v>
      </c>
      <c r="E47" t="s">
        <v>8221</v>
      </c>
      <c r="F47">
        <v>17</v>
      </c>
      <c r="G47">
        <v>0</v>
      </c>
    </row>
    <row r="48" spans="1:7" x14ac:dyDescent="0.45">
      <c r="A48" t="s">
        <v>8219</v>
      </c>
      <c r="B48">
        <v>45</v>
      </c>
      <c r="C48">
        <v>87</v>
      </c>
      <c r="E48" t="s">
        <v>8221</v>
      </c>
      <c r="F48">
        <v>0</v>
      </c>
      <c r="G48">
        <v>13</v>
      </c>
    </row>
    <row r="49" spans="1:7" x14ac:dyDescent="0.45">
      <c r="A49" t="s">
        <v>8219</v>
      </c>
      <c r="B49">
        <v>70</v>
      </c>
      <c r="C49">
        <v>22</v>
      </c>
      <c r="E49" t="s">
        <v>8221</v>
      </c>
      <c r="F49">
        <v>13</v>
      </c>
      <c r="G49">
        <v>0</v>
      </c>
    </row>
    <row r="50" spans="1:7" x14ac:dyDescent="0.45">
      <c r="A50" t="s">
        <v>8219</v>
      </c>
      <c r="B50">
        <v>38</v>
      </c>
      <c r="C50">
        <v>119</v>
      </c>
      <c r="E50" t="s">
        <v>8221</v>
      </c>
      <c r="F50">
        <v>0</v>
      </c>
      <c r="G50">
        <v>0</v>
      </c>
    </row>
    <row r="51" spans="1:7" x14ac:dyDescent="0.45">
      <c r="A51" t="s">
        <v>8219</v>
      </c>
      <c r="B51">
        <v>87</v>
      </c>
      <c r="C51">
        <v>52</v>
      </c>
      <c r="E51" t="s">
        <v>8221</v>
      </c>
      <c r="F51">
        <v>0</v>
      </c>
      <c r="G51">
        <v>12</v>
      </c>
    </row>
    <row r="52" spans="1:7" x14ac:dyDescent="0.45">
      <c r="A52" t="s">
        <v>8219</v>
      </c>
      <c r="B52">
        <v>22</v>
      </c>
      <c r="C52">
        <v>117</v>
      </c>
      <c r="E52" t="s">
        <v>8221</v>
      </c>
      <c r="F52">
        <v>33</v>
      </c>
      <c r="G52">
        <v>1</v>
      </c>
    </row>
    <row r="53" spans="1:7" x14ac:dyDescent="0.45">
      <c r="A53" t="s">
        <v>8219</v>
      </c>
      <c r="B53">
        <v>119</v>
      </c>
      <c r="C53">
        <v>52</v>
      </c>
      <c r="E53" t="s">
        <v>8221</v>
      </c>
      <c r="F53">
        <v>12</v>
      </c>
      <c r="G53">
        <v>1</v>
      </c>
    </row>
    <row r="54" spans="1:7" x14ac:dyDescent="0.45">
      <c r="A54" t="s">
        <v>8219</v>
      </c>
      <c r="B54">
        <v>52</v>
      </c>
      <c r="C54">
        <v>86</v>
      </c>
      <c r="E54" t="s">
        <v>8221</v>
      </c>
      <c r="F54">
        <v>1</v>
      </c>
      <c r="G54">
        <v>1</v>
      </c>
    </row>
    <row r="55" spans="1:7" x14ac:dyDescent="0.45">
      <c r="A55" t="s">
        <v>8219</v>
      </c>
      <c r="B55">
        <v>117</v>
      </c>
      <c r="C55">
        <v>174</v>
      </c>
      <c r="E55" t="s">
        <v>8221</v>
      </c>
      <c r="F55">
        <v>1</v>
      </c>
      <c r="G55">
        <v>1</v>
      </c>
    </row>
    <row r="56" spans="1:7" x14ac:dyDescent="0.45">
      <c r="A56" t="s">
        <v>8219</v>
      </c>
      <c r="B56">
        <v>52</v>
      </c>
      <c r="C56">
        <v>69</v>
      </c>
      <c r="E56" t="s">
        <v>8221</v>
      </c>
      <c r="F56">
        <v>1</v>
      </c>
      <c r="G56">
        <v>1</v>
      </c>
    </row>
    <row r="57" spans="1:7" x14ac:dyDescent="0.45">
      <c r="A57" t="s">
        <v>8219</v>
      </c>
      <c r="B57">
        <v>86</v>
      </c>
      <c r="C57">
        <v>75</v>
      </c>
      <c r="E57" t="s">
        <v>8221</v>
      </c>
      <c r="F57">
        <v>1</v>
      </c>
      <c r="G57">
        <v>3</v>
      </c>
    </row>
    <row r="58" spans="1:7" x14ac:dyDescent="0.45">
      <c r="A58" t="s">
        <v>8219</v>
      </c>
      <c r="B58">
        <v>174</v>
      </c>
      <c r="C58">
        <v>33</v>
      </c>
      <c r="E58" t="s">
        <v>8221</v>
      </c>
      <c r="F58">
        <v>84</v>
      </c>
      <c r="G58">
        <v>0</v>
      </c>
    </row>
    <row r="59" spans="1:7" x14ac:dyDescent="0.45">
      <c r="A59" t="s">
        <v>8219</v>
      </c>
      <c r="B59">
        <v>69</v>
      </c>
      <c r="C59">
        <v>108</v>
      </c>
      <c r="E59" t="s">
        <v>8221</v>
      </c>
      <c r="F59">
        <v>38</v>
      </c>
      <c r="G59">
        <v>2</v>
      </c>
    </row>
    <row r="60" spans="1:7" x14ac:dyDescent="0.45">
      <c r="A60" t="s">
        <v>8219</v>
      </c>
      <c r="B60">
        <v>75</v>
      </c>
      <c r="C60">
        <v>23</v>
      </c>
      <c r="E60" t="s">
        <v>8221</v>
      </c>
      <c r="F60">
        <v>1</v>
      </c>
      <c r="G60">
        <v>0</v>
      </c>
    </row>
    <row r="61" spans="1:7" x14ac:dyDescent="0.45">
      <c r="A61" t="s">
        <v>8219</v>
      </c>
      <c r="B61">
        <v>33</v>
      </c>
      <c r="C61">
        <v>48</v>
      </c>
      <c r="E61" t="s">
        <v>8221</v>
      </c>
      <c r="F61">
        <v>76</v>
      </c>
      <c r="G61">
        <v>0</v>
      </c>
    </row>
    <row r="62" spans="1:7" x14ac:dyDescent="0.45">
      <c r="A62" t="s">
        <v>8219</v>
      </c>
      <c r="B62">
        <v>108</v>
      </c>
      <c r="C62">
        <v>64</v>
      </c>
      <c r="E62" t="s">
        <v>8221</v>
      </c>
      <c r="F62">
        <v>3</v>
      </c>
      <c r="G62">
        <v>0</v>
      </c>
    </row>
    <row r="63" spans="1:7" x14ac:dyDescent="0.45">
      <c r="A63" t="s">
        <v>8219</v>
      </c>
      <c r="B63">
        <v>23</v>
      </c>
      <c r="C63">
        <v>24</v>
      </c>
      <c r="E63" t="s">
        <v>8221</v>
      </c>
      <c r="F63">
        <v>0</v>
      </c>
      <c r="G63">
        <v>2</v>
      </c>
    </row>
    <row r="64" spans="1:7" x14ac:dyDescent="0.45">
      <c r="A64" t="s">
        <v>8219</v>
      </c>
      <c r="B64">
        <v>48</v>
      </c>
      <c r="C64">
        <v>57</v>
      </c>
      <c r="E64" t="s">
        <v>8221</v>
      </c>
      <c r="F64">
        <v>2</v>
      </c>
      <c r="G64">
        <v>0</v>
      </c>
    </row>
    <row r="65" spans="1:7" x14ac:dyDescent="0.45">
      <c r="A65" t="s">
        <v>8219</v>
      </c>
      <c r="B65">
        <v>64</v>
      </c>
      <c r="C65">
        <v>26</v>
      </c>
      <c r="E65" t="s">
        <v>8221</v>
      </c>
      <c r="F65">
        <v>0</v>
      </c>
      <c r="G65">
        <v>0</v>
      </c>
    </row>
    <row r="66" spans="1:7" x14ac:dyDescent="0.45">
      <c r="A66" t="s">
        <v>8219</v>
      </c>
      <c r="B66">
        <v>24</v>
      </c>
      <c r="C66">
        <v>20</v>
      </c>
      <c r="E66" t="s">
        <v>8221</v>
      </c>
      <c r="F66">
        <v>0</v>
      </c>
      <c r="G66">
        <v>0</v>
      </c>
    </row>
    <row r="67" spans="1:7" x14ac:dyDescent="0.45">
      <c r="A67" t="s">
        <v>8219</v>
      </c>
      <c r="B67">
        <v>57</v>
      </c>
      <c r="C67">
        <v>36</v>
      </c>
      <c r="E67" t="s">
        <v>8221</v>
      </c>
      <c r="F67">
        <v>0</v>
      </c>
      <c r="G67">
        <v>2</v>
      </c>
    </row>
    <row r="68" spans="1:7" x14ac:dyDescent="0.45">
      <c r="A68" t="s">
        <v>8219</v>
      </c>
      <c r="B68">
        <v>26</v>
      </c>
      <c r="C68">
        <v>178</v>
      </c>
      <c r="E68" t="s">
        <v>8221</v>
      </c>
      <c r="F68">
        <v>2</v>
      </c>
      <c r="G68">
        <v>0</v>
      </c>
    </row>
    <row r="69" spans="1:7" x14ac:dyDescent="0.45">
      <c r="A69" t="s">
        <v>8219</v>
      </c>
      <c r="B69">
        <v>20</v>
      </c>
      <c r="C69">
        <v>17</v>
      </c>
      <c r="E69" t="s">
        <v>8221</v>
      </c>
      <c r="F69">
        <v>0</v>
      </c>
      <c r="G69">
        <v>7</v>
      </c>
    </row>
    <row r="70" spans="1:7" x14ac:dyDescent="0.45">
      <c r="A70" t="s">
        <v>8219</v>
      </c>
      <c r="B70">
        <v>36</v>
      </c>
      <c r="C70">
        <v>32</v>
      </c>
      <c r="E70" t="s">
        <v>8221</v>
      </c>
      <c r="F70">
        <v>0</v>
      </c>
      <c r="G70">
        <v>0</v>
      </c>
    </row>
    <row r="71" spans="1:7" x14ac:dyDescent="0.45">
      <c r="A71" t="s">
        <v>8219</v>
      </c>
      <c r="B71">
        <v>178</v>
      </c>
      <c r="C71">
        <v>41</v>
      </c>
      <c r="E71" t="s">
        <v>8221</v>
      </c>
      <c r="F71">
        <v>0</v>
      </c>
      <c r="G71">
        <v>5</v>
      </c>
    </row>
    <row r="72" spans="1:7" x14ac:dyDescent="0.45">
      <c r="A72" t="s">
        <v>8219</v>
      </c>
      <c r="B72">
        <v>17</v>
      </c>
      <c r="C72">
        <v>18</v>
      </c>
      <c r="E72" t="s">
        <v>8221</v>
      </c>
      <c r="F72">
        <v>2</v>
      </c>
      <c r="G72">
        <v>0</v>
      </c>
    </row>
    <row r="73" spans="1:7" x14ac:dyDescent="0.45">
      <c r="A73" t="s">
        <v>8219</v>
      </c>
      <c r="B73">
        <v>32</v>
      </c>
      <c r="C73">
        <v>29</v>
      </c>
      <c r="E73" t="s">
        <v>8221</v>
      </c>
      <c r="F73">
        <v>0</v>
      </c>
      <c r="G73">
        <v>0</v>
      </c>
    </row>
    <row r="74" spans="1:7" x14ac:dyDescent="0.45">
      <c r="A74" t="s">
        <v>8219</v>
      </c>
      <c r="B74">
        <v>41</v>
      </c>
      <c r="C74">
        <v>47</v>
      </c>
      <c r="E74" t="s">
        <v>8221</v>
      </c>
      <c r="F74">
        <v>7</v>
      </c>
      <c r="G74">
        <v>1</v>
      </c>
    </row>
    <row r="75" spans="1:7" x14ac:dyDescent="0.45">
      <c r="A75" t="s">
        <v>8219</v>
      </c>
      <c r="B75">
        <v>18</v>
      </c>
      <c r="C75">
        <v>15</v>
      </c>
      <c r="E75" t="s">
        <v>8221</v>
      </c>
      <c r="F75">
        <v>0</v>
      </c>
      <c r="G75">
        <v>0</v>
      </c>
    </row>
    <row r="76" spans="1:7" x14ac:dyDescent="0.45">
      <c r="A76" t="s">
        <v>8219</v>
      </c>
      <c r="B76">
        <v>29</v>
      </c>
      <c r="C76">
        <v>26</v>
      </c>
      <c r="E76" t="s">
        <v>8221</v>
      </c>
      <c r="F76">
        <v>5</v>
      </c>
      <c r="G76">
        <v>5</v>
      </c>
    </row>
    <row r="77" spans="1:7" x14ac:dyDescent="0.45">
      <c r="A77" t="s">
        <v>8219</v>
      </c>
      <c r="B77">
        <v>47</v>
      </c>
      <c r="C77">
        <v>35</v>
      </c>
      <c r="E77" t="s">
        <v>8221</v>
      </c>
      <c r="F77">
        <v>0</v>
      </c>
      <c r="G77">
        <v>3</v>
      </c>
    </row>
    <row r="78" spans="1:7" x14ac:dyDescent="0.45">
      <c r="A78" t="s">
        <v>8219</v>
      </c>
      <c r="B78">
        <v>15</v>
      </c>
      <c r="C78">
        <v>41</v>
      </c>
      <c r="E78" t="s">
        <v>8221</v>
      </c>
      <c r="F78">
        <v>0</v>
      </c>
      <c r="G78">
        <v>6</v>
      </c>
    </row>
    <row r="79" spans="1:7" x14ac:dyDescent="0.45">
      <c r="A79" t="s">
        <v>8219</v>
      </c>
      <c r="B79">
        <v>26</v>
      </c>
      <c r="C79">
        <v>47</v>
      </c>
      <c r="E79" t="s">
        <v>8221</v>
      </c>
      <c r="F79">
        <v>1</v>
      </c>
      <c r="G79">
        <v>12</v>
      </c>
    </row>
    <row r="80" spans="1:7" x14ac:dyDescent="0.45">
      <c r="A80" t="s">
        <v>8219</v>
      </c>
      <c r="B80">
        <v>35</v>
      </c>
      <c r="C80">
        <v>28</v>
      </c>
      <c r="E80" t="s">
        <v>8221</v>
      </c>
      <c r="F80">
        <v>0</v>
      </c>
      <c r="G80">
        <v>13</v>
      </c>
    </row>
    <row r="81" spans="1:7" x14ac:dyDescent="0.45">
      <c r="A81" t="s">
        <v>8219</v>
      </c>
      <c r="B81">
        <v>41</v>
      </c>
      <c r="C81">
        <v>100</v>
      </c>
      <c r="E81" t="s">
        <v>8221</v>
      </c>
      <c r="F81">
        <v>5</v>
      </c>
      <c r="G81">
        <v>5</v>
      </c>
    </row>
    <row r="82" spans="1:7" x14ac:dyDescent="0.45">
      <c r="A82" t="s">
        <v>8219</v>
      </c>
      <c r="B82">
        <v>47</v>
      </c>
      <c r="C82">
        <v>13</v>
      </c>
      <c r="E82" t="s">
        <v>8221</v>
      </c>
      <c r="F82">
        <v>3</v>
      </c>
      <c r="G82">
        <v>2</v>
      </c>
    </row>
    <row r="83" spans="1:7" x14ac:dyDescent="0.45">
      <c r="A83" t="s">
        <v>8219</v>
      </c>
      <c r="B83">
        <v>28</v>
      </c>
      <c r="C83">
        <v>7</v>
      </c>
      <c r="E83" t="s">
        <v>8221</v>
      </c>
      <c r="F83">
        <v>6</v>
      </c>
      <c r="G83">
        <v>8</v>
      </c>
    </row>
    <row r="84" spans="1:7" x14ac:dyDescent="0.45">
      <c r="A84" t="s">
        <v>8219</v>
      </c>
      <c r="B84">
        <v>100</v>
      </c>
      <c r="C84">
        <v>21</v>
      </c>
      <c r="E84" t="s">
        <v>8221</v>
      </c>
      <c r="F84">
        <v>12</v>
      </c>
      <c r="G84">
        <v>0</v>
      </c>
    </row>
    <row r="85" spans="1:7" x14ac:dyDescent="0.45">
      <c r="A85" t="s">
        <v>8219</v>
      </c>
      <c r="B85">
        <v>13</v>
      </c>
      <c r="C85">
        <v>17</v>
      </c>
      <c r="E85" t="s">
        <v>8221</v>
      </c>
      <c r="F85">
        <v>13</v>
      </c>
      <c r="G85">
        <v>13</v>
      </c>
    </row>
    <row r="86" spans="1:7" x14ac:dyDescent="0.45">
      <c r="A86" t="s">
        <v>8219</v>
      </c>
      <c r="B86">
        <v>7</v>
      </c>
      <c r="C86">
        <v>25</v>
      </c>
      <c r="E86" t="s">
        <v>8221</v>
      </c>
      <c r="F86">
        <v>5</v>
      </c>
      <c r="G86">
        <v>0</v>
      </c>
    </row>
    <row r="87" spans="1:7" x14ac:dyDescent="0.45">
      <c r="A87" t="s">
        <v>8219</v>
      </c>
      <c r="B87">
        <v>21</v>
      </c>
      <c r="C87">
        <v>60</v>
      </c>
      <c r="E87" t="s">
        <v>8221</v>
      </c>
      <c r="F87">
        <v>2</v>
      </c>
      <c r="G87">
        <v>5</v>
      </c>
    </row>
    <row r="88" spans="1:7" x14ac:dyDescent="0.45">
      <c r="A88" t="s">
        <v>8219</v>
      </c>
      <c r="B88">
        <v>17</v>
      </c>
      <c r="C88">
        <v>56</v>
      </c>
      <c r="E88" t="s">
        <v>8221</v>
      </c>
      <c r="F88">
        <v>8</v>
      </c>
      <c r="G88">
        <v>8</v>
      </c>
    </row>
    <row r="89" spans="1:7" x14ac:dyDescent="0.45">
      <c r="A89" t="s">
        <v>8219</v>
      </c>
      <c r="B89">
        <v>25</v>
      </c>
      <c r="C89">
        <v>16</v>
      </c>
      <c r="E89" t="s">
        <v>8221</v>
      </c>
      <c r="F89">
        <v>0</v>
      </c>
      <c r="G89">
        <v>8</v>
      </c>
    </row>
    <row r="90" spans="1:7" x14ac:dyDescent="0.45">
      <c r="A90" t="s">
        <v>8219</v>
      </c>
      <c r="B90">
        <v>60</v>
      </c>
      <c r="C90">
        <v>46</v>
      </c>
      <c r="E90" t="s">
        <v>8221</v>
      </c>
      <c r="F90">
        <v>13</v>
      </c>
      <c r="G90">
        <v>0</v>
      </c>
    </row>
    <row r="91" spans="1:7" x14ac:dyDescent="0.45">
      <c r="A91" t="s">
        <v>8219</v>
      </c>
      <c r="B91">
        <v>56</v>
      </c>
      <c r="C91">
        <v>43</v>
      </c>
      <c r="E91" t="s">
        <v>8221</v>
      </c>
      <c r="F91">
        <v>0</v>
      </c>
      <c r="G91">
        <v>2</v>
      </c>
    </row>
    <row r="92" spans="1:7" x14ac:dyDescent="0.45">
      <c r="A92" t="s">
        <v>8219</v>
      </c>
      <c r="B92">
        <v>16</v>
      </c>
      <c r="C92">
        <v>15</v>
      </c>
      <c r="E92" t="s">
        <v>8221</v>
      </c>
      <c r="F92">
        <v>5</v>
      </c>
      <c r="G92">
        <v>3</v>
      </c>
    </row>
    <row r="93" spans="1:7" x14ac:dyDescent="0.45">
      <c r="A93" t="s">
        <v>8219</v>
      </c>
      <c r="B93">
        <v>46</v>
      </c>
      <c r="C93">
        <v>12</v>
      </c>
      <c r="E93" t="s">
        <v>8221</v>
      </c>
      <c r="F93">
        <v>8</v>
      </c>
      <c r="G93">
        <v>0</v>
      </c>
    </row>
    <row r="94" spans="1:7" x14ac:dyDescent="0.45">
      <c r="A94" t="s">
        <v>8219</v>
      </c>
      <c r="B94">
        <v>43</v>
      </c>
      <c r="C94">
        <v>21</v>
      </c>
      <c r="E94" t="s">
        <v>8221</v>
      </c>
      <c r="F94">
        <v>8</v>
      </c>
      <c r="G94">
        <v>0</v>
      </c>
    </row>
    <row r="95" spans="1:7" x14ac:dyDescent="0.45">
      <c r="A95" t="s">
        <v>8219</v>
      </c>
      <c r="B95">
        <v>15</v>
      </c>
      <c r="C95">
        <v>34</v>
      </c>
      <c r="E95" t="s">
        <v>8221</v>
      </c>
      <c r="F95">
        <v>0</v>
      </c>
      <c r="G95">
        <v>11</v>
      </c>
    </row>
    <row r="96" spans="1:7" x14ac:dyDescent="0.45">
      <c r="A96" t="s">
        <v>8219</v>
      </c>
      <c r="B96">
        <v>12</v>
      </c>
      <c r="C96">
        <v>8</v>
      </c>
      <c r="E96" t="s">
        <v>8221</v>
      </c>
      <c r="F96">
        <v>2</v>
      </c>
      <c r="G96">
        <v>0</v>
      </c>
    </row>
    <row r="97" spans="1:7" x14ac:dyDescent="0.45">
      <c r="A97" t="s">
        <v>8219</v>
      </c>
      <c r="B97">
        <v>21</v>
      </c>
      <c r="C97">
        <v>60</v>
      </c>
      <c r="E97" t="s">
        <v>8221</v>
      </c>
      <c r="F97">
        <v>3</v>
      </c>
      <c r="G97">
        <v>1</v>
      </c>
    </row>
    <row r="98" spans="1:7" x14ac:dyDescent="0.45">
      <c r="A98" t="s">
        <v>8219</v>
      </c>
      <c r="B98">
        <v>34</v>
      </c>
      <c r="C98">
        <v>39</v>
      </c>
      <c r="E98" t="s">
        <v>8221</v>
      </c>
      <c r="F98">
        <v>0</v>
      </c>
      <c r="G98">
        <v>0</v>
      </c>
    </row>
    <row r="99" spans="1:7" x14ac:dyDescent="0.45">
      <c r="A99" t="s">
        <v>8219</v>
      </c>
      <c r="B99">
        <v>8</v>
      </c>
      <c r="C99">
        <v>26</v>
      </c>
      <c r="E99" t="s">
        <v>8221</v>
      </c>
      <c r="F99">
        <v>0</v>
      </c>
      <c r="G99">
        <v>17</v>
      </c>
    </row>
    <row r="100" spans="1:7" x14ac:dyDescent="0.45">
      <c r="A100" t="s">
        <v>8219</v>
      </c>
      <c r="B100">
        <v>60</v>
      </c>
      <c r="C100">
        <v>35</v>
      </c>
      <c r="E100" t="s">
        <v>8221</v>
      </c>
      <c r="F100">
        <v>11</v>
      </c>
      <c r="G100">
        <v>2</v>
      </c>
    </row>
    <row r="101" spans="1:7" x14ac:dyDescent="0.45">
      <c r="A101" t="s">
        <v>8219</v>
      </c>
      <c r="B101">
        <v>39</v>
      </c>
      <c r="C101">
        <v>65</v>
      </c>
      <c r="E101" t="s">
        <v>8221</v>
      </c>
      <c r="F101">
        <v>0</v>
      </c>
      <c r="G101">
        <v>1</v>
      </c>
    </row>
    <row r="102" spans="1:7" x14ac:dyDescent="0.45">
      <c r="A102" t="s">
        <v>8219</v>
      </c>
      <c r="B102">
        <v>26</v>
      </c>
      <c r="C102">
        <v>49</v>
      </c>
      <c r="E102" t="s">
        <v>8221</v>
      </c>
      <c r="F102">
        <v>1</v>
      </c>
      <c r="G102">
        <v>2</v>
      </c>
    </row>
    <row r="103" spans="1:7" x14ac:dyDescent="0.45">
      <c r="A103" t="s">
        <v>8219</v>
      </c>
      <c r="B103">
        <v>35</v>
      </c>
      <c r="C103">
        <v>10</v>
      </c>
      <c r="E103" t="s">
        <v>8221</v>
      </c>
      <c r="F103">
        <v>0</v>
      </c>
      <c r="G103">
        <v>16</v>
      </c>
    </row>
    <row r="104" spans="1:7" x14ac:dyDescent="0.45">
      <c r="A104" t="s">
        <v>8219</v>
      </c>
      <c r="B104">
        <v>65</v>
      </c>
      <c r="C104">
        <v>60</v>
      </c>
      <c r="E104" t="s">
        <v>8221</v>
      </c>
      <c r="F104">
        <v>17</v>
      </c>
      <c r="G104">
        <v>1</v>
      </c>
    </row>
    <row r="105" spans="1:7" x14ac:dyDescent="0.45">
      <c r="A105" t="s">
        <v>8219</v>
      </c>
      <c r="B105">
        <v>49</v>
      </c>
      <c r="C105">
        <v>27</v>
      </c>
      <c r="E105" t="s">
        <v>8221</v>
      </c>
      <c r="F105">
        <v>2</v>
      </c>
      <c r="G105">
        <v>4</v>
      </c>
    </row>
    <row r="106" spans="1:7" x14ac:dyDescent="0.45">
      <c r="A106" t="s">
        <v>8219</v>
      </c>
      <c r="B106">
        <v>10</v>
      </c>
      <c r="C106">
        <v>69</v>
      </c>
      <c r="E106" t="s">
        <v>8221</v>
      </c>
      <c r="F106">
        <v>1</v>
      </c>
      <c r="G106">
        <v>5</v>
      </c>
    </row>
    <row r="107" spans="1:7" x14ac:dyDescent="0.45">
      <c r="A107" t="s">
        <v>8219</v>
      </c>
      <c r="B107">
        <v>60</v>
      </c>
      <c r="C107">
        <v>47</v>
      </c>
      <c r="E107" t="s">
        <v>8221</v>
      </c>
      <c r="F107">
        <v>2</v>
      </c>
      <c r="G107">
        <v>7</v>
      </c>
    </row>
    <row r="108" spans="1:7" x14ac:dyDescent="0.45">
      <c r="A108" t="s">
        <v>8219</v>
      </c>
      <c r="B108">
        <v>27</v>
      </c>
      <c r="C108">
        <v>47</v>
      </c>
      <c r="E108" t="s">
        <v>8221</v>
      </c>
      <c r="F108">
        <v>16</v>
      </c>
      <c r="G108">
        <v>0</v>
      </c>
    </row>
    <row r="109" spans="1:7" x14ac:dyDescent="0.45">
      <c r="A109" t="s">
        <v>8219</v>
      </c>
      <c r="B109">
        <v>69</v>
      </c>
      <c r="C109">
        <v>26</v>
      </c>
      <c r="E109" t="s">
        <v>8221</v>
      </c>
      <c r="F109">
        <v>1</v>
      </c>
      <c r="G109">
        <v>12</v>
      </c>
    </row>
    <row r="110" spans="1:7" x14ac:dyDescent="0.45">
      <c r="A110" t="s">
        <v>8219</v>
      </c>
      <c r="B110">
        <v>47</v>
      </c>
      <c r="C110">
        <v>53</v>
      </c>
      <c r="E110" t="s">
        <v>8221</v>
      </c>
      <c r="F110">
        <v>4</v>
      </c>
      <c r="G110">
        <v>2</v>
      </c>
    </row>
    <row r="111" spans="1:7" x14ac:dyDescent="0.45">
      <c r="A111" t="s">
        <v>8219</v>
      </c>
      <c r="B111">
        <v>47</v>
      </c>
      <c r="C111">
        <v>81</v>
      </c>
      <c r="E111" t="s">
        <v>8221</v>
      </c>
      <c r="F111">
        <v>5</v>
      </c>
      <c r="G111">
        <v>5</v>
      </c>
    </row>
    <row r="112" spans="1:7" x14ac:dyDescent="0.45">
      <c r="A112" t="s">
        <v>8219</v>
      </c>
      <c r="B112">
        <v>26</v>
      </c>
      <c r="C112">
        <v>78</v>
      </c>
      <c r="E112" t="s">
        <v>8221</v>
      </c>
      <c r="F112">
        <v>7</v>
      </c>
      <c r="G112">
        <v>2</v>
      </c>
    </row>
    <row r="113" spans="1:7" x14ac:dyDescent="0.45">
      <c r="A113" t="s">
        <v>8219</v>
      </c>
      <c r="B113">
        <v>53</v>
      </c>
      <c r="C113">
        <v>35</v>
      </c>
      <c r="E113" t="s">
        <v>8221</v>
      </c>
      <c r="F113">
        <v>0</v>
      </c>
      <c r="G113">
        <v>3</v>
      </c>
    </row>
    <row r="114" spans="1:7" x14ac:dyDescent="0.45">
      <c r="A114" t="s">
        <v>8219</v>
      </c>
      <c r="B114">
        <v>81</v>
      </c>
      <c r="C114">
        <v>22</v>
      </c>
      <c r="E114" t="s">
        <v>8221</v>
      </c>
      <c r="F114">
        <v>12</v>
      </c>
      <c r="G114">
        <v>0</v>
      </c>
    </row>
    <row r="115" spans="1:7" x14ac:dyDescent="0.45">
      <c r="A115" t="s">
        <v>8219</v>
      </c>
      <c r="B115">
        <v>78</v>
      </c>
      <c r="C115">
        <v>57</v>
      </c>
      <c r="E115" t="s">
        <v>8221</v>
      </c>
      <c r="F115">
        <v>2</v>
      </c>
      <c r="G115">
        <v>1</v>
      </c>
    </row>
    <row r="116" spans="1:7" x14ac:dyDescent="0.45">
      <c r="A116" t="s">
        <v>8219</v>
      </c>
      <c r="B116">
        <v>35</v>
      </c>
      <c r="C116">
        <v>27</v>
      </c>
      <c r="E116" t="s">
        <v>8221</v>
      </c>
      <c r="F116">
        <v>5</v>
      </c>
      <c r="G116">
        <v>2</v>
      </c>
    </row>
    <row r="117" spans="1:7" x14ac:dyDescent="0.45">
      <c r="A117" t="s">
        <v>8219</v>
      </c>
      <c r="B117">
        <v>22</v>
      </c>
      <c r="C117">
        <v>39</v>
      </c>
      <c r="E117" t="s">
        <v>8221</v>
      </c>
      <c r="F117">
        <v>2</v>
      </c>
      <c r="G117">
        <v>0</v>
      </c>
    </row>
    <row r="118" spans="1:7" x14ac:dyDescent="0.45">
      <c r="A118" t="s">
        <v>8219</v>
      </c>
      <c r="B118">
        <v>57</v>
      </c>
      <c r="C118">
        <v>37</v>
      </c>
      <c r="E118" t="s">
        <v>8221</v>
      </c>
      <c r="F118">
        <v>3</v>
      </c>
      <c r="G118">
        <v>0</v>
      </c>
    </row>
    <row r="119" spans="1:7" x14ac:dyDescent="0.45">
      <c r="A119" t="s">
        <v>8219</v>
      </c>
      <c r="B119">
        <v>27</v>
      </c>
      <c r="C119">
        <v>137</v>
      </c>
      <c r="E119" t="s">
        <v>8221</v>
      </c>
      <c r="F119">
        <v>0</v>
      </c>
      <c r="G119">
        <v>11</v>
      </c>
    </row>
    <row r="120" spans="1:7" x14ac:dyDescent="0.45">
      <c r="A120" t="s">
        <v>8219</v>
      </c>
      <c r="B120">
        <v>39</v>
      </c>
      <c r="C120">
        <v>202</v>
      </c>
      <c r="E120" t="s">
        <v>8221</v>
      </c>
      <c r="F120">
        <v>49</v>
      </c>
      <c r="G120">
        <v>1</v>
      </c>
    </row>
    <row r="121" spans="1:7" x14ac:dyDescent="0.45">
      <c r="A121" t="s">
        <v>8219</v>
      </c>
      <c r="B121">
        <v>37</v>
      </c>
      <c r="C121">
        <v>84</v>
      </c>
      <c r="E121" t="s">
        <v>8221</v>
      </c>
      <c r="F121">
        <v>1</v>
      </c>
      <c r="G121">
        <v>8</v>
      </c>
    </row>
    <row r="122" spans="1:7" x14ac:dyDescent="0.45">
      <c r="A122" t="s">
        <v>8219</v>
      </c>
      <c r="B122">
        <v>137</v>
      </c>
      <c r="C122">
        <v>96</v>
      </c>
      <c r="E122" t="s">
        <v>8221</v>
      </c>
      <c r="F122">
        <v>2</v>
      </c>
      <c r="G122">
        <v>5</v>
      </c>
    </row>
    <row r="123" spans="1:7" x14ac:dyDescent="0.45">
      <c r="A123" t="s">
        <v>8219</v>
      </c>
      <c r="B123">
        <v>376</v>
      </c>
      <c r="C123">
        <v>223</v>
      </c>
      <c r="E123" t="s">
        <v>8221</v>
      </c>
      <c r="F123">
        <v>0</v>
      </c>
      <c r="G123">
        <v>0</v>
      </c>
    </row>
    <row r="124" spans="1:7" x14ac:dyDescent="0.45">
      <c r="A124" t="s">
        <v>8219</v>
      </c>
      <c r="B124">
        <v>202</v>
      </c>
      <c r="C124">
        <v>62</v>
      </c>
      <c r="E124" t="s">
        <v>8221</v>
      </c>
      <c r="F124">
        <v>0</v>
      </c>
      <c r="G124">
        <v>0</v>
      </c>
    </row>
    <row r="125" spans="1:7" x14ac:dyDescent="0.45">
      <c r="A125" t="s">
        <v>8219</v>
      </c>
      <c r="B125">
        <v>328</v>
      </c>
      <c r="C125">
        <v>146</v>
      </c>
      <c r="E125" t="s">
        <v>8221</v>
      </c>
      <c r="F125">
        <v>11</v>
      </c>
      <c r="G125">
        <v>2</v>
      </c>
    </row>
    <row r="126" spans="1:7" x14ac:dyDescent="0.45">
      <c r="A126" t="s">
        <v>8219</v>
      </c>
      <c r="B126">
        <v>84</v>
      </c>
      <c r="C126">
        <v>235</v>
      </c>
      <c r="E126" t="s">
        <v>8221</v>
      </c>
      <c r="F126">
        <v>1</v>
      </c>
      <c r="G126">
        <v>5</v>
      </c>
    </row>
    <row r="127" spans="1:7" x14ac:dyDescent="0.45">
      <c r="A127" t="s">
        <v>8219</v>
      </c>
      <c r="B127">
        <v>96</v>
      </c>
      <c r="C127">
        <v>77</v>
      </c>
      <c r="E127" t="s">
        <v>8221</v>
      </c>
      <c r="F127">
        <v>8</v>
      </c>
      <c r="G127">
        <v>14</v>
      </c>
    </row>
    <row r="128" spans="1:7" x14ac:dyDescent="0.45">
      <c r="A128" t="s">
        <v>8219</v>
      </c>
      <c r="B128">
        <v>223</v>
      </c>
      <c r="C128">
        <v>108</v>
      </c>
      <c r="E128" t="s">
        <v>8221</v>
      </c>
      <c r="F128">
        <v>5</v>
      </c>
      <c r="G128">
        <v>1</v>
      </c>
    </row>
    <row r="129" spans="1:7" x14ac:dyDescent="0.45">
      <c r="A129" t="s">
        <v>8219</v>
      </c>
      <c r="B129">
        <v>62</v>
      </c>
      <c r="C129">
        <v>7</v>
      </c>
      <c r="E129" t="s">
        <v>8221</v>
      </c>
      <c r="F129">
        <v>39</v>
      </c>
      <c r="G129">
        <v>0</v>
      </c>
    </row>
    <row r="130" spans="1:7" x14ac:dyDescent="0.45">
      <c r="A130" t="s">
        <v>8219</v>
      </c>
      <c r="B130">
        <v>146</v>
      </c>
      <c r="C130">
        <v>188</v>
      </c>
      <c r="E130" t="s">
        <v>8221</v>
      </c>
      <c r="F130">
        <v>0</v>
      </c>
      <c r="G130">
        <v>0</v>
      </c>
    </row>
    <row r="131" spans="1:7" x14ac:dyDescent="0.45">
      <c r="A131" t="s">
        <v>8219</v>
      </c>
      <c r="B131">
        <v>235</v>
      </c>
      <c r="C131">
        <v>275</v>
      </c>
      <c r="E131" t="s">
        <v>8221</v>
      </c>
      <c r="F131">
        <v>0</v>
      </c>
      <c r="G131">
        <v>0</v>
      </c>
    </row>
    <row r="132" spans="1:7" x14ac:dyDescent="0.45">
      <c r="A132" t="s">
        <v>8219</v>
      </c>
      <c r="B132">
        <v>437</v>
      </c>
      <c r="C132">
        <v>88</v>
      </c>
      <c r="E132" t="s">
        <v>8221</v>
      </c>
      <c r="F132">
        <v>2</v>
      </c>
      <c r="G132">
        <v>21</v>
      </c>
    </row>
    <row r="133" spans="1:7" x14ac:dyDescent="0.45">
      <c r="A133" t="s">
        <v>8219</v>
      </c>
      <c r="B133">
        <v>77</v>
      </c>
      <c r="C133">
        <v>220</v>
      </c>
      <c r="E133" t="s">
        <v>8221</v>
      </c>
      <c r="F133">
        <v>170</v>
      </c>
      <c r="G133">
        <v>1</v>
      </c>
    </row>
    <row r="134" spans="1:7" x14ac:dyDescent="0.45">
      <c r="A134" t="s">
        <v>8219</v>
      </c>
      <c r="B134">
        <v>108</v>
      </c>
      <c r="C134">
        <v>145</v>
      </c>
      <c r="E134" t="s">
        <v>8221</v>
      </c>
      <c r="F134">
        <v>5</v>
      </c>
      <c r="G134">
        <v>11</v>
      </c>
    </row>
    <row r="135" spans="1:7" x14ac:dyDescent="0.45">
      <c r="A135" t="s">
        <v>8219</v>
      </c>
      <c r="B135">
        <v>7</v>
      </c>
      <c r="C135">
        <v>91</v>
      </c>
      <c r="E135" t="s">
        <v>8221</v>
      </c>
      <c r="F135">
        <v>14</v>
      </c>
      <c r="G135">
        <v>1</v>
      </c>
    </row>
    <row r="136" spans="1:7" x14ac:dyDescent="0.45">
      <c r="A136" t="s">
        <v>8219</v>
      </c>
      <c r="B136">
        <v>314</v>
      </c>
      <c r="C136">
        <v>58</v>
      </c>
      <c r="E136" t="s">
        <v>8221</v>
      </c>
      <c r="F136">
        <v>1</v>
      </c>
      <c r="G136">
        <v>0</v>
      </c>
    </row>
    <row r="137" spans="1:7" x14ac:dyDescent="0.45">
      <c r="A137" t="s">
        <v>8219</v>
      </c>
      <c r="B137">
        <v>188</v>
      </c>
      <c r="C137">
        <v>36</v>
      </c>
      <c r="E137" t="s">
        <v>8221</v>
      </c>
      <c r="F137">
        <v>0</v>
      </c>
      <c r="G137">
        <v>0</v>
      </c>
    </row>
    <row r="138" spans="1:7" x14ac:dyDescent="0.45">
      <c r="A138" t="s">
        <v>8219</v>
      </c>
      <c r="B138">
        <v>275</v>
      </c>
      <c r="C138">
        <v>165</v>
      </c>
      <c r="E138" t="s">
        <v>8221</v>
      </c>
      <c r="F138">
        <v>124</v>
      </c>
      <c r="G138">
        <v>3</v>
      </c>
    </row>
    <row r="139" spans="1:7" x14ac:dyDescent="0.45">
      <c r="A139" t="s">
        <v>8219</v>
      </c>
      <c r="B139">
        <v>560</v>
      </c>
      <c r="C139">
        <v>111</v>
      </c>
      <c r="E139" t="s">
        <v>8221</v>
      </c>
      <c r="F139">
        <v>0</v>
      </c>
      <c r="G139">
        <v>0</v>
      </c>
    </row>
    <row r="140" spans="1:7" x14ac:dyDescent="0.45">
      <c r="A140" t="s">
        <v>8219</v>
      </c>
      <c r="B140">
        <v>688</v>
      </c>
      <c r="C140">
        <v>61</v>
      </c>
      <c r="E140" t="s">
        <v>8221</v>
      </c>
      <c r="F140">
        <v>0</v>
      </c>
      <c r="G140">
        <v>0</v>
      </c>
    </row>
    <row r="141" spans="1:7" x14ac:dyDescent="0.45">
      <c r="A141" t="s">
        <v>8219</v>
      </c>
      <c r="B141">
        <v>942</v>
      </c>
      <c r="C141">
        <v>287</v>
      </c>
      <c r="E141" t="s">
        <v>8221</v>
      </c>
      <c r="F141">
        <v>55</v>
      </c>
      <c r="G141">
        <v>0</v>
      </c>
    </row>
    <row r="142" spans="1:7" x14ac:dyDescent="0.45">
      <c r="A142" t="s">
        <v>8219</v>
      </c>
      <c r="B142">
        <v>88</v>
      </c>
      <c r="C142">
        <v>65</v>
      </c>
      <c r="E142" t="s">
        <v>8221</v>
      </c>
      <c r="F142">
        <v>140</v>
      </c>
      <c r="G142">
        <v>0</v>
      </c>
    </row>
    <row r="143" spans="1:7" x14ac:dyDescent="0.45">
      <c r="A143" t="s">
        <v>8219</v>
      </c>
      <c r="B143">
        <v>220</v>
      </c>
      <c r="C143">
        <v>118</v>
      </c>
      <c r="E143" t="s">
        <v>8221</v>
      </c>
      <c r="F143">
        <v>21</v>
      </c>
      <c r="G143">
        <v>3</v>
      </c>
    </row>
    <row r="144" spans="1:7" x14ac:dyDescent="0.45">
      <c r="A144" t="s">
        <v>8219</v>
      </c>
      <c r="B144">
        <v>145</v>
      </c>
      <c r="C144">
        <v>113</v>
      </c>
      <c r="E144" t="s">
        <v>8221</v>
      </c>
      <c r="F144">
        <v>1</v>
      </c>
      <c r="G144">
        <v>0</v>
      </c>
    </row>
    <row r="145" spans="1:7" x14ac:dyDescent="0.45">
      <c r="A145" t="s">
        <v>8219</v>
      </c>
      <c r="B145">
        <v>963</v>
      </c>
      <c r="C145">
        <v>62</v>
      </c>
      <c r="E145" t="s">
        <v>8221</v>
      </c>
      <c r="F145">
        <v>147</v>
      </c>
      <c r="G145">
        <v>1</v>
      </c>
    </row>
    <row r="146" spans="1:7" x14ac:dyDescent="0.45">
      <c r="A146" t="s">
        <v>8219</v>
      </c>
      <c r="B146">
        <v>91</v>
      </c>
      <c r="C146">
        <v>305</v>
      </c>
      <c r="E146" t="s">
        <v>8221</v>
      </c>
      <c r="F146">
        <v>11</v>
      </c>
      <c r="G146">
        <v>3</v>
      </c>
    </row>
    <row r="147" spans="1:7" x14ac:dyDescent="0.45">
      <c r="A147" t="s">
        <v>8219</v>
      </c>
      <c r="B147">
        <v>58</v>
      </c>
      <c r="C147">
        <v>79</v>
      </c>
      <c r="E147" t="s">
        <v>8221</v>
      </c>
      <c r="F147">
        <v>125</v>
      </c>
      <c r="G147">
        <v>22</v>
      </c>
    </row>
    <row r="148" spans="1:7" x14ac:dyDescent="0.45">
      <c r="A148" t="s">
        <v>8219</v>
      </c>
      <c r="B148">
        <v>36</v>
      </c>
      <c r="C148">
        <v>179</v>
      </c>
      <c r="E148" t="s">
        <v>8221</v>
      </c>
      <c r="F148">
        <v>1</v>
      </c>
      <c r="G148">
        <v>26</v>
      </c>
    </row>
    <row r="149" spans="1:7" x14ac:dyDescent="0.45">
      <c r="A149" t="s">
        <v>8219</v>
      </c>
      <c r="B149">
        <v>165</v>
      </c>
      <c r="C149">
        <v>202</v>
      </c>
      <c r="E149" t="s">
        <v>8221</v>
      </c>
      <c r="F149">
        <v>0</v>
      </c>
      <c r="G149">
        <v>4</v>
      </c>
    </row>
    <row r="150" spans="1:7" x14ac:dyDescent="0.45">
      <c r="A150" t="s">
        <v>8219</v>
      </c>
      <c r="B150">
        <v>111</v>
      </c>
      <c r="C150">
        <v>135</v>
      </c>
      <c r="E150" t="s">
        <v>8221</v>
      </c>
      <c r="F150">
        <v>0</v>
      </c>
      <c r="G150">
        <v>0</v>
      </c>
    </row>
    <row r="151" spans="1:7" x14ac:dyDescent="0.45">
      <c r="A151" t="s">
        <v>8219</v>
      </c>
      <c r="B151">
        <v>1596</v>
      </c>
      <c r="C151">
        <v>290</v>
      </c>
      <c r="E151" t="s">
        <v>8221</v>
      </c>
      <c r="F151">
        <v>3</v>
      </c>
      <c r="G151">
        <v>4</v>
      </c>
    </row>
    <row r="152" spans="1:7" x14ac:dyDescent="0.45">
      <c r="A152" t="s">
        <v>8219</v>
      </c>
      <c r="B152">
        <v>61</v>
      </c>
      <c r="C152">
        <v>232</v>
      </c>
      <c r="E152" t="s">
        <v>8221</v>
      </c>
      <c r="F152">
        <v>0</v>
      </c>
      <c r="G152">
        <v>9</v>
      </c>
    </row>
    <row r="153" spans="1:7" x14ac:dyDescent="0.45">
      <c r="A153" t="s">
        <v>8219</v>
      </c>
      <c r="B153">
        <v>287</v>
      </c>
      <c r="C153">
        <v>168</v>
      </c>
      <c r="E153" t="s">
        <v>8221</v>
      </c>
      <c r="F153">
        <v>0</v>
      </c>
      <c r="G153">
        <v>5</v>
      </c>
    </row>
    <row r="154" spans="1:7" x14ac:dyDescent="0.45">
      <c r="A154" t="s">
        <v>8219</v>
      </c>
      <c r="B154">
        <v>65</v>
      </c>
      <c r="C154">
        <v>128</v>
      </c>
      <c r="E154" t="s">
        <v>8221</v>
      </c>
      <c r="F154">
        <v>0</v>
      </c>
      <c r="G154">
        <v>14</v>
      </c>
    </row>
    <row r="155" spans="1:7" x14ac:dyDescent="0.45">
      <c r="A155" t="s">
        <v>8219</v>
      </c>
      <c r="B155">
        <v>118</v>
      </c>
      <c r="C155">
        <v>131</v>
      </c>
      <c r="E155" t="s">
        <v>8221</v>
      </c>
      <c r="F155">
        <v>0</v>
      </c>
      <c r="G155">
        <v>1</v>
      </c>
    </row>
    <row r="156" spans="1:7" x14ac:dyDescent="0.45">
      <c r="A156" t="s">
        <v>8219</v>
      </c>
      <c r="B156">
        <v>113</v>
      </c>
      <c r="C156">
        <v>50</v>
      </c>
      <c r="E156" t="s">
        <v>8221</v>
      </c>
      <c r="F156">
        <v>3</v>
      </c>
      <c r="G156">
        <v>10</v>
      </c>
    </row>
    <row r="157" spans="1:7" x14ac:dyDescent="0.45">
      <c r="A157" t="s">
        <v>8219</v>
      </c>
      <c r="B157">
        <v>332</v>
      </c>
      <c r="C157">
        <v>129</v>
      </c>
      <c r="E157" t="s">
        <v>8221</v>
      </c>
      <c r="F157">
        <v>0</v>
      </c>
      <c r="G157">
        <v>3</v>
      </c>
    </row>
    <row r="158" spans="1:7" x14ac:dyDescent="0.45">
      <c r="A158" t="s">
        <v>8219</v>
      </c>
      <c r="B158">
        <v>62</v>
      </c>
      <c r="C158">
        <v>142</v>
      </c>
      <c r="E158" t="s">
        <v>8221</v>
      </c>
      <c r="F158">
        <v>1</v>
      </c>
      <c r="G158">
        <v>1</v>
      </c>
    </row>
    <row r="159" spans="1:7" x14ac:dyDescent="0.45">
      <c r="A159" t="s">
        <v>8219</v>
      </c>
      <c r="B159">
        <v>951</v>
      </c>
      <c r="C159">
        <v>244</v>
      </c>
      <c r="E159" t="s">
        <v>8221</v>
      </c>
      <c r="F159">
        <v>3</v>
      </c>
      <c r="G159">
        <v>0</v>
      </c>
    </row>
    <row r="160" spans="1:7" x14ac:dyDescent="0.45">
      <c r="A160" t="s">
        <v>8219</v>
      </c>
      <c r="B160">
        <v>415</v>
      </c>
      <c r="C160">
        <v>298</v>
      </c>
      <c r="E160" t="s">
        <v>8221</v>
      </c>
      <c r="F160">
        <v>22</v>
      </c>
      <c r="G160">
        <v>5</v>
      </c>
    </row>
    <row r="161" spans="1:7" x14ac:dyDescent="0.45">
      <c r="A161" t="s">
        <v>8219</v>
      </c>
      <c r="B161">
        <v>305</v>
      </c>
      <c r="C161">
        <v>251</v>
      </c>
      <c r="E161" t="s">
        <v>8221</v>
      </c>
      <c r="F161">
        <v>26</v>
      </c>
      <c r="G161">
        <v>2</v>
      </c>
    </row>
    <row r="162" spans="1:7" x14ac:dyDescent="0.45">
      <c r="A162" t="s">
        <v>8219</v>
      </c>
      <c r="B162">
        <v>2139</v>
      </c>
      <c r="C162">
        <v>108</v>
      </c>
      <c r="E162" t="s">
        <v>8221</v>
      </c>
      <c r="F162">
        <v>4</v>
      </c>
      <c r="G162">
        <v>3</v>
      </c>
    </row>
    <row r="163" spans="1:7" x14ac:dyDescent="0.45">
      <c r="A163" t="s">
        <v>8219</v>
      </c>
      <c r="B163">
        <v>79</v>
      </c>
      <c r="C163">
        <v>82</v>
      </c>
      <c r="E163" t="s">
        <v>8221</v>
      </c>
      <c r="F163">
        <v>0</v>
      </c>
      <c r="G163">
        <v>0</v>
      </c>
    </row>
    <row r="164" spans="1:7" x14ac:dyDescent="0.45">
      <c r="A164" t="s">
        <v>8219</v>
      </c>
      <c r="B164">
        <v>179</v>
      </c>
      <c r="C164">
        <v>74</v>
      </c>
      <c r="E164" t="s">
        <v>8221</v>
      </c>
      <c r="F164">
        <v>4</v>
      </c>
      <c r="G164">
        <v>3</v>
      </c>
    </row>
    <row r="165" spans="1:7" x14ac:dyDescent="0.45">
      <c r="A165" t="s">
        <v>8219</v>
      </c>
      <c r="B165">
        <v>202</v>
      </c>
      <c r="C165">
        <v>189</v>
      </c>
      <c r="E165" t="s">
        <v>8221</v>
      </c>
      <c r="F165">
        <v>9</v>
      </c>
      <c r="G165">
        <v>0</v>
      </c>
    </row>
    <row r="166" spans="1:7" x14ac:dyDescent="0.45">
      <c r="A166" t="s">
        <v>8219</v>
      </c>
      <c r="B166">
        <v>760</v>
      </c>
      <c r="C166">
        <v>80</v>
      </c>
      <c r="E166" t="s">
        <v>8221</v>
      </c>
      <c r="F166">
        <v>5</v>
      </c>
      <c r="G166">
        <v>1</v>
      </c>
    </row>
    <row r="167" spans="1:7" x14ac:dyDescent="0.45">
      <c r="A167" t="s">
        <v>8219</v>
      </c>
      <c r="B167">
        <v>563</v>
      </c>
      <c r="C167">
        <v>202</v>
      </c>
      <c r="E167" t="s">
        <v>8221</v>
      </c>
      <c r="F167">
        <v>14</v>
      </c>
      <c r="G167">
        <v>1</v>
      </c>
    </row>
    <row r="168" spans="1:7" x14ac:dyDescent="0.45">
      <c r="A168" t="s">
        <v>8219</v>
      </c>
      <c r="B168">
        <v>135</v>
      </c>
      <c r="C168">
        <v>238</v>
      </c>
      <c r="E168" t="s">
        <v>8221</v>
      </c>
      <c r="F168">
        <v>1</v>
      </c>
      <c r="G168">
        <v>1</v>
      </c>
    </row>
    <row r="169" spans="1:7" x14ac:dyDescent="0.45">
      <c r="A169" t="s">
        <v>8219</v>
      </c>
      <c r="B169">
        <v>290</v>
      </c>
      <c r="C169">
        <v>36</v>
      </c>
      <c r="E169" t="s">
        <v>8221</v>
      </c>
      <c r="F169">
        <v>10</v>
      </c>
      <c r="G169">
        <v>2</v>
      </c>
    </row>
    <row r="170" spans="1:7" x14ac:dyDescent="0.45">
      <c r="A170" t="s">
        <v>8219</v>
      </c>
      <c r="B170">
        <v>447</v>
      </c>
      <c r="C170">
        <v>150</v>
      </c>
      <c r="E170" t="s">
        <v>8221</v>
      </c>
      <c r="F170">
        <v>3</v>
      </c>
      <c r="G170">
        <v>2</v>
      </c>
    </row>
    <row r="171" spans="1:7" x14ac:dyDescent="0.45">
      <c r="A171" t="s">
        <v>8219</v>
      </c>
      <c r="B171">
        <v>232</v>
      </c>
      <c r="C171">
        <v>146</v>
      </c>
      <c r="E171" t="s">
        <v>8221</v>
      </c>
      <c r="F171">
        <v>1</v>
      </c>
      <c r="G171">
        <v>2</v>
      </c>
    </row>
    <row r="172" spans="1:7" x14ac:dyDescent="0.45">
      <c r="A172" t="s">
        <v>8219</v>
      </c>
      <c r="B172">
        <v>168</v>
      </c>
      <c r="C172">
        <v>222</v>
      </c>
      <c r="E172" t="s">
        <v>8221</v>
      </c>
      <c r="F172">
        <v>0</v>
      </c>
      <c r="G172">
        <v>0</v>
      </c>
    </row>
    <row r="173" spans="1:7" x14ac:dyDescent="0.45">
      <c r="A173" t="s">
        <v>8219</v>
      </c>
      <c r="B173">
        <v>128</v>
      </c>
      <c r="C173">
        <v>120</v>
      </c>
      <c r="E173" t="s">
        <v>8221</v>
      </c>
      <c r="F173">
        <v>5</v>
      </c>
      <c r="G173">
        <v>1</v>
      </c>
    </row>
    <row r="174" spans="1:7" x14ac:dyDescent="0.45">
      <c r="A174" t="s">
        <v>8219</v>
      </c>
      <c r="B174">
        <v>493</v>
      </c>
      <c r="C174">
        <v>126</v>
      </c>
      <c r="E174" t="s">
        <v>8221</v>
      </c>
      <c r="F174">
        <v>2</v>
      </c>
      <c r="G174">
        <v>8</v>
      </c>
    </row>
    <row r="175" spans="1:7" x14ac:dyDescent="0.45">
      <c r="A175" t="s">
        <v>8219</v>
      </c>
      <c r="B175">
        <v>131</v>
      </c>
      <c r="C175">
        <v>158</v>
      </c>
      <c r="E175" t="s">
        <v>8221</v>
      </c>
      <c r="F175">
        <v>68</v>
      </c>
      <c r="G175">
        <v>4</v>
      </c>
    </row>
    <row r="176" spans="1:7" x14ac:dyDescent="0.45">
      <c r="A176" t="s">
        <v>8219</v>
      </c>
      <c r="B176">
        <v>50</v>
      </c>
      <c r="C176">
        <v>284</v>
      </c>
      <c r="E176" t="s">
        <v>8221</v>
      </c>
      <c r="F176">
        <v>3</v>
      </c>
      <c r="G176">
        <v>28</v>
      </c>
    </row>
    <row r="177" spans="1:7" x14ac:dyDescent="0.45">
      <c r="A177" t="s">
        <v>8219</v>
      </c>
      <c r="B177">
        <v>665</v>
      </c>
      <c r="C177">
        <v>51</v>
      </c>
      <c r="E177" t="s">
        <v>8221</v>
      </c>
      <c r="F177">
        <v>34</v>
      </c>
      <c r="G177">
        <v>0</v>
      </c>
    </row>
    <row r="178" spans="1:7" x14ac:dyDescent="0.45">
      <c r="A178" t="s">
        <v>8219</v>
      </c>
      <c r="B178">
        <v>129</v>
      </c>
      <c r="C178">
        <v>158</v>
      </c>
      <c r="E178" t="s">
        <v>8221</v>
      </c>
      <c r="F178">
        <v>0</v>
      </c>
      <c r="G178">
        <v>6</v>
      </c>
    </row>
    <row r="179" spans="1:7" x14ac:dyDescent="0.45">
      <c r="A179" t="s">
        <v>8219</v>
      </c>
      <c r="B179">
        <v>142</v>
      </c>
      <c r="C179">
        <v>186</v>
      </c>
      <c r="E179" t="s">
        <v>8221</v>
      </c>
      <c r="F179">
        <v>3</v>
      </c>
      <c r="G179">
        <v>22</v>
      </c>
    </row>
    <row r="180" spans="1:7" x14ac:dyDescent="0.45">
      <c r="A180" t="s">
        <v>8219</v>
      </c>
      <c r="B180">
        <v>2436</v>
      </c>
      <c r="C180">
        <v>58</v>
      </c>
      <c r="E180" t="s">
        <v>8221</v>
      </c>
      <c r="F180">
        <v>0</v>
      </c>
      <c r="G180">
        <v>0</v>
      </c>
    </row>
    <row r="181" spans="1:7" x14ac:dyDescent="0.45">
      <c r="A181" t="s">
        <v>8219</v>
      </c>
      <c r="B181">
        <v>244</v>
      </c>
      <c r="C181">
        <v>82</v>
      </c>
      <c r="E181" t="s">
        <v>8221</v>
      </c>
      <c r="F181">
        <v>70</v>
      </c>
      <c r="G181">
        <v>1</v>
      </c>
    </row>
    <row r="182" spans="1:7" x14ac:dyDescent="0.45">
      <c r="A182" t="s">
        <v>8219</v>
      </c>
      <c r="B182">
        <v>298</v>
      </c>
      <c r="C182">
        <v>34</v>
      </c>
      <c r="E182" t="s">
        <v>8221</v>
      </c>
      <c r="F182">
        <v>1</v>
      </c>
      <c r="G182">
        <v>20</v>
      </c>
    </row>
    <row r="183" spans="1:7" x14ac:dyDescent="0.45">
      <c r="A183" t="s">
        <v>8219</v>
      </c>
      <c r="B183">
        <v>251</v>
      </c>
      <c r="C183">
        <v>167</v>
      </c>
      <c r="E183" t="s">
        <v>8221</v>
      </c>
      <c r="F183">
        <v>1</v>
      </c>
      <c r="G183">
        <v>0</v>
      </c>
    </row>
    <row r="184" spans="1:7" x14ac:dyDescent="0.45">
      <c r="A184" t="s">
        <v>8219</v>
      </c>
      <c r="B184">
        <v>108</v>
      </c>
      <c r="C184">
        <v>266</v>
      </c>
      <c r="E184" t="s">
        <v>8221</v>
      </c>
      <c r="F184">
        <v>1</v>
      </c>
      <c r="G184">
        <v>1</v>
      </c>
    </row>
    <row r="185" spans="1:7" x14ac:dyDescent="0.45">
      <c r="A185" t="s">
        <v>8219</v>
      </c>
      <c r="B185">
        <v>82</v>
      </c>
      <c r="C185">
        <v>69</v>
      </c>
      <c r="E185" t="s">
        <v>8221</v>
      </c>
      <c r="F185">
        <v>2</v>
      </c>
      <c r="G185">
        <v>3</v>
      </c>
    </row>
    <row r="186" spans="1:7" x14ac:dyDescent="0.45">
      <c r="A186" t="s">
        <v>8219</v>
      </c>
      <c r="B186">
        <v>74</v>
      </c>
      <c r="C186">
        <v>80</v>
      </c>
      <c r="E186" t="s">
        <v>8221</v>
      </c>
      <c r="F186">
        <v>2</v>
      </c>
      <c r="G186">
        <v>2</v>
      </c>
    </row>
    <row r="187" spans="1:7" x14ac:dyDescent="0.45">
      <c r="A187" t="s">
        <v>8219</v>
      </c>
      <c r="B187">
        <v>189</v>
      </c>
      <c r="C187">
        <v>31</v>
      </c>
      <c r="E187" t="s">
        <v>8221</v>
      </c>
      <c r="F187">
        <v>34</v>
      </c>
      <c r="G187">
        <v>0</v>
      </c>
    </row>
    <row r="188" spans="1:7" x14ac:dyDescent="0.45">
      <c r="A188" t="s">
        <v>8219</v>
      </c>
      <c r="B188">
        <v>80</v>
      </c>
      <c r="C188">
        <v>236</v>
      </c>
      <c r="E188" t="s">
        <v>8221</v>
      </c>
      <c r="F188">
        <v>2</v>
      </c>
      <c r="G188">
        <v>2</v>
      </c>
    </row>
    <row r="189" spans="1:7" x14ac:dyDescent="0.45">
      <c r="A189" t="s">
        <v>8219</v>
      </c>
      <c r="B189">
        <v>576</v>
      </c>
      <c r="C189">
        <v>89</v>
      </c>
      <c r="E189" t="s">
        <v>8221</v>
      </c>
      <c r="F189">
        <v>0</v>
      </c>
      <c r="G189">
        <v>1</v>
      </c>
    </row>
    <row r="190" spans="1:7" x14ac:dyDescent="0.45">
      <c r="A190" t="s">
        <v>8219</v>
      </c>
      <c r="B190">
        <v>202</v>
      </c>
      <c r="C190">
        <v>299</v>
      </c>
      <c r="E190" t="s">
        <v>8221</v>
      </c>
      <c r="F190">
        <v>1</v>
      </c>
      <c r="G190">
        <v>0</v>
      </c>
    </row>
    <row r="191" spans="1:7" x14ac:dyDescent="0.45">
      <c r="A191" t="s">
        <v>8219</v>
      </c>
      <c r="B191">
        <v>238</v>
      </c>
      <c r="C191">
        <v>55</v>
      </c>
      <c r="E191" t="s">
        <v>8221</v>
      </c>
      <c r="F191">
        <v>8</v>
      </c>
      <c r="G191">
        <v>1</v>
      </c>
    </row>
    <row r="192" spans="1:7" x14ac:dyDescent="0.45">
      <c r="A192" t="s">
        <v>8219</v>
      </c>
      <c r="B192">
        <v>36</v>
      </c>
      <c r="C192">
        <v>285</v>
      </c>
      <c r="E192" t="s">
        <v>8221</v>
      </c>
      <c r="F192">
        <v>4</v>
      </c>
      <c r="G192">
        <v>0</v>
      </c>
    </row>
    <row r="193" spans="1:7" x14ac:dyDescent="0.45">
      <c r="A193" t="s">
        <v>8219</v>
      </c>
      <c r="B193">
        <v>150</v>
      </c>
      <c r="C193">
        <v>179</v>
      </c>
      <c r="E193" t="s">
        <v>8221</v>
      </c>
      <c r="F193">
        <v>28</v>
      </c>
      <c r="G193">
        <v>5</v>
      </c>
    </row>
    <row r="194" spans="1:7" x14ac:dyDescent="0.45">
      <c r="A194" t="s">
        <v>8219</v>
      </c>
      <c r="B194">
        <v>146</v>
      </c>
      <c r="C194">
        <v>188</v>
      </c>
      <c r="E194" t="s">
        <v>8221</v>
      </c>
      <c r="F194">
        <v>0</v>
      </c>
      <c r="G194">
        <v>1</v>
      </c>
    </row>
    <row r="195" spans="1:7" x14ac:dyDescent="0.45">
      <c r="A195" t="s">
        <v>8219</v>
      </c>
      <c r="B195">
        <v>222</v>
      </c>
      <c r="C195">
        <v>119</v>
      </c>
      <c r="E195" t="s">
        <v>8221</v>
      </c>
      <c r="F195">
        <v>6</v>
      </c>
      <c r="G195">
        <v>1</v>
      </c>
    </row>
    <row r="196" spans="1:7" x14ac:dyDescent="0.45">
      <c r="A196" t="s">
        <v>8219</v>
      </c>
      <c r="B196">
        <v>120</v>
      </c>
      <c r="C196">
        <v>167</v>
      </c>
      <c r="E196" t="s">
        <v>8221</v>
      </c>
      <c r="F196">
        <v>22</v>
      </c>
      <c r="G196">
        <v>2</v>
      </c>
    </row>
    <row r="197" spans="1:7" x14ac:dyDescent="0.45">
      <c r="A197" t="s">
        <v>8219</v>
      </c>
      <c r="B197">
        <v>126</v>
      </c>
      <c r="C197">
        <v>221</v>
      </c>
      <c r="E197" t="s">
        <v>8221</v>
      </c>
      <c r="F197">
        <v>0</v>
      </c>
      <c r="G197">
        <v>0</v>
      </c>
    </row>
    <row r="198" spans="1:7" x14ac:dyDescent="0.45">
      <c r="A198" t="s">
        <v>8219</v>
      </c>
      <c r="B198">
        <v>158</v>
      </c>
      <c r="C198">
        <v>286</v>
      </c>
      <c r="E198" t="s">
        <v>8221</v>
      </c>
      <c r="F198">
        <v>1</v>
      </c>
      <c r="G198">
        <v>9</v>
      </c>
    </row>
    <row r="199" spans="1:7" x14ac:dyDescent="0.45">
      <c r="A199" t="s">
        <v>8219</v>
      </c>
      <c r="B199">
        <v>316</v>
      </c>
      <c r="C199">
        <v>29</v>
      </c>
      <c r="E199" t="s">
        <v>8221</v>
      </c>
      <c r="F199">
        <v>20</v>
      </c>
      <c r="G199">
        <v>4</v>
      </c>
    </row>
    <row r="200" spans="1:7" x14ac:dyDescent="0.45">
      <c r="A200" t="s">
        <v>8219</v>
      </c>
      <c r="B200">
        <v>284</v>
      </c>
      <c r="C200">
        <v>165</v>
      </c>
      <c r="E200" t="s">
        <v>8221</v>
      </c>
      <c r="F200">
        <v>0</v>
      </c>
      <c r="G200">
        <v>4</v>
      </c>
    </row>
    <row r="201" spans="1:7" x14ac:dyDescent="0.45">
      <c r="A201" t="s">
        <v>8219</v>
      </c>
      <c r="B201">
        <v>51</v>
      </c>
      <c r="C201">
        <v>97</v>
      </c>
      <c r="E201" t="s">
        <v>8221</v>
      </c>
      <c r="F201">
        <v>1</v>
      </c>
      <c r="G201">
        <v>1</v>
      </c>
    </row>
    <row r="202" spans="1:7" x14ac:dyDescent="0.45">
      <c r="A202" t="s">
        <v>8219</v>
      </c>
      <c r="B202">
        <v>158</v>
      </c>
      <c r="C202">
        <v>303</v>
      </c>
      <c r="E202" t="s">
        <v>8221</v>
      </c>
      <c r="F202">
        <v>3</v>
      </c>
      <c r="G202">
        <v>1</v>
      </c>
    </row>
    <row r="203" spans="1:7" x14ac:dyDescent="0.45">
      <c r="A203" t="s">
        <v>8219</v>
      </c>
      <c r="B203">
        <v>337</v>
      </c>
      <c r="C203">
        <v>267</v>
      </c>
      <c r="E203" t="s">
        <v>8221</v>
      </c>
      <c r="F203">
        <v>2</v>
      </c>
      <c r="G203">
        <v>7</v>
      </c>
    </row>
    <row r="204" spans="1:7" x14ac:dyDescent="0.45">
      <c r="A204" t="s">
        <v>8219</v>
      </c>
      <c r="B204">
        <v>186</v>
      </c>
      <c r="C204">
        <v>302</v>
      </c>
      <c r="E204" t="s">
        <v>8221</v>
      </c>
      <c r="F204">
        <v>0</v>
      </c>
      <c r="G204">
        <v>5</v>
      </c>
    </row>
    <row r="205" spans="1:7" x14ac:dyDescent="0.45">
      <c r="A205" t="s">
        <v>8219</v>
      </c>
      <c r="B205">
        <v>58</v>
      </c>
      <c r="C205">
        <v>87</v>
      </c>
      <c r="E205" t="s">
        <v>8221</v>
      </c>
      <c r="F205">
        <v>2</v>
      </c>
      <c r="G205">
        <v>1</v>
      </c>
    </row>
    <row r="206" spans="1:7" x14ac:dyDescent="0.45">
      <c r="A206" t="s">
        <v>8219</v>
      </c>
      <c r="B206">
        <v>82</v>
      </c>
      <c r="C206">
        <v>86</v>
      </c>
      <c r="E206" t="s">
        <v>8221</v>
      </c>
      <c r="F206">
        <v>1</v>
      </c>
      <c r="G206">
        <v>0</v>
      </c>
    </row>
    <row r="207" spans="1:7" x14ac:dyDescent="0.45">
      <c r="A207" t="s">
        <v>8219</v>
      </c>
      <c r="B207">
        <v>736</v>
      </c>
      <c r="C207">
        <v>26</v>
      </c>
      <c r="E207" t="s">
        <v>8221</v>
      </c>
      <c r="F207">
        <v>0</v>
      </c>
      <c r="G207">
        <v>0</v>
      </c>
    </row>
    <row r="208" spans="1:7" x14ac:dyDescent="0.45">
      <c r="A208" t="s">
        <v>8219</v>
      </c>
      <c r="B208">
        <v>1151</v>
      </c>
      <c r="C208">
        <v>113</v>
      </c>
      <c r="E208" t="s">
        <v>8221</v>
      </c>
      <c r="F208">
        <v>1</v>
      </c>
      <c r="G208">
        <v>1</v>
      </c>
    </row>
    <row r="209" spans="1:7" x14ac:dyDescent="0.45">
      <c r="A209" t="s">
        <v>8219</v>
      </c>
      <c r="B209">
        <v>34</v>
      </c>
      <c r="C209">
        <v>65</v>
      </c>
      <c r="E209" t="s">
        <v>8221</v>
      </c>
      <c r="F209">
        <v>0</v>
      </c>
      <c r="G209">
        <v>2</v>
      </c>
    </row>
    <row r="210" spans="1:7" x14ac:dyDescent="0.45">
      <c r="A210" t="s">
        <v>8219</v>
      </c>
      <c r="B210">
        <v>498</v>
      </c>
      <c r="C210">
        <v>134</v>
      </c>
      <c r="E210" t="s">
        <v>8221</v>
      </c>
      <c r="F210">
        <v>5</v>
      </c>
      <c r="G210">
        <v>0</v>
      </c>
    </row>
    <row r="211" spans="1:7" x14ac:dyDescent="0.45">
      <c r="A211" t="s">
        <v>8219</v>
      </c>
      <c r="B211">
        <v>167</v>
      </c>
      <c r="C211">
        <v>119</v>
      </c>
      <c r="E211" t="s">
        <v>8221</v>
      </c>
      <c r="F211">
        <v>1</v>
      </c>
      <c r="G211">
        <v>4</v>
      </c>
    </row>
    <row r="212" spans="1:7" x14ac:dyDescent="0.45">
      <c r="A212" t="s">
        <v>8219</v>
      </c>
      <c r="B212">
        <v>340</v>
      </c>
      <c r="C212">
        <v>159</v>
      </c>
      <c r="E212" t="s">
        <v>8221</v>
      </c>
      <c r="F212">
        <v>1</v>
      </c>
      <c r="G212">
        <v>7</v>
      </c>
    </row>
    <row r="213" spans="1:7" x14ac:dyDescent="0.45">
      <c r="A213" t="s">
        <v>8219</v>
      </c>
      <c r="B213">
        <v>438</v>
      </c>
      <c r="C213">
        <v>167</v>
      </c>
      <c r="E213" t="s">
        <v>8221</v>
      </c>
      <c r="F213">
        <v>2</v>
      </c>
      <c r="G213">
        <v>2</v>
      </c>
    </row>
    <row r="214" spans="1:7" x14ac:dyDescent="0.45">
      <c r="A214" t="s">
        <v>8219</v>
      </c>
      <c r="B214">
        <v>555</v>
      </c>
      <c r="C214">
        <v>43</v>
      </c>
      <c r="E214" t="s">
        <v>8221</v>
      </c>
      <c r="F214">
        <v>0</v>
      </c>
      <c r="G214">
        <v>1</v>
      </c>
    </row>
    <row r="215" spans="1:7" x14ac:dyDescent="0.45">
      <c r="A215" t="s">
        <v>8219</v>
      </c>
      <c r="B215">
        <v>266</v>
      </c>
      <c r="C215">
        <v>9</v>
      </c>
      <c r="E215" t="s">
        <v>8221</v>
      </c>
      <c r="F215">
        <v>9</v>
      </c>
      <c r="G215">
        <v>9</v>
      </c>
    </row>
    <row r="216" spans="1:7" x14ac:dyDescent="0.45">
      <c r="A216" t="s">
        <v>8219</v>
      </c>
      <c r="B216">
        <v>69</v>
      </c>
      <c r="C216">
        <v>89</v>
      </c>
      <c r="E216" t="s">
        <v>8221</v>
      </c>
      <c r="F216">
        <v>4</v>
      </c>
      <c r="G216">
        <v>2</v>
      </c>
    </row>
    <row r="217" spans="1:7" x14ac:dyDescent="0.45">
      <c r="A217" t="s">
        <v>8219</v>
      </c>
      <c r="B217">
        <v>80</v>
      </c>
      <c r="C217">
        <v>174</v>
      </c>
      <c r="E217" t="s">
        <v>8221</v>
      </c>
      <c r="F217">
        <v>4</v>
      </c>
      <c r="G217">
        <v>1</v>
      </c>
    </row>
    <row r="218" spans="1:7" x14ac:dyDescent="0.45">
      <c r="A218" t="s">
        <v>8219</v>
      </c>
      <c r="B218">
        <v>493</v>
      </c>
      <c r="C218">
        <v>14</v>
      </c>
      <c r="E218" t="s">
        <v>8221</v>
      </c>
      <c r="F218">
        <v>1</v>
      </c>
      <c r="G218">
        <v>7</v>
      </c>
    </row>
    <row r="219" spans="1:7" x14ac:dyDescent="0.45">
      <c r="A219" t="s">
        <v>8219</v>
      </c>
      <c r="B219">
        <v>31</v>
      </c>
      <c r="C219">
        <v>48</v>
      </c>
      <c r="E219" t="s">
        <v>8221</v>
      </c>
      <c r="F219">
        <v>1</v>
      </c>
      <c r="G219">
        <v>2</v>
      </c>
    </row>
    <row r="220" spans="1:7" x14ac:dyDescent="0.45">
      <c r="A220" t="s">
        <v>8219</v>
      </c>
      <c r="B220">
        <v>236</v>
      </c>
      <c r="C220">
        <v>133</v>
      </c>
      <c r="E220" t="s">
        <v>8221</v>
      </c>
      <c r="F220">
        <v>7</v>
      </c>
      <c r="G220">
        <v>8</v>
      </c>
    </row>
    <row r="221" spans="1:7" x14ac:dyDescent="0.45">
      <c r="A221" t="s">
        <v>8219</v>
      </c>
      <c r="B221">
        <v>89</v>
      </c>
      <c r="C221">
        <v>83</v>
      </c>
      <c r="E221" t="s">
        <v>8221</v>
      </c>
      <c r="F221">
        <v>5</v>
      </c>
      <c r="G221">
        <v>2</v>
      </c>
    </row>
    <row r="222" spans="1:7" x14ac:dyDescent="0.45">
      <c r="A222" t="s">
        <v>8219</v>
      </c>
      <c r="B222">
        <v>299</v>
      </c>
      <c r="C222">
        <v>149</v>
      </c>
      <c r="E222" t="s">
        <v>8221</v>
      </c>
      <c r="F222">
        <v>1</v>
      </c>
      <c r="G222">
        <v>2</v>
      </c>
    </row>
    <row r="223" spans="1:7" x14ac:dyDescent="0.45">
      <c r="A223" t="s">
        <v>8219</v>
      </c>
      <c r="B223">
        <v>55</v>
      </c>
      <c r="C223">
        <v>49</v>
      </c>
      <c r="E223" t="s">
        <v>8221</v>
      </c>
      <c r="F223">
        <v>0</v>
      </c>
      <c r="G223">
        <v>7</v>
      </c>
    </row>
    <row r="224" spans="1:7" x14ac:dyDescent="0.45">
      <c r="A224" t="s">
        <v>8219</v>
      </c>
      <c r="B224">
        <v>325</v>
      </c>
      <c r="C224">
        <v>251</v>
      </c>
      <c r="E224" t="s">
        <v>8221</v>
      </c>
      <c r="F224">
        <v>0</v>
      </c>
      <c r="G224">
        <v>2</v>
      </c>
    </row>
    <row r="225" spans="1:7" x14ac:dyDescent="0.45">
      <c r="A225" t="s">
        <v>8219</v>
      </c>
      <c r="B225">
        <v>524</v>
      </c>
      <c r="C225">
        <v>22</v>
      </c>
      <c r="E225" t="s">
        <v>8221</v>
      </c>
      <c r="F225">
        <v>1</v>
      </c>
      <c r="G225">
        <v>18</v>
      </c>
    </row>
    <row r="226" spans="1:7" x14ac:dyDescent="0.45">
      <c r="A226" t="s">
        <v>8219</v>
      </c>
      <c r="B226">
        <v>285</v>
      </c>
      <c r="C226">
        <v>48</v>
      </c>
      <c r="E226" t="s">
        <v>8221</v>
      </c>
      <c r="F226">
        <v>2</v>
      </c>
      <c r="G226">
        <v>9</v>
      </c>
    </row>
    <row r="227" spans="1:7" x14ac:dyDescent="0.45">
      <c r="A227" t="s">
        <v>8219</v>
      </c>
      <c r="B227">
        <v>179</v>
      </c>
      <c r="C227">
        <v>237</v>
      </c>
      <c r="E227" t="s">
        <v>8221</v>
      </c>
      <c r="F227">
        <v>0</v>
      </c>
      <c r="G227">
        <v>4</v>
      </c>
    </row>
    <row r="228" spans="1:7" x14ac:dyDescent="0.45">
      <c r="A228" t="s">
        <v>8219</v>
      </c>
      <c r="B228">
        <v>188</v>
      </c>
      <c r="C228">
        <v>13</v>
      </c>
      <c r="E228" t="s">
        <v>8221</v>
      </c>
      <c r="F228">
        <v>4</v>
      </c>
      <c r="G228">
        <v>7</v>
      </c>
    </row>
    <row r="229" spans="1:7" x14ac:dyDescent="0.45">
      <c r="A229" t="s">
        <v>8219</v>
      </c>
      <c r="B229">
        <v>379</v>
      </c>
      <c r="C229">
        <v>71</v>
      </c>
      <c r="E229" t="s">
        <v>8221</v>
      </c>
      <c r="F229">
        <v>7</v>
      </c>
      <c r="G229">
        <v>29</v>
      </c>
    </row>
    <row r="230" spans="1:7" x14ac:dyDescent="0.45">
      <c r="A230" t="s">
        <v>8219</v>
      </c>
      <c r="B230">
        <v>119</v>
      </c>
      <c r="C230">
        <v>14</v>
      </c>
      <c r="E230" t="s">
        <v>8221</v>
      </c>
      <c r="F230">
        <v>2</v>
      </c>
      <c r="G230">
        <v>12</v>
      </c>
    </row>
    <row r="231" spans="1:7" x14ac:dyDescent="0.45">
      <c r="A231" t="s">
        <v>8219</v>
      </c>
      <c r="B231">
        <v>167</v>
      </c>
      <c r="C231">
        <v>193</v>
      </c>
      <c r="E231" t="s">
        <v>8221</v>
      </c>
      <c r="F231">
        <v>1</v>
      </c>
      <c r="G231">
        <v>4</v>
      </c>
    </row>
    <row r="232" spans="1:7" x14ac:dyDescent="0.45">
      <c r="A232" t="s">
        <v>8219</v>
      </c>
      <c r="B232">
        <v>221</v>
      </c>
      <c r="C232">
        <v>206</v>
      </c>
      <c r="E232" t="s">
        <v>8221</v>
      </c>
      <c r="F232">
        <v>9</v>
      </c>
      <c r="G232">
        <v>28</v>
      </c>
    </row>
    <row r="233" spans="1:7" x14ac:dyDescent="0.45">
      <c r="A233" t="s">
        <v>8219</v>
      </c>
      <c r="B233">
        <v>964</v>
      </c>
      <c r="C233">
        <v>50</v>
      </c>
      <c r="E233" t="s">
        <v>8221</v>
      </c>
      <c r="F233">
        <v>2</v>
      </c>
      <c r="G233">
        <v>25</v>
      </c>
    </row>
    <row r="234" spans="1:7" x14ac:dyDescent="0.45">
      <c r="A234" t="s">
        <v>8219</v>
      </c>
      <c r="B234">
        <v>286</v>
      </c>
      <c r="C234">
        <v>184</v>
      </c>
      <c r="E234" t="s">
        <v>8221</v>
      </c>
      <c r="F234">
        <v>1</v>
      </c>
      <c r="G234">
        <v>28</v>
      </c>
    </row>
    <row r="235" spans="1:7" x14ac:dyDescent="0.45">
      <c r="A235" t="s">
        <v>8219</v>
      </c>
      <c r="B235">
        <v>613</v>
      </c>
      <c r="C235">
        <v>196</v>
      </c>
      <c r="E235" t="s">
        <v>8221</v>
      </c>
      <c r="F235">
        <v>7</v>
      </c>
      <c r="G235">
        <v>15</v>
      </c>
    </row>
    <row r="236" spans="1:7" x14ac:dyDescent="0.45">
      <c r="A236" t="s">
        <v>8219</v>
      </c>
      <c r="B236">
        <v>29</v>
      </c>
      <c r="C236">
        <v>229</v>
      </c>
      <c r="E236" t="s">
        <v>8221</v>
      </c>
      <c r="F236">
        <v>2</v>
      </c>
      <c r="G236">
        <v>3</v>
      </c>
    </row>
    <row r="237" spans="1:7" x14ac:dyDescent="0.45">
      <c r="A237" t="s">
        <v>8219</v>
      </c>
      <c r="B237">
        <v>165</v>
      </c>
      <c r="C237">
        <v>67</v>
      </c>
      <c r="E237" t="s">
        <v>8221</v>
      </c>
      <c r="F237">
        <v>8</v>
      </c>
      <c r="G237">
        <v>2</v>
      </c>
    </row>
    <row r="238" spans="1:7" x14ac:dyDescent="0.45">
      <c r="A238" t="s">
        <v>8219</v>
      </c>
      <c r="B238">
        <v>97</v>
      </c>
      <c r="C238">
        <v>95</v>
      </c>
      <c r="E238" t="s">
        <v>8221</v>
      </c>
      <c r="F238">
        <v>2</v>
      </c>
      <c r="G238">
        <v>26</v>
      </c>
    </row>
    <row r="239" spans="1:7" x14ac:dyDescent="0.45">
      <c r="A239" t="s">
        <v>8219</v>
      </c>
      <c r="B239">
        <v>303</v>
      </c>
      <c r="C239">
        <v>62</v>
      </c>
      <c r="E239" t="s">
        <v>8221</v>
      </c>
      <c r="F239">
        <v>2</v>
      </c>
      <c r="G239">
        <v>24</v>
      </c>
    </row>
    <row r="240" spans="1:7" x14ac:dyDescent="0.45">
      <c r="A240" t="s">
        <v>8219</v>
      </c>
      <c r="B240">
        <v>267</v>
      </c>
      <c r="C240">
        <v>73</v>
      </c>
      <c r="E240" t="s">
        <v>8221</v>
      </c>
      <c r="F240">
        <v>7</v>
      </c>
      <c r="G240">
        <v>17</v>
      </c>
    </row>
    <row r="241" spans="1:7" x14ac:dyDescent="0.45">
      <c r="A241" t="s">
        <v>8219</v>
      </c>
      <c r="B241">
        <v>302</v>
      </c>
      <c r="C241">
        <v>43</v>
      </c>
      <c r="E241" t="s">
        <v>8221</v>
      </c>
      <c r="F241">
        <v>2</v>
      </c>
      <c r="G241">
        <v>1</v>
      </c>
    </row>
    <row r="242" spans="1:7" x14ac:dyDescent="0.45">
      <c r="A242" t="s">
        <v>8219</v>
      </c>
      <c r="B242">
        <v>87</v>
      </c>
      <c r="C242">
        <v>70</v>
      </c>
      <c r="E242" t="s">
        <v>8221</v>
      </c>
      <c r="F242">
        <v>18</v>
      </c>
      <c r="G242">
        <v>4</v>
      </c>
    </row>
    <row r="243" spans="1:7" x14ac:dyDescent="0.45">
      <c r="A243" t="s">
        <v>8219</v>
      </c>
      <c r="B243">
        <v>354</v>
      </c>
      <c r="C243">
        <v>271</v>
      </c>
      <c r="E243" t="s">
        <v>8221</v>
      </c>
      <c r="F243">
        <v>9</v>
      </c>
      <c r="G243">
        <v>3</v>
      </c>
    </row>
    <row r="244" spans="1:7" x14ac:dyDescent="0.45">
      <c r="A244" t="s">
        <v>8219</v>
      </c>
      <c r="B244">
        <v>86</v>
      </c>
      <c r="C244">
        <v>55</v>
      </c>
      <c r="E244" t="s">
        <v>8221</v>
      </c>
      <c r="F244">
        <v>4</v>
      </c>
      <c r="G244">
        <v>10</v>
      </c>
    </row>
    <row r="245" spans="1:7" x14ac:dyDescent="0.45">
      <c r="A245" t="s">
        <v>8219</v>
      </c>
      <c r="B245">
        <v>26</v>
      </c>
      <c r="C245">
        <v>35</v>
      </c>
      <c r="E245" t="s">
        <v>8221</v>
      </c>
      <c r="F245">
        <v>7</v>
      </c>
      <c r="G245">
        <v>0</v>
      </c>
    </row>
    <row r="246" spans="1:7" x14ac:dyDescent="0.45">
      <c r="A246" t="s">
        <v>8219</v>
      </c>
      <c r="B246">
        <v>113</v>
      </c>
      <c r="C246">
        <v>22</v>
      </c>
      <c r="E246" t="s">
        <v>8221</v>
      </c>
      <c r="F246">
        <v>29</v>
      </c>
      <c r="G246">
        <v>6</v>
      </c>
    </row>
    <row r="247" spans="1:7" x14ac:dyDescent="0.45">
      <c r="A247" t="s">
        <v>8219</v>
      </c>
      <c r="B247">
        <v>65</v>
      </c>
      <c r="C247">
        <v>38</v>
      </c>
      <c r="E247" t="s">
        <v>8221</v>
      </c>
      <c r="F247">
        <v>12</v>
      </c>
      <c r="G247">
        <v>10</v>
      </c>
    </row>
    <row r="248" spans="1:7" x14ac:dyDescent="0.45">
      <c r="A248" t="s">
        <v>8219</v>
      </c>
      <c r="B248">
        <v>134</v>
      </c>
      <c r="C248">
        <v>15</v>
      </c>
      <c r="E248" t="s">
        <v>8221</v>
      </c>
      <c r="F248">
        <v>4</v>
      </c>
      <c r="G248">
        <v>7</v>
      </c>
    </row>
    <row r="249" spans="1:7" x14ac:dyDescent="0.45">
      <c r="A249" t="s">
        <v>8219</v>
      </c>
      <c r="B249">
        <v>119</v>
      </c>
      <c r="C249">
        <v>7</v>
      </c>
      <c r="E249" t="s">
        <v>8221</v>
      </c>
      <c r="F249">
        <v>28</v>
      </c>
      <c r="G249">
        <v>7</v>
      </c>
    </row>
    <row r="250" spans="1:7" x14ac:dyDescent="0.45">
      <c r="A250" t="s">
        <v>8219</v>
      </c>
      <c r="B250">
        <v>159</v>
      </c>
      <c r="C250">
        <v>241</v>
      </c>
      <c r="E250" t="s">
        <v>8221</v>
      </c>
      <c r="F250">
        <v>25</v>
      </c>
      <c r="G250">
        <v>1</v>
      </c>
    </row>
    <row r="251" spans="1:7" x14ac:dyDescent="0.45">
      <c r="A251" t="s">
        <v>8219</v>
      </c>
      <c r="B251">
        <v>167</v>
      </c>
      <c r="C251">
        <v>55</v>
      </c>
      <c r="E251" t="s">
        <v>8221</v>
      </c>
      <c r="F251">
        <v>28</v>
      </c>
      <c r="G251">
        <v>29</v>
      </c>
    </row>
    <row r="252" spans="1:7" x14ac:dyDescent="0.45">
      <c r="A252" t="s">
        <v>8219</v>
      </c>
      <c r="B252">
        <v>43</v>
      </c>
      <c r="C252">
        <v>171</v>
      </c>
      <c r="E252" t="s">
        <v>8221</v>
      </c>
      <c r="F252">
        <v>310</v>
      </c>
      <c r="G252">
        <v>21</v>
      </c>
    </row>
    <row r="253" spans="1:7" x14ac:dyDescent="0.45">
      <c r="A253" t="s">
        <v>8219</v>
      </c>
      <c r="B253">
        <v>1062</v>
      </c>
      <c r="C253">
        <v>208</v>
      </c>
      <c r="E253" t="s">
        <v>8221</v>
      </c>
      <c r="F253">
        <v>15</v>
      </c>
      <c r="G253">
        <v>7</v>
      </c>
    </row>
    <row r="254" spans="1:7" x14ac:dyDescent="0.45">
      <c r="A254" t="s">
        <v>8219</v>
      </c>
      <c r="B254">
        <v>9</v>
      </c>
      <c r="C254">
        <v>21</v>
      </c>
      <c r="E254" t="s">
        <v>8221</v>
      </c>
      <c r="F254">
        <v>215</v>
      </c>
      <c r="G254">
        <v>4</v>
      </c>
    </row>
    <row r="255" spans="1:7" x14ac:dyDescent="0.45">
      <c r="A255" t="s">
        <v>8219</v>
      </c>
      <c r="B255">
        <v>89</v>
      </c>
      <c r="C255">
        <v>25</v>
      </c>
      <c r="E255" t="s">
        <v>8221</v>
      </c>
      <c r="F255">
        <v>3</v>
      </c>
      <c r="G255">
        <v>5</v>
      </c>
    </row>
    <row r="256" spans="1:7" x14ac:dyDescent="0.45">
      <c r="A256" t="s">
        <v>8219</v>
      </c>
      <c r="B256">
        <v>174</v>
      </c>
      <c r="C256">
        <v>52</v>
      </c>
      <c r="E256" t="s">
        <v>8221</v>
      </c>
      <c r="F256">
        <v>2</v>
      </c>
      <c r="G256">
        <v>0</v>
      </c>
    </row>
    <row r="257" spans="1:7" x14ac:dyDescent="0.45">
      <c r="A257" t="s">
        <v>8219</v>
      </c>
      <c r="B257">
        <v>14</v>
      </c>
      <c r="C257">
        <v>104</v>
      </c>
      <c r="E257" t="s">
        <v>8221</v>
      </c>
      <c r="F257">
        <v>26</v>
      </c>
      <c r="G257">
        <v>2</v>
      </c>
    </row>
    <row r="258" spans="1:7" x14ac:dyDescent="0.45">
      <c r="A258" t="s">
        <v>8219</v>
      </c>
      <c r="B258">
        <v>48</v>
      </c>
      <c r="C258">
        <v>73</v>
      </c>
      <c r="E258" t="s">
        <v>8221</v>
      </c>
      <c r="F258">
        <v>24</v>
      </c>
      <c r="G258">
        <v>0</v>
      </c>
    </row>
    <row r="259" spans="1:7" x14ac:dyDescent="0.45">
      <c r="A259" t="s">
        <v>8219</v>
      </c>
      <c r="B259">
        <v>133</v>
      </c>
      <c r="C259">
        <v>34</v>
      </c>
      <c r="E259" t="s">
        <v>8221</v>
      </c>
      <c r="F259">
        <v>96</v>
      </c>
      <c r="G259">
        <v>4</v>
      </c>
    </row>
    <row r="260" spans="1:7" x14ac:dyDescent="0.45">
      <c r="A260" t="s">
        <v>8219</v>
      </c>
      <c r="B260">
        <v>83</v>
      </c>
      <c r="C260">
        <v>56</v>
      </c>
      <c r="E260" t="s">
        <v>8221</v>
      </c>
      <c r="F260">
        <v>17</v>
      </c>
      <c r="G260">
        <v>1</v>
      </c>
    </row>
    <row r="261" spans="1:7" x14ac:dyDescent="0.45">
      <c r="A261" t="s">
        <v>8219</v>
      </c>
      <c r="B261">
        <v>149</v>
      </c>
      <c r="C261">
        <v>31</v>
      </c>
      <c r="E261" t="s">
        <v>8221</v>
      </c>
      <c r="F261">
        <v>94</v>
      </c>
      <c r="G261">
        <v>28</v>
      </c>
    </row>
    <row r="262" spans="1:7" x14ac:dyDescent="0.45">
      <c r="A262" t="s">
        <v>8219</v>
      </c>
      <c r="B262">
        <v>49</v>
      </c>
      <c r="C262">
        <v>84</v>
      </c>
      <c r="E262" t="s">
        <v>8221</v>
      </c>
      <c r="F262">
        <v>129</v>
      </c>
      <c r="G262">
        <v>12</v>
      </c>
    </row>
    <row r="263" spans="1:7" x14ac:dyDescent="0.45">
      <c r="A263" t="s">
        <v>8219</v>
      </c>
      <c r="B263">
        <v>251</v>
      </c>
      <c r="C263">
        <v>130</v>
      </c>
      <c r="E263" t="s">
        <v>8221</v>
      </c>
      <c r="F263">
        <v>1</v>
      </c>
      <c r="G263">
        <v>16</v>
      </c>
    </row>
    <row r="264" spans="1:7" x14ac:dyDescent="0.45">
      <c r="A264" t="s">
        <v>8219</v>
      </c>
      <c r="B264">
        <v>22</v>
      </c>
      <c r="C264">
        <v>12</v>
      </c>
      <c r="E264" t="s">
        <v>8221</v>
      </c>
      <c r="F264">
        <v>4</v>
      </c>
      <c r="G264">
        <v>4</v>
      </c>
    </row>
    <row r="265" spans="1:7" x14ac:dyDescent="0.45">
      <c r="A265" t="s">
        <v>8219</v>
      </c>
      <c r="B265">
        <v>48</v>
      </c>
      <c r="C265">
        <v>23</v>
      </c>
      <c r="E265" t="s">
        <v>8221</v>
      </c>
      <c r="F265">
        <v>3</v>
      </c>
      <c r="G265">
        <v>4</v>
      </c>
    </row>
    <row r="266" spans="1:7" x14ac:dyDescent="0.45">
      <c r="A266" t="s">
        <v>8219</v>
      </c>
      <c r="B266">
        <v>383</v>
      </c>
      <c r="C266">
        <v>158</v>
      </c>
      <c r="E266" t="s">
        <v>8221</v>
      </c>
      <c r="F266">
        <v>135</v>
      </c>
      <c r="G266">
        <v>10</v>
      </c>
    </row>
    <row r="267" spans="1:7" x14ac:dyDescent="0.45">
      <c r="A267" t="s">
        <v>8219</v>
      </c>
      <c r="B267">
        <v>237</v>
      </c>
      <c r="C267">
        <v>30</v>
      </c>
      <c r="E267" t="s">
        <v>8221</v>
      </c>
      <c r="F267">
        <v>10</v>
      </c>
      <c r="G267">
        <v>0</v>
      </c>
    </row>
    <row r="268" spans="1:7" x14ac:dyDescent="0.45">
      <c r="A268" t="s">
        <v>8219</v>
      </c>
      <c r="B268">
        <v>13</v>
      </c>
      <c r="C268">
        <v>18</v>
      </c>
      <c r="E268" t="s">
        <v>8221</v>
      </c>
      <c r="F268">
        <v>0</v>
      </c>
      <c r="G268">
        <v>6</v>
      </c>
    </row>
    <row r="269" spans="1:7" x14ac:dyDescent="0.45">
      <c r="A269" t="s">
        <v>8219</v>
      </c>
      <c r="B269">
        <v>562</v>
      </c>
      <c r="C269">
        <v>29</v>
      </c>
      <c r="E269" t="s">
        <v>8221</v>
      </c>
      <c r="F269">
        <v>6</v>
      </c>
      <c r="G269">
        <v>0</v>
      </c>
    </row>
    <row r="270" spans="1:7" x14ac:dyDescent="0.45">
      <c r="A270" t="s">
        <v>8219</v>
      </c>
      <c r="B270">
        <v>71</v>
      </c>
      <c r="C270">
        <v>31</v>
      </c>
      <c r="E270" t="s">
        <v>8221</v>
      </c>
      <c r="F270">
        <v>36</v>
      </c>
      <c r="G270">
        <v>1</v>
      </c>
    </row>
    <row r="271" spans="1:7" x14ac:dyDescent="0.45">
      <c r="A271" t="s">
        <v>8219</v>
      </c>
      <c r="B271">
        <v>1510</v>
      </c>
      <c r="C271">
        <v>173</v>
      </c>
      <c r="E271" t="s">
        <v>8221</v>
      </c>
      <c r="F271">
        <v>336</v>
      </c>
      <c r="G271">
        <v>0</v>
      </c>
    </row>
    <row r="272" spans="1:7" x14ac:dyDescent="0.45">
      <c r="A272" t="s">
        <v>8219</v>
      </c>
      <c r="B272">
        <v>14</v>
      </c>
      <c r="C272">
        <v>17</v>
      </c>
      <c r="E272" t="s">
        <v>8221</v>
      </c>
      <c r="F272">
        <v>34</v>
      </c>
      <c r="G272">
        <v>0</v>
      </c>
    </row>
    <row r="273" spans="1:7" x14ac:dyDescent="0.45">
      <c r="A273" t="s">
        <v>8219</v>
      </c>
      <c r="B273">
        <v>193</v>
      </c>
      <c r="C273">
        <v>48</v>
      </c>
      <c r="E273" t="s">
        <v>8221</v>
      </c>
      <c r="F273">
        <v>10</v>
      </c>
      <c r="G273">
        <v>3</v>
      </c>
    </row>
    <row r="274" spans="1:7" x14ac:dyDescent="0.45">
      <c r="A274" t="s">
        <v>8219</v>
      </c>
      <c r="B274">
        <v>206</v>
      </c>
      <c r="C274">
        <v>59</v>
      </c>
      <c r="E274" t="s">
        <v>8221</v>
      </c>
      <c r="F274">
        <v>201</v>
      </c>
      <c r="G274">
        <v>0</v>
      </c>
    </row>
    <row r="275" spans="1:7" x14ac:dyDescent="0.45">
      <c r="A275" t="s">
        <v>8219</v>
      </c>
      <c r="B275">
        <v>351</v>
      </c>
      <c r="C275">
        <v>39</v>
      </c>
      <c r="E275" t="s">
        <v>8221</v>
      </c>
      <c r="F275">
        <v>296</v>
      </c>
      <c r="G275">
        <v>0</v>
      </c>
    </row>
    <row r="276" spans="1:7" x14ac:dyDescent="0.45">
      <c r="A276" t="s">
        <v>8219</v>
      </c>
      <c r="B276">
        <v>50</v>
      </c>
      <c r="C276">
        <v>59</v>
      </c>
      <c r="E276" t="s">
        <v>8221</v>
      </c>
      <c r="F276">
        <v>7</v>
      </c>
      <c r="G276">
        <v>1</v>
      </c>
    </row>
    <row r="277" spans="1:7" x14ac:dyDescent="0.45">
      <c r="A277" t="s">
        <v>8219</v>
      </c>
      <c r="B277">
        <v>184</v>
      </c>
      <c r="C277">
        <v>60</v>
      </c>
      <c r="E277" t="s">
        <v>8221</v>
      </c>
      <c r="F277">
        <v>7</v>
      </c>
      <c r="G277">
        <v>1</v>
      </c>
    </row>
    <row r="278" spans="1:7" x14ac:dyDescent="0.45">
      <c r="A278" t="s">
        <v>8219</v>
      </c>
      <c r="B278">
        <v>196</v>
      </c>
      <c r="C278">
        <v>20</v>
      </c>
      <c r="E278" t="s">
        <v>8221</v>
      </c>
      <c r="F278">
        <v>1</v>
      </c>
      <c r="G278">
        <v>2</v>
      </c>
    </row>
    <row r="279" spans="1:7" x14ac:dyDescent="0.45">
      <c r="A279" t="s">
        <v>8219</v>
      </c>
      <c r="B279">
        <v>229</v>
      </c>
      <c r="C279">
        <v>2</v>
      </c>
      <c r="E279" t="s">
        <v>8221</v>
      </c>
      <c r="F279">
        <v>114</v>
      </c>
      <c r="G279">
        <v>9</v>
      </c>
    </row>
    <row r="280" spans="1:7" x14ac:dyDescent="0.45">
      <c r="A280" t="s">
        <v>8219</v>
      </c>
      <c r="B280">
        <v>67</v>
      </c>
      <c r="C280">
        <v>152</v>
      </c>
      <c r="E280" t="s">
        <v>8221</v>
      </c>
      <c r="F280">
        <v>29</v>
      </c>
      <c r="G280">
        <v>5</v>
      </c>
    </row>
    <row r="281" spans="1:7" x14ac:dyDescent="0.45">
      <c r="A281" t="s">
        <v>8219</v>
      </c>
      <c r="B281">
        <v>95</v>
      </c>
      <c r="C281">
        <v>237</v>
      </c>
      <c r="E281" t="s">
        <v>8221</v>
      </c>
      <c r="F281">
        <v>890</v>
      </c>
      <c r="G281">
        <v>3</v>
      </c>
    </row>
    <row r="282" spans="1:7" x14ac:dyDescent="0.45">
      <c r="A282" t="s">
        <v>8219</v>
      </c>
      <c r="B282">
        <v>62</v>
      </c>
      <c r="C282">
        <v>27</v>
      </c>
      <c r="E282" t="s">
        <v>8221</v>
      </c>
      <c r="F282">
        <v>31</v>
      </c>
      <c r="G282">
        <v>1</v>
      </c>
    </row>
    <row r="283" spans="1:7" x14ac:dyDescent="0.45">
      <c r="A283" t="s">
        <v>8219</v>
      </c>
      <c r="B283">
        <v>73</v>
      </c>
      <c r="C283">
        <v>17</v>
      </c>
      <c r="E283" t="s">
        <v>8221</v>
      </c>
      <c r="F283">
        <v>21</v>
      </c>
      <c r="G283">
        <v>6</v>
      </c>
    </row>
    <row r="284" spans="1:7" x14ac:dyDescent="0.45">
      <c r="A284" t="s">
        <v>8219</v>
      </c>
      <c r="B284">
        <v>43</v>
      </c>
      <c r="C284">
        <v>27</v>
      </c>
      <c r="E284" t="s">
        <v>8221</v>
      </c>
      <c r="F284">
        <v>37</v>
      </c>
      <c r="G284">
        <v>2</v>
      </c>
    </row>
    <row r="285" spans="1:7" x14ac:dyDescent="0.45">
      <c r="A285" t="s">
        <v>8219</v>
      </c>
      <c r="B285">
        <v>70</v>
      </c>
      <c r="C285">
        <v>82</v>
      </c>
      <c r="E285" t="s">
        <v>8221</v>
      </c>
      <c r="F285">
        <v>7</v>
      </c>
      <c r="G285">
        <v>4</v>
      </c>
    </row>
    <row r="286" spans="1:7" x14ac:dyDescent="0.45">
      <c r="A286" t="s">
        <v>8219</v>
      </c>
      <c r="B286">
        <v>271</v>
      </c>
      <c r="C286">
        <v>48</v>
      </c>
      <c r="E286" t="s">
        <v>8221</v>
      </c>
      <c r="F286">
        <v>4</v>
      </c>
      <c r="G286">
        <v>5</v>
      </c>
    </row>
    <row r="287" spans="1:7" x14ac:dyDescent="0.45">
      <c r="A287" t="s">
        <v>8219</v>
      </c>
      <c r="B287">
        <v>55</v>
      </c>
      <c r="C287">
        <v>105</v>
      </c>
      <c r="E287" t="s">
        <v>8221</v>
      </c>
      <c r="F287">
        <v>5</v>
      </c>
      <c r="G287">
        <v>2</v>
      </c>
    </row>
    <row r="288" spans="1:7" x14ac:dyDescent="0.45">
      <c r="A288" t="s">
        <v>8219</v>
      </c>
      <c r="B288">
        <v>35</v>
      </c>
      <c r="C288">
        <v>28</v>
      </c>
      <c r="E288" t="s">
        <v>8221</v>
      </c>
      <c r="F288">
        <v>0</v>
      </c>
      <c r="G288">
        <v>11</v>
      </c>
    </row>
    <row r="289" spans="1:7" x14ac:dyDescent="0.45">
      <c r="A289" t="s">
        <v>8219</v>
      </c>
      <c r="B289">
        <v>22</v>
      </c>
      <c r="C289">
        <v>274</v>
      </c>
      <c r="E289" t="s">
        <v>8221</v>
      </c>
      <c r="F289">
        <v>456</v>
      </c>
      <c r="G289">
        <v>11</v>
      </c>
    </row>
    <row r="290" spans="1:7" x14ac:dyDescent="0.45">
      <c r="A290" t="s">
        <v>8219</v>
      </c>
      <c r="B290">
        <v>38</v>
      </c>
      <c r="C290">
        <v>87</v>
      </c>
      <c r="E290" t="s">
        <v>8221</v>
      </c>
      <c r="F290">
        <v>369</v>
      </c>
      <c r="G290">
        <v>1</v>
      </c>
    </row>
    <row r="291" spans="1:7" x14ac:dyDescent="0.45">
      <c r="A291" t="s">
        <v>8219</v>
      </c>
      <c r="B291">
        <v>15</v>
      </c>
      <c r="C291">
        <v>99</v>
      </c>
      <c r="E291" t="s">
        <v>8221</v>
      </c>
      <c r="F291">
        <v>2</v>
      </c>
      <c r="G291">
        <v>3</v>
      </c>
    </row>
    <row r="292" spans="1:7" x14ac:dyDescent="0.45">
      <c r="A292" t="s">
        <v>8219</v>
      </c>
      <c r="B292">
        <v>7</v>
      </c>
      <c r="C292">
        <v>276</v>
      </c>
      <c r="E292" t="s">
        <v>8221</v>
      </c>
      <c r="F292">
        <v>0</v>
      </c>
      <c r="G292">
        <v>5</v>
      </c>
    </row>
    <row r="293" spans="1:7" x14ac:dyDescent="0.45">
      <c r="A293" t="s">
        <v>8219</v>
      </c>
      <c r="B293">
        <v>241</v>
      </c>
      <c r="C293">
        <v>21</v>
      </c>
      <c r="E293" t="s">
        <v>8221</v>
      </c>
      <c r="F293">
        <v>338</v>
      </c>
      <c r="G293">
        <v>12</v>
      </c>
    </row>
    <row r="294" spans="1:7" x14ac:dyDescent="0.45">
      <c r="A294" t="s">
        <v>8219</v>
      </c>
      <c r="B294">
        <v>55</v>
      </c>
      <c r="C294">
        <v>41</v>
      </c>
      <c r="E294" t="s">
        <v>8221</v>
      </c>
      <c r="F294">
        <v>4</v>
      </c>
      <c r="G294">
        <v>2</v>
      </c>
    </row>
    <row r="295" spans="1:7" x14ac:dyDescent="0.45">
      <c r="A295" t="s">
        <v>8219</v>
      </c>
      <c r="B295">
        <v>171</v>
      </c>
      <c r="C295">
        <v>119</v>
      </c>
      <c r="E295" t="s">
        <v>8221</v>
      </c>
      <c r="F295">
        <v>1</v>
      </c>
      <c r="G295">
        <v>5</v>
      </c>
    </row>
    <row r="296" spans="1:7" x14ac:dyDescent="0.45">
      <c r="A296" t="s">
        <v>8219</v>
      </c>
      <c r="B296">
        <v>208</v>
      </c>
      <c r="C296">
        <v>153</v>
      </c>
      <c r="E296" t="s">
        <v>8221</v>
      </c>
      <c r="F296">
        <v>28</v>
      </c>
      <c r="G296">
        <v>21</v>
      </c>
    </row>
    <row r="297" spans="1:7" x14ac:dyDescent="0.45">
      <c r="A297" t="s">
        <v>8219</v>
      </c>
      <c r="B297">
        <v>21</v>
      </c>
      <c r="C297">
        <v>100</v>
      </c>
      <c r="E297" t="s">
        <v>8221</v>
      </c>
      <c r="F297">
        <v>12</v>
      </c>
      <c r="G297">
        <v>0</v>
      </c>
    </row>
    <row r="298" spans="1:7" x14ac:dyDescent="0.45">
      <c r="A298" t="s">
        <v>8219</v>
      </c>
      <c r="B298">
        <v>25</v>
      </c>
      <c r="C298">
        <v>143</v>
      </c>
      <c r="E298" t="s">
        <v>8221</v>
      </c>
      <c r="F298">
        <v>16</v>
      </c>
      <c r="G298">
        <v>29</v>
      </c>
    </row>
    <row r="299" spans="1:7" x14ac:dyDescent="0.45">
      <c r="A299" t="s">
        <v>8219</v>
      </c>
      <c r="B299">
        <v>52</v>
      </c>
      <c r="C299">
        <v>140</v>
      </c>
      <c r="E299" t="s">
        <v>8221</v>
      </c>
      <c r="F299">
        <v>4</v>
      </c>
      <c r="G299">
        <v>2</v>
      </c>
    </row>
    <row r="300" spans="1:7" x14ac:dyDescent="0.45">
      <c r="A300" t="s">
        <v>8219</v>
      </c>
      <c r="B300">
        <v>104</v>
      </c>
      <c r="C300">
        <v>35</v>
      </c>
      <c r="E300" t="s">
        <v>8221</v>
      </c>
      <c r="F300">
        <v>4</v>
      </c>
      <c r="G300">
        <v>8</v>
      </c>
    </row>
    <row r="301" spans="1:7" x14ac:dyDescent="0.45">
      <c r="A301" t="s">
        <v>8219</v>
      </c>
      <c r="B301">
        <v>73</v>
      </c>
      <c r="C301">
        <v>149</v>
      </c>
      <c r="E301" t="s">
        <v>8221</v>
      </c>
      <c r="F301">
        <v>10</v>
      </c>
      <c r="G301">
        <v>1</v>
      </c>
    </row>
    <row r="302" spans="1:7" x14ac:dyDescent="0.45">
      <c r="A302" t="s">
        <v>8219</v>
      </c>
      <c r="B302">
        <v>34</v>
      </c>
      <c r="C302">
        <v>130</v>
      </c>
      <c r="E302" t="s">
        <v>8221</v>
      </c>
      <c r="F302">
        <v>0</v>
      </c>
      <c r="G302">
        <v>14</v>
      </c>
    </row>
    <row r="303" spans="1:7" x14ac:dyDescent="0.45">
      <c r="A303" t="s">
        <v>8219</v>
      </c>
      <c r="B303">
        <v>56</v>
      </c>
      <c r="C303">
        <v>120</v>
      </c>
      <c r="E303" t="s">
        <v>8221</v>
      </c>
      <c r="F303">
        <v>6</v>
      </c>
      <c r="G303">
        <v>24</v>
      </c>
    </row>
    <row r="304" spans="1:7" x14ac:dyDescent="0.45">
      <c r="A304" t="s">
        <v>8219</v>
      </c>
      <c r="B304">
        <v>31</v>
      </c>
      <c r="C304">
        <v>265</v>
      </c>
      <c r="E304" t="s">
        <v>8221</v>
      </c>
      <c r="F304">
        <v>0</v>
      </c>
      <c r="G304">
        <v>2</v>
      </c>
    </row>
    <row r="305" spans="1:7" x14ac:dyDescent="0.45">
      <c r="A305" t="s">
        <v>8219</v>
      </c>
      <c r="B305">
        <v>84</v>
      </c>
      <c r="C305">
        <v>71</v>
      </c>
      <c r="E305" t="s">
        <v>8221</v>
      </c>
      <c r="F305">
        <v>1</v>
      </c>
      <c r="G305">
        <v>21</v>
      </c>
    </row>
    <row r="306" spans="1:7" x14ac:dyDescent="0.45">
      <c r="A306" t="s">
        <v>8219</v>
      </c>
      <c r="B306">
        <v>130</v>
      </c>
      <c r="C306">
        <v>13</v>
      </c>
      <c r="E306" t="s">
        <v>8221</v>
      </c>
      <c r="F306">
        <v>0</v>
      </c>
      <c r="G306">
        <v>7</v>
      </c>
    </row>
    <row r="307" spans="1:7" x14ac:dyDescent="0.45">
      <c r="A307" t="s">
        <v>8219</v>
      </c>
      <c r="B307">
        <v>12</v>
      </c>
      <c r="C307">
        <v>169</v>
      </c>
      <c r="E307" t="s">
        <v>8221</v>
      </c>
      <c r="F307">
        <v>44</v>
      </c>
      <c r="G307">
        <v>0</v>
      </c>
    </row>
    <row r="308" spans="1:7" x14ac:dyDescent="0.45">
      <c r="A308" t="s">
        <v>8219</v>
      </c>
      <c r="B308">
        <v>23</v>
      </c>
      <c r="C308">
        <v>57</v>
      </c>
      <c r="E308" t="s">
        <v>8221</v>
      </c>
      <c r="F308">
        <v>0</v>
      </c>
      <c r="G308">
        <v>4</v>
      </c>
    </row>
    <row r="309" spans="1:7" x14ac:dyDescent="0.45">
      <c r="A309" t="s">
        <v>8219</v>
      </c>
      <c r="B309">
        <v>158</v>
      </c>
      <c r="C309">
        <v>229</v>
      </c>
      <c r="E309" t="s">
        <v>8221</v>
      </c>
      <c r="F309">
        <v>3</v>
      </c>
      <c r="G309">
        <v>4</v>
      </c>
    </row>
    <row r="310" spans="1:7" x14ac:dyDescent="0.45">
      <c r="A310" t="s">
        <v>8219</v>
      </c>
      <c r="B310">
        <v>30</v>
      </c>
      <c r="C310">
        <v>108</v>
      </c>
      <c r="E310" t="s">
        <v>8221</v>
      </c>
      <c r="F310">
        <v>0</v>
      </c>
      <c r="G310">
        <v>9</v>
      </c>
    </row>
    <row r="311" spans="1:7" x14ac:dyDescent="0.45">
      <c r="A311" t="s">
        <v>8219</v>
      </c>
      <c r="B311">
        <v>18</v>
      </c>
      <c r="C311">
        <v>108</v>
      </c>
      <c r="E311" t="s">
        <v>8221</v>
      </c>
      <c r="F311">
        <v>52</v>
      </c>
      <c r="G311">
        <v>17</v>
      </c>
    </row>
    <row r="312" spans="1:7" x14ac:dyDescent="0.45">
      <c r="A312" t="s">
        <v>8219</v>
      </c>
      <c r="B312">
        <v>29</v>
      </c>
      <c r="C312">
        <v>41</v>
      </c>
      <c r="E312" t="s">
        <v>8221</v>
      </c>
      <c r="F312">
        <v>0</v>
      </c>
      <c r="G312">
        <v>5</v>
      </c>
    </row>
    <row r="313" spans="1:7" x14ac:dyDescent="0.45">
      <c r="A313" t="s">
        <v>8219</v>
      </c>
      <c r="B313">
        <v>31</v>
      </c>
      <c r="C313">
        <v>139</v>
      </c>
      <c r="E313" t="s">
        <v>8221</v>
      </c>
      <c r="F313">
        <v>1</v>
      </c>
      <c r="G313">
        <v>7</v>
      </c>
    </row>
    <row r="314" spans="1:7" x14ac:dyDescent="0.45">
      <c r="A314" t="s">
        <v>8219</v>
      </c>
      <c r="B314">
        <v>173</v>
      </c>
      <c r="C314">
        <v>19</v>
      </c>
      <c r="E314" t="s">
        <v>8221</v>
      </c>
      <c r="F314">
        <v>1</v>
      </c>
      <c r="G314">
        <v>0</v>
      </c>
    </row>
    <row r="315" spans="1:7" x14ac:dyDescent="0.45">
      <c r="A315" t="s">
        <v>8219</v>
      </c>
      <c r="B315">
        <v>17</v>
      </c>
      <c r="C315">
        <v>94</v>
      </c>
      <c r="E315" t="s">
        <v>8221</v>
      </c>
      <c r="F315">
        <v>2</v>
      </c>
      <c r="G315">
        <v>2</v>
      </c>
    </row>
    <row r="316" spans="1:7" x14ac:dyDescent="0.45">
      <c r="A316" t="s">
        <v>8219</v>
      </c>
      <c r="B316">
        <v>48</v>
      </c>
      <c r="C316">
        <v>23</v>
      </c>
      <c r="E316" t="s">
        <v>8221</v>
      </c>
      <c r="F316">
        <v>9</v>
      </c>
      <c r="G316">
        <v>8</v>
      </c>
    </row>
    <row r="317" spans="1:7" x14ac:dyDescent="0.45">
      <c r="A317" t="s">
        <v>8219</v>
      </c>
      <c r="B317">
        <v>59</v>
      </c>
      <c r="C317">
        <v>15</v>
      </c>
      <c r="E317" t="s">
        <v>8221</v>
      </c>
      <c r="F317">
        <v>5</v>
      </c>
      <c r="G317">
        <v>2</v>
      </c>
    </row>
    <row r="318" spans="1:7" x14ac:dyDescent="0.45">
      <c r="A318" t="s">
        <v>8219</v>
      </c>
      <c r="B318">
        <v>39</v>
      </c>
      <c r="C318">
        <v>62</v>
      </c>
      <c r="E318" t="s">
        <v>8221</v>
      </c>
      <c r="F318">
        <v>57</v>
      </c>
      <c r="G318">
        <v>0</v>
      </c>
    </row>
    <row r="319" spans="1:7" x14ac:dyDescent="0.45">
      <c r="A319" t="s">
        <v>8219</v>
      </c>
      <c r="B319">
        <v>59</v>
      </c>
      <c r="C319">
        <v>74</v>
      </c>
      <c r="E319" t="s">
        <v>8221</v>
      </c>
      <c r="F319">
        <v>3</v>
      </c>
      <c r="G319">
        <v>3</v>
      </c>
    </row>
    <row r="320" spans="1:7" x14ac:dyDescent="0.45">
      <c r="A320" t="s">
        <v>8219</v>
      </c>
      <c r="B320">
        <v>60</v>
      </c>
      <c r="C320">
        <v>97</v>
      </c>
      <c r="E320" t="s">
        <v>8221</v>
      </c>
      <c r="F320">
        <v>1</v>
      </c>
      <c r="G320">
        <v>4</v>
      </c>
    </row>
    <row r="321" spans="1:7" x14ac:dyDescent="0.45">
      <c r="A321" t="s">
        <v>8219</v>
      </c>
      <c r="B321">
        <v>20</v>
      </c>
      <c r="C321">
        <v>55</v>
      </c>
      <c r="E321" t="s">
        <v>8221</v>
      </c>
      <c r="F321">
        <v>6</v>
      </c>
      <c r="G321">
        <v>3</v>
      </c>
    </row>
    <row r="322" spans="1:7" x14ac:dyDescent="0.45">
      <c r="A322" t="s">
        <v>8219</v>
      </c>
      <c r="B322">
        <v>2</v>
      </c>
      <c r="C322">
        <v>44</v>
      </c>
      <c r="E322" t="s">
        <v>8221</v>
      </c>
      <c r="F322">
        <v>48</v>
      </c>
      <c r="G322">
        <v>6</v>
      </c>
    </row>
    <row r="323" spans="1:7" x14ac:dyDescent="0.45">
      <c r="A323" t="s">
        <v>8219</v>
      </c>
      <c r="B323">
        <v>315</v>
      </c>
      <c r="C323">
        <v>110</v>
      </c>
      <c r="E323" t="s">
        <v>8221</v>
      </c>
      <c r="F323">
        <v>2</v>
      </c>
      <c r="G323">
        <v>0</v>
      </c>
    </row>
    <row r="324" spans="1:7" x14ac:dyDescent="0.45">
      <c r="A324" t="s">
        <v>8219</v>
      </c>
      <c r="B324">
        <v>2174</v>
      </c>
      <c r="C324">
        <v>59</v>
      </c>
      <c r="E324" t="s">
        <v>8221</v>
      </c>
      <c r="F324">
        <v>4</v>
      </c>
      <c r="G324">
        <v>0</v>
      </c>
    </row>
    <row r="325" spans="1:7" x14ac:dyDescent="0.45">
      <c r="A325" t="s">
        <v>8219</v>
      </c>
      <c r="B325">
        <v>152</v>
      </c>
      <c r="C325">
        <v>62</v>
      </c>
      <c r="E325" t="s">
        <v>8221</v>
      </c>
      <c r="F325">
        <v>5</v>
      </c>
      <c r="G325">
        <v>0</v>
      </c>
    </row>
    <row r="326" spans="1:7" x14ac:dyDescent="0.45">
      <c r="A326" t="s">
        <v>8219</v>
      </c>
      <c r="B326">
        <v>1021</v>
      </c>
      <c r="C326">
        <v>105</v>
      </c>
      <c r="E326" t="s">
        <v>8221</v>
      </c>
      <c r="F326">
        <v>79</v>
      </c>
      <c r="G326">
        <v>8</v>
      </c>
    </row>
    <row r="327" spans="1:7" x14ac:dyDescent="0.45">
      <c r="A327" t="s">
        <v>8219</v>
      </c>
      <c r="B327">
        <v>237</v>
      </c>
      <c r="C327">
        <v>26</v>
      </c>
      <c r="E327" t="s">
        <v>8221</v>
      </c>
      <c r="F327">
        <v>2</v>
      </c>
      <c r="G327">
        <v>5</v>
      </c>
    </row>
    <row r="328" spans="1:7" x14ac:dyDescent="0.45">
      <c r="A328" t="s">
        <v>8219</v>
      </c>
      <c r="B328">
        <v>27</v>
      </c>
      <c r="C328">
        <v>49</v>
      </c>
      <c r="E328" t="s">
        <v>8221</v>
      </c>
      <c r="F328">
        <v>11</v>
      </c>
      <c r="G328">
        <v>0</v>
      </c>
    </row>
    <row r="329" spans="1:7" x14ac:dyDescent="0.45">
      <c r="A329" t="s">
        <v>8219</v>
      </c>
      <c r="B329">
        <v>17</v>
      </c>
      <c r="C329">
        <v>68</v>
      </c>
      <c r="E329" t="s">
        <v>8221</v>
      </c>
      <c r="F329">
        <v>11</v>
      </c>
      <c r="G329">
        <v>2</v>
      </c>
    </row>
    <row r="330" spans="1:7" x14ac:dyDescent="0.45">
      <c r="A330" t="s">
        <v>8219</v>
      </c>
      <c r="B330">
        <v>27</v>
      </c>
      <c r="C330">
        <v>22</v>
      </c>
      <c r="E330" t="s">
        <v>8221</v>
      </c>
      <c r="F330">
        <v>1</v>
      </c>
      <c r="G330">
        <v>24</v>
      </c>
    </row>
    <row r="331" spans="1:7" x14ac:dyDescent="0.45">
      <c r="A331" t="s">
        <v>8219</v>
      </c>
      <c r="B331">
        <v>82</v>
      </c>
      <c r="C331">
        <v>18</v>
      </c>
      <c r="E331" t="s">
        <v>8221</v>
      </c>
      <c r="F331">
        <v>3</v>
      </c>
      <c r="G331">
        <v>0</v>
      </c>
    </row>
    <row r="332" spans="1:7" x14ac:dyDescent="0.45">
      <c r="A332" t="s">
        <v>8219</v>
      </c>
      <c r="B332">
        <v>48</v>
      </c>
      <c r="C332">
        <v>19</v>
      </c>
      <c r="E332" t="s">
        <v>8221</v>
      </c>
      <c r="F332">
        <v>5</v>
      </c>
      <c r="G332">
        <v>9</v>
      </c>
    </row>
    <row r="333" spans="1:7" x14ac:dyDescent="0.45">
      <c r="A333" t="s">
        <v>8219</v>
      </c>
      <c r="B333">
        <v>105</v>
      </c>
      <c r="C333">
        <v>99</v>
      </c>
      <c r="E333" t="s">
        <v>8221</v>
      </c>
      <c r="F333">
        <v>12</v>
      </c>
      <c r="G333">
        <v>0</v>
      </c>
    </row>
    <row r="334" spans="1:7" x14ac:dyDescent="0.45">
      <c r="A334" t="s">
        <v>8219</v>
      </c>
      <c r="B334">
        <v>28</v>
      </c>
      <c r="C334">
        <v>27</v>
      </c>
      <c r="E334" t="s">
        <v>8221</v>
      </c>
      <c r="F334">
        <v>2</v>
      </c>
      <c r="G334">
        <v>1</v>
      </c>
    </row>
    <row r="335" spans="1:7" x14ac:dyDescent="0.45">
      <c r="A335" t="s">
        <v>8219</v>
      </c>
      <c r="B335">
        <v>1107</v>
      </c>
      <c r="C335">
        <v>25</v>
      </c>
      <c r="E335" t="s">
        <v>8221</v>
      </c>
      <c r="F335">
        <v>5</v>
      </c>
      <c r="G335">
        <v>10</v>
      </c>
    </row>
    <row r="336" spans="1:7" x14ac:dyDescent="0.45">
      <c r="A336" t="s">
        <v>8219</v>
      </c>
      <c r="B336">
        <v>1013</v>
      </c>
      <c r="C336">
        <v>14</v>
      </c>
      <c r="E336" t="s">
        <v>8221</v>
      </c>
      <c r="F336">
        <v>21</v>
      </c>
      <c r="G336">
        <v>1</v>
      </c>
    </row>
    <row r="337" spans="1:7" x14ac:dyDescent="0.45">
      <c r="A337" t="s">
        <v>8219</v>
      </c>
      <c r="B337">
        <v>274</v>
      </c>
      <c r="C337">
        <v>35</v>
      </c>
      <c r="E337" t="s">
        <v>8221</v>
      </c>
      <c r="F337">
        <v>0</v>
      </c>
      <c r="G337">
        <v>0</v>
      </c>
    </row>
    <row r="338" spans="1:7" x14ac:dyDescent="0.45">
      <c r="A338" t="s">
        <v>8219</v>
      </c>
      <c r="B338">
        <v>87</v>
      </c>
      <c r="C338">
        <v>10</v>
      </c>
      <c r="E338" t="s">
        <v>8221</v>
      </c>
      <c r="F338">
        <v>45</v>
      </c>
      <c r="G338">
        <v>20</v>
      </c>
    </row>
    <row r="339" spans="1:7" x14ac:dyDescent="0.45">
      <c r="A339" t="s">
        <v>8219</v>
      </c>
      <c r="B339">
        <v>99</v>
      </c>
      <c r="C339">
        <v>29</v>
      </c>
      <c r="E339" t="s">
        <v>8221</v>
      </c>
      <c r="F339">
        <v>29</v>
      </c>
      <c r="G339">
        <v>6</v>
      </c>
    </row>
    <row r="340" spans="1:7" x14ac:dyDescent="0.45">
      <c r="A340" t="s">
        <v>8219</v>
      </c>
      <c r="B340">
        <v>276</v>
      </c>
      <c r="C340">
        <v>44</v>
      </c>
      <c r="E340" t="s">
        <v>8221</v>
      </c>
      <c r="F340">
        <v>2</v>
      </c>
      <c r="G340">
        <v>15</v>
      </c>
    </row>
    <row r="341" spans="1:7" x14ac:dyDescent="0.45">
      <c r="A341" t="s">
        <v>8219</v>
      </c>
      <c r="B341">
        <v>21</v>
      </c>
      <c r="C341">
        <v>17</v>
      </c>
      <c r="E341" t="s">
        <v>8221</v>
      </c>
      <c r="F341">
        <v>30</v>
      </c>
      <c r="G341">
        <v>5</v>
      </c>
    </row>
    <row r="342" spans="1:7" x14ac:dyDescent="0.45">
      <c r="A342" t="s">
        <v>8219</v>
      </c>
      <c r="B342">
        <v>41</v>
      </c>
      <c r="C342">
        <v>34</v>
      </c>
      <c r="E342" t="s">
        <v>8221</v>
      </c>
      <c r="F342">
        <v>8</v>
      </c>
      <c r="G342">
        <v>0</v>
      </c>
    </row>
    <row r="343" spans="1:7" x14ac:dyDescent="0.45">
      <c r="A343" t="s">
        <v>8219</v>
      </c>
      <c r="B343">
        <v>119</v>
      </c>
      <c r="C343">
        <v>14</v>
      </c>
      <c r="E343" t="s">
        <v>8221</v>
      </c>
      <c r="F343">
        <v>1</v>
      </c>
      <c r="G343">
        <v>0</v>
      </c>
    </row>
    <row r="344" spans="1:7" x14ac:dyDescent="0.45">
      <c r="A344" t="s">
        <v>8219</v>
      </c>
      <c r="B344">
        <v>153</v>
      </c>
      <c r="C344">
        <v>156</v>
      </c>
      <c r="E344" t="s">
        <v>8221</v>
      </c>
      <c r="F344">
        <v>14</v>
      </c>
      <c r="G344">
        <v>28</v>
      </c>
    </row>
    <row r="345" spans="1:7" x14ac:dyDescent="0.45">
      <c r="A345" t="s">
        <v>8219</v>
      </c>
      <c r="B345">
        <v>100</v>
      </c>
      <c r="C345">
        <v>128</v>
      </c>
      <c r="E345" t="s">
        <v>8221</v>
      </c>
      <c r="F345">
        <v>24</v>
      </c>
      <c r="G345">
        <v>0</v>
      </c>
    </row>
    <row r="346" spans="1:7" x14ac:dyDescent="0.45">
      <c r="A346" t="s">
        <v>8219</v>
      </c>
      <c r="B346">
        <v>143</v>
      </c>
      <c r="C346">
        <v>60</v>
      </c>
      <c r="E346" t="s">
        <v>8221</v>
      </c>
      <c r="F346">
        <v>2</v>
      </c>
      <c r="G346">
        <v>5</v>
      </c>
    </row>
    <row r="347" spans="1:7" x14ac:dyDescent="0.45">
      <c r="A347" t="s">
        <v>8219</v>
      </c>
      <c r="B347">
        <v>140</v>
      </c>
      <c r="C347">
        <v>32</v>
      </c>
      <c r="E347" t="s">
        <v>8221</v>
      </c>
      <c r="F347">
        <v>21</v>
      </c>
      <c r="G347">
        <v>7</v>
      </c>
    </row>
    <row r="348" spans="1:7" x14ac:dyDescent="0.45">
      <c r="A348" t="s">
        <v>8219</v>
      </c>
      <c r="B348">
        <v>35</v>
      </c>
      <c r="C348">
        <v>53</v>
      </c>
      <c r="E348" t="s">
        <v>8221</v>
      </c>
      <c r="F348">
        <v>7</v>
      </c>
      <c r="G348">
        <v>2</v>
      </c>
    </row>
    <row r="349" spans="1:7" x14ac:dyDescent="0.45">
      <c r="A349" t="s">
        <v>8219</v>
      </c>
      <c r="B349">
        <v>149</v>
      </c>
      <c r="C349">
        <v>184</v>
      </c>
      <c r="E349" t="s">
        <v>8221</v>
      </c>
      <c r="F349">
        <v>0</v>
      </c>
      <c r="G349">
        <v>2</v>
      </c>
    </row>
    <row r="350" spans="1:7" x14ac:dyDescent="0.45">
      <c r="A350" t="s">
        <v>8219</v>
      </c>
      <c r="B350">
        <v>130</v>
      </c>
      <c r="C350">
        <v>90</v>
      </c>
      <c r="E350" t="s">
        <v>8221</v>
      </c>
      <c r="F350">
        <v>4</v>
      </c>
      <c r="G350">
        <v>0</v>
      </c>
    </row>
    <row r="351" spans="1:7" x14ac:dyDescent="0.45">
      <c r="A351" t="s">
        <v>8219</v>
      </c>
      <c r="B351">
        <v>120</v>
      </c>
      <c r="C351">
        <v>71</v>
      </c>
      <c r="E351" t="s">
        <v>8221</v>
      </c>
      <c r="F351">
        <v>32</v>
      </c>
      <c r="G351">
        <v>2</v>
      </c>
    </row>
    <row r="352" spans="1:7" x14ac:dyDescent="0.45">
      <c r="A352" t="s">
        <v>8219</v>
      </c>
      <c r="B352">
        <v>265</v>
      </c>
      <c r="C352">
        <v>87</v>
      </c>
      <c r="E352" t="s">
        <v>8221</v>
      </c>
      <c r="F352">
        <v>4</v>
      </c>
      <c r="G352">
        <v>1</v>
      </c>
    </row>
    <row r="353" spans="1:7" x14ac:dyDescent="0.45">
      <c r="A353" t="s">
        <v>8219</v>
      </c>
      <c r="B353">
        <v>71</v>
      </c>
      <c r="C353">
        <v>28</v>
      </c>
      <c r="E353" t="s">
        <v>8221</v>
      </c>
      <c r="F353">
        <v>9</v>
      </c>
      <c r="G353">
        <v>2</v>
      </c>
    </row>
    <row r="354" spans="1:7" x14ac:dyDescent="0.45">
      <c r="A354" t="s">
        <v>8219</v>
      </c>
      <c r="B354">
        <v>13</v>
      </c>
      <c r="C354">
        <v>56</v>
      </c>
      <c r="E354" t="s">
        <v>8221</v>
      </c>
      <c r="F354">
        <v>17</v>
      </c>
      <c r="G354">
        <v>14</v>
      </c>
    </row>
    <row r="355" spans="1:7" x14ac:dyDescent="0.45">
      <c r="A355" t="s">
        <v>8219</v>
      </c>
      <c r="B355">
        <v>169</v>
      </c>
      <c r="C355">
        <v>51</v>
      </c>
      <c r="E355" t="s">
        <v>8221</v>
      </c>
      <c r="F355">
        <v>5</v>
      </c>
      <c r="G355">
        <v>16</v>
      </c>
    </row>
    <row r="356" spans="1:7" x14ac:dyDescent="0.45">
      <c r="A356" t="s">
        <v>8219</v>
      </c>
      <c r="B356">
        <v>57</v>
      </c>
      <c r="C356">
        <v>75</v>
      </c>
      <c r="E356" t="s">
        <v>8221</v>
      </c>
      <c r="F356">
        <v>53</v>
      </c>
      <c r="G356">
        <v>12</v>
      </c>
    </row>
    <row r="357" spans="1:7" x14ac:dyDescent="0.45">
      <c r="A357" t="s">
        <v>8219</v>
      </c>
      <c r="B357">
        <v>229</v>
      </c>
      <c r="C357">
        <v>38</v>
      </c>
      <c r="E357" t="s">
        <v>8221</v>
      </c>
      <c r="F357">
        <v>7</v>
      </c>
      <c r="G357">
        <v>16</v>
      </c>
    </row>
    <row r="358" spans="1:7" x14ac:dyDescent="0.45">
      <c r="A358" t="s">
        <v>8219</v>
      </c>
      <c r="B358">
        <v>108</v>
      </c>
      <c r="C358">
        <v>18</v>
      </c>
      <c r="E358" t="s">
        <v>8221</v>
      </c>
      <c r="F358">
        <v>72</v>
      </c>
      <c r="G358">
        <v>5</v>
      </c>
    </row>
    <row r="359" spans="1:7" x14ac:dyDescent="0.45">
      <c r="A359" t="s">
        <v>8219</v>
      </c>
      <c r="B359">
        <v>108</v>
      </c>
      <c r="C359">
        <v>54</v>
      </c>
      <c r="E359" t="s">
        <v>8221</v>
      </c>
      <c r="F359">
        <v>0</v>
      </c>
      <c r="G359">
        <v>0</v>
      </c>
    </row>
    <row r="360" spans="1:7" x14ac:dyDescent="0.45">
      <c r="A360" t="s">
        <v>8219</v>
      </c>
      <c r="B360">
        <v>41</v>
      </c>
      <c r="C360">
        <v>71</v>
      </c>
      <c r="E360" t="s">
        <v>8221</v>
      </c>
      <c r="F360">
        <v>2</v>
      </c>
      <c r="G360">
        <v>8</v>
      </c>
    </row>
    <row r="361" spans="1:7" x14ac:dyDescent="0.45">
      <c r="A361" t="s">
        <v>8219</v>
      </c>
      <c r="B361">
        <v>139</v>
      </c>
      <c r="C361">
        <v>57</v>
      </c>
      <c r="E361" t="s">
        <v>8221</v>
      </c>
      <c r="F361">
        <v>8</v>
      </c>
      <c r="G361">
        <v>7</v>
      </c>
    </row>
    <row r="362" spans="1:7" x14ac:dyDescent="0.45">
      <c r="A362" t="s">
        <v>8219</v>
      </c>
      <c r="B362">
        <v>19</v>
      </c>
      <c r="C362">
        <v>43</v>
      </c>
      <c r="E362" t="s">
        <v>8221</v>
      </c>
      <c r="F362">
        <v>2</v>
      </c>
      <c r="G362">
        <v>24</v>
      </c>
    </row>
    <row r="363" spans="1:7" x14ac:dyDescent="0.45">
      <c r="A363" t="s">
        <v>8219</v>
      </c>
      <c r="B363">
        <v>94</v>
      </c>
      <c r="C363">
        <v>52</v>
      </c>
      <c r="E363" t="s">
        <v>8221</v>
      </c>
      <c r="F363">
        <v>0</v>
      </c>
      <c r="G363">
        <v>5</v>
      </c>
    </row>
    <row r="364" spans="1:7" x14ac:dyDescent="0.45">
      <c r="A364" t="s">
        <v>8219</v>
      </c>
      <c r="B364">
        <v>23</v>
      </c>
      <c r="C364">
        <v>27</v>
      </c>
      <c r="E364" t="s">
        <v>8221</v>
      </c>
      <c r="F364">
        <v>3</v>
      </c>
      <c r="G364">
        <v>17</v>
      </c>
    </row>
    <row r="365" spans="1:7" x14ac:dyDescent="0.45">
      <c r="A365" t="s">
        <v>8219</v>
      </c>
      <c r="B365">
        <v>15</v>
      </c>
      <c r="C365">
        <v>12</v>
      </c>
      <c r="E365" t="s">
        <v>8221</v>
      </c>
      <c r="F365">
        <v>4</v>
      </c>
      <c r="G365">
        <v>7</v>
      </c>
    </row>
    <row r="366" spans="1:7" x14ac:dyDescent="0.45">
      <c r="A366" t="s">
        <v>8219</v>
      </c>
      <c r="B366">
        <v>62</v>
      </c>
      <c r="C366">
        <v>33</v>
      </c>
      <c r="E366" t="s">
        <v>8221</v>
      </c>
      <c r="F366">
        <v>3</v>
      </c>
      <c r="G366">
        <v>17</v>
      </c>
    </row>
    <row r="367" spans="1:7" x14ac:dyDescent="0.45">
      <c r="A367" t="s">
        <v>8219</v>
      </c>
      <c r="B367">
        <v>74</v>
      </c>
      <c r="C367">
        <v>96</v>
      </c>
      <c r="E367" t="s">
        <v>8221</v>
      </c>
      <c r="F367">
        <v>6</v>
      </c>
      <c r="G367">
        <v>9</v>
      </c>
    </row>
    <row r="368" spans="1:7" x14ac:dyDescent="0.45">
      <c r="A368" t="s">
        <v>8219</v>
      </c>
      <c r="B368">
        <v>97</v>
      </c>
      <c r="C368">
        <v>28</v>
      </c>
      <c r="E368" t="s">
        <v>8221</v>
      </c>
      <c r="F368">
        <v>0</v>
      </c>
      <c r="G368">
        <v>29</v>
      </c>
    </row>
    <row r="369" spans="1:7" x14ac:dyDescent="0.45">
      <c r="A369" t="s">
        <v>8219</v>
      </c>
      <c r="B369">
        <v>55</v>
      </c>
      <c r="C369">
        <v>43</v>
      </c>
      <c r="E369" t="s">
        <v>8221</v>
      </c>
      <c r="F369">
        <v>0</v>
      </c>
      <c r="G369">
        <v>6</v>
      </c>
    </row>
    <row r="370" spans="1:7" x14ac:dyDescent="0.45">
      <c r="A370" t="s">
        <v>8219</v>
      </c>
      <c r="B370">
        <v>44</v>
      </c>
      <c r="C370">
        <v>205</v>
      </c>
      <c r="E370" t="s">
        <v>8221</v>
      </c>
      <c r="F370">
        <v>0</v>
      </c>
      <c r="G370">
        <v>4</v>
      </c>
    </row>
    <row r="371" spans="1:7" x14ac:dyDescent="0.45">
      <c r="A371" t="s">
        <v>8219</v>
      </c>
      <c r="B371">
        <v>110</v>
      </c>
      <c r="C371">
        <v>23</v>
      </c>
      <c r="E371" t="s">
        <v>8221</v>
      </c>
      <c r="F371">
        <v>8</v>
      </c>
      <c r="G371">
        <v>11</v>
      </c>
    </row>
    <row r="372" spans="1:7" x14ac:dyDescent="0.45">
      <c r="A372" t="s">
        <v>8219</v>
      </c>
      <c r="B372">
        <v>59</v>
      </c>
      <c r="C372">
        <v>19</v>
      </c>
      <c r="E372" t="s">
        <v>8221</v>
      </c>
      <c r="F372">
        <v>5</v>
      </c>
      <c r="G372">
        <v>14</v>
      </c>
    </row>
    <row r="373" spans="1:7" x14ac:dyDescent="0.45">
      <c r="A373" t="s">
        <v>8219</v>
      </c>
      <c r="B373">
        <v>62</v>
      </c>
      <c r="C373">
        <v>14</v>
      </c>
      <c r="E373" t="s">
        <v>8221</v>
      </c>
      <c r="F373">
        <v>0</v>
      </c>
      <c r="G373">
        <v>5</v>
      </c>
    </row>
    <row r="374" spans="1:7" x14ac:dyDescent="0.45">
      <c r="A374" t="s">
        <v>8219</v>
      </c>
      <c r="B374">
        <v>105</v>
      </c>
      <c r="C374">
        <v>38</v>
      </c>
      <c r="E374" t="s">
        <v>8221</v>
      </c>
      <c r="F374">
        <v>2</v>
      </c>
      <c r="G374">
        <v>8</v>
      </c>
    </row>
    <row r="375" spans="1:7" x14ac:dyDescent="0.45">
      <c r="A375" t="s">
        <v>8219</v>
      </c>
      <c r="B375">
        <v>26</v>
      </c>
      <c r="C375">
        <v>78</v>
      </c>
      <c r="E375" t="s">
        <v>8221</v>
      </c>
      <c r="F375">
        <v>24</v>
      </c>
      <c r="G375">
        <v>3</v>
      </c>
    </row>
    <row r="376" spans="1:7" x14ac:dyDescent="0.45">
      <c r="A376" t="s">
        <v>8219</v>
      </c>
      <c r="B376">
        <v>49</v>
      </c>
      <c r="C376">
        <v>69</v>
      </c>
      <c r="E376" t="s">
        <v>8221</v>
      </c>
      <c r="F376">
        <v>0</v>
      </c>
      <c r="G376">
        <v>24</v>
      </c>
    </row>
    <row r="377" spans="1:7" x14ac:dyDescent="0.45">
      <c r="A377" t="s">
        <v>8219</v>
      </c>
      <c r="B377">
        <v>68</v>
      </c>
      <c r="C377">
        <v>33</v>
      </c>
      <c r="E377" t="s">
        <v>8221</v>
      </c>
      <c r="F377">
        <v>9</v>
      </c>
      <c r="G377">
        <v>18</v>
      </c>
    </row>
    <row r="378" spans="1:7" x14ac:dyDescent="0.45">
      <c r="A378" t="s">
        <v>8219</v>
      </c>
      <c r="B378">
        <v>22</v>
      </c>
      <c r="C378">
        <v>54</v>
      </c>
      <c r="E378" t="s">
        <v>8221</v>
      </c>
      <c r="F378">
        <v>0</v>
      </c>
      <c r="G378">
        <v>12</v>
      </c>
    </row>
    <row r="379" spans="1:7" x14ac:dyDescent="0.45">
      <c r="A379" t="s">
        <v>8219</v>
      </c>
      <c r="B379">
        <v>18</v>
      </c>
      <c r="C379">
        <v>99</v>
      </c>
      <c r="E379" t="s">
        <v>8221</v>
      </c>
      <c r="F379">
        <v>1</v>
      </c>
      <c r="G379">
        <v>4</v>
      </c>
    </row>
    <row r="380" spans="1:7" x14ac:dyDescent="0.45">
      <c r="A380" t="s">
        <v>8219</v>
      </c>
      <c r="B380">
        <v>19</v>
      </c>
      <c r="C380">
        <v>49</v>
      </c>
      <c r="E380" t="s">
        <v>8221</v>
      </c>
      <c r="F380">
        <v>10</v>
      </c>
      <c r="G380">
        <v>3</v>
      </c>
    </row>
    <row r="381" spans="1:7" x14ac:dyDescent="0.45">
      <c r="A381" t="s">
        <v>8219</v>
      </c>
      <c r="B381">
        <v>99</v>
      </c>
      <c r="C381">
        <v>11</v>
      </c>
      <c r="E381" t="s">
        <v>8221</v>
      </c>
      <c r="F381">
        <v>1</v>
      </c>
      <c r="G381">
        <v>3</v>
      </c>
    </row>
    <row r="382" spans="1:7" x14ac:dyDescent="0.45">
      <c r="A382" t="s">
        <v>8219</v>
      </c>
      <c r="B382">
        <v>27</v>
      </c>
      <c r="C382">
        <v>38</v>
      </c>
      <c r="E382" t="s">
        <v>8221</v>
      </c>
      <c r="F382">
        <v>0</v>
      </c>
      <c r="G382">
        <v>23</v>
      </c>
    </row>
    <row r="383" spans="1:7" x14ac:dyDescent="0.45">
      <c r="A383" t="s">
        <v>8219</v>
      </c>
      <c r="B383">
        <v>25</v>
      </c>
      <c r="C383">
        <v>16</v>
      </c>
      <c r="E383" t="s">
        <v>8221</v>
      </c>
      <c r="F383">
        <v>20</v>
      </c>
      <c r="G383">
        <v>23</v>
      </c>
    </row>
    <row r="384" spans="1:7" x14ac:dyDescent="0.45">
      <c r="A384" t="s">
        <v>8219</v>
      </c>
      <c r="B384">
        <v>14</v>
      </c>
      <c r="C384">
        <v>32</v>
      </c>
      <c r="E384" t="s">
        <v>8221</v>
      </c>
      <c r="F384">
        <v>30</v>
      </c>
      <c r="G384">
        <v>0</v>
      </c>
    </row>
    <row r="385" spans="1:7" x14ac:dyDescent="0.45">
      <c r="A385" t="s">
        <v>8219</v>
      </c>
      <c r="B385">
        <v>35</v>
      </c>
      <c r="C385">
        <v>20</v>
      </c>
      <c r="E385" t="s">
        <v>8221</v>
      </c>
      <c r="F385">
        <v>6</v>
      </c>
      <c r="G385">
        <v>2</v>
      </c>
    </row>
    <row r="386" spans="1:7" x14ac:dyDescent="0.45">
      <c r="A386" t="s">
        <v>8219</v>
      </c>
      <c r="B386">
        <v>10</v>
      </c>
      <c r="C386">
        <v>154</v>
      </c>
      <c r="E386" t="s">
        <v>8221</v>
      </c>
      <c r="F386">
        <v>15</v>
      </c>
      <c r="G386">
        <v>7</v>
      </c>
    </row>
    <row r="387" spans="1:7" x14ac:dyDescent="0.45">
      <c r="A387" t="s">
        <v>8219</v>
      </c>
      <c r="B387">
        <v>29</v>
      </c>
      <c r="C387">
        <v>41</v>
      </c>
      <c r="E387" t="s">
        <v>8221</v>
      </c>
      <c r="F387">
        <v>5</v>
      </c>
      <c r="G387">
        <v>4</v>
      </c>
    </row>
    <row r="388" spans="1:7" x14ac:dyDescent="0.45">
      <c r="A388" t="s">
        <v>8219</v>
      </c>
      <c r="B388">
        <v>44</v>
      </c>
      <c r="C388">
        <v>75</v>
      </c>
      <c r="E388" t="s">
        <v>8221</v>
      </c>
      <c r="F388">
        <v>0</v>
      </c>
      <c r="G388">
        <v>11</v>
      </c>
    </row>
    <row r="389" spans="1:7" x14ac:dyDescent="0.45">
      <c r="A389" t="s">
        <v>8219</v>
      </c>
      <c r="B389">
        <v>17</v>
      </c>
      <c r="C389">
        <v>40</v>
      </c>
      <c r="E389" t="s">
        <v>8221</v>
      </c>
      <c r="F389">
        <v>0</v>
      </c>
      <c r="G389">
        <v>9</v>
      </c>
    </row>
    <row r="390" spans="1:7" x14ac:dyDescent="0.45">
      <c r="A390" t="s">
        <v>8219</v>
      </c>
      <c r="B390">
        <v>34</v>
      </c>
      <c r="C390">
        <v>46</v>
      </c>
      <c r="E390" t="s">
        <v>8221</v>
      </c>
      <c r="F390">
        <v>28</v>
      </c>
      <c r="G390">
        <v>5</v>
      </c>
    </row>
    <row r="391" spans="1:7" x14ac:dyDescent="0.45">
      <c r="A391" t="s">
        <v>8219</v>
      </c>
      <c r="B391">
        <v>14</v>
      </c>
      <c r="C391">
        <v>62</v>
      </c>
      <c r="E391" t="s">
        <v>8221</v>
      </c>
      <c r="F391">
        <v>0</v>
      </c>
      <c r="G391">
        <v>8</v>
      </c>
    </row>
    <row r="392" spans="1:7" x14ac:dyDescent="0.45">
      <c r="A392" t="s">
        <v>8219</v>
      </c>
      <c r="B392">
        <v>156</v>
      </c>
      <c r="C392">
        <v>61</v>
      </c>
      <c r="E392" t="s">
        <v>8221</v>
      </c>
      <c r="F392">
        <v>5</v>
      </c>
      <c r="G392">
        <v>5</v>
      </c>
    </row>
    <row r="393" spans="1:7" x14ac:dyDescent="0.45">
      <c r="A393" t="s">
        <v>8219</v>
      </c>
      <c r="B393">
        <v>128</v>
      </c>
      <c r="C393">
        <v>96</v>
      </c>
      <c r="E393" t="s">
        <v>8221</v>
      </c>
      <c r="F393">
        <v>7</v>
      </c>
      <c r="G393">
        <v>10</v>
      </c>
    </row>
    <row r="394" spans="1:7" x14ac:dyDescent="0.45">
      <c r="A394" t="s">
        <v>8219</v>
      </c>
      <c r="B394">
        <v>60</v>
      </c>
      <c r="C394">
        <v>190</v>
      </c>
      <c r="E394" t="s">
        <v>8221</v>
      </c>
      <c r="F394">
        <v>30</v>
      </c>
      <c r="G394">
        <v>4</v>
      </c>
    </row>
    <row r="395" spans="1:7" x14ac:dyDescent="0.45">
      <c r="A395" t="s">
        <v>8219</v>
      </c>
      <c r="B395">
        <v>32</v>
      </c>
      <c r="C395">
        <v>94</v>
      </c>
      <c r="E395" t="s">
        <v>8221</v>
      </c>
      <c r="F395">
        <v>2</v>
      </c>
      <c r="G395">
        <v>21</v>
      </c>
    </row>
    <row r="396" spans="1:7" x14ac:dyDescent="0.45">
      <c r="A396" t="s">
        <v>8219</v>
      </c>
      <c r="B396">
        <v>53</v>
      </c>
      <c r="C396">
        <v>39</v>
      </c>
      <c r="E396" t="s">
        <v>8221</v>
      </c>
      <c r="F396">
        <v>30</v>
      </c>
      <c r="G396">
        <v>2</v>
      </c>
    </row>
    <row r="397" spans="1:7" x14ac:dyDescent="0.45">
      <c r="A397" t="s">
        <v>8219</v>
      </c>
      <c r="B397">
        <v>184</v>
      </c>
      <c r="C397">
        <v>127</v>
      </c>
      <c r="E397" t="s">
        <v>8221</v>
      </c>
      <c r="F397">
        <v>2</v>
      </c>
      <c r="G397">
        <v>0</v>
      </c>
    </row>
    <row r="398" spans="1:7" x14ac:dyDescent="0.45">
      <c r="A398" t="s">
        <v>8219</v>
      </c>
      <c r="B398">
        <v>90</v>
      </c>
      <c r="C398">
        <v>159</v>
      </c>
      <c r="E398" t="s">
        <v>8221</v>
      </c>
      <c r="F398">
        <v>0</v>
      </c>
      <c r="G398">
        <v>4</v>
      </c>
    </row>
    <row r="399" spans="1:7" x14ac:dyDescent="0.45">
      <c r="A399" t="s">
        <v>8219</v>
      </c>
      <c r="B399">
        <v>71</v>
      </c>
      <c r="C399">
        <v>177</v>
      </c>
      <c r="E399" t="s">
        <v>8221</v>
      </c>
      <c r="F399">
        <v>2</v>
      </c>
      <c r="G399">
        <v>1</v>
      </c>
    </row>
    <row r="400" spans="1:7" x14ac:dyDescent="0.45">
      <c r="A400" t="s">
        <v>8219</v>
      </c>
      <c r="B400">
        <v>87</v>
      </c>
      <c r="C400">
        <v>47</v>
      </c>
      <c r="E400" t="s">
        <v>8221</v>
      </c>
      <c r="F400">
        <v>1</v>
      </c>
      <c r="G400">
        <v>3</v>
      </c>
    </row>
    <row r="401" spans="1:7" x14ac:dyDescent="0.45">
      <c r="A401" t="s">
        <v>8219</v>
      </c>
      <c r="B401">
        <v>28</v>
      </c>
      <c r="C401">
        <v>1</v>
      </c>
      <c r="E401" t="s">
        <v>8221</v>
      </c>
      <c r="F401">
        <v>2</v>
      </c>
      <c r="G401">
        <v>5</v>
      </c>
    </row>
    <row r="402" spans="1:7" x14ac:dyDescent="0.45">
      <c r="A402" t="s">
        <v>8219</v>
      </c>
      <c r="B402">
        <v>56</v>
      </c>
      <c r="C402">
        <v>16</v>
      </c>
      <c r="E402" t="s">
        <v>8221</v>
      </c>
      <c r="F402">
        <v>14</v>
      </c>
      <c r="G402">
        <v>18</v>
      </c>
    </row>
    <row r="403" spans="1:7" x14ac:dyDescent="0.45">
      <c r="A403" t="s">
        <v>8219</v>
      </c>
      <c r="B403">
        <v>51</v>
      </c>
      <c r="C403">
        <v>115</v>
      </c>
      <c r="E403" t="s">
        <v>8221</v>
      </c>
      <c r="F403">
        <v>31</v>
      </c>
      <c r="G403">
        <v>4</v>
      </c>
    </row>
    <row r="404" spans="1:7" x14ac:dyDescent="0.45">
      <c r="A404" t="s">
        <v>8219</v>
      </c>
      <c r="B404">
        <v>75</v>
      </c>
      <c r="C404">
        <v>133</v>
      </c>
      <c r="E404" t="s">
        <v>8221</v>
      </c>
      <c r="F404">
        <v>16</v>
      </c>
      <c r="G404">
        <v>3</v>
      </c>
    </row>
    <row r="405" spans="1:7" x14ac:dyDescent="0.45">
      <c r="A405" t="s">
        <v>8219</v>
      </c>
      <c r="B405">
        <v>38</v>
      </c>
      <c r="C405">
        <v>70</v>
      </c>
      <c r="E405" t="s">
        <v>8221</v>
      </c>
      <c r="F405">
        <v>12</v>
      </c>
      <c r="G405">
        <v>1</v>
      </c>
    </row>
    <row r="406" spans="1:7" x14ac:dyDescent="0.45">
      <c r="A406" t="s">
        <v>8219</v>
      </c>
      <c r="B406">
        <v>18</v>
      </c>
      <c r="C406">
        <v>62</v>
      </c>
      <c r="E406" t="s">
        <v>8221</v>
      </c>
      <c r="F406">
        <v>96</v>
      </c>
      <c r="G406">
        <v>0</v>
      </c>
    </row>
    <row r="407" spans="1:7" x14ac:dyDescent="0.45">
      <c r="A407" t="s">
        <v>8219</v>
      </c>
      <c r="B407">
        <v>54</v>
      </c>
      <c r="C407">
        <v>10</v>
      </c>
      <c r="E407" t="s">
        <v>8221</v>
      </c>
      <c r="F407">
        <v>16</v>
      </c>
      <c r="G407">
        <v>9</v>
      </c>
    </row>
    <row r="408" spans="1:7" x14ac:dyDescent="0.45">
      <c r="A408" t="s">
        <v>8219</v>
      </c>
      <c r="B408">
        <v>71</v>
      </c>
      <c r="C408">
        <v>47</v>
      </c>
      <c r="E408" t="s">
        <v>8221</v>
      </c>
      <c r="F408">
        <v>5</v>
      </c>
      <c r="G408">
        <v>2</v>
      </c>
    </row>
    <row r="409" spans="1:7" x14ac:dyDescent="0.45">
      <c r="A409" t="s">
        <v>8219</v>
      </c>
      <c r="B409">
        <v>57</v>
      </c>
      <c r="C409">
        <v>28</v>
      </c>
      <c r="E409" t="s">
        <v>8221</v>
      </c>
      <c r="F409">
        <v>0</v>
      </c>
      <c r="G409">
        <v>0</v>
      </c>
    </row>
    <row r="410" spans="1:7" x14ac:dyDescent="0.45">
      <c r="A410" t="s">
        <v>8219</v>
      </c>
      <c r="B410">
        <v>43</v>
      </c>
      <c r="C410">
        <v>24</v>
      </c>
      <c r="E410" t="s">
        <v>8221</v>
      </c>
      <c r="F410">
        <v>8</v>
      </c>
      <c r="G410">
        <v>1</v>
      </c>
    </row>
    <row r="411" spans="1:7" x14ac:dyDescent="0.45">
      <c r="A411" t="s">
        <v>8219</v>
      </c>
      <c r="B411">
        <v>52</v>
      </c>
      <c r="C411">
        <v>76</v>
      </c>
      <c r="E411" t="s">
        <v>8221</v>
      </c>
      <c r="F411">
        <v>7</v>
      </c>
      <c r="G411">
        <v>2</v>
      </c>
    </row>
    <row r="412" spans="1:7" x14ac:dyDescent="0.45">
      <c r="A412" t="s">
        <v>8219</v>
      </c>
      <c r="B412">
        <v>27</v>
      </c>
      <c r="C412">
        <v>98</v>
      </c>
      <c r="E412" t="s">
        <v>8221</v>
      </c>
      <c r="F412">
        <v>24</v>
      </c>
      <c r="G412">
        <v>7</v>
      </c>
    </row>
    <row r="413" spans="1:7" x14ac:dyDescent="0.45">
      <c r="A413" t="s">
        <v>8219</v>
      </c>
      <c r="B413">
        <v>12</v>
      </c>
      <c r="C413">
        <v>30</v>
      </c>
      <c r="E413" t="s">
        <v>8221</v>
      </c>
      <c r="F413">
        <v>121</v>
      </c>
      <c r="G413">
        <v>4</v>
      </c>
    </row>
    <row r="414" spans="1:7" x14ac:dyDescent="0.45">
      <c r="A414" t="s">
        <v>8219</v>
      </c>
      <c r="B414">
        <v>33</v>
      </c>
      <c r="C414">
        <v>74</v>
      </c>
      <c r="E414" t="s">
        <v>8221</v>
      </c>
      <c r="F414">
        <v>196</v>
      </c>
      <c r="G414">
        <v>27</v>
      </c>
    </row>
    <row r="415" spans="1:7" x14ac:dyDescent="0.45">
      <c r="A415" t="s">
        <v>8219</v>
      </c>
      <c r="B415">
        <v>96</v>
      </c>
      <c r="C415">
        <v>131</v>
      </c>
      <c r="E415" t="s">
        <v>8221</v>
      </c>
      <c r="F415">
        <v>5</v>
      </c>
      <c r="G415">
        <v>29</v>
      </c>
    </row>
    <row r="416" spans="1:7" x14ac:dyDescent="0.45">
      <c r="A416" t="s">
        <v>8219</v>
      </c>
      <c r="B416">
        <v>28</v>
      </c>
      <c r="C416">
        <v>61</v>
      </c>
      <c r="E416" t="s">
        <v>8221</v>
      </c>
      <c r="F416">
        <v>73</v>
      </c>
      <c r="G416">
        <v>7</v>
      </c>
    </row>
    <row r="417" spans="1:7" x14ac:dyDescent="0.45">
      <c r="A417" t="s">
        <v>8219</v>
      </c>
      <c r="B417">
        <v>43</v>
      </c>
      <c r="C417">
        <v>122</v>
      </c>
      <c r="E417" t="s">
        <v>8221</v>
      </c>
      <c r="F417">
        <v>93</v>
      </c>
      <c r="G417">
        <v>22</v>
      </c>
    </row>
    <row r="418" spans="1:7" x14ac:dyDescent="0.45">
      <c r="A418" t="s">
        <v>8219</v>
      </c>
      <c r="B418">
        <v>205</v>
      </c>
      <c r="C418">
        <v>111</v>
      </c>
      <c r="E418" t="s">
        <v>8221</v>
      </c>
      <c r="F418">
        <v>17</v>
      </c>
      <c r="G418">
        <v>1</v>
      </c>
    </row>
    <row r="419" spans="1:7" x14ac:dyDescent="0.45">
      <c r="A419" t="s">
        <v>8219</v>
      </c>
      <c r="B419">
        <v>23</v>
      </c>
      <c r="C419">
        <v>255</v>
      </c>
      <c r="E419" t="s">
        <v>8221</v>
      </c>
      <c r="F419">
        <v>7</v>
      </c>
      <c r="G419">
        <v>10</v>
      </c>
    </row>
    <row r="420" spans="1:7" x14ac:dyDescent="0.45">
      <c r="A420" t="s">
        <v>8219</v>
      </c>
      <c r="B420">
        <v>19</v>
      </c>
      <c r="C420">
        <v>141</v>
      </c>
      <c r="E420" t="s">
        <v>8221</v>
      </c>
      <c r="F420">
        <v>17</v>
      </c>
      <c r="G420">
        <v>6</v>
      </c>
    </row>
    <row r="421" spans="1:7" x14ac:dyDescent="0.45">
      <c r="A421" t="s">
        <v>8219</v>
      </c>
      <c r="B421">
        <v>14</v>
      </c>
      <c r="C421">
        <v>159</v>
      </c>
      <c r="E421" t="s">
        <v>8221</v>
      </c>
      <c r="F421">
        <v>171</v>
      </c>
      <c r="G421">
        <v>24</v>
      </c>
    </row>
    <row r="422" spans="1:7" x14ac:dyDescent="0.45">
      <c r="A422" t="s">
        <v>8219</v>
      </c>
      <c r="B422">
        <v>38</v>
      </c>
      <c r="C422">
        <v>99</v>
      </c>
      <c r="E422" t="s">
        <v>8221</v>
      </c>
      <c r="F422">
        <v>188</v>
      </c>
      <c r="G422">
        <v>15</v>
      </c>
    </row>
    <row r="423" spans="1:7" x14ac:dyDescent="0.45">
      <c r="A423" t="s">
        <v>8219</v>
      </c>
      <c r="B423">
        <v>78</v>
      </c>
      <c r="C423">
        <v>96</v>
      </c>
      <c r="E423" t="s">
        <v>8221</v>
      </c>
      <c r="F423">
        <v>110</v>
      </c>
      <c r="G423">
        <v>20</v>
      </c>
    </row>
    <row r="424" spans="1:7" x14ac:dyDescent="0.45">
      <c r="A424" t="s">
        <v>8219</v>
      </c>
      <c r="B424">
        <v>69</v>
      </c>
      <c r="C424">
        <v>27</v>
      </c>
      <c r="E424" t="s">
        <v>8221</v>
      </c>
      <c r="F424">
        <v>37</v>
      </c>
      <c r="G424">
        <v>7</v>
      </c>
    </row>
    <row r="425" spans="1:7" x14ac:dyDescent="0.45">
      <c r="A425" t="s">
        <v>8219</v>
      </c>
      <c r="B425">
        <v>33</v>
      </c>
      <c r="C425">
        <v>166</v>
      </c>
      <c r="E425" t="s">
        <v>8221</v>
      </c>
      <c r="F425">
        <v>9</v>
      </c>
      <c r="G425">
        <v>0</v>
      </c>
    </row>
    <row r="426" spans="1:7" x14ac:dyDescent="0.45">
      <c r="A426" t="s">
        <v>8219</v>
      </c>
      <c r="B426">
        <v>54</v>
      </c>
      <c r="C426">
        <v>76</v>
      </c>
      <c r="E426" t="s">
        <v>8221</v>
      </c>
      <c r="F426">
        <v>29</v>
      </c>
      <c r="G426">
        <v>21</v>
      </c>
    </row>
    <row r="427" spans="1:7" x14ac:dyDescent="0.45">
      <c r="A427" t="s">
        <v>8219</v>
      </c>
      <c r="B427">
        <v>99</v>
      </c>
      <c r="C427">
        <v>211</v>
      </c>
      <c r="E427" t="s">
        <v>8221</v>
      </c>
      <c r="F427">
        <v>6</v>
      </c>
      <c r="G427">
        <v>3</v>
      </c>
    </row>
    <row r="428" spans="1:7" x14ac:dyDescent="0.45">
      <c r="A428" t="s">
        <v>8219</v>
      </c>
      <c r="B428">
        <v>49</v>
      </c>
      <c r="C428">
        <v>21</v>
      </c>
      <c r="E428" t="s">
        <v>8221</v>
      </c>
      <c r="F428">
        <v>30</v>
      </c>
      <c r="G428">
        <v>11</v>
      </c>
    </row>
    <row r="429" spans="1:7" x14ac:dyDescent="0.45">
      <c r="A429" t="s">
        <v>8219</v>
      </c>
      <c r="B429">
        <v>11</v>
      </c>
      <c r="C429">
        <v>61</v>
      </c>
      <c r="E429" t="s">
        <v>8221</v>
      </c>
      <c r="F429">
        <v>81</v>
      </c>
      <c r="G429">
        <v>1</v>
      </c>
    </row>
    <row r="430" spans="1:7" x14ac:dyDescent="0.45">
      <c r="A430" t="s">
        <v>8219</v>
      </c>
      <c r="B430">
        <v>38</v>
      </c>
      <c r="C430">
        <v>30</v>
      </c>
      <c r="E430" t="s">
        <v>8221</v>
      </c>
      <c r="F430">
        <v>4</v>
      </c>
      <c r="G430">
        <v>1</v>
      </c>
    </row>
    <row r="431" spans="1:7" x14ac:dyDescent="0.45">
      <c r="A431" t="s">
        <v>8219</v>
      </c>
      <c r="B431">
        <v>16</v>
      </c>
      <c r="C431">
        <v>111</v>
      </c>
      <c r="E431" t="s">
        <v>8221</v>
      </c>
      <c r="F431">
        <v>11</v>
      </c>
      <c r="G431">
        <v>3</v>
      </c>
    </row>
    <row r="432" spans="1:7" x14ac:dyDescent="0.45">
      <c r="A432" t="s">
        <v>8219</v>
      </c>
      <c r="B432">
        <v>32</v>
      </c>
      <c r="C432">
        <v>123</v>
      </c>
      <c r="E432" t="s">
        <v>8221</v>
      </c>
      <c r="F432">
        <v>14</v>
      </c>
      <c r="G432">
        <v>4</v>
      </c>
    </row>
    <row r="433" spans="1:7" x14ac:dyDescent="0.45">
      <c r="A433" t="s">
        <v>8219</v>
      </c>
      <c r="B433">
        <v>20</v>
      </c>
      <c r="C433">
        <v>70</v>
      </c>
      <c r="E433" t="s">
        <v>8221</v>
      </c>
      <c r="F433">
        <v>5</v>
      </c>
      <c r="G433">
        <v>10</v>
      </c>
    </row>
    <row r="434" spans="1:7" x14ac:dyDescent="0.45">
      <c r="A434" t="s">
        <v>8219</v>
      </c>
      <c r="B434">
        <v>154</v>
      </c>
      <c r="C434">
        <v>85</v>
      </c>
      <c r="E434" t="s">
        <v>8221</v>
      </c>
      <c r="F434">
        <v>45</v>
      </c>
      <c r="G434">
        <v>8</v>
      </c>
    </row>
    <row r="435" spans="1:7" x14ac:dyDescent="0.45">
      <c r="A435" t="s">
        <v>8219</v>
      </c>
      <c r="B435">
        <v>41</v>
      </c>
      <c r="C435">
        <v>86</v>
      </c>
      <c r="E435" t="s">
        <v>8221</v>
      </c>
      <c r="F435">
        <v>8</v>
      </c>
      <c r="G435">
        <v>3</v>
      </c>
    </row>
    <row r="436" spans="1:7" x14ac:dyDescent="0.45">
      <c r="A436" t="s">
        <v>8219</v>
      </c>
      <c r="B436">
        <v>75</v>
      </c>
      <c r="C436">
        <v>13</v>
      </c>
      <c r="E436" t="s">
        <v>8221</v>
      </c>
      <c r="F436">
        <v>3</v>
      </c>
      <c r="G436">
        <v>1</v>
      </c>
    </row>
    <row r="437" spans="1:7" x14ac:dyDescent="0.45">
      <c r="A437" t="s">
        <v>8219</v>
      </c>
      <c r="B437">
        <v>40</v>
      </c>
      <c r="C437">
        <v>33</v>
      </c>
      <c r="E437" t="s">
        <v>8221</v>
      </c>
      <c r="F437">
        <v>24</v>
      </c>
      <c r="G437">
        <v>0</v>
      </c>
    </row>
    <row r="438" spans="1:7" x14ac:dyDescent="0.45">
      <c r="A438" t="s">
        <v>8219</v>
      </c>
      <c r="B438">
        <v>46</v>
      </c>
      <c r="C438">
        <v>15</v>
      </c>
      <c r="E438" t="s">
        <v>8221</v>
      </c>
      <c r="F438">
        <v>18</v>
      </c>
      <c r="G438">
        <v>5</v>
      </c>
    </row>
    <row r="439" spans="1:7" x14ac:dyDescent="0.45">
      <c r="A439" t="s">
        <v>8219</v>
      </c>
      <c r="B439">
        <v>62</v>
      </c>
      <c r="C439">
        <v>273</v>
      </c>
      <c r="E439" t="s">
        <v>8221</v>
      </c>
      <c r="F439">
        <v>12</v>
      </c>
      <c r="G439">
        <v>0</v>
      </c>
    </row>
    <row r="440" spans="1:7" x14ac:dyDescent="0.45">
      <c r="A440" t="s">
        <v>8219</v>
      </c>
      <c r="B440">
        <v>61</v>
      </c>
      <c r="C440">
        <v>170</v>
      </c>
      <c r="E440" t="s">
        <v>8221</v>
      </c>
      <c r="F440">
        <v>123</v>
      </c>
      <c r="G440">
        <v>3</v>
      </c>
    </row>
    <row r="441" spans="1:7" x14ac:dyDescent="0.45">
      <c r="A441" t="s">
        <v>8219</v>
      </c>
      <c r="B441">
        <v>96</v>
      </c>
      <c r="C441">
        <v>167</v>
      </c>
      <c r="E441" t="s">
        <v>8221</v>
      </c>
      <c r="F441">
        <v>96</v>
      </c>
      <c r="G441">
        <v>7</v>
      </c>
    </row>
    <row r="442" spans="1:7" x14ac:dyDescent="0.45">
      <c r="A442" t="s">
        <v>8219</v>
      </c>
      <c r="B442">
        <v>190</v>
      </c>
      <c r="C442">
        <v>9</v>
      </c>
      <c r="E442" t="s">
        <v>8221</v>
      </c>
      <c r="F442">
        <v>31</v>
      </c>
      <c r="G442">
        <v>0</v>
      </c>
    </row>
    <row r="443" spans="1:7" x14ac:dyDescent="0.45">
      <c r="A443" t="s">
        <v>8219</v>
      </c>
      <c r="B443">
        <v>94</v>
      </c>
      <c r="C443">
        <v>103</v>
      </c>
      <c r="E443" t="s">
        <v>8221</v>
      </c>
      <c r="F443">
        <v>4</v>
      </c>
      <c r="G443">
        <v>2</v>
      </c>
    </row>
    <row r="444" spans="1:7" x14ac:dyDescent="0.45">
      <c r="A444" t="s">
        <v>8219</v>
      </c>
      <c r="B444">
        <v>39</v>
      </c>
      <c r="C444">
        <v>111</v>
      </c>
      <c r="E444" t="s">
        <v>8221</v>
      </c>
      <c r="F444">
        <v>3</v>
      </c>
      <c r="G444">
        <v>23</v>
      </c>
    </row>
    <row r="445" spans="1:7" x14ac:dyDescent="0.45">
      <c r="A445" t="s">
        <v>8219</v>
      </c>
      <c r="B445">
        <v>127</v>
      </c>
      <c r="C445">
        <v>271</v>
      </c>
      <c r="E445" t="s">
        <v>8221</v>
      </c>
      <c r="F445">
        <v>179</v>
      </c>
      <c r="G445">
        <v>1</v>
      </c>
    </row>
    <row r="446" spans="1:7" x14ac:dyDescent="0.45">
      <c r="A446" t="s">
        <v>8219</v>
      </c>
      <c r="B446">
        <v>159</v>
      </c>
      <c r="C446">
        <v>101</v>
      </c>
      <c r="E446" t="s">
        <v>8221</v>
      </c>
      <c r="F446">
        <v>3</v>
      </c>
      <c r="G446">
        <v>2</v>
      </c>
    </row>
    <row r="447" spans="1:7" x14ac:dyDescent="0.45">
      <c r="A447" t="s">
        <v>8219</v>
      </c>
      <c r="B447">
        <v>177</v>
      </c>
      <c r="C447">
        <v>57</v>
      </c>
      <c r="E447" t="s">
        <v>8221</v>
      </c>
      <c r="F447">
        <v>23</v>
      </c>
      <c r="G447">
        <v>3</v>
      </c>
    </row>
    <row r="448" spans="1:7" x14ac:dyDescent="0.45">
      <c r="A448" t="s">
        <v>8219</v>
      </c>
      <c r="B448">
        <v>47</v>
      </c>
      <c r="C448">
        <v>62</v>
      </c>
      <c r="E448" t="s">
        <v>8221</v>
      </c>
      <c r="F448">
        <v>23</v>
      </c>
      <c r="G448">
        <v>0</v>
      </c>
    </row>
    <row r="449" spans="1:7" x14ac:dyDescent="0.45">
      <c r="A449" t="s">
        <v>8219</v>
      </c>
      <c r="B449">
        <v>1</v>
      </c>
      <c r="C449">
        <v>32</v>
      </c>
      <c r="E449" t="s">
        <v>8221</v>
      </c>
      <c r="F449">
        <v>41</v>
      </c>
      <c r="G449">
        <v>13</v>
      </c>
    </row>
    <row r="450" spans="1:7" x14ac:dyDescent="0.45">
      <c r="A450" t="s">
        <v>8219</v>
      </c>
      <c r="B450">
        <v>16</v>
      </c>
      <c r="C450">
        <v>141</v>
      </c>
      <c r="E450" t="s">
        <v>8221</v>
      </c>
      <c r="F450">
        <v>0</v>
      </c>
      <c r="G450">
        <v>1</v>
      </c>
    </row>
    <row r="451" spans="1:7" x14ac:dyDescent="0.45">
      <c r="A451" t="s">
        <v>8219</v>
      </c>
      <c r="B451">
        <v>115</v>
      </c>
      <c r="C451">
        <v>75</v>
      </c>
      <c r="E451" t="s">
        <v>8221</v>
      </c>
      <c r="F451">
        <v>32</v>
      </c>
      <c r="G451">
        <v>1</v>
      </c>
    </row>
    <row r="452" spans="1:7" x14ac:dyDescent="0.45">
      <c r="A452" t="s">
        <v>8219</v>
      </c>
      <c r="B452">
        <v>133</v>
      </c>
      <c r="C452">
        <v>46</v>
      </c>
      <c r="E452" t="s">
        <v>8221</v>
      </c>
      <c r="F452">
        <v>2</v>
      </c>
      <c r="G452">
        <v>1</v>
      </c>
    </row>
    <row r="453" spans="1:7" x14ac:dyDescent="0.45">
      <c r="A453" t="s">
        <v>8219</v>
      </c>
      <c r="B453">
        <v>70</v>
      </c>
      <c r="C453">
        <v>103</v>
      </c>
      <c r="E453" t="s">
        <v>8221</v>
      </c>
      <c r="F453">
        <v>7</v>
      </c>
      <c r="G453">
        <v>6</v>
      </c>
    </row>
    <row r="454" spans="1:7" x14ac:dyDescent="0.45">
      <c r="A454" t="s">
        <v>8219</v>
      </c>
      <c r="B454">
        <v>62</v>
      </c>
      <c r="C454">
        <v>6</v>
      </c>
      <c r="E454" t="s">
        <v>8221</v>
      </c>
      <c r="F454">
        <v>4</v>
      </c>
      <c r="G454">
        <v>4</v>
      </c>
    </row>
    <row r="455" spans="1:7" x14ac:dyDescent="0.45">
      <c r="A455" t="s">
        <v>8219</v>
      </c>
      <c r="B455">
        <v>10</v>
      </c>
      <c r="C455">
        <v>83</v>
      </c>
      <c r="E455" t="s">
        <v>8221</v>
      </c>
      <c r="F455">
        <v>196</v>
      </c>
      <c r="G455">
        <v>1</v>
      </c>
    </row>
    <row r="456" spans="1:7" x14ac:dyDescent="0.45">
      <c r="A456" t="s">
        <v>8219</v>
      </c>
      <c r="B456">
        <v>499</v>
      </c>
      <c r="C456">
        <v>108</v>
      </c>
      <c r="E456" t="s">
        <v>8221</v>
      </c>
      <c r="F456">
        <v>11</v>
      </c>
      <c r="G456">
        <v>0</v>
      </c>
    </row>
    <row r="457" spans="1:7" x14ac:dyDescent="0.45">
      <c r="A457" t="s">
        <v>8219</v>
      </c>
      <c r="B457">
        <v>47</v>
      </c>
      <c r="C457">
        <v>25</v>
      </c>
      <c r="E457" t="s">
        <v>8221</v>
      </c>
      <c r="F457">
        <v>9</v>
      </c>
      <c r="G457">
        <v>0</v>
      </c>
    </row>
    <row r="458" spans="1:7" x14ac:dyDescent="0.45">
      <c r="A458" t="s">
        <v>8219</v>
      </c>
      <c r="B458">
        <v>28</v>
      </c>
      <c r="C458">
        <v>222</v>
      </c>
      <c r="E458" t="s">
        <v>8221</v>
      </c>
      <c r="F458">
        <v>5</v>
      </c>
      <c r="G458">
        <v>0</v>
      </c>
    </row>
    <row r="459" spans="1:7" x14ac:dyDescent="0.45">
      <c r="A459" t="s">
        <v>8219</v>
      </c>
      <c r="B459">
        <v>24</v>
      </c>
      <c r="C459">
        <v>183</v>
      </c>
      <c r="E459" t="s">
        <v>8221</v>
      </c>
      <c r="F459">
        <v>8</v>
      </c>
      <c r="G459">
        <v>8</v>
      </c>
    </row>
    <row r="460" spans="1:7" x14ac:dyDescent="0.45">
      <c r="A460" t="s">
        <v>8219</v>
      </c>
      <c r="B460">
        <v>76</v>
      </c>
      <c r="C460">
        <v>89</v>
      </c>
      <c r="E460" t="s">
        <v>8221</v>
      </c>
      <c r="F460">
        <v>229</v>
      </c>
      <c r="G460">
        <v>0</v>
      </c>
    </row>
    <row r="461" spans="1:7" x14ac:dyDescent="0.45">
      <c r="A461" t="s">
        <v>8219</v>
      </c>
      <c r="B461">
        <v>98</v>
      </c>
      <c r="C461">
        <v>253</v>
      </c>
      <c r="E461" t="s">
        <v>8221</v>
      </c>
      <c r="F461">
        <v>40</v>
      </c>
      <c r="G461">
        <v>1</v>
      </c>
    </row>
    <row r="462" spans="1:7" x14ac:dyDescent="0.45">
      <c r="A462" t="s">
        <v>8219</v>
      </c>
      <c r="B462">
        <v>30</v>
      </c>
      <c r="C462">
        <v>140</v>
      </c>
      <c r="E462" t="s">
        <v>8221</v>
      </c>
      <c r="F462">
        <v>123</v>
      </c>
      <c r="G462">
        <v>12</v>
      </c>
    </row>
    <row r="463" spans="1:7" x14ac:dyDescent="0.45">
      <c r="A463" t="s">
        <v>8219</v>
      </c>
      <c r="B463">
        <v>478</v>
      </c>
      <c r="C463">
        <v>103</v>
      </c>
      <c r="E463" t="s">
        <v>8221</v>
      </c>
      <c r="F463">
        <v>5</v>
      </c>
      <c r="G463">
        <v>0</v>
      </c>
    </row>
    <row r="464" spans="1:7" x14ac:dyDescent="0.45">
      <c r="A464" t="s">
        <v>8219</v>
      </c>
      <c r="B464">
        <v>74</v>
      </c>
      <c r="C464">
        <v>138</v>
      </c>
      <c r="E464" t="s">
        <v>8221</v>
      </c>
      <c r="F464">
        <v>148</v>
      </c>
      <c r="G464">
        <v>3</v>
      </c>
    </row>
    <row r="465" spans="1:7" x14ac:dyDescent="0.45">
      <c r="A465" t="s">
        <v>8219</v>
      </c>
      <c r="B465">
        <v>131</v>
      </c>
      <c r="C465">
        <v>191</v>
      </c>
      <c r="E465" t="s">
        <v>8221</v>
      </c>
      <c r="F465">
        <v>10</v>
      </c>
      <c r="G465">
        <v>2</v>
      </c>
    </row>
    <row r="466" spans="1:7" x14ac:dyDescent="0.45">
      <c r="A466" t="s">
        <v>8219</v>
      </c>
      <c r="B466">
        <v>61</v>
      </c>
      <c r="C466">
        <v>45</v>
      </c>
      <c r="E466" t="s">
        <v>8221</v>
      </c>
      <c r="F466">
        <v>4</v>
      </c>
      <c r="G466">
        <v>6</v>
      </c>
    </row>
    <row r="467" spans="1:7" x14ac:dyDescent="0.45">
      <c r="A467" t="s">
        <v>8219</v>
      </c>
      <c r="B467">
        <v>1071</v>
      </c>
      <c r="C467">
        <v>17</v>
      </c>
      <c r="E467" t="s">
        <v>8221</v>
      </c>
      <c r="F467">
        <v>21</v>
      </c>
      <c r="G467">
        <v>0</v>
      </c>
    </row>
    <row r="468" spans="1:7" x14ac:dyDescent="0.45">
      <c r="A468" t="s">
        <v>8219</v>
      </c>
      <c r="B468">
        <v>122</v>
      </c>
      <c r="C468">
        <v>31</v>
      </c>
      <c r="E468" t="s">
        <v>8221</v>
      </c>
      <c r="F468">
        <v>2</v>
      </c>
      <c r="G468">
        <v>15</v>
      </c>
    </row>
    <row r="469" spans="1:7" x14ac:dyDescent="0.45">
      <c r="A469" t="s">
        <v>8219</v>
      </c>
      <c r="B469">
        <v>111</v>
      </c>
      <c r="C469">
        <v>50</v>
      </c>
      <c r="E469" t="s">
        <v>8221</v>
      </c>
      <c r="F469">
        <v>0</v>
      </c>
      <c r="G469">
        <v>1</v>
      </c>
    </row>
    <row r="470" spans="1:7" x14ac:dyDescent="0.45">
      <c r="A470" t="s">
        <v>8219</v>
      </c>
      <c r="B470">
        <v>255</v>
      </c>
      <c r="C470">
        <v>59</v>
      </c>
      <c r="E470" t="s">
        <v>8221</v>
      </c>
      <c r="F470">
        <v>4</v>
      </c>
      <c r="G470">
        <v>3</v>
      </c>
    </row>
    <row r="471" spans="1:7" x14ac:dyDescent="0.45">
      <c r="A471" t="s">
        <v>8219</v>
      </c>
      <c r="B471">
        <v>141</v>
      </c>
      <c r="C471">
        <v>81</v>
      </c>
      <c r="E471" t="s">
        <v>8221</v>
      </c>
      <c r="F471">
        <v>1</v>
      </c>
      <c r="G471">
        <v>8</v>
      </c>
    </row>
    <row r="472" spans="1:7" x14ac:dyDescent="0.45">
      <c r="A472" t="s">
        <v>8219</v>
      </c>
      <c r="B472">
        <v>159</v>
      </c>
      <c r="C472">
        <v>74</v>
      </c>
      <c r="E472" t="s">
        <v>8221</v>
      </c>
      <c r="F472">
        <v>30</v>
      </c>
      <c r="G472">
        <v>0</v>
      </c>
    </row>
    <row r="473" spans="1:7" x14ac:dyDescent="0.45">
      <c r="A473" t="s">
        <v>8219</v>
      </c>
      <c r="B473">
        <v>99</v>
      </c>
      <c r="C473">
        <v>141</v>
      </c>
      <c r="E473" t="s">
        <v>8221</v>
      </c>
      <c r="F473">
        <v>3</v>
      </c>
      <c r="G473">
        <v>3</v>
      </c>
    </row>
    <row r="474" spans="1:7" x14ac:dyDescent="0.45">
      <c r="A474" t="s">
        <v>8219</v>
      </c>
      <c r="B474">
        <v>96</v>
      </c>
      <c r="C474">
        <v>141</v>
      </c>
      <c r="E474" t="s">
        <v>8221</v>
      </c>
      <c r="F474">
        <v>975</v>
      </c>
      <c r="G474">
        <v>3</v>
      </c>
    </row>
    <row r="475" spans="1:7" x14ac:dyDescent="0.45">
      <c r="A475" t="s">
        <v>8219</v>
      </c>
      <c r="B475">
        <v>27</v>
      </c>
      <c r="C475">
        <v>109</v>
      </c>
      <c r="E475" t="s">
        <v>8221</v>
      </c>
      <c r="F475">
        <v>167</v>
      </c>
      <c r="G475">
        <v>0</v>
      </c>
    </row>
    <row r="476" spans="1:7" x14ac:dyDescent="0.45">
      <c r="A476" t="s">
        <v>8219</v>
      </c>
      <c r="B476">
        <v>166</v>
      </c>
      <c r="C476">
        <v>176</v>
      </c>
      <c r="E476" t="s">
        <v>8221</v>
      </c>
      <c r="F476">
        <v>5</v>
      </c>
      <c r="G476">
        <v>19</v>
      </c>
    </row>
    <row r="477" spans="1:7" x14ac:dyDescent="0.45">
      <c r="A477" t="s">
        <v>8219</v>
      </c>
      <c r="B477">
        <v>76</v>
      </c>
      <c r="C477">
        <v>96</v>
      </c>
      <c r="E477" t="s">
        <v>8221</v>
      </c>
      <c r="F477">
        <v>18</v>
      </c>
      <c r="G477">
        <v>0</v>
      </c>
    </row>
    <row r="478" spans="1:7" x14ac:dyDescent="0.45">
      <c r="A478" t="s">
        <v>8219</v>
      </c>
      <c r="B478">
        <v>211</v>
      </c>
      <c r="C478">
        <v>74</v>
      </c>
      <c r="E478" t="s">
        <v>8221</v>
      </c>
      <c r="F478">
        <v>98</v>
      </c>
      <c r="G478">
        <v>2</v>
      </c>
    </row>
    <row r="479" spans="1:7" x14ac:dyDescent="0.45">
      <c r="A479" t="s">
        <v>8219</v>
      </c>
      <c r="B479">
        <v>21</v>
      </c>
      <c r="C479">
        <v>52</v>
      </c>
      <c r="E479" t="s">
        <v>8221</v>
      </c>
      <c r="F479">
        <v>4</v>
      </c>
      <c r="G479">
        <v>0</v>
      </c>
    </row>
    <row r="480" spans="1:7" x14ac:dyDescent="0.45">
      <c r="A480" t="s">
        <v>8219</v>
      </c>
      <c r="B480">
        <v>61</v>
      </c>
      <c r="C480">
        <v>105</v>
      </c>
      <c r="E480" t="s">
        <v>8221</v>
      </c>
      <c r="F480">
        <v>3</v>
      </c>
      <c r="G480">
        <v>0</v>
      </c>
    </row>
    <row r="481" spans="1:7" x14ac:dyDescent="0.45">
      <c r="A481" t="s">
        <v>8219</v>
      </c>
      <c r="B481">
        <v>30</v>
      </c>
      <c r="C481">
        <v>41</v>
      </c>
      <c r="E481" t="s">
        <v>8221</v>
      </c>
      <c r="F481">
        <v>1</v>
      </c>
      <c r="G481">
        <v>25</v>
      </c>
    </row>
    <row r="482" spans="1:7" x14ac:dyDescent="0.45">
      <c r="A482" t="s">
        <v>8219</v>
      </c>
      <c r="B482">
        <v>375</v>
      </c>
      <c r="C482">
        <v>34</v>
      </c>
      <c r="E482" t="s">
        <v>8221</v>
      </c>
      <c r="F482">
        <v>0</v>
      </c>
      <c r="G482">
        <v>8</v>
      </c>
    </row>
    <row r="483" spans="1:7" x14ac:dyDescent="0.45">
      <c r="A483" t="s">
        <v>8219</v>
      </c>
      <c r="B483">
        <v>111</v>
      </c>
      <c r="C483">
        <v>66</v>
      </c>
      <c r="E483" t="s">
        <v>8221</v>
      </c>
      <c r="F483">
        <v>9</v>
      </c>
      <c r="G483">
        <v>16</v>
      </c>
    </row>
    <row r="484" spans="1:7" x14ac:dyDescent="0.45">
      <c r="A484" t="s">
        <v>8219</v>
      </c>
      <c r="B484">
        <v>123</v>
      </c>
      <c r="C484">
        <v>50</v>
      </c>
      <c r="E484" t="s">
        <v>8221</v>
      </c>
      <c r="F484">
        <v>2</v>
      </c>
      <c r="G484">
        <v>3</v>
      </c>
    </row>
    <row r="485" spans="1:7" x14ac:dyDescent="0.45">
      <c r="A485" t="s">
        <v>8219</v>
      </c>
      <c r="B485">
        <v>70</v>
      </c>
      <c r="C485">
        <v>159</v>
      </c>
      <c r="E485" t="s">
        <v>8221</v>
      </c>
      <c r="F485">
        <v>0</v>
      </c>
      <c r="G485">
        <v>3</v>
      </c>
    </row>
    <row r="486" spans="1:7" x14ac:dyDescent="0.45">
      <c r="A486" t="s">
        <v>8219</v>
      </c>
      <c r="B486">
        <v>85</v>
      </c>
      <c r="C486">
        <v>182</v>
      </c>
      <c r="E486" t="s">
        <v>8221</v>
      </c>
      <c r="F486">
        <v>147</v>
      </c>
      <c r="G486">
        <v>2</v>
      </c>
    </row>
    <row r="487" spans="1:7" x14ac:dyDescent="0.45">
      <c r="A487" t="s">
        <v>8219</v>
      </c>
      <c r="B487">
        <v>86</v>
      </c>
      <c r="C487">
        <v>206</v>
      </c>
      <c r="E487" t="s">
        <v>8221</v>
      </c>
      <c r="F487">
        <v>49</v>
      </c>
      <c r="G487">
        <v>1</v>
      </c>
    </row>
    <row r="488" spans="1:7" x14ac:dyDescent="0.45">
      <c r="A488" t="s">
        <v>8219</v>
      </c>
      <c r="B488">
        <v>13</v>
      </c>
      <c r="C488">
        <v>169</v>
      </c>
      <c r="E488" t="s">
        <v>8221</v>
      </c>
      <c r="F488">
        <v>1</v>
      </c>
      <c r="G488">
        <v>0</v>
      </c>
    </row>
    <row r="489" spans="1:7" x14ac:dyDescent="0.45">
      <c r="A489" t="s">
        <v>8219</v>
      </c>
      <c r="B489">
        <v>33</v>
      </c>
      <c r="C489">
        <v>31</v>
      </c>
      <c r="E489" t="s">
        <v>8221</v>
      </c>
      <c r="F489">
        <v>2</v>
      </c>
      <c r="G489">
        <v>1</v>
      </c>
    </row>
    <row r="490" spans="1:7" x14ac:dyDescent="0.45">
      <c r="A490" t="s">
        <v>8219</v>
      </c>
      <c r="B490">
        <v>15</v>
      </c>
      <c r="C490">
        <v>28</v>
      </c>
      <c r="E490" t="s">
        <v>8221</v>
      </c>
      <c r="F490">
        <v>7</v>
      </c>
      <c r="G490">
        <v>19</v>
      </c>
    </row>
    <row r="491" spans="1:7" x14ac:dyDescent="0.45">
      <c r="A491" t="s">
        <v>8219</v>
      </c>
      <c r="B491">
        <v>273</v>
      </c>
      <c r="C491">
        <v>54</v>
      </c>
      <c r="E491" t="s">
        <v>8221</v>
      </c>
      <c r="F491">
        <v>4</v>
      </c>
      <c r="G491">
        <v>9</v>
      </c>
    </row>
    <row r="492" spans="1:7" x14ac:dyDescent="0.45">
      <c r="A492" t="s">
        <v>8219</v>
      </c>
      <c r="B492">
        <v>714</v>
      </c>
      <c r="C492">
        <v>68</v>
      </c>
      <c r="E492" t="s">
        <v>8221</v>
      </c>
      <c r="F492">
        <v>27</v>
      </c>
      <c r="G492">
        <v>1</v>
      </c>
    </row>
    <row r="493" spans="1:7" x14ac:dyDescent="0.45">
      <c r="A493" t="s">
        <v>8219</v>
      </c>
      <c r="B493">
        <v>170</v>
      </c>
      <c r="C493">
        <v>190</v>
      </c>
      <c r="E493" t="s">
        <v>8221</v>
      </c>
      <c r="F493">
        <v>94</v>
      </c>
      <c r="G493">
        <v>0</v>
      </c>
    </row>
    <row r="494" spans="1:7" x14ac:dyDescent="0.45">
      <c r="A494" t="s">
        <v>8219</v>
      </c>
      <c r="B494">
        <v>512</v>
      </c>
      <c r="C494">
        <v>189</v>
      </c>
      <c r="E494" t="s">
        <v>8221</v>
      </c>
      <c r="F494">
        <v>29</v>
      </c>
      <c r="G494">
        <v>1</v>
      </c>
    </row>
    <row r="495" spans="1:7" x14ac:dyDescent="0.45">
      <c r="A495" t="s">
        <v>8219</v>
      </c>
      <c r="B495">
        <v>314</v>
      </c>
      <c r="C495">
        <v>130</v>
      </c>
      <c r="E495" t="s">
        <v>8221</v>
      </c>
      <c r="F495">
        <v>7</v>
      </c>
      <c r="G495">
        <v>5</v>
      </c>
    </row>
    <row r="496" spans="1:7" x14ac:dyDescent="0.45">
      <c r="A496" t="s">
        <v>8219</v>
      </c>
      <c r="B496">
        <v>167</v>
      </c>
      <c r="C496">
        <v>74</v>
      </c>
      <c r="E496" t="s">
        <v>8221</v>
      </c>
      <c r="F496">
        <v>22</v>
      </c>
      <c r="G496">
        <v>3</v>
      </c>
    </row>
    <row r="497" spans="1:7" x14ac:dyDescent="0.45">
      <c r="A497" t="s">
        <v>8219</v>
      </c>
      <c r="B497">
        <v>9</v>
      </c>
      <c r="C497">
        <v>274</v>
      </c>
      <c r="E497" t="s">
        <v>8221</v>
      </c>
      <c r="F497">
        <v>1</v>
      </c>
      <c r="G497">
        <v>4</v>
      </c>
    </row>
    <row r="498" spans="1:7" x14ac:dyDescent="0.45">
      <c r="A498" t="s">
        <v>8219</v>
      </c>
      <c r="B498">
        <v>103</v>
      </c>
      <c r="C498">
        <v>22</v>
      </c>
      <c r="E498" t="s">
        <v>8221</v>
      </c>
      <c r="F498">
        <v>10</v>
      </c>
      <c r="G498">
        <v>3</v>
      </c>
    </row>
    <row r="499" spans="1:7" x14ac:dyDescent="0.45">
      <c r="A499" t="s">
        <v>8219</v>
      </c>
      <c r="B499">
        <v>111</v>
      </c>
      <c r="C499">
        <v>31</v>
      </c>
      <c r="E499" t="s">
        <v>8221</v>
      </c>
      <c r="F499">
        <v>6</v>
      </c>
      <c r="G499">
        <v>5</v>
      </c>
    </row>
    <row r="500" spans="1:7" x14ac:dyDescent="0.45">
      <c r="A500" t="s">
        <v>8219</v>
      </c>
      <c r="B500">
        <v>271</v>
      </c>
      <c r="C500">
        <v>63</v>
      </c>
      <c r="E500" t="s">
        <v>8221</v>
      </c>
      <c r="F500">
        <v>24</v>
      </c>
      <c r="G500">
        <v>17</v>
      </c>
    </row>
    <row r="501" spans="1:7" x14ac:dyDescent="0.45">
      <c r="A501" t="s">
        <v>8219</v>
      </c>
      <c r="B501">
        <v>101</v>
      </c>
      <c r="C501">
        <v>20</v>
      </c>
      <c r="E501" t="s">
        <v>8221</v>
      </c>
      <c r="F501">
        <v>15</v>
      </c>
      <c r="G501">
        <v>3</v>
      </c>
    </row>
    <row r="502" spans="1:7" x14ac:dyDescent="0.45">
      <c r="A502" t="s">
        <v>8219</v>
      </c>
      <c r="B502">
        <v>57</v>
      </c>
      <c r="C502">
        <v>25</v>
      </c>
      <c r="E502" t="s">
        <v>8221</v>
      </c>
      <c r="F502">
        <v>37</v>
      </c>
      <c r="G502">
        <v>2</v>
      </c>
    </row>
    <row r="503" spans="1:7" x14ac:dyDescent="0.45">
      <c r="A503" t="s">
        <v>8219</v>
      </c>
      <c r="B503">
        <v>62</v>
      </c>
      <c r="C503">
        <v>61</v>
      </c>
      <c r="E503" t="s">
        <v>8221</v>
      </c>
      <c r="F503">
        <v>20</v>
      </c>
      <c r="G503">
        <v>6</v>
      </c>
    </row>
    <row r="504" spans="1:7" x14ac:dyDescent="0.45">
      <c r="A504" t="s">
        <v>8219</v>
      </c>
      <c r="B504">
        <v>32</v>
      </c>
      <c r="C504">
        <v>52</v>
      </c>
      <c r="E504" t="s">
        <v>8221</v>
      </c>
      <c r="F504">
        <v>7</v>
      </c>
      <c r="G504">
        <v>0</v>
      </c>
    </row>
    <row r="505" spans="1:7" x14ac:dyDescent="0.45">
      <c r="A505" t="s">
        <v>8219</v>
      </c>
      <c r="B505">
        <v>141</v>
      </c>
      <c r="C505">
        <v>86</v>
      </c>
      <c r="E505" t="s">
        <v>8221</v>
      </c>
      <c r="F505">
        <v>0</v>
      </c>
      <c r="G505">
        <v>1</v>
      </c>
    </row>
    <row r="506" spans="1:7" x14ac:dyDescent="0.45">
      <c r="A506" t="s">
        <v>8219</v>
      </c>
      <c r="B506">
        <v>75</v>
      </c>
      <c r="C506">
        <v>42</v>
      </c>
      <c r="E506" t="s">
        <v>8221</v>
      </c>
      <c r="F506">
        <v>21</v>
      </c>
      <c r="G506">
        <v>3</v>
      </c>
    </row>
    <row r="507" spans="1:7" x14ac:dyDescent="0.45">
      <c r="A507" t="s">
        <v>8219</v>
      </c>
      <c r="B507">
        <v>46</v>
      </c>
      <c r="C507">
        <v>52</v>
      </c>
      <c r="E507" t="s">
        <v>8221</v>
      </c>
      <c r="F507">
        <v>3</v>
      </c>
      <c r="G507">
        <v>13</v>
      </c>
    </row>
    <row r="508" spans="1:7" x14ac:dyDescent="0.45">
      <c r="A508" t="s">
        <v>8219</v>
      </c>
      <c r="B508">
        <v>103</v>
      </c>
      <c r="C508">
        <v>120</v>
      </c>
      <c r="E508" t="s">
        <v>8221</v>
      </c>
      <c r="F508">
        <v>11</v>
      </c>
      <c r="G508">
        <v>1</v>
      </c>
    </row>
    <row r="509" spans="1:7" x14ac:dyDescent="0.45">
      <c r="A509" t="s">
        <v>8219</v>
      </c>
      <c r="B509">
        <v>6</v>
      </c>
      <c r="C509">
        <v>22</v>
      </c>
      <c r="E509" t="s">
        <v>8221</v>
      </c>
      <c r="F509">
        <v>1</v>
      </c>
      <c r="G509">
        <v>1</v>
      </c>
    </row>
    <row r="510" spans="1:7" x14ac:dyDescent="0.45">
      <c r="A510" t="s">
        <v>8219</v>
      </c>
      <c r="B510">
        <v>83</v>
      </c>
      <c r="C510">
        <v>64</v>
      </c>
      <c r="E510" t="s">
        <v>8221</v>
      </c>
      <c r="F510">
        <v>312</v>
      </c>
      <c r="G510">
        <v>9</v>
      </c>
    </row>
    <row r="511" spans="1:7" x14ac:dyDescent="0.45">
      <c r="A511" t="s">
        <v>8219</v>
      </c>
      <c r="B511">
        <v>108</v>
      </c>
      <c r="C511">
        <v>23</v>
      </c>
      <c r="E511" t="s">
        <v>8221</v>
      </c>
      <c r="F511">
        <v>1</v>
      </c>
      <c r="G511">
        <v>0</v>
      </c>
    </row>
    <row r="512" spans="1:7" x14ac:dyDescent="0.45">
      <c r="A512" t="s">
        <v>8219</v>
      </c>
      <c r="B512">
        <v>25</v>
      </c>
      <c r="C512">
        <v>238</v>
      </c>
      <c r="E512" t="s">
        <v>8221</v>
      </c>
      <c r="F512">
        <v>3</v>
      </c>
      <c r="G512">
        <v>2</v>
      </c>
    </row>
    <row r="513" spans="1:7" x14ac:dyDescent="0.45">
      <c r="A513" t="s">
        <v>8219</v>
      </c>
      <c r="B513">
        <v>549</v>
      </c>
      <c r="C513">
        <v>33</v>
      </c>
      <c r="E513" t="s">
        <v>8221</v>
      </c>
      <c r="F513">
        <v>4</v>
      </c>
      <c r="G513">
        <v>1</v>
      </c>
    </row>
    <row r="514" spans="1:7" x14ac:dyDescent="0.45">
      <c r="A514" t="s">
        <v>8219</v>
      </c>
      <c r="B514">
        <v>222</v>
      </c>
      <c r="C514">
        <v>32</v>
      </c>
      <c r="E514" t="s">
        <v>8221</v>
      </c>
      <c r="F514">
        <v>10</v>
      </c>
      <c r="G514">
        <v>10</v>
      </c>
    </row>
    <row r="515" spans="1:7" x14ac:dyDescent="0.45">
      <c r="A515" t="s">
        <v>8219</v>
      </c>
      <c r="B515">
        <v>183</v>
      </c>
      <c r="C515">
        <v>24</v>
      </c>
      <c r="E515" t="s">
        <v>8221</v>
      </c>
      <c r="F515">
        <v>8</v>
      </c>
      <c r="G515">
        <v>3</v>
      </c>
    </row>
    <row r="516" spans="1:7" x14ac:dyDescent="0.45">
      <c r="A516" t="s">
        <v>8219</v>
      </c>
      <c r="B516">
        <v>89</v>
      </c>
      <c r="C516">
        <v>29</v>
      </c>
      <c r="E516" t="s">
        <v>8221</v>
      </c>
      <c r="F516">
        <v>3</v>
      </c>
      <c r="G516">
        <v>2</v>
      </c>
    </row>
    <row r="517" spans="1:7" x14ac:dyDescent="0.45">
      <c r="A517" t="s">
        <v>8219</v>
      </c>
      <c r="B517">
        <v>253</v>
      </c>
      <c r="C517">
        <v>50</v>
      </c>
      <c r="E517" t="s">
        <v>8221</v>
      </c>
      <c r="F517">
        <v>1</v>
      </c>
      <c r="G517">
        <v>2</v>
      </c>
    </row>
    <row r="518" spans="1:7" x14ac:dyDescent="0.45">
      <c r="A518" t="s">
        <v>8219</v>
      </c>
      <c r="B518">
        <v>140</v>
      </c>
      <c r="C518">
        <v>108</v>
      </c>
      <c r="E518" t="s">
        <v>8221</v>
      </c>
      <c r="F518">
        <v>0</v>
      </c>
      <c r="G518">
        <v>1</v>
      </c>
    </row>
    <row r="519" spans="1:7" x14ac:dyDescent="0.45">
      <c r="A519" t="s">
        <v>8219</v>
      </c>
      <c r="B519">
        <v>103</v>
      </c>
      <c r="C519">
        <v>139</v>
      </c>
      <c r="E519" t="s">
        <v>8221</v>
      </c>
      <c r="F519">
        <v>5</v>
      </c>
      <c r="G519">
        <v>14</v>
      </c>
    </row>
    <row r="520" spans="1:7" x14ac:dyDescent="0.45">
      <c r="A520" t="s">
        <v>8219</v>
      </c>
      <c r="B520">
        <v>138</v>
      </c>
      <c r="C520">
        <v>7</v>
      </c>
      <c r="E520" t="s">
        <v>8221</v>
      </c>
      <c r="F520">
        <v>0</v>
      </c>
      <c r="G520">
        <v>0</v>
      </c>
    </row>
    <row r="521" spans="1:7" x14ac:dyDescent="0.45">
      <c r="A521" t="s">
        <v>8219</v>
      </c>
      <c r="B521">
        <v>191</v>
      </c>
      <c r="C521">
        <v>149</v>
      </c>
      <c r="E521" t="s">
        <v>8221</v>
      </c>
      <c r="F521">
        <v>3</v>
      </c>
      <c r="G521">
        <v>0</v>
      </c>
    </row>
    <row r="522" spans="1:7" x14ac:dyDescent="0.45">
      <c r="A522" t="s">
        <v>8219</v>
      </c>
      <c r="B522">
        <v>45</v>
      </c>
      <c r="C522">
        <v>31</v>
      </c>
      <c r="E522" t="s">
        <v>8221</v>
      </c>
      <c r="F522">
        <v>7</v>
      </c>
      <c r="G522">
        <v>4</v>
      </c>
    </row>
    <row r="523" spans="1:7" x14ac:dyDescent="0.45">
      <c r="A523" t="s">
        <v>8219</v>
      </c>
      <c r="B523">
        <v>17</v>
      </c>
      <c r="C523">
        <v>26</v>
      </c>
      <c r="E523" t="s">
        <v>8221</v>
      </c>
      <c r="F523">
        <v>0</v>
      </c>
      <c r="G523">
        <v>3</v>
      </c>
    </row>
    <row r="524" spans="1:7" x14ac:dyDescent="0.45">
      <c r="A524" t="s">
        <v>8219</v>
      </c>
      <c r="B524">
        <v>31</v>
      </c>
      <c r="C524">
        <v>172</v>
      </c>
      <c r="E524" t="s">
        <v>8221</v>
      </c>
      <c r="F524">
        <v>2</v>
      </c>
      <c r="G524">
        <v>0</v>
      </c>
    </row>
    <row r="525" spans="1:7" x14ac:dyDescent="0.45">
      <c r="A525" t="s">
        <v>8219</v>
      </c>
      <c r="B525">
        <v>50</v>
      </c>
      <c r="C525">
        <v>78</v>
      </c>
      <c r="E525" t="s">
        <v>8221</v>
      </c>
      <c r="F525">
        <v>23</v>
      </c>
      <c r="G525">
        <v>5</v>
      </c>
    </row>
    <row r="526" spans="1:7" x14ac:dyDescent="0.45">
      <c r="A526" t="s">
        <v>8219</v>
      </c>
      <c r="B526">
        <v>59</v>
      </c>
      <c r="C526">
        <v>120</v>
      </c>
      <c r="E526" t="s">
        <v>8221</v>
      </c>
      <c r="F526">
        <v>1</v>
      </c>
      <c r="G526">
        <v>0</v>
      </c>
    </row>
    <row r="527" spans="1:7" x14ac:dyDescent="0.45">
      <c r="A527" t="s">
        <v>8219</v>
      </c>
      <c r="B527">
        <v>81</v>
      </c>
      <c r="C527">
        <v>227</v>
      </c>
      <c r="E527" t="s">
        <v>8221</v>
      </c>
      <c r="F527">
        <v>2</v>
      </c>
      <c r="G527">
        <v>10</v>
      </c>
    </row>
    <row r="528" spans="1:7" x14ac:dyDescent="0.45">
      <c r="A528" t="s">
        <v>8219</v>
      </c>
      <c r="B528">
        <v>508</v>
      </c>
      <c r="C528">
        <v>42</v>
      </c>
      <c r="E528" t="s">
        <v>8221</v>
      </c>
      <c r="F528">
        <v>3</v>
      </c>
      <c r="G528">
        <v>11</v>
      </c>
    </row>
    <row r="529" spans="1:7" x14ac:dyDescent="0.45">
      <c r="A529" t="s">
        <v>8219</v>
      </c>
      <c r="B529">
        <v>74</v>
      </c>
      <c r="C529">
        <v>64</v>
      </c>
      <c r="E529" t="s">
        <v>8221</v>
      </c>
      <c r="F529">
        <v>0</v>
      </c>
      <c r="G529">
        <v>2</v>
      </c>
    </row>
    <row r="530" spans="1:7" x14ac:dyDescent="0.45">
      <c r="A530" t="s">
        <v>8219</v>
      </c>
      <c r="B530">
        <v>141</v>
      </c>
      <c r="C530">
        <v>121</v>
      </c>
      <c r="E530" t="s">
        <v>8221</v>
      </c>
      <c r="F530">
        <v>13</v>
      </c>
      <c r="G530">
        <v>2</v>
      </c>
    </row>
    <row r="531" spans="1:7" x14ac:dyDescent="0.45">
      <c r="A531" t="s">
        <v>8219</v>
      </c>
      <c r="B531">
        <v>711</v>
      </c>
      <c r="C531">
        <v>87</v>
      </c>
      <c r="E531" t="s">
        <v>8221</v>
      </c>
      <c r="F531">
        <v>1</v>
      </c>
      <c r="G531">
        <v>22</v>
      </c>
    </row>
    <row r="532" spans="1:7" x14ac:dyDescent="0.45">
      <c r="A532" t="s">
        <v>8219</v>
      </c>
      <c r="B532">
        <v>141</v>
      </c>
      <c r="C532">
        <v>65</v>
      </c>
      <c r="E532" t="s">
        <v>8221</v>
      </c>
      <c r="F532">
        <v>1</v>
      </c>
      <c r="G532">
        <v>8</v>
      </c>
    </row>
    <row r="533" spans="1:7" x14ac:dyDescent="0.45">
      <c r="A533" t="s">
        <v>8219</v>
      </c>
      <c r="B533">
        <v>109</v>
      </c>
      <c r="C533">
        <v>49</v>
      </c>
      <c r="E533" t="s">
        <v>8221</v>
      </c>
      <c r="F533">
        <v>1</v>
      </c>
      <c r="G533">
        <v>6</v>
      </c>
    </row>
    <row r="534" spans="1:7" x14ac:dyDescent="0.45">
      <c r="A534" t="s">
        <v>8219</v>
      </c>
      <c r="B534">
        <v>361</v>
      </c>
      <c r="C534">
        <v>19</v>
      </c>
      <c r="E534" t="s">
        <v>8221</v>
      </c>
      <c r="F534">
        <v>6</v>
      </c>
      <c r="G534">
        <v>1</v>
      </c>
    </row>
    <row r="535" spans="1:7" x14ac:dyDescent="0.45">
      <c r="A535" t="s">
        <v>8219</v>
      </c>
      <c r="B535">
        <v>176</v>
      </c>
      <c r="C535">
        <v>81</v>
      </c>
      <c r="E535" t="s">
        <v>8221</v>
      </c>
      <c r="F535">
        <v>39</v>
      </c>
      <c r="G535">
        <v>3</v>
      </c>
    </row>
    <row r="536" spans="1:7" x14ac:dyDescent="0.45">
      <c r="A536" t="s">
        <v>8219</v>
      </c>
      <c r="B536">
        <v>670</v>
      </c>
      <c r="C536">
        <v>264</v>
      </c>
      <c r="E536" t="s">
        <v>8221</v>
      </c>
      <c r="F536">
        <v>4</v>
      </c>
      <c r="G536">
        <v>0</v>
      </c>
    </row>
    <row r="537" spans="1:7" x14ac:dyDescent="0.45">
      <c r="A537" t="s">
        <v>8219</v>
      </c>
      <c r="B537">
        <v>96</v>
      </c>
      <c r="C537">
        <v>25</v>
      </c>
      <c r="E537" t="s">
        <v>8221</v>
      </c>
      <c r="F537">
        <v>1</v>
      </c>
      <c r="G537">
        <v>0</v>
      </c>
    </row>
    <row r="538" spans="1:7" x14ac:dyDescent="0.45">
      <c r="A538" t="s">
        <v>8219</v>
      </c>
      <c r="B538">
        <v>74</v>
      </c>
      <c r="C538">
        <v>5</v>
      </c>
      <c r="E538" t="s">
        <v>8221</v>
      </c>
      <c r="F538">
        <v>0</v>
      </c>
      <c r="G538">
        <v>0</v>
      </c>
    </row>
    <row r="539" spans="1:7" x14ac:dyDescent="0.45">
      <c r="A539" t="s">
        <v>8219</v>
      </c>
      <c r="B539">
        <v>52</v>
      </c>
      <c r="C539">
        <v>144</v>
      </c>
      <c r="E539" t="s">
        <v>8221</v>
      </c>
      <c r="F539">
        <v>0</v>
      </c>
      <c r="G539">
        <v>0</v>
      </c>
    </row>
    <row r="540" spans="1:7" x14ac:dyDescent="0.45">
      <c r="A540" t="s">
        <v>8219</v>
      </c>
      <c r="B540">
        <v>105</v>
      </c>
      <c r="C540">
        <v>92</v>
      </c>
      <c r="E540" t="s">
        <v>8221</v>
      </c>
      <c r="F540">
        <v>0</v>
      </c>
      <c r="G540">
        <v>0</v>
      </c>
    </row>
    <row r="541" spans="1:7" x14ac:dyDescent="0.45">
      <c r="A541" t="s">
        <v>8219</v>
      </c>
      <c r="B541">
        <v>41</v>
      </c>
      <c r="C541">
        <v>147</v>
      </c>
      <c r="E541" t="s">
        <v>8221</v>
      </c>
      <c r="F541">
        <v>8</v>
      </c>
      <c r="G541">
        <v>3</v>
      </c>
    </row>
    <row r="542" spans="1:7" x14ac:dyDescent="0.45">
      <c r="A542" t="s">
        <v>8219</v>
      </c>
      <c r="B542">
        <v>34</v>
      </c>
      <c r="C542">
        <v>90</v>
      </c>
      <c r="E542" t="s">
        <v>8221</v>
      </c>
      <c r="F542">
        <v>0</v>
      </c>
      <c r="G542">
        <v>0</v>
      </c>
    </row>
    <row r="543" spans="1:7" x14ac:dyDescent="0.45">
      <c r="A543" t="s">
        <v>8219</v>
      </c>
      <c r="B543">
        <v>66</v>
      </c>
      <c r="C543">
        <v>87</v>
      </c>
      <c r="E543" t="s">
        <v>8221</v>
      </c>
      <c r="F543">
        <v>1</v>
      </c>
      <c r="G543">
        <v>0</v>
      </c>
    </row>
    <row r="544" spans="1:7" x14ac:dyDescent="0.45">
      <c r="A544" t="s">
        <v>8219</v>
      </c>
      <c r="B544">
        <v>50</v>
      </c>
      <c r="C544">
        <v>20</v>
      </c>
      <c r="E544" t="s">
        <v>8221</v>
      </c>
      <c r="F544">
        <v>12</v>
      </c>
      <c r="G544">
        <v>1</v>
      </c>
    </row>
    <row r="545" spans="1:7" x14ac:dyDescent="0.45">
      <c r="A545" t="s">
        <v>8219</v>
      </c>
      <c r="B545">
        <v>159</v>
      </c>
      <c r="C545">
        <v>70</v>
      </c>
      <c r="E545" t="s">
        <v>8221</v>
      </c>
      <c r="F545">
        <v>0</v>
      </c>
      <c r="G545">
        <v>6</v>
      </c>
    </row>
    <row r="546" spans="1:7" x14ac:dyDescent="0.45">
      <c r="A546" t="s">
        <v>8219</v>
      </c>
      <c r="B546">
        <v>182</v>
      </c>
      <c r="C546">
        <v>16</v>
      </c>
      <c r="E546" t="s">
        <v>8221</v>
      </c>
      <c r="F546">
        <v>3</v>
      </c>
      <c r="G546">
        <v>1</v>
      </c>
    </row>
    <row r="547" spans="1:7" x14ac:dyDescent="0.45">
      <c r="A547" t="s">
        <v>8219</v>
      </c>
      <c r="B547">
        <v>206</v>
      </c>
      <c r="C547">
        <v>52</v>
      </c>
      <c r="E547" t="s">
        <v>8221</v>
      </c>
      <c r="F547">
        <v>2</v>
      </c>
      <c r="G547">
        <v>2</v>
      </c>
    </row>
    <row r="548" spans="1:7" x14ac:dyDescent="0.45">
      <c r="A548" t="s">
        <v>8219</v>
      </c>
      <c r="B548">
        <v>169</v>
      </c>
      <c r="C548">
        <v>66</v>
      </c>
      <c r="E548" t="s">
        <v>8221</v>
      </c>
      <c r="F548">
        <v>6</v>
      </c>
      <c r="G548">
        <v>0</v>
      </c>
    </row>
    <row r="549" spans="1:7" x14ac:dyDescent="0.45">
      <c r="A549" t="s">
        <v>8219</v>
      </c>
      <c r="B549">
        <v>31</v>
      </c>
      <c r="C549">
        <v>109</v>
      </c>
      <c r="E549" t="s">
        <v>8221</v>
      </c>
      <c r="F549">
        <v>0</v>
      </c>
      <c r="G549">
        <v>3</v>
      </c>
    </row>
    <row r="550" spans="1:7" x14ac:dyDescent="0.45">
      <c r="A550" t="s">
        <v>8219</v>
      </c>
      <c r="B550">
        <v>28</v>
      </c>
      <c r="C550">
        <v>168</v>
      </c>
      <c r="E550" t="s">
        <v>8221</v>
      </c>
      <c r="F550">
        <v>15</v>
      </c>
      <c r="G550">
        <v>3</v>
      </c>
    </row>
    <row r="551" spans="1:7" x14ac:dyDescent="0.45">
      <c r="A551" t="s">
        <v>8219</v>
      </c>
      <c r="B551">
        <v>54</v>
      </c>
      <c r="C551">
        <v>31</v>
      </c>
      <c r="E551" t="s">
        <v>8221</v>
      </c>
      <c r="F551">
        <v>1</v>
      </c>
      <c r="G551">
        <v>0</v>
      </c>
    </row>
    <row r="552" spans="1:7" x14ac:dyDescent="0.45">
      <c r="A552" t="s">
        <v>8219</v>
      </c>
      <c r="B552">
        <v>467</v>
      </c>
      <c r="C552">
        <v>133</v>
      </c>
      <c r="E552" t="s">
        <v>8221</v>
      </c>
      <c r="F552">
        <v>3</v>
      </c>
      <c r="G552">
        <v>6</v>
      </c>
    </row>
    <row r="553" spans="1:7" x14ac:dyDescent="0.45">
      <c r="A553" t="s">
        <v>8219</v>
      </c>
      <c r="B553">
        <v>389</v>
      </c>
      <c r="C553">
        <v>151</v>
      </c>
      <c r="E553" t="s">
        <v>8221</v>
      </c>
      <c r="F553">
        <v>8</v>
      </c>
      <c r="G553">
        <v>0</v>
      </c>
    </row>
    <row r="554" spans="1:7" x14ac:dyDescent="0.45">
      <c r="A554" t="s">
        <v>8219</v>
      </c>
      <c r="B554">
        <v>68</v>
      </c>
      <c r="C554">
        <v>5</v>
      </c>
      <c r="E554" t="s">
        <v>8221</v>
      </c>
      <c r="F554">
        <v>0</v>
      </c>
      <c r="G554">
        <v>19</v>
      </c>
    </row>
    <row r="555" spans="1:7" x14ac:dyDescent="0.45">
      <c r="A555" t="s">
        <v>8219</v>
      </c>
      <c r="B555">
        <v>413</v>
      </c>
      <c r="C555">
        <v>73</v>
      </c>
      <c r="E555" t="s">
        <v>8221</v>
      </c>
      <c r="F555">
        <v>3</v>
      </c>
      <c r="G555">
        <v>1</v>
      </c>
    </row>
    <row r="556" spans="1:7" x14ac:dyDescent="0.45">
      <c r="A556" t="s">
        <v>8219</v>
      </c>
      <c r="B556">
        <v>190</v>
      </c>
      <c r="C556">
        <v>148</v>
      </c>
      <c r="E556" t="s">
        <v>8221</v>
      </c>
      <c r="F556">
        <v>3</v>
      </c>
      <c r="G556">
        <v>2</v>
      </c>
    </row>
    <row r="557" spans="1:7" x14ac:dyDescent="0.45">
      <c r="A557" t="s">
        <v>8219</v>
      </c>
      <c r="B557">
        <v>189</v>
      </c>
      <c r="C557">
        <v>93</v>
      </c>
      <c r="E557" t="s">
        <v>8221</v>
      </c>
      <c r="F557">
        <v>0</v>
      </c>
      <c r="G557">
        <v>0</v>
      </c>
    </row>
    <row r="558" spans="1:7" x14ac:dyDescent="0.45">
      <c r="A558" t="s">
        <v>8219</v>
      </c>
      <c r="B558">
        <v>130</v>
      </c>
      <c r="C558">
        <v>63</v>
      </c>
      <c r="E558" t="s">
        <v>8221</v>
      </c>
      <c r="F558">
        <v>19</v>
      </c>
      <c r="G558">
        <v>11</v>
      </c>
    </row>
    <row r="559" spans="1:7" x14ac:dyDescent="0.45">
      <c r="A559" t="s">
        <v>8219</v>
      </c>
      <c r="B559">
        <v>74</v>
      </c>
      <c r="C559">
        <v>134</v>
      </c>
      <c r="E559" t="s">
        <v>8221</v>
      </c>
      <c r="F559">
        <v>0</v>
      </c>
      <c r="G559">
        <v>0</v>
      </c>
    </row>
    <row r="560" spans="1:7" x14ac:dyDescent="0.45">
      <c r="A560" t="s">
        <v>8219</v>
      </c>
      <c r="B560">
        <v>274</v>
      </c>
      <c r="C560">
        <v>14</v>
      </c>
      <c r="E560" t="s">
        <v>8221</v>
      </c>
      <c r="F560">
        <v>2</v>
      </c>
      <c r="G560">
        <v>0</v>
      </c>
    </row>
    <row r="561" spans="1:7" x14ac:dyDescent="0.45">
      <c r="A561" t="s">
        <v>8219</v>
      </c>
      <c r="B561">
        <v>22</v>
      </c>
      <c r="C561">
        <v>78</v>
      </c>
      <c r="E561" t="s">
        <v>8221</v>
      </c>
      <c r="F561">
        <v>0</v>
      </c>
      <c r="G561">
        <v>1</v>
      </c>
    </row>
    <row r="562" spans="1:7" x14ac:dyDescent="0.45">
      <c r="A562" t="s">
        <v>8219</v>
      </c>
      <c r="B562">
        <v>31</v>
      </c>
      <c r="C562">
        <v>112</v>
      </c>
      <c r="E562" t="s">
        <v>8221</v>
      </c>
      <c r="F562">
        <v>0</v>
      </c>
      <c r="G562">
        <v>3</v>
      </c>
    </row>
    <row r="563" spans="1:7" x14ac:dyDescent="0.45">
      <c r="A563" t="s">
        <v>8219</v>
      </c>
      <c r="B563">
        <v>63</v>
      </c>
      <c r="C563">
        <v>34</v>
      </c>
      <c r="E563" t="s">
        <v>8221</v>
      </c>
      <c r="F563">
        <v>25</v>
      </c>
      <c r="G563">
        <v>1</v>
      </c>
    </row>
    <row r="564" spans="1:7" x14ac:dyDescent="0.45">
      <c r="A564" t="s">
        <v>8219</v>
      </c>
      <c r="B564">
        <v>20</v>
      </c>
      <c r="C564">
        <v>19</v>
      </c>
      <c r="E564" t="s">
        <v>8221</v>
      </c>
      <c r="F564">
        <v>8</v>
      </c>
      <c r="G564">
        <v>15</v>
      </c>
    </row>
    <row r="565" spans="1:7" x14ac:dyDescent="0.45">
      <c r="A565" t="s">
        <v>8219</v>
      </c>
      <c r="B565">
        <v>25</v>
      </c>
      <c r="C565">
        <v>13</v>
      </c>
      <c r="E565" t="s">
        <v>8221</v>
      </c>
      <c r="F565">
        <v>16</v>
      </c>
      <c r="G565">
        <v>2</v>
      </c>
    </row>
    <row r="566" spans="1:7" x14ac:dyDescent="0.45">
      <c r="A566" t="s">
        <v>8219</v>
      </c>
      <c r="B566">
        <v>61</v>
      </c>
      <c r="C566">
        <v>104</v>
      </c>
      <c r="E566" t="s">
        <v>8221</v>
      </c>
      <c r="F566">
        <v>3</v>
      </c>
      <c r="G566">
        <v>1</v>
      </c>
    </row>
    <row r="567" spans="1:7" x14ac:dyDescent="0.45">
      <c r="A567" t="s">
        <v>8219</v>
      </c>
      <c r="B567">
        <v>52</v>
      </c>
      <c r="C567">
        <v>52</v>
      </c>
      <c r="E567" t="s">
        <v>8221</v>
      </c>
      <c r="F567">
        <v>3</v>
      </c>
      <c r="G567">
        <v>1</v>
      </c>
    </row>
    <row r="568" spans="1:7" x14ac:dyDescent="0.45">
      <c r="A568" t="s">
        <v>8219</v>
      </c>
      <c r="B568">
        <v>86</v>
      </c>
      <c r="C568">
        <v>17</v>
      </c>
      <c r="E568" t="s">
        <v>8221</v>
      </c>
      <c r="F568">
        <v>2</v>
      </c>
      <c r="G568">
        <v>0</v>
      </c>
    </row>
    <row r="569" spans="1:7" x14ac:dyDescent="0.45">
      <c r="A569" t="s">
        <v>8219</v>
      </c>
      <c r="B569">
        <v>42</v>
      </c>
      <c r="C569">
        <v>82</v>
      </c>
      <c r="E569" t="s">
        <v>8221</v>
      </c>
      <c r="F569">
        <v>1</v>
      </c>
      <c r="G569">
        <v>1</v>
      </c>
    </row>
    <row r="570" spans="1:7" x14ac:dyDescent="0.45">
      <c r="A570" t="s">
        <v>8219</v>
      </c>
      <c r="B570">
        <v>52</v>
      </c>
      <c r="C570">
        <v>73</v>
      </c>
      <c r="E570" t="s">
        <v>8221</v>
      </c>
      <c r="F570">
        <v>0</v>
      </c>
      <c r="G570">
        <v>11</v>
      </c>
    </row>
    <row r="571" spans="1:7" x14ac:dyDescent="0.45">
      <c r="A571" t="s">
        <v>8219</v>
      </c>
      <c r="B571">
        <v>120</v>
      </c>
      <c r="C571">
        <v>158</v>
      </c>
      <c r="E571" t="s">
        <v>8221</v>
      </c>
      <c r="F571">
        <v>1</v>
      </c>
      <c r="G571">
        <v>0</v>
      </c>
    </row>
    <row r="572" spans="1:7" x14ac:dyDescent="0.45">
      <c r="A572" t="s">
        <v>8219</v>
      </c>
      <c r="B572">
        <v>22</v>
      </c>
      <c r="C572">
        <v>65</v>
      </c>
      <c r="E572" t="s">
        <v>8221</v>
      </c>
      <c r="F572">
        <v>19</v>
      </c>
      <c r="G572">
        <v>1</v>
      </c>
    </row>
    <row r="573" spans="1:7" x14ac:dyDescent="0.45">
      <c r="A573" t="s">
        <v>8219</v>
      </c>
      <c r="B573">
        <v>64</v>
      </c>
      <c r="C573">
        <v>184</v>
      </c>
      <c r="E573" t="s">
        <v>8221</v>
      </c>
      <c r="F573">
        <v>9</v>
      </c>
      <c r="G573">
        <v>6</v>
      </c>
    </row>
    <row r="574" spans="1:7" x14ac:dyDescent="0.45">
      <c r="A574" t="s">
        <v>8219</v>
      </c>
      <c r="B574">
        <v>23</v>
      </c>
      <c r="C574">
        <v>34</v>
      </c>
      <c r="E574" t="s">
        <v>8221</v>
      </c>
      <c r="F574">
        <v>1</v>
      </c>
      <c r="G574">
        <v>7</v>
      </c>
    </row>
    <row r="575" spans="1:7" x14ac:dyDescent="0.45">
      <c r="A575" t="s">
        <v>8219</v>
      </c>
      <c r="B575">
        <v>238</v>
      </c>
      <c r="C575">
        <v>240</v>
      </c>
      <c r="E575" t="s">
        <v>8221</v>
      </c>
      <c r="F575">
        <v>0</v>
      </c>
      <c r="G575">
        <v>0</v>
      </c>
    </row>
    <row r="576" spans="1:7" x14ac:dyDescent="0.45">
      <c r="A576" t="s">
        <v>8219</v>
      </c>
      <c r="B576">
        <v>33</v>
      </c>
      <c r="C576">
        <v>113</v>
      </c>
      <c r="E576" t="s">
        <v>8221</v>
      </c>
      <c r="F576">
        <v>1</v>
      </c>
      <c r="G576">
        <v>16</v>
      </c>
    </row>
    <row r="577" spans="1:7" x14ac:dyDescent="0.45">
      <c r="A577" t="s">
        <v>8219</v>
      </c>
      <c r="B577">
        <v>32</v>
      </c>
      <c r="C577">
        <v>66</v>
      </c>
      <c r="E577" t="s">
        <v>8221</v>
      </c>
      <c r="F577">
        <v>5</v>
      </c>
      <c r="G577">
        <v>0</v>
      </c>
    </row>
    <row r="578" spans="1:7" x14ac:dyDescent="0.45">
      <c r="A578" t="s">
        <v>8219</v>
      </c>
      <c r="B578">
        <v>24</v>
      </c>
      <c r="C578">
        <v>150</v>
      </c>
      <c r="E578" t="s">
        <v>8221</v>
      </c>
      <c r="F578">
        <v>85</v>
      </c>
      <c r="G578">
        <v>0</v>
      </c>
    </row>
    <row r="579" spans="1:7" x14ac:dyDescent="0.45">
      <c r="A579" t="s">
        <v>8219</v>
      </c>
      <c r="B579">
        <v>29</v>
      </c>
      <c r="C579">
        <v>25</v>
      </c>
      <c r="E579" t="s">
        <v>8221</v>
      </c>
      <c r="F579">
        <v>3</v>
      </c>
      <c r="G579">
        <v>0</v>
      </c>
    </row>
    <row r="580" spans="1:7" x14ac:dyDescent="0.45">
      <c r="A580" t="s">
        <v>8219</v>
      </c>
      <c r="B580">
        <v>50</v>
      </c>
      <c r="C580">
        <v>234</v>
      </c>
      <c r="E580" t="s">
        <v>8221</v>
      </c>
      <c r="F580">
        <v>4</v>
      </c>
      <c r="G580">
        <v>12</v>
      </c>
    </row>
    <row r="581" spans="1:7" x14ac:dyDescent="0.45">
      <c r="A581" t="s">
        <v>8219</v>
      </c>
      <c r="B581">
        <v>108</v>
      </c>
      <c r="C581">
        <v>248</v>
      </c>
      <c r="E581" t="s">
        <v>8221</v>
      </c>
      <c r="F581">
        <v>3</v>
      </c>
      <c r="G581">
        <v>1</v>
      </c>
    </row>
    <row r="582" spans="1:7" x14ac:dyDescent="0.45">
      <c r="A582" t="s">
        <v>8219</v>
      </c>
      <c r="B582">
        <v>139</v>
      </c>
      <c r="C582">
        <v>293</v>
      </c>
      <c r="E582" t="s">
        <v>8221</v>
      </c>
      <c r="F582">
        <v>5</v>
      </c>
      <c r="G582">
        <v>3</v>
      </c>
    </row>
    <row r="583" spans="1:7" x14ac:dyDescent="0.45">
      <c r="A583" t="s">
        <v>8219</v>
      </c>
      <c r="B583">
        <v>7</v>
      </c>
      <c r="C583">
        <v>81</v>
      </c>
      <c r="E583" t="s">
        <v>8221</v>
      </c>
      <c r="F583">
        <v>17</v>
      </c>
      <c r="G583">
        <v>1</v>
      </c>
    </row>
    <row r="584" spans="1:7" x14ac:dyDescent="0.45">
      <c r="A584" t="s">
        <v>8219</v>
      </c>
      <c r="B584">
        <v>149</v>
      </c>
      <c r="C584">
        <v>47</v>
      </c>
      <c r="E584" t="s">
        <v>8221</v>
      </c>
      <c r="F584">
        <v>3</v>
      </c>
      <c r="G584">
        <v>4</v>
      </c>
    </row>
    <row r="585" spans="1:7" x14ac:dyDescent="0.45">
      <c r="A585" t="s">
        <v>8219</v>
      </c>
      <c r="B585">
        <v>31</v>
      </c>
      <c r="C585">
        <v>76</v>
      </c>
      <c r="E585" t="s">
        <v>8221</v>
      </c>
      <c r="F585">
        <v>2</v>
      </c>
      <c r="G585">
        <v>1</v>
      </c>
    </row>
    <row r="586" spans="1:7" x14ac:dyDescent="0.45">
      <c r="A586" t="s">
        <v>8219</v>
      </c>
      <c r="B586">
        <v>26</v>
      </c>
      <c r="C586">
        <v>71</v>
      </c>
      <c r="E586" t="s">
        <v>8221</v>
      </c>
      <c r="F586">
        <v>6</v>
      </c>
      <c r="G586">
        <v>3</v>
      </c>
    </row>
    <row r="587" spans="1:7" x14ac:dyDescent="0.45">
      <c r="A587" t="s">
        <v>8219</v>
      </c>
      <c r="B587">
        <v>172</v>
      </c>
      <c r="C587">
        <v>71</v>
      </c>
      <c r="E587" t="s">
        <v>8221</v>
      </c>
      <c r="F587">
        <v>0</v>
      </c>
      <c r="G587">
        <v>1</v>
      </c>
    </row>
    <row r="588" spans="1:7" x14ac:dyDescent="0.45">
      <c r="A588" t="s">
        <v>8219</v>
      </c>
      <c r="B588">
        <v>78</v>
      </c>
      <c r="C588">
        <v>269</v>
      </c>
      <c r="E588" t="s">
        <v>8221</v>
      </c>
      <c r="F588">
        <v>1</v>
      </c>
      <c r="G588">
        <v>0</v>
      </c>
    </row>
    <row r="589" spans="1:7" x14ac:dyDescent="0.45">
      <c r="A589" t="s">
        <v>8219</v>
      </c>
      <c r="B589">
        <v>120</v>
      </c>
      <c r="C589">
        <v>43</v>
      </c>
      <c r="E589" t="s">
        <v>8221</v>
      </c>
      <c r="F589">
        <v>3</v>
      </c>
      <c r="G589">
        <v>12</v>
      </c>
    </row>
    <row r="590" spans="1:7" x14ac:dyDescent="0.45">
      <c r="A590" t="s">
        <v>8219</v>
      </c>
      <c r="B590">
        <v>227</v>
      </c>
      <c r="C590">
        <v>33</v>
      </c>
      <c r="E590" t="s">
        <v>8221</v>
      </c>
      <c r="F590">
        <v>13</v>
      </c>
      <c r="G590">
        <v>0</v>
      </c>
    </row>
    <row r="591" spans="1:7" x14ac:dyDescent="0.45">
      <c r="A591" t="s">
        <v>8219</v>
      </c>
      <c r="B591">
        <v>42</v>
      </c>
      <c r="C591">
        <v>211</v>
      </c>
      <c r="E591" t="s">
        <v>8221</v>
      </c>
      <c r="F591">
        <v>1</v>
      </c>
      <c r="G591">
        <v>1</v>
      </c>
    </row>
    <row r="592" spans="1:7" x14ac:dyDescent="0.45">
      <c r="A592" t="s">
        <v>8219</v>
      </c>
      <c r="B592">
        <v>64</v>
      </c>
      <c r="C592">
        <v>196</v>
      </c>
      <c r="E592" t="s">
        <v>8221</v>
      </c>
      <c r="F592">
        <v>1</v>
      </c>
      <c r="G592">
        <v>0</v>
      </c>
    </row>
    <row r="593" spans="1:7" x14ac:dyDescent="0.45">
      <c r="A593" t="s">
        <v>8219</v>
      </c>
      <c r="B593">
        <v>121</v>
      </c>
      <c r="C593">
        <v>206</v>
      </c>
      <c r="E593" t="s">
        <v>8221</v>
      </c>
      <c r="F593">
        <v>9</v>
      </c>
      <c r="G593">
        <v>0</v>
      </c>
    </row>
    <row r="594" spans="1:7" x14ac:dyDescent="0.45">
      <c r="A594" t="s">
        <v>8219</v>
      </c>
      <c r="B594">
        <v>87</v>
      </c>
      <c r="C594">
        <v>215</v>
      </c>
      <c r="E594" t="s">
        <v>8221</v>
      </c>
      <c r="F594">
        <v>0</v>
      </c>
      <c r="G594">
        <v>2</v>
      </c>
    </row>
    <row r="595" spans="1:7" x14ac:dyDescent="0.45">
      <c r="A595" t="s">
        <v>8219</v>
      </c>
      <c r="B595">
        <v>65</v>
      </c>
      <c r="C595">
        <v>176</v>
      </c>
      <c r="E595" t="s">
        <v>8221</v>
      </c>
      <c r="F595">
        <v>2</v>
      </c>
      <c r="G595">
        <v>0</v>
      </c>
    </row>
    <row r="596" spans="1:7" x14ac:dyDescent="0.45">
      <c r="A596" t="s">
        <v>8219</v>
      </c>
      <c r="B596">
        <v>49</v>
      </c>
      <c r="C596">
        <v>116</v>
      </c>
      <c r="E596" t="s">
        <v>8221</v>
      </c>
      <c r="F596">
        <v>1</v>
      </c>
      <c r="G596">
        <v>3</v>
      </c>
    </row>
    <row r="597" spans="1:7" x14ac:dyDescent="0.45">
      <c r="A597" t="s">
        <v>8219</v>
      </c>
      <c r="B597">
        <v>19</v>
      </c>
      <c r="C597">
        <v>236</v>
      </c>
      <c r="E597" t="s">
        <v>8221</v>
      </c>
      <c r="F597">
        <v>10</v>
      </c>
      <c r="G597">
        <v>10</v>
      </c>
    </row>
    <row r="598" spans="1:7" x14ac:dyDescent="0.45">
      <c r="A598" t="s">
        <v>8219</v>
      </c>
      <c r="B598">
        <v>81</v>
      </c>
      <c r="C598">
        <v>145</v>
      </c>
      <c r="E598" t="s">
        <v>8221</v>
      </c>
      <c r="F598">
        <v>3</v>
      </c>
      <c r="G598">
        <v>7</v>
      </c>
    </row>
    <row r="599" spans="1:7" x14ac:dyDescent="0.45">
      <c r="A599" t="s">
        <v>8219</v>
      </c>
      <c r="B599">
        <v>264</v>
      </c>
      <c r="C599">
        <v>167</v>
      </c>
      <c r="E599" t="s">
        <v>8221</v>
      </c>
      <c r="F599">
        <v>2</v>
      </c>
      <c r="G599">
        <v>3</v>
      </c>
    </row>
    <row r="600" spans="1:7" x14ac:dyDescent="0.45">
      <c r="A600" t="s">
        <v>8219</v>
      </c>
      <c r="B600">
        <v>25</v>
      </c>
      <c r="C600">
        <v>235</v>
      </c>
      <c r="E600" t="s">
        <v>8221</v>
      </c>
      <c r="F600">
        <v>2</v>
      </c>
      <c r="G600">
        <v>0</v>
      </c>
    </row>
    <row r="601" spans="1:7" x14ac:dyDescent="0.45">
      <c r="A601" t="s">
        <v>8219</v>
      </c>
      <c r="B601">
        <v>5</v>
      </c>
      <c r="C601">
        <v>241</v>
      </c>
      <c r="E601" t="s">
        <v>8221</v>
      </c>
      <c r="F601">
        <v>1</v>
      </c>
      <c r="G601">
        <v>1</v>
      </c>
    </row>
    <row r="602" spans="1:7" x14ac:dyDescent="0.45">
      <c r="A602" t="s">
        <v>8219</v>
      </c>
      <c r="B602">
        <v>144</v>
      </c>
      <c r="C602">
        <v>28</v>
      </c>
      <c r="E602" t="s">
        <v>8221</v>
      </c>
      <c r="F602">
        <v>14</v>
      </c>
      <c r="G602">
        <v>0</v>
      </c>
    </row>
    <row r="603" spans="1:7" x14ac:dyDescent="0.45">
      <c r="A603" t="s">
        <v>8219</v>
      </c>
      <c r="B603">
        <v>92</v>
      </c>
      <c r="C603">
        <v>140</v>
      </c>
      <c r="E603" t="s">
        <v>8221</v>
      </c>
      <c r="F603">
        <v>0</v>
      </c>
      <c r="G603">
        <v>9</v>
      </c>
    </row>
    <row r="604" spans="1:7" x14ac:dyDescent="0.45">
      <c r="A604" t="s">
        <v>8219</v>
      </c>
      <c r="B604">
        <v>147</v>
      </c>
      <c r="C604">
        <v>280</v>
      </c>
      <c r="E604" t="s">
        <v>8221</v>
      </c>
      <c r="F604">
        <v>0</v>
      </c>
      <c r="G604">
        <v>2</v>
      </c>
    </row>
    <row r="605" spans="1:7" x14ac:dyDescent="0.45">
      <c r="A605" t="s">
        <v>8219</v>
      </c>
      <c r="B605">
        <v>90</v>
      </c>
      <c r="C605">
        <v>70</v>
      </c>
      <c r="E605" t="s">
        <v>8221</v>
      </c>
      <c r="F605">
        <v>4</v>
      </c>
      <c r="G605">
        <v>1</v>
      </c>
    </row>
    <row r="606" spans="1:7" x14ac:dyDescent="0.45">
      <c r="A606" t="s">
        <v>8219</v>
      </c>
      <c r="B606">
        <v>87</v>
      </c>
      <c r="C606">
        <v>160</v>
      </c>
      <c r="E606" t="s">
        <v>8221</v>
      </c>
      <c r="F606">
        <v>3</v>
      </c>
      <c r="G606">
        <v>2</v>
      </c>
    </row>
    <row r="607" spans="1:7" x14ac:dyDescent="0.45">
      <c r="A607" t="s">
        <v>8219</v>
      </c>
      <c r="B607">
        <v>406</v>
      </c>
      <c r="C607">
        <v>141</v>
      </c>
      <c r="E607" t="s">
        <v>8221</v>
      </c>
      <c r="F607">
        <v>0</v>
      </c>
      <c r="G607">
        <v>11</v>
      </c>
    </row>
    <row r="608" spans="1:7" x14ac:dyDescent="0.45">
      <c r="A608" t="s">
        <v>8219</v>
      </c>
      <c r="B608">
        <v>20</v>
      </c>
      <c r="C608">
        <v>73</v>
      </c>
      <c r="E608" t="s">
        <v>8221</v>
      </c>
      <c r="F608">
        <v>5</v>
      </c>
      <c r="G608">
        <v>0</v>
      </c>
    </row>
    <row r="609" spans="1:7" x14ac:dyDescent="0.45">
      <c r="A609" t="s">
        <v>8219</v>
      </c>
      <c r="B609">
        <v>70</v>
      </c>
      <c r="C609">
        <v>294</v>
      </c>
      <c r="E609" t="s">
        <v>8221</v>
      </c>
      <c r="F609">
        <v>47</v>
      </c>
      <c r="G609">
        <v>0</v>
      </c>
    </row>
    <row r="610" spans="1:7" x14ac:dyDescent="0.45">
      <c r="A610" t="s">
        <v>8219</v>
      </c>
      <c r="B610">
        <v>16</v>
      </c>
      <c r="C610">
        <v>110</v>
      </c>
      <c r="E610" t="s">
        <v>8221</v>
      </c>
      <c r="F610">
        <v>0</v>
      </c>
      <c r="G610">
        <v>9</v>
      </c>
    </row>
    <row r="611" spans="1:7" x14ac:dyDescent="0.45">
      <c r="A611" t="s">
        <v>8219</v>
      </c>
      <c r="B611">
        <v>52</v>
      </c>
      <c r="C611">
        <v>224</v>
      </c>
      <c r="E611" t="s">
        <v>8221</v>
      </c>
      <c r="F611">
        <v>10</v>
      </c>
      <c r="G611">
        <v>0</v>
      </c>
    </row>
    <row r="612" spans="1:7" x14ac:dyDescent="0.45">
      <c r="A612" t="s">
        <v>8219</v>
      </c>
      <c r="B612">
        <v>66</v>
      </c>
      <c r="C612">
        <v>46</v>
      </c>
      <c r="E612" t="s">
        <v>8221</v>
      </c>
      <c r="F612">
        <v>11</v>
      </c>
      <c r="G612">
        <v>4</v>
      </c>
    </row>
    <row r="613" spans="1:7" x14ac:dyDescent="0.45">
      <c r="A613" t="s">
        <v>8219</v>
      </c>
      <c r="B613">
        <v>109</v>
      </c>
      <c r="C613">
        <v>284</v>
      </c>
      <c r="E613" t="s">
        <v>8221</v>
      </c>
      <c r="F613">
        <v>2</v>
      </c>
      <c r="G613">
        <v>1</v>
      </c>
    </row>
    <row r="614" spans="1:7" x14ac:dyDescent="0.45">
      <c r="A614" t="s">
        <v>8219</v>
      </c>
      <c r="B614">
        <v>168</v>
      </c>
      <c r="C614">
        <v>98</v>
      </c>
      <c r="E614" t="s">
        <v>8221</v>
      </c>
      <c r="F614">
        <v>2</v>
      </c>
      <c r="G614">
        <v>2</v>
      </c>
    </row>
    <row r="615" spans="1:7" x14ac:dyDescent="0.45">
      <c r="A615" t="s">
        <v>8219</v>
      </c>
      <c r="B615">
        <v>31</v>
      </c>
      <c r="C615">
        <v>56</v>
      </c>
      <c r="E615" t="s">
        <v>8221</v>
      </c>
      <c r="F615">
        <v>22</v>
      </c>
      <c r="G615">
        <v>0</v>
      </c>
    </row>
    <row r="616" spans="1:7" x14ac:dyDescent="0.45">
      <c r="A616" t="s">
        <v>8219</v>
      </c>
      <c r="B616">
        <v>133</v>
      </c>
      <c r="C616">
        <v>32</v>
      </c>
      <c r="E616" t="s">
        <v>8221</v>
      </c>
      <c r="F616">
        <v>8</v>
      </c>
      <c r="G616">
        <v>1</v>
      </c>
    </row>
    <row r="617" spans="1:7" x14ac:dyDescent="0.45">
      <c r="A617" t="s">
        <v>8219</v>
      </c>
      <c r="B617">
        <v>151</v>
      </c>
      <c r="C617">
        <v>30</v>
      </c>
      <c r="E617" t="s">
        <v>8221</v>
      </c>
      <c r="F617">
        <v>6</v>
      </c>
      <c r="G617">
        <v>17</v>
      </c>
    </row>
    <row r="618" spans="1:7" x14ac:dyDescent="0.45">
      <c r="A618" t="s">
        <v>8219</v>
      </c>
      <c r="B618">
        <v>5</v>
      </c>
      <c r="C618">
        <v>70</v>
      </c>
      <c r="E618" t="s">
        <v>8221</v>
      </c>
      <c r="F618">
        <v>1</v>
      </c>
      <c r="G618">
        <v>2</v>
      </c>
    </row>
    <row r="619" spans="1:7" x14ac:dyDescent="0.45">
      <c r="A619" t="s">
        <v>8219</v>
      </c>
      <c r="B619">
        <v>73</v>
      </c>
      <c r="C619">
        <v>44</v>
      </c>
      <c r="E619" t="s">
        <v>8221</v>
      </c>
      <c r="F619">
        <v>3</v>
      </c>
      <c r="G619">
        <v>3</v>
      </c>
    </row>
    <row r="620" spans="1:7" x14ac:dyDescent="0.45">
      <c r="A620" t="s">
        <v>8219</v>
      </c>
      <c r="B620">
        <v>148</v>
      </c>
      <c r="C620">
        <v>92</v>
      </c>
      <c r="E620" t="s">
        <v>8221</v>
      </c>
      <c r="F620">
        <v>0</v>
      </c>
      <c r="G620">
        <v>2</v>
      </c>
    </row>
    <row r="621" spans="1:7" x14ac:dyDescent="0.45">
      <c r="A621" t="s">
        <v>8219</v>
      </c>
      <c r="B621">
        <v>93</v>
      </c>
      <c r="C621">
        <v>205</v>
      </c>
      <c r="E621" t="s">
        <v>8221</v>
      </c>
      <c r="F621">
        <v>0</v>
      </c>
      <c r="G621">
        <v>3</v>
      </c>
    </row>
    <row r="622" spans="1:7" x14ac:dyDescent="0.45">
      <c r="A622" t="s">
        <v>8219</v>
      </c>
      <c r="B622">
        <v>63</v>
      </c>
      <c r="C622">
        <v>23</v>
      </c>
      <c r="E622" t="s">
        <v>8221</v>
      </c>
      <c r="F622">
        <v>0</v>
      </c>
      <c r="G622">
        <v>8</v>
      </c>
    </row>
    <row r="623" spans="1:7" x14ac:dyDescent="0.45">
      <c r="A623" t="s">
        <v>8219</v>
      </c>
      <c r="B623">
        <v>134</v>
      </c>
      <c r="C623">
        <v>4</v>
      </c>
      <c r="E623" t="s">
        <v>8221</v>
      </c>
      <c r="F623">
        <v>0</v>
      </c>
      <c r="G623">
        <v>0</v>
      </c>
    </row>
    <row r="624" spans="1:7" x14ac:dyDescent="0.45">
      <c r="A624" t="s">
        <v>8219</v>
      </c>
      <c r="B624">
        <v>14</v>
      </c>
      <c r="C624">
        <v>112</v>
      </c>
      <c r="E624" t="s">
        <v>8221</v>
      </c>
      <c r="F624">
        <v>0</v>
      </c>
      <c r="G624">
        <v>1</v>
      </c>
    </row>
    <row r="625" spans="1:7" x14ac:dyDescent="0.45">
      <c r="A625" t="s">
        <v>8219</v>
      </c>
      <c r="B625">
        <v>78</v>
      </c>
      <c r="C625">
        <v>27</v>
      </c>
      <c r="E625" t="s">
        <v>8221</v>
      </c>
      <c r="F625">
        <v>3</v>
      </c>
      <c r="G625">
        <v>3</v>
      </c>
    </row>
    <row r="626" spans="1:7" x14ac:dyDescent="0.45">
      <c r="A626" t="s">
        <v>8219</v>
      </c>
      <c r="B626">
        <v>112</v>
      </c>
      <c r="C626">
        <v>11</v>
      </c>
      <c r="E626" t="s">
        <v>8221</v>
      </c>
      <c r="F626">
        <v>0</v>
      </c>
      <c r="G626">
        <v>4</v>
      </c>
    </row>
    <row r="627" spans="1:7" x14ac:dyDescent="0.45">
      <c r="A627" t="s">
        <v>8219</v>
      </c>
      <c r="B627">
        <v>34</v>
      </c>
      <c r="C627">
        <v>26</v>
      </c>
      <c r="E627" t="s">
        <v>8221</v>
      </c>
      <c r="F627">
        <v>0</v>
      </c>
      <c r="G627">
        <v>9</v>
      </c>
    </row>
    <row r="628" spans="1:7" x14ac:dyDescent="0.45">
      <c r="A628" t="s">
        <v>8219</v>
      </c>
      <c r="B628">
        <v>19</v>
      </c>
      <c r="C628">
        <v>77</v>
      </c>
      <c r="E628" t="s">
        <v>8221</v>
      </c>
      <c r="F628">
        <v>1</v>
      </c>
      <c r="G628">
        <v>16</v>
      </c>
    </row>
    <row r="629" spans="1:7" x14ac:dyDescent="0.45">
      <c r="A629" t="s">
        <v>8219</v>
      </c>
      <c r="B629">
        <v>13</v>
      </c>
      <c r="C629">
        <v>136</v>
      </c>
      <c r="E629" t="s">
        <v>8221</v>
      </c>
      <c r="F629">
        <v>6</v>
      </c>
      <c r="G629">
        <v>1</v>
      </c>
    </row>
    <row r="630" spans="1:7" x14ac:dyDescent="0.45">
      <c r="A630" t="s">
        <v>8219</v>
      </c>
      <c r="B630">
        <v>104</v>
      </c>
      <c r="C630">
        <v>157</v>
      </c>
      <c r="E630" t="s">
        <v>8221</v>
      </c>
      <c r="F630">
        <v>1</v>
      </c>
      <c r="G630">
        <v>7</v>
      </c>
    </row>
    <row r="631" spans="1:7" x14ac:dyDescent="0.45">
      <c r="A631" t="s">
        <v>8219</v>
      </c>
      <c r="B631">
        <v>52</v>
      </c>
      <c r="C631">
        <v>158</v>
      </c>
      <c r="E631" t="s">
        <v>8221</v>
      </c>
      <c r="F631">
        <v>2</v>
      </c>
      <c r="G631">
        <v>0</v>
      </c>
    </row>
    <row r="632" spans="1:7" x14ac:dyDescent="0.45">
      <c r="A632" t="s">
        <v>8219</v>
      </c>
      <c r="B632">
        <v>17</v>
      </c>
      <c r="C632">
        <v>27</v>
      </c>
      <c r="E632" t="s">
        <v>8221</v>
      </c>
      <c r="F632">
        <v>0</v>
      </c>
      <c r="G632">
        <v>0</v>
      </c>
    </row>
    <row r="633" spans="1:7" x14ac:dyDescent="0.45">
      <c r="A633" t="s">
        <v>8219</v>
      </c>
      <c r="B633">
        <v>82</v>
      </c>
      <c r="C633">
        <v>23</v>
      </c>
      <c r="E633" t="s">
        <v>8221</v>
      </c>
      <c r="F633">
        <v>3</v>
      </c>
      <c r="G633">
        <v>0</v>
      </c>
    </row>
    <row r="634" spans="1:7" x14ac:dyDescent="0.45">
      <c r="A634" t="s">
        <v>8219</v>
      </c>
      <c r="B634">
        <v>73</v>
      </c>
      <c r="C634">
        <v>17</v>
      </c>
      <c r="E634" t="s">
        <v>8221</v>
      </c>
      <c r="F634">
        <v>3</v>
      </c>
      <c r="G634">
        <v>0</v>
      </c>
    </row>
    <row r="635" spans="1:7" x14ac:dyDescent="0.45">
      <c r="A635" t="s">
        <v>8219</v>
      </c>
      <c r="B635">
        <v>158</v>
      </c>
      <c r="C635">
        <v>37</v>
      </c>
      <c r="E635" t="s">
        <v>8221</v>
      </c>
      <c r="F635">
        <v>0</v>
      </c>
      <c r="G635">
        <v>0</v>
      </c>
    </row>
    <row r="636" spans="1:7" x14ac:dyDescent="0.45">
      <c r="A636" t="s">
        <v>8219</v>
      </c>
      <c r="B636">
        <v>65</v>
      </c>
      <c r="C636">
        <v>65</v>
      </c>
      <c r="E636" t="s">
        <v>8221</v>
      </c>
      <c r="F636">
        <v>6</v>
      </c>
      <c r="G636">
        <v>1</v>
      </c>
    </row>
    <row r="637" spans="1:7" x14ac:dyDescent="0.45">
      <c r="A637" t="s">
        <v>8219</v>
      </c>
      <c r="B637">
        <v>184</v>
      </c>
      <c r="C637">
        <v>18</v>
      </c>
      <c r="E637" t="s">
        <v>8221</v>
      </c>
      <c r="F637">
        <v>0</v>
      </c>
      <c r="G637">
        <v>2</v>
      </c>
    </row>
    <row r="638" spans="1:7" x14ac:dyDescent="0.45">
      <c r="A638" t="s">
        <v>8219</v>
      </c>
      <c r="B638">
        <v>34</v>
      </c>
      <c r="C638">
        <v>25</v>
      </c>
      <c r="E638" t="s">
        <v>8221</v>
      </c>
      <c r="F638">
        <v>19</v>
      </c>
      <c r="G638">
        <v>1</v>
      </c>
    </row>
    <row r="639" spans="1:7" x14ac:dyDescent="0.45">
      <c r="A639" t="s">
        <v>8219</v>
      </c>
      <c r="B639">
        <v>240</v>
      </c>
      <c r="C639">
        <v>104</v>
      </c>
      <c r="E639" t="s">
        <v>8221</v>
      </c>
      <c r="F639">
        <v>1</v>
      </c>
      <c r="G639">
        <v>15</v>
      </c>
    </row>
    <row r="640" spans="1:7" x14ac:dyDescent="0.45">
      <c r="A640" t="s">
        <v>8219</v>
      </c>
      <c r="B640">
        <v>113</v>
      </c>
      <c r="C640">
        <v>108</v>
      </c>
      <c r="E640" t="s">
        <v>8221</v>
      </c>
      <c r="F640">
        <v>2</v>
      </c>
      <c r="G640">
        <v>1</v>
      </c>
    </row>
    <row r="641" spans="1:7" x14ac:dyDescent="0.45">
      <c r="A641" t="s">
        <v>8219</v>
      </c>
      <c r="B641">
        <v>66</v>
      </c>
      <c r="C641">
        <v>38</v>
      </c>
      <c r="E641" t="s">
        <v>8221</v>
      </c>
      <c r="F641">
        <v>0</v>
      </c>
      <c r="G641">
        <v>1</v>
      </c>
    </row>
    <row r="642" spans="1:7" x14ac:dyDescent="0.45">
      <c r="A642" t="s">
        <v>8219</v>
      </c>
      <c r="B642">
        <v>340</v>
      </c>
      <c r="C642">
        <v>88</v>
      </c>
      <c r="E642" t="s">
        <v>8221</v>
      </c>
      <c r="F642">
        <v>11</v>
      </c>
      <c r="G642">
        <v>0</v>
      </c>
    </row>
    <row r="643" spans="1:7" x14ac:dyDescent="0.45">
      <c r="A643" t="s">
        <v>8219</v>
      </c>
      <c r="B643">
        <v>150</v>
      </c>
      <c r="C643">
        <v>82</v>
      </c>
      <c r="E643" t="s">
        <v>8221</v>
      </c>
      <c r="F643">
        <v>0</v>
      </c>
      <c r="G643">
        <v>0</v>
      </c>
    </row>
    <row r="644" spans="1:7" x14ac:dyDescent="0.45">
      <c r="A644" t="s">
        <v>8219</v>
      </c>
      <c r="B644">
        <v>25</v>
      </c>
      <c r="C644">
        <v>126</v>
      </c>
      <c r="E644" t="s">
        <v>8221</v>
      </c>
      <c r="F644">
        <v>0</v>
      </c>
      <c r="G644">
        <v>15</v>
      </c>
    </row>
    <row r="645" spans="1:7" x14ac:dyDescent="0.45">
      <c r="A645" t="s">
        <v>8219</v>
      </c>
      <c r="B645">
        <v>234</v>
      </c>
      <c r="C645">
        <v>133</v>
      </c>
      <c r="E645" t="s">
        <v>8221</v>
      </c>
      <c r="F645">
        <v>1</v>
      </c>
      <c r="G645">
        <v>22</v>
      </c>
    </row>
    <row r="646" spans="1:7" x14ac:dyDescent="0.45">
      <c r="A646" t="s">
        <v>8219</v>
      </c>
      <c r="B646">
        <v>2602</v>
      </c>
      <c r="C646">
        <v>47</v>
      </c>
      <c r="E646" t="s">
        <v>8221</v>
      </c>
      <c r="F646">
        <v>3</v>
      </c>
      <c r="G646">
        <v>25</v>
      </c>
    </row>
    <row r="647" spans="1:7" x14ac:dyDescent="0.45">
      <c r="A647" t="s">
        <v>8219</v>
      </c>
      <c r="B647">
        <v>248</v>
      </c>
      <c r="C647">
        <v>58</v>
      </c>
      <c r="E647" t="s">
        <v>8221</v>
      </c>
      <c r="F647">
        <v>1</v>
      </c>
      <c r="G647">
        <v>19</v>
      </c>
    </row>
    <row r="648" spans="1:7" x14ac:dyDescent="0.45">
      <c r="A648" t="s">
        <v>8219</v>
      </c>
      <c r="B648">
        <v>600</v>
      </c>
      <c r="C648">
        <v>32</v>
      </c>
      <c r="E648" t="s">
        <v>8221</v>
      </c>
      <c r="F648">
        <v>15</v>
      </c>
      <c r="G648">
        <v>19</v>
      </c>
    </row>
    <row r="649" spans="1:7" x14ac:dyDescent="0.45">
      <c r="A649" t="s">
        <v>8219</v>
      </c>
      <c r="B649">
        <v>293</v>
      </c>
      <c r="C649">
        <v>37</v>
      </c>
      <c r="E649" t="s">
        <v>8221</v>
      </c>
      <c r="F649">
        <v>2</v>
      </c>
      <c r="G649">
        <v>13</v>
      </c>
    </row>
    <row r="650" spans="1:7" x14ac:dyDescent="0.45">
      <c r="A650" t="s">
        <v>8219</v>
      </c>
      <c r="B650">
        <v>321</v>
      </c>
      <c r="C650">
        <v>87</v>
      </c>
      <c r="E650" t="s">
        <v>8221</v>
      </c>
      <c r="F650">
        <v>1</v>
      </c>
      <c r="G650">
        <v>4</v>
      </c>
    </row>
    <row r="651" spans="1:7" x14ac:dyDescent="0.45">
      <c r="A651" t="s">
        <v>8219</v>
      </c>
      <c r="B651">
        <v>81</v>
      </c>
      <c r="C651">
        <v>15</v>
      </c>
      <c r="E651" t="s">
        <v>8221</v>
      </c>
      <c r="F651">
        <v>1</v>
      </c>
      <c r="G651">
        <v>10</v>
      </c>
    </row>
    <row r="652" spans="1:7" x14ac:dyDescent="0.45">
      <c r="A652" t="s">
        <v>8219</v>
      </c>
      <c r="B652">
        <v>343</v>
      </c>
      <c r="C652">
        <v>27</v>
      </c>
      <c r="E652" t="s">
        <v>8221</v>
      </c>
      <c r="F652">
        <v>0</v>
      </c>
      <c r="G652">
        <v>15</v>
      </c>
    </row>
    <row r="653" spans="1:7" x14ac:dyDescent="0.45">
      <c r="A653" t="s">
        <v>8219</v>
      </c>
      <c r="B653">
        <v>336</v>
      </c>
      <c r="C653">
        <v>19</v>
      </c>
      <c r="E653" t="s">
        <v>8221</v>
      </c>
      <c r="F653">
        <v>1</v>
      </c>
      <c r="G653">
        <v>24</v>
      </c>
    </row>
    <row r="654" spans="1:7" x14ac:dyDescent="0.45">
      <c r="A654" t="s">
        <v>8219</v>
      </c>
      <c r="B654">
        <v>47</v>
      </c>
      <c r="C654">
        <v>17</v>
      </c>
      <c r="E654" t="s">
        <v>8221</v>
      </c>
      <c r="F654">
        <v>11</v>
      </c>
      <c r="G654">
        <v>29</v>
      </c>
    </row>
    <row r="655" spans="1:7" x14ac:dyDescent="0.45">
      <c r="A655" t="s">
        <v>8219</v>
      </c>
      <c r="B655">
        <v>76</v>
      </c>
      <c r="C655">
        <v>26</v>
      </c>
      <c r="E655" t="s">
        <v>8221</v>
      </c>
      <c r="F655">
        <v>0</v>
      </c>
      <c r="G655">
        <v>24</v>
      </c>
    </row>
    <row r="656" spans="1:7" x14ac:dyDescent="0.45">
      <c r="A656" t="s">
        <v>8219</v>
      </c>
      <c r="B656">
        <v>441</v>
      </c>
      <c r="C656">
        <v>28</v>
      </c>
      <c r="E656" t="s">
        <v>8221</v>
      </c>
      <c r="F656">
        <v>1</v>
      </c>
      <c r="G656">
        <v>4</v>
      </c>
    </row>
    <row r="657" spans="1:7" x14ac:dyDescent="0.45">
      <c r="A657" t="s">
        <v>8219</v>
      </c>
      <c r="B657">
        <v>916</v>
      </c>
      <c r="C657">
        <v>37</v>
      </c>
      <c r="E657" t="s">
        <v>8221</v>
      </c>
      <c r="F657">
        <v>6</v>
      </c>
      <c r="G657">
        <v>4</v>
      </c>
    </row>
    <row r="658" spans="1:7" x14ac:dyDescent="0.45">
      <c r="A658" t="s">
        <v>8219</v>
      </c>
      <c r="B658">
        <v>369</v>
      </c>
      <c r="C658">
        <v>128</v>
      </c>
      <c r="E658" t="s">
        <v>8221</v>
      </c>
      <c r="F658">
        <v>7</v>
      </c>
      <c r="G658">
        <v>15</v>
      </c>
    </row>
    <row r="659" spans="1:7" x14ac:dyDescent="0.45">
      <c r="A659" t="s">
        <v>8219</v>
      </c>
      <c r="B659">
        <v>20242</v>
      </c>
      <c r="C659">
        <v>10</v>
      </c>
      <c r="E659" t="s">
        <v>8221</v>
      </c>
      <c r="F659">
        <v>0</v>
      </c>
      <c r="G659">
        <v>4</v>
      </c>
    </row>
    <row r="660" spans="1:7" x14ac:dyDescent="0.45">
      <c r="A660" t="s">
        <v>8219</v>
      </c>
      <c r="B660">
        <v>71</v>
      </c>
      <c r="C660">
        <v>83</v>
      </c>
      <c r="E660" t="s">
        <v>8221</v>
      </c>
      <c r="F660">
        <v>16</v>
      </c>
      <c r="G660">
        <v>2</v>
      </c>
    </row>
    <row r="661" spans="1:7" x14ac:dyDescent="0.45">
      <c r="A661" t="s">
        <v>8219</v>
      </c>
      <c r="B661">
        <v>635</v>
      </c>
      <c r="C661">
        <v>46</v>
      </c>
      <c r="E661" t="s">
        <v>8221</v>
      </c>
      <c r="F661">
        <v>0</v>
      </c>
      <c r="G661">
        <v>18</v>
      </c>
    </row>
    <row r="662" spans="1:7" x14ac:dyDescent="0.45">
      <c r="A662" t="s">
        <v>8219</v>
      </c>
      <c r="B662">
        <v>885</v>
      </c>
      <c r="C662">
        <v>90</v>
      </c>
      <c r="E662" t="s">
        <v>8221</v>
      </c>
      <c r="F662">
        <v>0</v>
      </c>
      <c r="G662">
        <v>6</v>
      </c>
    </row>
    <row r="663" spans="1:7" x14ac:dyDescent="0.45">
      <c r="A663" t="s">
        <v>8219</v>
      </c>
      <c r="B663">
        <v>329</v>
      </c>
      <c r="C663">
        <v>81</v>
      </c>
      <c r="E663" t="s">
        <v>8221</v>
      </c>
      <c r="F663">
        <v>0</v>
      </c>
      <c r="G663">
        <v>18</v>
      </c>
    </row>
    <row r="664" spans="1:7" x14ac:dyDescent="0.45">
      <c r="A664" t="s">
        <v>8219</v>
      </c>
      <c r="B664">
        <v>71</v>
      </c>
      <c r="C664">
        <v>32</v>
      </c>
      <c r="E664" t="s">
        <v>8221</v>
      </c>
      <c r="F664">
        <v>12</v>
      </c>
      <c r="G664">
        <v>8</v>
      </c>
    </row>
    <row r="665" spans="1:7" x14ac:dyDescent="0.45">
      <c r="A665" t="s">
        <v>8219</v>
      </c>
      <c r="B665">
        <v>269</v>
      </c>
      <c r="C665">
        <v>20</v>
      </c>
      <c r="E665" t="s">
        <v>8221</v>
      </c>
      <c r="F665">
        <v>1</v>
      </c>
      <c r="G665">
        <v>8</v>
      </c>
    </row>
    <row r="666" spans="1:7" x14ac:dyDescent="0.45">
      <c r="A666" t="s">
        <v>8219</v>
      </c>
      <c r="B666">
        <v>345</v>
      </c>
      <c r="C666">
        <v>70</v>
      </c>
      <c r="E666" t="s">
        <v>8221</v>
      </c>
      <c r="F666">
        <v>3</v>
      </c>
      <c r="G666">
        <v>9</v>
      </c>
    </row>
    <row r="667" spans="1:7" x14ac:dyDescent="0.45">
      <c r="A667" t="s">
        <v>8219</v>
      </c>
      <c r="B667">
        <v>43</v>
      </c>
      <c r="C667">
        <v>168</v>
      </c>
      <c r="E667" t="s">
        <v>8221</v>
      </c>
      <c r="F667">
        <v>1</v>
      </c>
      <c r="G667">
        <v>2</v>
      </c>
    </row>
    <row r="668" spans="1:7" x14ac:dyDescent="0.45">
      <c r="A668" t="s">
        <v>8219</v>
      </c>
      <c r="B668">
        <v>33</v>
      </c>
      <c r="C668">
        <v>34</v>
      </c>
      <c r="E668" t="s">
        <v>8221</v>
      </c>
      <c r="F668">
        <v>4</v>
      </c>
      <c r="G668">
        <v>26</v>
      </c>
    </row>
    <row r="669" spans="1:7" x14ac:dyDescent="0.45">
      <c r="A669" t="s">
        <v>8219</v>
      </c>
      <c r="B669">
        <v>211</v>
      </c>
      <c r="C669">
        <v>48</v>
      </c>
      <c r="E669" t="s">
        <v>8221</v>
      </c>
      <c r="F669">
        <v>1</v>
      </c>
      <c r="G669">
        <v>23</v>
      </c>
    </row>
    <row r="670" spans="1:7" x14ac:dyDescent="0.45">
      <c r="A670" t="s">
        <v>8219</v>
      </c>
      <c r="B670">
        <v>196</v>
      </c>
      <c r="C670">
        <v>48</v>
      </c>
      <c r="E670" t="s">
        <v>8221</v>
      </c>
      <c r="F670">
        <v>3</v>
      </c>
      <c r="G670">
        <v>0</v>
      </c>
    </row>
    <row r="671" spans="1:7" x14ac:dyDescent="0.45">
      <c r="A671" t="s">
        <v>8219</v>
      </c>
      <c r="B671">
        <v>405</v>
      </c>
      <c r="C671">
        <v>221</v>
      </c>
      <c r="E671" t="s">
        <v>8221</v>
      </c>
      <c r="F671">
        <v>1</v>
      </c>
      <c r="G671">
        <v>0</v>
      </c>
    </row>
    <row r="672" spans="1:7" x14ac:dyDescent="0.45">
      <c r="A672" t="s">
        <v>8219</v>
      </c>
      <c r="B672">
        <v>206</v>
      </c>
      <c r="C672">
        <v>107</v>
      </c>
      <c r="E672" t="s">
        <v>8221</v>
      </c>
      <c r="F672">
        <v>0</v>
      </c>
      <c r="G672">
        <v>6</v>
      </c>
    </row>
    <row r="673" spans="1:7" x14ac:dyDescent="0.45">
      <c r="A673" t="s">
        <v>8219</v>
      </c>
      <c r="B673">
        <v>335</v>
      </c>
      <c r="C673">
        <v>45</v>
      </c>
      <c r="E673" t="s">
        <v>8221</v>
      </c>
      <c r="F673">
        <v>12</v>
      </c>
      <c r="G673">
        <v>0</v>
      </c>
    </row>
    <row r="674" spans="1:7" x14ac:dyDescent="0.45">
      <c r="A674" t="s">
        <v>8219</v>
      </c>
      <c r="B674">
        <v>215</v>
      </c>
      <c r="C674">
        <v>36</v>
      </c>
      <c r="E674" t="s">
        <v>8221</v>
      </c>
      <c r="F674">
        <v>0</v>
      </c>
      <c r="G674">
        <v>4</v>
      </c>
    </row>
    <row r="675" spans="1:7" x14ac:dyDescent="0.45">
      <c r="A675" t="s">
        <v>8219</v>
      </c>
      <c r="B675">
        <v>176</v>
      </c>
      <c r="C675">
        <v>101</v>
      </c>
      <c r="E675" t="s">
        <v>8221</v>
      </c>
      <c r="F675">
        <v>1</v>
      </c>
      <c r="G675">
        <v>8</v>
      </c>
    </row>
    <row r="676" spans="1:7" x14ac:dyDescent="0.45">
      <c r="A676" t="s">
        <v>8219</v>
      </c>
      <c r="B676">
        <v>555</v>
      </c>
      <c r="C676">
        <v>62</v>
      </c>
      <c r="E676" t="s">
        <v>8221</v>
      </c>
      <c r="F676">
        <v>0</v>
      </c>
      <c r="G676">
        <v>0</v>
      </c>
    </row>
    <row r="677" spans="1:7" x14ac:dyDescent="0.45">
      <c r="A677" t="s">
        <v>8219</v>
      </c>
      <c r="B677">
        <v>116</v>
      </c>
      <c r="C677">
        <v>32</v>
      </c>
      <c r="E677" t="s">
        <v>8221</v>
      </c>
      <c r="F677">
        <v>0</v>
      </c>
      <c r="G677">
        <v>16</v>
      </c>
    </row>
    <row r="678" spans="1:7" x14ac:dyDescent="0.45">
      <c r="A678" t="s">
        <v>8219</v>
      </c>
      <c r="B678">
        <v>615</v>
      </c>
      <c r="C678">
        <v>89</v>
      </c>
      <c r="E678" t="s">
        <v>8221</v>
      </c>
      <c r="F678">
        <v>2</v>
      </c>
      <c r="G678">
        <v>2</v>
      </c>
    </row>
    <row r="679" spans="1:7" x14ac:dyDescent="0.45">
      <c r="A679" t="s">
        <v>8219</v>
      </c>
      <c r="B679">
        <v>236</v>
      </c>
      <c r="C679">
        <v>93</v>
      </c>
      <c r="E679" t="s">
        <v>8221</v>
      </c>
      <c r="F679">
        <v>92</v>
      </c>
      <c r="G679">
        <v>2</v>
      </c>
    </row>
    <row r="680" spans="1:7" x14ac:dyDescent="0.45">
      <c r="A680" t="s">
        <v>8219</v>
      </c>
      <c r="B680">
        <v>145</v>
      </c>
      <c r="C680">
        <v>98</v>
      </c>
      <c r="E680" t="s">
        <v>8221</v>
      </c>
      <c r="F680">
        <v>0</v>
      </c>
      <c r="G680">
        <v>2</v>
      </c>
    </row>
    <row r="681" spans="1:7" x14ac:dyDescent="0.45">
      <c r="A681" t="s">
        <v>8219</v>
      </c>
      <c r="B681">
        <v>167</v>
      </c>
      <c r="C681">
        <v>82</v>
      </c>
      <c r="E681" t="s">
        <v>8221</v>
      </c>
      <c r="F681">
        <v>3</v>
      </c>
      <c r="G681">
        <v>1</v>
      </c>
    </row>
    <row r="682" spans="1:7" x14ac:dyDescent="0.45">
      <c r="A682" t="s">
        <v>8219</v>
      </c>
      <c r="B682">
        <v>235</v>
      </c>
      <c r="C682">
        <v>116</v>
      </c>
      <c r="E682" t="s">
        <v>8221</v>
      </c>
      <c r="F682">
        <v>10</v>
      </c>
      <c r="G682">
        <v>17</v>
      </c>
    </row>
    <row r="683" spans="1:7" x14ac:dyDescent="0.45">
      <c r="A683" t="s">
        <v>8219</v>
      </c>
      <c r="B683">
        <v>452</v>
      </c>
      <c r="C683">
        <v>52</v>
      </c>
      <c r="E683" t="s">
        <v>8221</v>
      </c>
      <c r="F683">
        <v>7</v>
      </c>
      <c r="G683">
        <v>0</v>
      </c>
    </row>
    <row r="684" spans="1:7" x14ac:dyDescent="0.45">
      <c r="A684" t="s">
        <v>8219</v>
      </c>
      <c r="B684">
        <v>241</v>
      </c>
      <c r="C684">
        <v>23</v>
      </c>
      <c r="E684" t="s">
        <v>8221</v>
      </c>
      <c r="F684">
        <v>3</v>
      </c>
      <c r="G684">
        <v>11</v>
      </c>
    </row>
    <row r="685" spans="1:7" x14ac:dyDescent="0.45">
      <c r="A685" t="s">
        <v>8219</v>
      </c>
      <c r="B685">
        <v>28</v>
      </c>
      <c r="C685">
        <v>77</v>
      </c>
      <c r="E685" t="s">
        <v>8221</v>
      </c>
      <c r="F685">
        <v>0</v>
      </c>
      <c r="G685">
        <v>13</v>
      </c>
    </row>
    <row r="686" spans="1:7" x14ac:dyDescent="0.45">
      <c r="A686" t="s">
        <v>8219</v>
      </c>
      <c r="B686">
        <v>140</v>
      </c>
      <c r="C686">
        <v>49</v>
      </c>
      <c r="E686" t="s">
        <v>8221</v>
      </c>
      <c r="F686">
        <v>1</v>
      </c>
      <c r="G686">
        <v>2</v>
      </c>
    </row>
    <row r="687" spans="1:7" x14ac:dyDescent="0.45">
      <c r="A687" t="s">
        <v>8219</v>
      </c>
      <c r="B687">
        <v>280</v>
      </c>
      <c r="C687">
        <v>59</v>
      </c>
      <c r="E687" t="s">
        <v>8221</v>
      </c>
      <c r="F687">
        <v>0</v>
      </c>
      <c r="G687">
        <v>2</v>
      </c>
    </row>
    <row r="688" spans="1:7" x14ac:dyDescent="0.45">
      <c r="A688" t="s">
        <v>8219</v>
      </c>
      <c r="B688">
        <v>70</v>
      </c>
      <c r="C688">
        <v>113</v>
      </c>
      <c r="E688" t="s">
        <v>8221</v>
      </c>
      <c r="F688">
        <v>9</v>
      </c>
      <c r="G688">
        <v>3</v>
      </c>
    </row>
    <row r="689" spans="1:7" x14ac:dyDescent="0.45">
      <c r="A689" t="s">
        <v>8219</v>
      </c>
      <c r="B689">
        <v>160</v>
      </c>
      <c r="C689">
        <v>34</v>
      </c>
      <c r="E689" t="s">
        <v>8221</v>
      </c>
      <c r="F689">
        <v>2</v>
      </c>
      <c r="G689">
        <v>0</v>
      </c>
    </row>
    <row r="690" spans="1:7" x14ac:dyDescent="0.45">
      <c r="A690" t="s">
        <v>8219</v>
      </c>
      <c r="B690">
        <v>141</v>
      </c>
      <c r="C690">
        <v>42</v>
      </c>
      <c r="E690" t="s">
        <v>8221</v>
      </c>
      <c r="F690">
        <v>1</v>
      </c>
      <c r="G690">
        <v>0</v>
      </c>
    </row>
    <row r="691" spans="1:7" x14ac:dyDescent="0.45">
      <c r="A691" t="s">
        <v>8219</v>
      </c>
      <c r="B691">
        <v>874</v>
      </c>
      <c r="C691">
        <v>42</v>
      </c>
      <c r="E691" t="s">
        <v>8221</v>
      </c>
      <c r="F691">
        <v>2</v>
      </c>
      <c r="G691">
        <v>0</v>
      </c>
    </row>
    <row r="692" spans="1:7" x14ac:dyDescent="0.45">
      <c r="A692" t="s">
        <v>8219</v>
      </c>
      <c r="B692">
        <v>73</v>
      </c>
      <c r="C692">
        <v>49</v>
      </c>
      <c r="E692" t="s">
        <v>8221</v>
      </c>
      <c r="F692">
        <v>11</v>
      </c>
      <c r="G692">
        <v>2</v>
      </c>
    </row>
    <row r="693" spans="1:7" x14ac:dyDescent="0.45">
      <c r="A693" t="s">
        <v>8219</v>
      </c>
      <c r="B693">
        <v>294</v>
      </c>
      <c r="C693">
        <v>56</v>
      </c>
      <c r="E693" t="s">
        <v>8221</v>
      </c>
      <c r="F693">
        <v>0</v>
      </c>
      <c r="G693">
        <v>24</v>
      </c>
    </row>
    <row r="694" spans="1:7" x14ac:dyDescent="0.45">
      <c r="A694" t="s">
        <v>8219</v>
      </c>
      <c r="B694">
        <v>740</v>
      </c>
      <c r="C694">
        <v>25</v>
      </c>
      <c r="E694" t="s">
        <v>8221</v>
      </c>
      <c r="F694">
        <v>0</v>
      </c>
      <c r="G694">
        <v>25</v>
      </c>
    </row>
    <row r="695" spans="1:7" x14ac:dyDescent="0.45">
      <c r="A695" t="s">
        <v>8219</v>
      </c>
      <c r="B695">
        <v>369</v>
      </c>
      <c r="C695">
        <v>52</v>
      </c>
      <c r="E695" t="s">
        <v>8221</v>
      </c>
      <c r="F695">
        <v>9</v>
      </c>
      <c r="G695">
        <v>3</v>
      </c>
    </row>
    <row r="696" spans="1:7" x14ac:dyDescent="0.45">
      <c r="A696" t="s">
        <v>8219</v>
      </c>
      <c r="B696">
        <v>110</v>
      </c>
      <c r="C696">
        <v>34</v>
      </c>
      <c r="E696" t="s">
        <v>8221</v>
      </c>
      <c r="F696">
        <v>0</v>
      </c>
      <c r="G696">
        <v>2</v>
      </c>
    </row>
    <row r="697" spans="1:7" x14ac:dyDescent="0.45">
      <c r="A697" t="s">
        <v>8219</v>
      </c>
      <c r="B697">
        <v>455</v>
      </c>
      <c r="C697">
        <v>67</v>
      </c>
      <c r="E697" t="s">
        <v>8221</v>
      </c>
      <c r="F697">
        <v>4</v>
      </c>
      <c r="G697">
        <v>4</v>
      </c>
    </row>
    <row r="698" spans="1:7" x14ac:dyDescent="0.45">
      <c r="A698" t="s">
        <v>8219</v>
      </c>
      <c r="B698">
        <v>224</v>
      </c>
      <c r="C698">
        <v>70</v>
      </c>
      <c r="E698" t="s">
        <v>8221</v>
      </c>
      <c r="F698">
        <v>1</v>
      </c>
      <c r="G698">
        <v>4</v>
      </c>
    </row>
    <row r="699" spans="1:7" x14ac:dyDescent="0.45">
      <c r="A699" t="s">
        <v>8219</v>
      </c>
      <c r="B699">
        <v>46</v>
      </c>
      <c r="C699">
        <v>89</v>
      </c>
      <c r="E699" t="s">
        <v>8221</v>
      </c>
      <c r="F699">
        <v>2</v>
      </c>
      <c r="G699">
        <v>4</v>
      </c>
    </row>
    <row r="700" spans="1:7" x14ac:dyDescent="0.45">
      <c r="A700" t="s">
        <v>8219</v>
      </c>
      <c r="B700">
        <v>284</v>
      </c>
      <c r="C700">
        <v>107</v>
      </c>
      <c r="E700" t="s">
        <v>8221</v>
      </c>
      <c r="F700">
        <v>0</v>
      </c>
      <c r="G700">
        <v>1</v>
      </c>
    </row>
    <row r="701" spans="1:7" x14ac:dyDescent="0.45">
      <c r="A701" t="s">
        <v>8219</v>
      </c>
      <c r="B701">
        <v>98</v>
      </c>
      <c r="C701">
        <v>159</v>
      </c>
      <c r="E701" t="s">
        <v>8221</v>
      </c>
      <c r="F701">
        <v>1</v>
      </c>
      <c r="G701">
        <v>26</v>
      </c>
    </row>
    <row r="702" spans="1:7" x14ac:dyDescent="0.45">
      <c r="A702" t="s">
        <v>8219</v>
      </c>
      <c r="B702">
        <v>56</v>
      </c>
      <c r="C702">
        <v>181</v>
      </c>
      <c r="E702" t="s">
        <v>8221</v>
      </c>
      <c r="F702">
        <v>17</v>
      </c>
      <c r="G702">
        <v>2</v>
      </c>
    </row>
    <row r="703" spans="1:7" x14ac:dyDescent="0.45">
      <c r="A703" t="s">
        <v>8219</v>
      </c>
      <c r="B703">
        <v>32</v>
      </c>
      <c r="C703">
        <v>131</v>
      </c>
      <c r="E703" t="s">
        <v>8221</v>
      </c>
      <c r="F703">
        <v>2</v>
      </c>
      <c r="G703">
        <v>4</v>
      </c>
    </row>
    <row r="704" spans="1:7" x14ac:dyDescent="0.45">
      <c r="A704" t="s">
        <v>8219</v>
      </c>
      <c r="B704">
        <v>30</v>
      </c>
      <c r="C704">
        <v>125</v>
      </c>
      <c r="E704" t="s">
        <v>8221</v>
      </c>
      <c r="F704">
        <v>3</v>
      </c>
      <c r="G704">
        <v>6</v>
      </c>
    </row>
    <row r="705" spans="1:7" x14ac:dyDescent="0.45">
      <c r="A705" t="s">
        <v>8219</v>
      </c>
      <c r="B705">
        <v>70</v>
      </c>
      <c r="C705">
        <v>61</v>
      </c>
      <c r="E705" t="s">
        <v>8221</v>
      </c>
      <c r="F705">
        <v>41</v>
      </c>
      <c r="G705">
        <v>9</v>
      </c>
    </row>
    <row r="706" spans="1:7" x14ac:dyDescent="0.45">
      <c r="A706" t="s">
        <v>8219</v>
      </c>
      <c r="B706">
        <v>44</v>
      </c>
      <c r="C706">
        <v>90</v>
      </c>
      <c r="E706" t="s">
        <v>8221</v>
      </c>
      <c r="F706">
        <v>2</v>
      </c>
      <c r="G706">
        <v>8</v>
      </c>
    </row>
    <row r="707" spans="1:7" x14ac:dyDescent="0.45">
      <c r="A707" t="s">
        <v>8219</v>
      </c>
      <c r="B707">
        <v>92</v>
      </c>
      <c r="C707">
        <v>35</v>
      </c>
      <c r="E707" t="s">
        <v>8221</v>
      </c>
      <c r="F707">
        <v>3</v>
      </c>
      <c r="G707">
        <v>12</v>
      </c>
    </row>
    <row r="708" spans="1:7" x14ac:dyDescent="0.45">
      <c r="A708" t="s">
        <v>8219</v>
      </c>
      <c r="B708">
        <v>205</v>
      </c>
      <c r="C708">
        <v>90</v>
      </c>
      <c r="E708" t="s">
        <v>8221</v>
      </c>
      <c r="F708">
        <v>8</v>
      </c>
      <c r="G708">
        <v>0</v>
      </c>
    </row>
    <row r="709" spans="1:7" x14ac:dyDescent="0.45">
      <c r="A709" t="s">
        <v>8219</v>
      </c>
      <c r="B709">
        <v>23</v>
      </c>
      <c r="C709">
        <v>4</v>
      </c>
      <c r="E709" t="s">
        <v>8221</v>
      </c>
      <c r="F709">
        <v>0</v>
      </c>
      <c r="G709">
        <v>16</v>
      </c>
    </row>
    <row r="710" spans="1:7" x14ac:dyDescent="0.45">
      <c r="A710" t="s">
        <v>8219</v>
      </c>
      <c r="B710">
        <v>4</v>
      </c>
      <c r="C710">
        <v>120</v>
      </c>
      <c r="E710" t="s">
        <v>8221</v>
      </c>
      <c r="F710">
        <v>1</v>
      </c>
      <c r="G710">
        <v>7</v>
      </c>
    </row>
    <row r="711" spans="1:7" x14ac:dyDescent="0.45">
      <c r="A711" t="s">
        <v>8219</v>
      </c>
      <c r="B711">
        <v>112</v>
      </c>
      <c r="C711">
        <v>14</v>
      </c>
      <c r="E711" t="s">
        <v>8221</v>
      </c>
      <c r="F711">
        <v>3</v>
      </c>
      <c r="G711">
        <v>4</v>
      </c>
    </row>
    <row r="712" spans="1:7" x14ac:dyDescent="0.45">
      <c r="A712" t="s">
        <v>8219</v>
      </c>
      <c r="B712">
        <v>27</v>
      </c>
      <c r="C712">
        <v>27</v>
      </c>
      <c r="E712" t="s">
        <v>8221</v>
      </c>
      <c r="F712">
        <v>4</v>
      </c>
      <c r="G712">
        <v>1</v>
      </c>
    </row>
    <row r="713" spans="1:7" x14ac:dyDescent="0.45">
      <c r="A713" t="s">
        <v>8219</v>
      </c>
      <c r="B713">
        <v>11</v>
      </c>
      <c r="C713">
        <v>49</v>
      </c>
      <c r="E713" t="s">
        <v>8221</v>
      </c>
      <c r="F713">
        <v>9</v>
      </c>
      <c r="G713">
        <v>28</v>
      </c>
    </row>
    <row r="714" spans="1:7" x14ac:dyDescent="0.45">
      <c r="A714" t="s">
        <v>8219</v>
      </c>
      <c r="B714">
        <v>26</v>
      </c>
      <c r="C714">
        <v>102</v>
      </c>
      <c r="E714" t="s">
        <v>8221</v>
      </c>
      <c r="F714">
        <v>16</v>
      </c>
      <c r="G714">
        <v>1</v>
      </c>
    </row>
    <row r="715" spans="1:7" x14ac:dyDescent="0.45">
      <c r="A715" t="s">
        <v>8219</v>
      </c>
      <c r="B715">
        <v>77</v>
      </c>
      <c r="C715">
        <v>3</v>
      </c>
      <c r="E715" t="s">
        <v>8221</v>
      </c>
      <c r="F715">
        <v>1</v>
      </c>
      <c r="G715">
        <v>1</v>
      </c>
    </row>
    <row r="716" spans="1:7" x14ac:dyDescent="0.45">
      <c r="A716" t="s">
        <v>8219</v>
      </c>
      <c r="B716">
        <v>136</v>
      </c>
      <c r="C716">
        <v>25</v>
      </c>
      <c r="E716" t="s">
        <v>8221</v>
      </c>
      <c r="F716">
        <v>7</v>
      </c>
      <c r="G716">
        <v>5</v>
      </c>
    </row>
    <row r="717" spans="1:7" x14ac:dyDescent="0.45">
      <c r="A717" t="s">
        <v>8219</v>
      </c>
      <c r="B717">
        <v>157</v>
      </c>
      <c r="C717">
        <v>118</v>
      </c>
      <c r="E717" t="s">
        <v>8221</v>
      </c>
      <c r="F717">
        <v>0</v>
      </c>
      <c r="G717">
        <v>3</v>
      </c>
    </row>
    <row r="718" spans="1:7" x14ac:dyDescent="0.45">
      <c r="A718" t="s">
        <v>8219</v>
      </c>
      <c r="B718">
        <v>158</v>
      </c>
      <c r="C718">
        <v>57</v>
      </c>
      <c r="E718" t="s">
        <v>8221</v>
      </c>
      <c r="F718">
        <v>0</v>
      </c>
      <c r="G718">
        <v>2</v>
      </c>
    </row>
    <row r="719" spans="1:7" x14ac:dyDescent="0.45">
      <c r="A719" t="s">
        <v>8219</v>
      </c>
      <c r="B719">
        <v>27</v>
      </c>
      <c r="C719">
        <v>11</v>
      </c>
      <c r="E719" t="s">
        <v>8221</v>
      </c>
      <c r="F719">
        <v>0</v>
      </c>
      <c r="G719">
        <v>0</v>
      </c>
    </row>
    <row r="720" spans="1:7" x14ac:dyDescent="0.45">
      <c r="A720" t="s">
        <v>8219</v>
      </c>
      <c r="B720">
        <v>23</v>
      </c>
      <c r="C720">
        <v>33</v>
      </c>
      <c r="E720" t="s">
        <v>8221</v>
      </c>
      <c r="F720">
        <v>0</v>
      </c>
      <c r="G720">
        <v>0</v>
      </c>
    </row>
    <row r="721" spans="1:7" x14ac:dyDescent="0.45">
      <c r="A721" t="s">
        <v>8219</v>
      </c>
      <c r="B721">
        <v>17</v>
      </c>
      <c r="C721">
        <v>40</v>
      </c>
      <c r="E721" t="s">
        <v>8221</v>
      </c>
      <c r="F721">
        <v>0</v>
      </c>
      <c r="G721">
        <v>3</v>
      </c>
    </row>
    <row r="722" spans="1:7" x14ac:dyDescent="0.45">
      <c r="A722" t="s">
        <v>8219</v>
      </c>
      <c r="B722">
        <v>37</v>
      </c>
      <c r="C722">
        <v>50</v>
      </c>
      <c r="E722" t="s">
        <v>8221</v>
      </c>
      <c r="F722">
        <v>1</v>
      </c>
      <c r="G722">
        <v>0</v>
      </c>
    </row>
    <row r="723" spans="1:7" x14ac:dyDescent="0.45">
      <c r="A723" t="s">
        <v>8219</v>
      </c>
      <c r="B723">
        <v>65</v>
      </c>
      <c r="C723">
        <v>38</v>
      </c>
      <c r="E723" t="s">
        <v>8221</v>
      </c>
      <c r="F723">
        <v>2</v>
      </c>
      <c r="G723">
        <v>0</v>
      </c>
    </row>
    <row r="724" spans="1:7" x14ac:dyDescent="0.45">
      <c r="A724" t="s">
        <v>8219</v>
      </c>
      <c r="B724">
        <v>18</v>
      </c>
      <c r="C724">
        <v>96</v>
      </c>
      <c r="E724" t="s">
        <v>8221</v>
      </c>
      <c r="F724">
        <v>1</v>
      </c>
      <c r="G724">
        <v>3</v>
      </c>
    </row>
    <row r="725" spans="1:7" x14ac:dyDescent="0.45">
      <c r="A725" t="s">
        <v>8219</v>
      </c>
      <c r="B725">
        <v>25</v>
      </c>
      <c r="C725">
        <v>48</v>
      </c>
      <c r="E725" t="s">
        <v>8221</v>
      </c>
      <c r="F725">
        <v>15</v>
      </c>
      <c r="G725">
        <v>7</v>
      </c>
    </row>
    <row r="726" spans="1:7" x14ac:dyDescent="0.45">
      <c r="A726" t="s">
        <v>8219</v>
      </c>
      <c r="B726">
        <v>104</v>
      </c>
      <c r="C726">
        <v>33</v>
      </c>
      <c r="E726" t="s">
        <v>8221</v>
      </c>
      <c r="F726">
        <v>1</v>
      </c>
      <c r="G726">
        <v>25</v>
      </c>
    </row>
    <row r="727" spans="1:7" x14ac:dyDescent="0.45">
      <c r="A727" t="s">
        <v>8219</v>
      </c>
      <c r="B727">
        <v>108</v>
      </c>
      <c r="C727">
        <v>226</v>
      </c>
      <c r="E727" t="s">
        <v>8221</v>
      </c>
      <c r="F727">
        <v>1</v>
      </c>
      <c r="G727">
        <v>10</v>
      </c>
    </row>
    <row r="728" spans="1:7" x14ac:dyDescent="0.45">
      <c r="A728" t="s">
        <v>8219</v>
      </c>
      <c r="B728">
        <v>38</v>
      </c>
      <c r="C728">
        <v>14</v>
      </c>
      <c r="E728" t="s">
        <v>8221</v>
      </c>
      <c r="F728">
        <v>0</v>
      </c>
      <c r="G728">
        <v>3</v>
      </c>
    </row>
    <row r="729" spans="1:7" x14ac:dyDescent="0.45">
      <c r="A729" t="s">
        <v>8219</v>
      </c>
      <c r="B729">
        <v>88</v>
      </c>
      <c r="C729">
        <v>20</v>
      </c>
      <c r="E729" t="s">
        <v>8221</v>
      </c>
      <c r="F729">
        <v>39</v>
      </c>
      <c r="G729">
        <v>5</v>
      </c>
    </row>
    <row r="730" spans="1:7" x14ac:dyDescent="0.45">
      <c r="A730" t="s">
        <v>8219</v>
      </c>
      <c r="B730">
        <v>82</v>
      </c>
      <c r="C730">
        <v>25</v>
      </c>
      <c r="E730" t="s">
        <v>8221</v>
      </c>
      <c r="F730">
        <v>103</v>
      </c>
      <c r="G730">
        <v>5</v>
      </c>
    </row>
    <row r="731" spans="1:7" x14ac:dyDescent="0.45">
      <c r="A731" t="s">
        <v>8219</v>
      </c>
      <c r="B731">
        <v>126</v>
      </c>
      <c r="C731">
        <v>90</v>
      </c>
      <c r="E731" t="s">
        <v>8221</v>
      </c>
      <c r="F731">
        <v>0</v>
      </c>
      <c r="G731">
        <v>27</v>
      </c>
    </row>
    <row r="732" spans="1:7" x14ac:dyDescent="0.45">
      <c r="A732" t="s">
        <v>8219</v>
      </c>
      <c r="B732">
        <v>133</v>
      </c>
      <c r="C732">
        <v>11</v>
      </c>
      <c r="E732" t="s">
        <v>8221</v>
      </c>
      <c r="F732">
        <v>39</v>
      </c>
      <c r="G732">
        <v>2</v>
      </c>
    </row>
    <row r="733" spans="1:7" x14ac:dyDescent="0.45">
      <c r="A733" t="s">
        <v>8219</v>
      </c>
      <c r="B733">
        <v>47</v>
      </c>
      <c r="C733">
        <v>55</v>
      </c>
      <c r="E733" t="s">
        <v>8221</v>
      </c>
      <c r="F733">
        <v>15</v>
      </c>
      <c r="G733">
        <v>1</v>
      </c>
    </row>
    <row r="734" spans="1:7" x14ac:dyDescent="0.45">
      <c r="A734" t="s">
        <v>8219</v>
      </c>
      <c r="B734">
        <v>58</v>
      </c>
      <c r="C734">
        <v>30</v>
      </c>
      <c r="E734" t="s">
        <v>8221</v>
      </c>
      <c r="F734">
        <v>22</v>
      </c>
      <c r="G734">
        <v>12</v>
      </c>
    </row>
    <row r="735" spans="1:7" x14ac:dyDescent="0.45">
      <c r="A735" t="s">
        <v>8219</v>
      </c>
      <c r="B735">
        <v>32</v>
      </c>
      <c r="C735">
        <v>28</v>
      </c>
      <c r="E735" t="s">
        <v>8221</v>
      </c>
      <c r="F735">
        <v>92</v>
      </c>
      <c r="G735">
        <v>4</v>
      </c>
    </row>
    <row r="736" spans="1:7" x14ac:dyDescent="0.45">
      <c r="A736" t="s">
        <v>8219</v>
      </c>
      <c r="B736">
        <v>37</v>
      </c>
      <c r="C736">
        <v>45</v>
      </c>
      <c r="E736" t="s">
        <v>8221</v>
      </c>
      <c r="F736">
        <v>25</v>
      </c>
      <c r="G736">
        <v>3</v>
      </c>
    </row>
    <row r="737" spans="1:7" x14ac:dyDescent="0.45">
      <c r="A737" t="s">
        <v>8219</v>
      </c>
      <c r="B737">
        <v>87</v>
      </c>
      <c r="C737">
        <v>13</v>
      </c>
      <c r="E737" t="s">
        <v>8221</v>
      </c>
      <c r="F737">
        <v>19</v>
      </c>
      <c r="G737">
        <v>3</v>
      </c>
    </row>
    <row r="738" spans="1:7" x14ac:dyDescent="0.45">
      <c r="A738" t="s">
        <v>8219</v>
      </c>
      <c r="B738">
        <v>15</v>
      </c>
      <c r="C738">
        <v>40</v>
      </c>
      <c r="E738" t="s">
        <v>8221</v>
      </c>
      <c r="F738">
        <v>19</v>
      </c>
      <c r="G738">
        <v>3</v>
      </c>
    </row>
    <row r="739" spans="1:7" x14ac:dyDescent="0.45">
      <c r="A739" t="s">
        <v>8219</v>
      </c>
      <c r="B739">
        <v>27</v>
      </c>
      <c r="C739">
        <v>21</v>
      </c>
      <c r="E739" t="s">
        <v>8221</v>
      </c>
      <c r="F739">
        <v>13</v>
      </c>
      <c r="G739">
        <v>22</v>
      </c>
    </row>
    <row r="740" spans="1:7" x14ac:dyDescent="0.45">
      <c r="A740" t="s">
        <v>8219</v>
      </c>
      <c r="B740">
        <v>19</v>
      </c>
      <c r="C740">
        <v>134</v>
      </c>
      <c r="E740" t="s">
        <v>8221</v>
      </c>
      <c r="F740">
        <v>124</v>
      </c>
      <c r="G740">
        <v>4</v>
      </c>
    </row>
    <row r="741" spans="1:7" x14ac:dyDescent="0.45">
      <c r="A741" t="s">
        <v>8219</v>
      </c>
      <c r="B741">
        <v>17</v>
      </c>
      <c r="C741">
        <v>20</v>
      </c>
      <c r="E741" t="s">
        <v>8221</v>
      </c>
      <c r="F741">
        <v>4</v>
      </c>
      <c r="G741">
        <v>12</v>
      </c>
    </row>
    <row r="742" spans="1:7" x14ac:dyDescent="0.45">
      <c r="A742" t="s">
        <v>8219</v>
      </c>
      <c r="B742">
        <v>26</v>
      </c>
      <c r="C742">
        <v>19</v>
      </c>
      <c r="E742" t="s">
        <v>8221</v>
      </c>
      <c r="F742">
        <v>10</v>
      </c>
      <c r="G742">
        <v>11</v>
      </c>
    </row>
    <row r="743" spans="1:7" x14ac:dyDescent="0.45">
      <c r="A743" t="s">
        <v>8219</v>
      </c>
      <c r="B743">
        <v>28</v>
      </c>
      <c r="C743">
        <v>209</v>
      </c>
      <c r="E743" t="s">
        <v>8221</v>
      </c>
      <c r="F743">
        <v>15</v>
      </c>
      <c r="G743">
        <v>0</v>
      </c>
    </row>
    <row r="744" spans="1:7" x14ac:dyDescent="0.45">
      <c r="A744" t="s">
        <v>8219</v>
      </c>
      <c r="B744">
        <v>37</v>
      </c>
      <c r="C744">
        <v>38</v>
      </c>
      <c r="E744" t="s">
        <v>8221</v>
      </c>
      <c r="F744">
        <v>38</v>
      </c>
      <c r="G744">
        <v>12</v>
      </c>
    </row>
    <row r="745" spans="1:7" x14ac:dyDescent="0.45">
      <c r="A745" t="s">
        <v>8219</v>
      </c>
      <c r="B745">
        <v>128</v>
      </c>
      <c r="C745">
        <v>24</v>
      </c>
      <c r="E745" t="s">
        <v>8221</v>
      </c>
      <c r="F745">
        <v>152</v>
      </c>
      <c r="G745">
        <v>5</v>
      </c>
    </row>
    <row r="746" spans="1:7" x14ac:dyDescent="0.45">
      <c r="A746" t="s">
        <v>8219</v>
      </c>
      <c r="B746">
        <v>10</v>
      </c>
      <c r="C746">
        <v>8</v>
      </c>
      <c r="E746" t="s">
        <v>8221</v>
      </c>
      <c r="F746">
        <v>24</v>
      </c>
      <c r="G746">
        <v>24</v>
      </c>
    </row>
    <row r="747" spans="1:7" x14ac:dyDescent="0.45">
      <c r="A747" t="s">
        <v>8219</v>
      </c>
      <c r="B747">
        <v>83</v>
      </c>
      <c r="C747">
        <v>179</v>
      </c>
      <c r="E747" t="s">
        <v>8221</v>
      </c>
      <c r="F747">
        <v>76</v>
      </c>
      <c r="G747">
        <v>1</v>
      </c>
    </row>
    <row r="748" spans="1:7" x14ac:dyDescent="0.45">
      <c r="A748" t="s">
        <v>8219</v>
      </c>
      <c r="B748">
        <v>46</v>
      </c>
      <c r="C748">
        <v>26</v>
      </c>
      <c r="E748" t="s">
        <v>8221</v>
      </c>
      <c r="F748">
        <v>185</v>
      </c>
      <c r="G748">
        <v>2</v>
      </c>
    </row>
    <row r="749" spans="1:7" x14ac:dyDescent="0.45">
      <c r="A749" t="s">
        <v>8219</v>
      </c>
      <c r="B749">
        <v>90</v>
      </c>
      <c r="C749">
        <v>131</v>
      </c>
      <c r="E749" t="s">
        <v>8221</v>
      </c>
      <c r="F749">
        <v>33</v>
      </c>
      <c r="G749">
        <v>0</v>
      </c>
    </row>
    <row r="750" spans="1:7" x14ac:dyDescent="0.45">
      <c r="A750" t="s">
        <v>8219</v>
      </c>
      <c r="B750">
        <v>81</v>
      </c>
      <c r="C750">
        <v>14</v>
      </c>
      <c r="E750" t="s">
        <v>8221</v>
      </c>
      <c r="F750">
        <v>108</v>
      </c>
      <c r="G750">
        <v>4</v>
      </c>
    </row>
    <row r="751" spans="1:7" x14ac:dyDescent="0.45">
      <c r="A751" t="s">
        <v>8219</v>
      </c>
      <c r="B751">
        <v>32</v>
      </c>
      <c r="C751">
        <v>174</v>
      </c>
      <c r="E751" t="s">
        <v>8221</v>
      </c>
      <c r="F751">
        <v>29</v>
      </c>
      <c r="G751">
        <v>6</v>
      </c>
    </row>
    <row r="752" spans="1:7" x14ac:dyDescent="0.45">
      <c r="A752" t="s">
        <v>8219</v>
      </c>
      <c r="B752">
        <v>20</v>
      </c>
      <c r="C752">
        <v>191</v>
      </c>
      <c r="E752" t="s">
        <v>8221</v>
      </c>
      <c r="F752">
        <v>24</v>
      </c>
      <c r="G752">
        <v>4</v>
      </c>
    </row>
    <row r="753" spans="1:7" x14ac:dyDescent="0.45">
      <c r="A753" t="s">
        <v>8219</v>
      </c>
      <c r="B753">
        <v>70</v>
      </c>
      <c r="C753">
        <v>38</v>
      </c>
      <c r="E753" t="s">
        <v>8221</v>
      </c>
      <c r="F753">
        <v>4</v>
      </c>
      <c r="G753">
        <v>4</v>
      </c>
    </row>
    <row r="754" spans="1:7" x14ac:dyDescent="0.45">
      <c r="A754" t="s">
        <v>8219</v>
      </c>
      <c r="B754">
        <v>168</v>
      </c>
      <c r="C754">
        <v>22</v>
      </c>
      <c r="E754" t="s">
        <v>8221</v>
      </c>
      <c r="F754">
        <v>4</v>
      </c>
      <c r="G754">
        <v>2</v>
      </c>
    </row>
    <row r="755" spans="1:7" x14ac:dyDescent="0.45">
      <c r="A755" t="s">
        <v>8219</v>
      </c>
      <c r="B755">
        <v>34</v>
      </c>
      <c r="C755">
        <v>149</v>
      </c>
      <c r="E755" t="s">
        <v>8221</v>
      </c>
      <c r="F755">
        <v>15</v>
      </c>
      <c r="G755">
        <v>5</v>
      </c>
    </row>
    <row r="756" spans="1:7" x14ac:dyDescent="0.45">
      <c r="A756" t="s">
        <v>8219</v>
      </c>
      <c r="B756">
        <v>48</v>
      </c>
      <c r="C756">
        <v>56</v>
      </c>
      <c r="E756" t="s">
        <v>8221</v>
      </c>
      <c r="F756">
        <v>4</v>
      </c>
      <c r="G756">
        <v>2</v>
      </c>
    </row>
    <row r="757" spans="1:7" x14ac:dyDescent="0.45">
      <c r="A757" t="s">
        <v>8219</v>
      </c>
      <c r="B757">
        <v>48</v>
      </c>
      <c r="C757">
        <v>19</v>
      </c>
      <c r="E757" t="s">
        <v>8221</v>
      </c>
      <c r="F757">
        <v>139</v>
      </c>
      <c r="G757">
        <v>16</v>
      </c>
    </row>
    <row r="758" spans="1:7" x14ac:dyDescent="0.45">
      <c r="A758" t="s">
        <v>8219</v>
      </c>
      <c r="B758">
        <v>221</v>
      </c>
      <c r="C758">
        <v>70</v>
      </c>
      <c r="E758" t="s">
        <v>8221</v>
      </c>
      <c r="F758">
        <v>2</v>
      </c>
      <c r="G758">
        <v>9</v>
      </c>
    </row>
    <row r="759" spans="1:7" x14ac:dyDescent="0.45">
      <c r="A759" t="s">
        <v>8219</v>
      </c>
      <c r="B759">
        <v>107</v>
      </c>
      <c r="C759">
        <v>81</v>
      </c>
      <c r="E759" t="s">
        <v>8221</v>
      </c>
      <c r="F759">
        <v>18</v>
      </c>
      <c r="G759">
        <v>1</v>
      </c>
    </row>
    <row r="760" spans="1:7" x14ac:dyDescent="0.45">
      <c r="A760" t="s">
        <v>8219</v>
      </c>
      <c r="B760">
        <v>45</v>
      </c>
      <c r="C760">
        <v>32</v>
      </c>
      <c r="E760" t="s">
        <v>8221</v>
      </c>
      <c r="F760">
        <v>81</v>
      </c>
      <c r="G760">
        <v>12</v>
      </c>
    </row>
    <row r="761" spans="1:7" x14ac:dyDescent="0.45">
      <c r="A761" t="s">
        <v>8219</v>
      </c>
      <c r="B761">
        <v>36</v>
      </c>
      <c r="C761">
        <v>26</v>
      </c>
      <c r="E761" t="s">
        <v>8221</v>
      </c>
      <c r="F761">
        <v>86</v>
      </c>
      <c r="G761">
        <v>0</v>
      </c>
    </row>
    <row r="762" spans="1:7" x14ac:dyDescent="0.45">
      <c r="A762" t="s">
        <v>8219</v>
      </c>
      <c r="B762">
        <v>101</v>
      </c>
      <c r="C762">
        <v>105</v>
      </c>
      <c r="E762" t="s">
        <v>8221</v>
      </c>
      <c r="F762">
        <v>140</v>
      </c>
      <c r="G762">
        <v>20</v>
      </c>
    </row>
    <row r="763" spans="1:7" x14ac:dyDescent="0.45">
      <c r="A763" t="s">
        <v>8219</v>
      </c>
      <c r="B763">
        <v>62</v>
      </c>
      <c r="C763">
        <v>29</v>
      </c>
      <c r="E763" t="s">
        <v>8221</v>
      </c>
      <c r="F763">
        <v>37</v>
      </c>
      <c r="G763">
        <v>16</v>
      </c>
    </row>
    <row r="764" spans="1:7" x14ac:dyDescent="0.45">
      <c r="A764" t="s">
        <v>8219</v>
      </c>
      <c r="B764">
        <v>32</v>
      </c>
      <c r="C764">
        <v>8</v>
      </c>
      <c r="E764" t="s">
        <v>8221</v>
      </c>
      <c r="F764">
        <v>6</v>
      </c>
      <c r="G764">
        <v>2</v>
      </c>
    </row>
    <row r="765" spans="1:7" x14ac:dyDescent="0.45">
      <c r="A765" t="s">
        <v>8219</v>
      </c>
      <c r="B765">
        <v>89</v>
      </c>
      <c r="C765">
        <v>89</v>
      </c>
      <c r="E765" t="s">
        <v>8221</v>
      </c>
      <c r="F765">
        <v>113</v>
      </c>
      <c r="G765">
        <v>6</v>
      </c>
    </row>
    <row r="766" spans="1:7" x14ac:dyDescent="0.45">
      <c r="A766" t="s">
        <v>8219</v>
      </c>
      <c r="B766">
        <v>93</v>
      </c>
      <c r="C766">
        <v>44</v>
      </c>
      <c r="E766" t="s">
        <v>8221</v>
      </c>
      <c r="F766">
        <v>37</v>
      </c>
      <c r="G766">
        <v>0</v>
      </c>
    </row>
    <row r="767" spans="1:7" x14ac:dyDescent="0.45">
      <c r="A767" t="s">
        <v>8219</v>
      </c>
      <c r="B767">
        <v>98</v>
      </c>
      <c r="C767">
        <v>246</v>
      </c>
      <c r="E767" t="s">
        <v>8221</v>
      </c>
      <c r="F767">
        <v>18</v>
      </c>
      <c r="G767">
        <v>3</v>
      </c>
    </row>
    <row r="768" spans="1:7" x14ac:dyDescent="0.45">
      <c r="A768" t="s">
        <v>8219</v>
      </c>
      <c r="B768">
        <v>82</v>
      </c>
      <c r="C768">
        <v>120</v>
      </c>
      <c r="E768" t="s">
        <v>8221</v>
      </c>
      <c r="F768">
        <v>75</v>
      </c>
      <c r="G768">
        <v>0</v>
      </c>
    </row>
    <row r="769" spans="1:7" x14ac:dyDescent="0.45">
      <c r="A769" t="s">
        <v>8219</v>
      </c>
      <c r="B769">
        <v>116</v>
      </c>
      <c r="C769">
        <v>26</v>
      </c>
      <c r="E769" t="s">
        <v>8221</v>
      </c>
      <c r="F769">
        <v>52</v>
      </c>
      <c r="G769">
        <v>3</v>
      </c>
    </row>
    <row r="770" spans="1:7" x14ac:dyDescent="0.45">
      <c r="A770" t="s">
        <v>8219</v>
      </c>
      <c r="B770">
        <v>52</v>
      </c>
      <c r="C770">
        <v>45</v>
      </c>
      <c r="E770" t="s">
        <v>8221</v>
      </c>
      <c r="F770">
        <v>122</v>
      </c>
      <c r="G770">
        <v>13</v>
      </c>
    </row>
    <row r="771" spans="1:7" x14ac:dyDescent="0.45">
      <c r="A771" t="s">
        <v>8219</v>
      </c>
      <c r="B771">
        <v>23</v>
      </c>
      <c r="C771">
        <v>20</v>
      </c>
      <c r="E771" t="s">
        <v>8221</v>
      </c>
      <c r="F771">
        <v>8</v>
      </c>
      <c r="G771">
        <v>6</v>
      </c>
    </row>
    <row r="772" spans="1:7" x14ac:dyDescent="0.45">
      <c r="A772" t="s">
        <v>8219</v>
      </c>
      <c r="B772">
        <v>77</v>
      </c>
      <c r="C772">
        <v>47</v>
      </c>
      <c r="E772" t="s">
        <v>8221</v>
      </c>
      <c r="F772">
        <v>8</v>
      </c>
      <c r="G772">
        <v>1</v>
      </c>
    </row>
    <row r="773" spans="1:7" x14ac:dyDescent="0.45">
      <c r="A773" t="s">
        <v>8219</v>
      </c>
      <c r="B773">
        <v>49</v>
      </c>
      <c r="C773">
        <v>13</v>
      </c>
      <c r="E773" t="s">
        <v>8221</v>
      </c>
      <c r="F773">
        <v>96</v>
      </c>
      <c r="G773">
        <v>0</v>
      </c>
    </row>
    <row r="774" spans="1:7" x14ac:dyDescent="0.45">
      <c r="A774" t="s">
        <v>8219</v>
      </c>
      <c r="B774">
        <v>59</v>
      </c>
      <c r="C774">
        <v>183</v>
      </c>
      <c r="E774" t="s">
        <v>8221</v>
      </c>
      <c r="F774">
        <v>9</v>
      </c>
      <c r="G774">
        <v>5</v>
      </c>
    </row>
    <row r="775" spans="1:7" x14ac:dyDescent="0.45">
      <c r="A775" t="s">
        <v>8219</v>
      </c>
      <c r="B775">
        <v>113</v>
      </c>
      <c r="C775">
        <v>21</v>
      </c>
      <c r="E775" t="s">
        <v>8221</v>
      </c>
      <c r="F775">
        <v>2</v>
      </c>
      <c r="G775">
        <v>0</v>
      </c>
    </row>
    <row r="776" spans="1:7" x14ac:dyDescent="0.45">
      <c r="A776" t="s">
        <v>8219</v>
      </c>
      <c r="B776">
        <v>34</v>
      </c>
      <c r="C776">
        <v>42</v>
      </c>
      <c r="E776" t="s">
        <v>8221</v>
      </c>
      <c r="F776">
        <v>26</v>
      </c>
      <c r="G776">
        <v>1</v>
      </c>
    </row>
    <row r="777" spans="1:7" x14ac:dyDescent="0.45">
      <c r="A777" t="s">
        <v>8219</v>
      </c>
      <c r="B777">
        <v>42</v>
      </c>
      <c r="C777">
        <v>54</v>
      </c>
      <c r="E777" t="s">
        <v>8221</v>
      </c>
      <c r="F777">
        <v>23</v>
      </c>
      <c r="G777">
        <v>1</v>
      </c>
    </row>
    <row r="778" spans="1:7" x14ac:dyDescent="0.45">
      <c r="A778" t="s">
        <v>8219</v>
      </c>
      <c r="B778">
        <v>42</v>
      </c>
      <c r="C778">
        <v>38</v>
      </c>
      <c r="E778" t="s">
        <v>8221</v>
      </c>
      <c r="F778">
        <v>0</v>
      </c>
      <c r="G778">
        <v>1</v>
      </c>
    </row>
    <row r="779" spans="1:7" x14ac:dyDescent="0.45">
      <c r="A779" t="s">
        <v>8219</v>
      </c>
      <c r="B779">
        <v>49</v>
      </c>
      <c r="C779">
        <v>64</v>
      </c>
      <c r="E779" t="s">
        <v>8221</v>
      </c>
      <c r="F779">
        <v>140</v>
      </c>
      <c r="G779">
        <v>9</v>
      </c>
    </row>
    <row r="780" spans="1:7" x14ac:dyDescent="0.45">
      <c r="A780" t="s">
        <v>8219</v>
      </c>
      <c r="B780">
        <v>56</v>
      </c>
      <c r="C780">
        <v>13</v>
      </c>
      <c r="E780" t="s">
        <v>8221</v>
      </c>
      <c r="F780">
        <v>0</v>
      </c>
      <c r="G780">
        <v>1</v>
      </c>
    </row>
    <row r="781" spans="1:7" x14ac:dyDescent="0.45">
      <c r="A781" t="s">
        <v>8219</v>
      </c>
      <c r="B781">
        <v>25</v>
      </c>
      <c r="C781">
        <v>33</v>
      </c>
      <c r="E781" t="s">
        <v>8221</v>
      </c>
      <c r="F781">
        <v>6</v>
      </c>
      <c r="G781">
        <v>0</v>
      </c>
    </row>
    <row r="782" spans="1:7" x14ac:dyDescent="0.45">
      <c r="A782" t="s">
        <v>8219</v>
      </c>
      <c r="B782">
        <v>52</v>
      </c>
      <c r="C782">
        <v>52</v>
      </c>
      <c r="E782" t="s">
        <v>8221</v>
      </c>
      <c r="F782">
        <v>100</v>
      </c>
      <c r="G782">
        <v>1</v>
      </c>
    </row>
    <row r="783" spans="1:7" x14ac:dyDescent="0.45">
      <c r="A783" t="s">
        <v>8219</v>
      </c>
      <c r="B783">
        <v>34</v>
      </c>
      <c r="C783">
        <v>107</v>
      </c>
      <c r="E783" t="s">
        <v>8221</v>
      </c>
      <c r="F783">
        <v>0</v>
      </c>
      <c r="G783">
        <v>1</v>
      </c>
    </row>
    <row r="784" spans="1:7" x14ac:dyDescent="0.45">
      <c r="A784" t="s">
        <v>8219</v>
      </c>
      <c r="B784">
        <v>67</v>
      </c>
      <c r="C784">
        <v>11</v>
      </c>
      <c r="E784" t="s">
        <v>8221</v>
      </c>
      <c r="F784">
        <v>4</v>
      </c>
      <c r="G784">
        <v>4</v>
      </c>
    </row>
    <row r="785" spans="1:7" x14ac:dyDescent="0.45">
      <c r="A785" t="s">
        <v>8219</v>
      </c>
      <c r="B785">
        <v>70</v>
      </c>
      <c r="C785">
        <v>34</v>
      </c>
      <c r="E785" t="s">
        <v>8221</v>
      </c>
      <c r="F785">
        <v>8</v>
      </c>
      <c r="G785">
        <v>2</v>
      </c>
    </row>
    <row r="786" spans="1:7" x14ac:dyDescent="0.45">
      <c r="A786" t="s">
        <v>8219</v>
      </c>
      <c r="B786">
        <v>89</v>
      </c>
      <c r="C786">
        <v>75</v>
      </c>
      <c r="E786" t="s">
        <v>8221</v>
      </c>
      <c r="F786">
        <v>0</v>
      </c>
      <c r="G786">
        <v>2</v>
      </c>
    </row>
    <row r="787" spans="1:7" x14ac:dyDescent="0.45">
      <c r="A787" t="s">
        <v>8219</v>
      </c>
      <c r="B787">
        <v>107</v>
      </c>
      <c r="C787">
        <v>26</v>
      </c>
      <c r="E787" t="s">
        <v>8221</v>
      </c>
      <c r="F787">
        <v>16</v>
      </c>
      <c r="G787">
        <v>2</v>
      </c>
    </row>
    <row r="788" spans="1:7" x14ac:dyDescent="0.45">
      <c r="A788" t="s">
        <v>8219</v>
      </c>
      <c r="B788">
        <v>159</v>
      </c>
      <c r="C788">
        <v>50</v>
      </c>
      <c r="E788" t="s">
        <v>8221</v>
      </c>
      <c r="F788">
        <v>2</v>
      </c>
      <c r="G788">
        <v>0</v>
      </c>
    </row>
    <row r="789" spans="1:7" x14ac:dyDescent="0.45">
      <c r="A789" t="s">
        <v>8219</v>
      </c>
      <c r="B789">
        <v>181</v>
      </c>
      <c r="C789">
        <v>80</v>
      </c>
      <c r="E789" t="s">
        <v>8221</v>
      </c>
      <c r="F789">
        <v>48</v>
      </c>
      <c r="G789">
        <v>2</v>
      </c>
    </row>
    <row r="790" spans="1:7" x14ac:dyDescent="0.45">
      <c r="A790" t="s">
        <v>8219</v>
      </c>
      <c r="B790">
        <v>131</v>
      </c>
      <c r="C790">
        <v>110</v>
      </c>
      <c r="E790" t="s">
        <v>8221</v>
      </c>
      <c r="F790">
        <v>2</v>
      </c>
      <c r="G790">
        <v>4</v>
      </c>
    </row>
    <row r="791" spans="1:7" x14ac:dyDescent="0.45">
      <c r="A791" t="s">
        <v>8219</v>
      </c>
      <c r="B791">
        <v>125</v>
      </c>
      <c r="C791">
        <v>77</v>
      </c>
      <c r="E791" t="s">
        <v>8221</v>
      </c>
      <c r="F791">
        <v>2</v>
      </c>
      <c r="G791">
        <v>2</v>
      </c>
    </row>
    <row r="792" spans="1:7" x14ac:dyDescent="0.45">
      <c r="A792" t="s">
        <v>8219</v>
      </c>
      <c r="B792">
        <v>61</v>
      </c>
      <c r="C792">
        <v>50</v>
      </c>
      <c r="E792" t="s">
        <v>8221</v>
      </c>
      <c r="F792">
        <v>1</v>
      </c>
      <c r="G792">
        <v>0</v>
      </c>
    </row>
    <row r="793" spans="1:7" x14ac:dyDescent="0.45">
      <c r="A793" t="s">
        <v>8219</v>
      </c>
      <c r="B793">
        <v>90</v>
      </c>
      <c r="C793">
        <v>145</v>
      </c>
      <c r="E793" t="s">
        <v>8221</v>
      </c>
      <c r="F793">
        <v>17</v>
      </c>
      <c r="G793">
        <v>1</v>
      </c>
    </row>
    <row r="794" spans="1:7" x14ac:dyDescent="0.45">
      <c r="A794" t="s">
        <v>8219</v>
      </c>
      <c r="B794">
        <v>35</v>
      </c>
      <c r="C794">
        <v>29</v>
      </c>
      <c r="E794" t="s">
        <v>8221</v>
      </c>
      <c r="F794">
        <v>0</v>
      </c>
      <c r="G794">
        <v>0</v>
      </c>
    </row>
    <row r="795" spans="1:7" x14ac:dyDescent="0.45">
      <c r="A795" t="s">
        <v>8219</v>
      </c>
      <c r="B795">
        <v>90</v>
      </c>
      <c r="C795">
        <v>114</v>
      </c>
      <c r="E795" t="s">
        <v>8221</v>
      </c>
      <c r="F795">
        <v>11</v>
      </c>
      <c r="G795">
        <v>2</v>
      </c>
    </row>
    <row r="796" spans="1:7" x14ac:dyDescent="0.45">
      <c r="A796" t="s">
        <v>8219</v>
      </c>
      <c r="B796">
        <v>4</v>
      </c>
      <c r="C796">
        <v>96</v>
      </c>
      <c r="E796" t="s">
        <v>8221</v>
      </c>
      <c r="F796">
        <v>95</v>
      </c>
      <c r="G796">
        <v>7</v>
      </c>
    </row>
    <row r="797" spans="1:7" x14ac:dyDescent="0.45">
      <c r="A797" t="s">
        <v>8219</v>
      </c>
      <c r="B797">
        <v>120</v>
      </c>
      <c r="C797">
        <v>31</v>
      </c>
      <c r="E797" t="s">
        <v>8221</v>
      </c>
      <c r="F797">
        <v>13</v>
      </c>
      <c r="G797">
        <v>5</v>
      </c>
    </row>
    <row r="798" spans="1:7" x14ac:dyDescent="0.45">
      <c r="A798" t="s">
        <v>8219</v>
      </c>
      <c r="B798">
        <v>14</v>
      </c>
      <c r="C798">
        <v>95</v>
      </c>
      <c r="E798" t="s">
        <v>8221</v>
      </c>
      <c r="F798">
        <v>2</v>
      </c>
      <c r="G798">
        <v>0</v>
      </c>
    </row>
    <row r="799" spans="1:7" x14ac:dyDescent="0.45">
      <c r="A799" t="s">
        <v>8219</v>
      </c>
      <c r="B799">
        <v>27</v>
      </c>
      <c r="C799">
        <v>70</v>
      </c>
      <c r="E799" t="s">
        <v>8221</v>
      </c>
      <c r="F799">
        <v>2</v>
      </c>
      <c r="G799">
        <v>0</v>
      </c>
    </row>
    <row r="800" spans="1:7" x14ac:dyDescent="0.45">
      <c r="A800" t="s">
        <v>8219</v>
      </c>
      <c r="B800">
        <v>49</v>
      </c>
      <c r="C800">
        <v>23</v>
      </c>
      <c r="E800" t="s">
        <v>8221</v>
      </c>
      <c r="F800">
        <v>3</v>
      </c>
      <c r="G800">
        <v>0</v>
      </c>
    </row>
    <row r="801" spans="1:7" x14ac:dyDescent="0.45">
      <c r="A801" t="s">
        <v>8219</v>
      </c>
      <c r="B801">
        <v>102</v>
      </c>
      <c r="C801">
        <v>147</v>
      </c>
      <c r="E801" t="s">
        <v>8221</v>
      </c>
      <c r="F801">
        <v>0</v>
      </c>
      <c r="G801">
        <v>2</v>
      </c>
    </row>
    <row r="802" spans="1:7" x14ac:dyDescent="0.45">
      <c r="A802" t="s">
        <v>8219</v>
      </c>
      <c r="B802">
        <v>3</v>
      </c>
      <c r="C802">
        <v>290</v>
      </c>
      <c r="E802" t="s">
        <v>8221</v>
      </c>
      <c r="F802">
        <v>0</v>
      </c>
      <c r="G802">
        <v>0</v>
      </c>
    </row>
    <row r="803" spans="1:7" x14ac:dyDescent="0.45">
      <c r="A803" t="s">
        <v>8219</v>
      </c>
      <c r="B803">
        <v>25</v>
      </c>
      <c r="C803">
        <v>33</v>
      </c>
      <c r="E803" t="s">
        <v>8221</v>
      </c>
      <c r="F803">
        <v>0</v>
      </c>
      <c r="G803">
        <v>0</v>
      </c>
    </row>
    <row r="804" spans="1:7" x14ac:dyDescent="0.45">
      <c r="A804" t="s">
        <v>8219</v>
      </c>
      <c r="B804">
        <v>118</v>
      </c>
      <c r="C804">
        <v>306</v>
      </c>
      <c r="E804" t="s">
        <v>8221</v>
      </c>
      <c r="F804">
        <v>2</v>
      </c>
      <c r="G804">
        <v>28</v>
      </c>
    </row>
    <row r="805" spans="1:7" x14ac:dyDescent="0.45">
      <c r="A805" t="s">
        <v>8219</v>
      </c>
      <c r="B805">
        <v>57</v>
      </c>
      <c r="C805">
        <v>205</v>
      </c>
      <c r="E805" t="s">
        <v>8221</v>
      </c>
      <c r="F805">
        <v>24</v>
      </c>
      <c r="G805">
        <v>2</v>
      </c>
    </row>
    <row r="806" spans="1:7" x14ac:dyDescent="0.45">
      <c r="A806" t="s">
        <v>8219</v>
      </c>
      <c r="B806">
        <v>11</v>
      </c>
      <c r="C806">
        <v>103</v>
      </c>
      <c r="E806" t="s">
        <v>8221</v>
      </c>
      <c r="F806">
        <v>25</v>
      </c>
      <c r="G806">
        <v>0</v>
      </c>
    </row>
    <row r="807" spans="1:7" x14ac:dyDescent="0.45">
      <c r="A807" t="s">
        <v>8219</v>
      </c>
      <c r="B807">
        <v>33</v>
      </c>
      <c r="C807">
        <v>238</v>
      </c>
      <c r="E807" t="s">
        <v>8221</v>
      </c>
      <c r="F807">
        <v>3</v>
      </c>
      <c r="G807">
        <v>0</v>
      </c>
    </row>
    <row r="808" spans="1:7" x14ac:dyDescent="0.45">
      <c r="A808" t="s">
        <v>8219</v>
      </c>
      <c r="B808">
        <v>40</v>
      </c>
      <c r="C808">
        <v>253</v>
      </c>
      <c r="E808" t="s">
        <v>8221</v>
      </c>
      <c r="F808">
        <v>41</v>
      </c>
      <c r="G808">
        <v>0</v>
      </c>
    </row>
    <row r="809" spans="1:7" x14ac:dyDescent="0.45">
      <c r="A809" t="s">
        <v>8219</v>
      </c>
      <c r="B809">
        <v>50</v>
      </c>
      <c r="C809">
        <v>17</v>
      </c>
      <c r="E809" t="s">
        <v>8221</v>
      </c>
      <c r="F809">
        <v>2</v>
      </c>
      <c r="G809">
        <v>4</v>
      </c>
    </row>
    <row r="810" spans="1:7" x14ac:dyDescent="0.45">
      <c r="A810" t="s">
        <v>8219</v>
      </c>
      <c r="B810">
        <v>38</v>
      </c>
      <c r="C810">
        <v>191</v>
      </c>
      <c r="E810" t="s">
        <v>8221</v>
      </c>
      <c r="F810">
        <v>4</v>
      </c>
      <c r="G810">
        <v>12</v>
      </c>
    </row>
    <row r="811" spans="1:7" x14ac:dyDescent="0.45">
      <c r="A811" t="s">
        <v>8219</v>
      </c>
      <c r="B811">
        <v>96</v>
      </c>
      <c r="C811">
        <v>303</v>
      </c>
      <c r="E811" t="s">
        <v>8221</v>
      </c>
      <c r="F811">
        <v>99</v>
      </c>
      <c r="G811">
        <v>0</v>
      </c>
    </row>
    <row r="812" spans="1:7" x14ac:dyDescent="0.45">
      <c r="A812" t="s">
        <v>8219</v>
      </c>
      <c r="B812">
        <v>48</v>
      </c>
      <c r="C812">
        <v>137</v>
      </c>
      <c r="E812" t="s">
        <v>8221</v>
      </c>
      <c r="F812">
        <v>4</v>
      </c>
      <c r="G812">
        <v>0</v>
      </c>
    </row>
    <row r="813" spans="1:7" x14ac:dyDescent="0.45">
      <c r="A813" t="s">
        <v>8219</v>
      </c>
      <c r="B813">
        <v>33</v>
      </c>
      <c r="C813">
        <v>41</v>
      </c>
      <c r="E813" t="s">
        <v>8221</v>
      </c>
      <c r="F813">
        <v>4</v>
      </c>
      <c r="G813">
        <v>4</v>
      </c>
    </row>
    <row r="814" spans="1:7" x14ac:dyDescent="0.45">
      <c r="A814" t="s">
        <v>8219</v>
      </c>
      <c r="B814">
        <v>226</v>
      </c>
      <c r="C814">
        <v>183</v>
      </c>
      <c r="E814" t="s">
        <v>8221</v>
      </c>
      <c r="F814">
        <v>38</v>
      </c>
      <c r="G814">
        <v>0</v>
      </c>
    </row>
    <row r="815" spans="1:7" x14ac:dyDescent="0.45">
      <c r="A815" t="s">
        <v>8219</v>
      </c>
      <c r="B815">
        <v>14</v>
      </c>
      <c r="C815">
        <v>162</v>
      </c>
      <c r="E815" t="s">
        <v>8221</v>
      </c>
      <c r="F815">
        <v>285</v>
      </c>
      <c r="G815">
        <v>11</v>
      </c>
    </row>
    <row r="816" spans="1:7" x14ac:dyDescent="0.45">
      <c r="A816" t="s">
        <v>8219</v>
      </c>
      <c r="B816">
        <v>20</v>
      </c>
      <c r="C816">
        <v>122</v>
      </c>
      <c r="E816" t="s">
        <v>8221</v>
      </c>
      <c r="F816">
        <v>1</v>
      </c>
      <c r="G816">
        <v>1</v>
      </c>
    </row>
    <row r="817" spans="1:7" x14ac:dyDescent="0.45">
      <c r="A817" t="s">
        <v>8219</v>
      </c>
      <c r="B817">
        <v>25</v>
      </c>
      <c r="C817">
        <v>95</v>
      </c>
      <c r="E817" t="s">
        <v>8221</v>
      </c>
      <c r="F817">
        <v>42</v>
      </c>
      <c r="G817">
        <v>5</v>
      </c>
    </row>
    <row r="818" spans="1:7" x14ac:dyDescent="0.45">
      <c r="A818" t="s">
        <v>8219</v>
      </c>
      <c r="B818">
        <v>90</v>
      </c>
      <c r="C818">
        <v>105</v>
      </c>
      <c r="E818" t="s">
        <v>8221</v>
      </c>
      <c r="F818">
        <v>26</v>
      </c>
      <c r="G818">
        <v>0</v>
      </c>
    </row>
    <row r="819" spans="1:7" x14ac:dyDescent="0.45">
      <c r="A819" t="s">
        <v>8219</v>
      </c>
      <c r="B819">
        <v>11</v>
      </c>
      <c r="C819">
        <v>79</v>
      </c>
      <c r="E819" t="s">
        <v>8221</v>
      </c>
      <c r="F819">
        <v>2</v>
      </c>
      <c r="G819">
        <v>1</v>
      </c>
    </row>
    <row r="820" spans="1:7" x14ac:dyDescent="0.45">
      <c r="A820" t="s">
        <v>8219</v>
      </c>
      <c r="B820">
        <v>55</v>
      </c>
      <c r="C820">
        <v>94</v>
      </c>
      <c r="E820" t="s">
        <v>8221</v>
      </c>
      <c r="F820">
        <v>4</v>
      </c>
      <c r="G820">
        <v>1</v>
      </c>
    </row>
    <row r="821" spans="1:7" x14ac:dyDescent="0.45">
      <c r="A821" t="s">
        <v>8219</v>
      </c>
      <c r="B821">
        <v>30</v>
      </c>
      <c r="C821">
        <v>158</v>
      </c>
      <c r="E821" t="s">
        <v>8221</v>
      </c>
      <c r="F821">
        <v>6</v>
      </c>
      <c r="G821">
        <v>6</v>
      </c>
    </row>
    <row r="822" spans="1:7" x14ac:dyDescent="0.45">
      <c r="A822" t="s">
        <v>8219</v>
      </c>
      <c r="B822">
        <v>28</v>
      </c>
      <c r="C822">
        <v>204</v>
      </c>
      <c r="E822" t="s">
        <v>8221</v>
      </c>
      <c r="F822">
        <v>70</v>
      </c>
      <c r="G822">
        <v>8</v>
      </c>
    </row>
    <row r="823" spans="1:7" x14ac:dyDescent="0.45">
      <c r="A823" t="s">
        <v>8219</v>
      </c>
      <c r="B823">
        <v>45</v>
      </c>
      <c r="C823">
        <v>271</v>
      </c>
      <c r="E823" t="s">
        <v>8221</v>
      </c>
      <c r="F823">
        <v>9</v>
      </c>
      <c r="G823">
        <v>1</v>
      </c>
    </row>
    <row r="824" spans="1:7" x14ac:dyDescent="0.45">
      <c r="A824" t="s">
        <v>8219</v>
      </c>
      <c r="B824">
        <v>13</v>
      </c>
      <c r="C824">
        <v>120</v>
      </c>
      <c r="E824" t="s">
        <v>8221</v>
      </c>
      <c r="F824">
        <v>8</v>
      </c>
      <c r="G824">
        <v>0</v>
      </c>
    </row>
    <row r="825" spans="1:7" x14ac:dyDescent="0.45">
      <c r="A825" t="s">
        <v>8219</v>
      </c>
      <c r="B825">
        <v>40</v>
      </c>
      <c r="C825">
        <v>140</v>
      </c>
      <c r="E825" t="s">
        <v>8221</v>
      </c>
      <c r="F825">
        <v>105</v>
      </c>
      <c r="G825">
        <v>2</v>
      </c>
    </row>
    <row r="826" spans="1:7" x14ac:dyDescent="0.45">
      <c r="A826" t="s">
        <v>8219</v>
      </c>
      <c r="B826">
        <v>21</v>
      </c>
      <c r="C826">
        <v>193</v>
      </c>
      <c r="E826" t="s">
        <v>8221</v>
      </c>
      <c r="F826">
        <v>12</v>
      </c>
      <c r="G826">
        <v>1</v>
      </c>
    </row>
    <row r="827" spans="1:7" x14ac:dyDescent="0.45">
      <c r="A827" t="s">
        <v>8219</v>
      </c>
      <c r="B827">
        <v>134</v>
      </c>
      <c r="C827">
        <v>180</v>
      </c>
      <c r="E827" t="s">
        <v>8221</v>
      </c>
      <c r="F827">
        <v>0</v>
      </c>
      <c r="G827">
        <v>0</v>
      </c>
    </row>
    <row r="828" spans="1:7" x14ac:dyDescent="0.45">
      <c r="A828" t="s">
        <v>8219</v>
      </c>
      <c r="B828">
        <v>20</v>
      </c>
      <c r="C828">
        <v>263</v>
      </c>
      <c r="E828" t="s">
        <v>8221</v>
      </c>
      <c r="F828">
        <v>16</v>
      </c>
      <c r="G828">
        <v>1</v>
      </c>
    </row>
    <row r="829" spans="1:7" x14ac:dyDescent="0.45">
      <c r="A829" t="s">
        <v>8219</v>
      </c>
      <c r="B829">
        <v>19</v>
      </c>
      <c r="C829">
        <v>217</v>
      </c>
      <c r="E829" t="s">
        <v>8221</v>
      </c>
      <c r="F829">
        <v>7</v>
      </c>
      <c r="G829">
        <v>19</v>
      </c>
    </row>
    <row r="830" spans="1:7" x14ac:dyDescent="0.45">
      <c r="A830" t="s">
        <v>8219</v>
      </c>
      <c r="B830">
        <v>209</v>
      </c>
      <c r="C830">
        <v>170</v>
      </c>
      <c r="E830" t="s">
        <v>8221</v>
      </c>
      <c r="F830">
        <v>4</v>
      </c>
      <c r="G830">
        <v>27</v>
      </c>
    </row>
    <row r="831" spans="1:7" x14ac:dyDescent="0.45">
      <c r="A831" t="s">
        <v>8219</v>
      </c>
      <c r="B831">
        <v>38</v>
      </c>
      <c r="C831">
        <v>242</v>
      </c>
      <c r="E831" t="s">
        <v>8221</v>
      </c>
      <c r="F831">
        <v>1</v>
      </c>
      <c r="G831">
        <v>7</v>
      </c>
    </row>
    <row r="832" spans="1:7" x14ac:dyDescent="0.45">
      <c r="A832" t="s">
        <v>8219</v>
      </c>
      <c r="B832">
        <v>24</v>
      </c>
      <c r="C832">
        <v>121</v>
      </c>
      <c r="E832" t="s">
        <v>8221</v>
      </c>
      <c r="F832">
        <v>28</v>
      </c>
      <c r="G832">
        <v>14</v>
      </c>
    </row>
    <row r="833" spans="1:7" x14ac:dyDescent="0.45">
      <c r="A833" t="s">
        <v>8219</v>
      </c>
      <c r="B833">
        <v>8</v>
      </c>
      <c r="C833">
        <v>101</v>
      </c>
      <c r="E833" t="s">
        <v>8221</v>
      </c>
      <c r="F833">
        <v>1</v>
      </c>
      <c r="G833">
        <v>5</v>
      </c>
    </row>
    <row r="834" spans="1:7" x14ac:dyDescent="0.45">
      <c r="A834" t="s">
        <v>8219</v>
      </c>
      <c r="B834">
        <v>179</v>
      </c>
      <c r="C834">
        <v>35</v>
      </c>
      <c r="E834" t="s">
        <v>8221</v>
      </c>
      <c r="F834">
        <v>1</v>
      </c>
      <c r="G834">
        <v>1</v>
      </c>
    </row>
    <row r="835" spans="1:7" x14ac:dyDescent="0.45">
      <c r="A835" t="s">
        <v>8219</v>
      </c>
      <c r="B835">
        <v>26</v>
      </c>
      <c r="C835">
        <v>203</v>
      </c>
      <c r="E835" t="s">
        <v>8221</v>
      </c>
      <c r="F835">
        <v>5</v>
      </c>
      <c r="G835">
        <v>0</v>
      </c>
    </row>
    <row r="836" spans="1:7" x14ac:dyDescent="0.45">
      <c r="A836" t="s">
        <v>8219</v>
      </c>
      <c r="B836">
        <v>131</v>
      </c>
      <c r="C836">
        <v>49</v>
      </c>
      <c r="E836" t="s">
        <v>8221</v>
      </c>
      <c r="F836">
        <v>3</v>
      </c>
      <c r="G836">
        <v>29</v>
      </c>
    </row>
    <row r="837" spans="1:7" x14ac:dyDescent="0.45">
      <c r="A837" t="s">
        <v>8219</v>
      </c>
      <c r="B837">
        <v>14</v>
      </c>
      <c r="C837">
        <v>65</v>
      </c>
      <c r="E837" t="s">
        <v>8221</v>
      </c>
      <c r="F837">
        <v>2</v>
      </c>
      <c r="G837">
        <v>9</v>
      </c>
    </row>
    <row r="838" spans="1:7" x14ac:dyDescent="0.45">
      <c r="A838" t="s">
        <v>8219</v>
      </c>
      <c r="B838">
        <v>174</v>
      </c>
      <c r="C838">
        <v>10</v>
      </c>
      <c r="E838" t="s">
        <v>8221</v>
      </c>
      <c r="F838">
        <v>0</v>
      </c>
      <c r="G838">
        <v>27</v>
      </c>
    </row>
    <row r="839" spans="1:7" x14ac:dyDescent="0.45">
      <c r="A839" t="s">
        <v>8219</v>
      </c>
      <c r="B839">
        <v>191</v>
      </c>
      <c r="C839">
        <v>76</v>
      </c>
      <c r="E839" t="s">
        <v>8221</v>
      </c>
      <c r="F839">
        <v>0</v>
      </c>
      <c r="G839">
        <v>2</v>
      </c>
    </row>
    <row r="840" spans="1:7" x14ac:dyDescent="0.45">
      <c r="A840" t="s">
        <v>8219</v>
      </c>
      <c r="B840">
        <v>38</v>
      </c>
      <c r="C840">
        <v>263</v>
      </c>
      <c r="E840" t="s">
        <v>8221</v>
      </c>
      <c r="F840">
        <v>3</v>
      </c>
      <c r="G840">
        <v>3</v>
      </c>
    </row>
    <row r="841" spans="1:7" x14ac:dyDescent="0.45">
      <c r="A841" t="s">
        <v>8219</v>
      </c>
      <c r="B841">
        <v>22</v>
      </c>
      <c r="C841">
        <v>278</v>
      </c>
      <c r="E841" t="s">
        <v>8221</v>
      </c>
      <c r="F841">
        <v>0</v>
      </c>
      <c r="G841">
        <v>4</v>
      </c>
    </row>
    <row r="842" spans="1:7" x14ac:dyDescent="0.45">
      <c r="A842" t="s">
        <v>8219</v>
      </c>
      <c r="B842">
        <v>149</v>
      </c>
      <c r="C842">
        <v>3</v>
      </c>
      <c r="E842" t="s">
        <v>8221</v>
      </c>
      <c r="F842">
        <v>0</v>
      </c>
      <c r="G842">
        <v>2</v>
      </c>
    </row>
    <row r="843" spans="1:7" x14ac:dyDescent="0.45">
      <c r="A843" t="s">
        <v>8219</v>
      </c>
      <c r="B843">
        <v>56</v>
      </c>
      <c r="C843">
        <v>188</v>
      </c>
      <c r="E843" t="s">
        <v>8221</v>
      </c>
      <c r="F843">
        <v>3</v>
      </c>
      <c r="G843">
        <v>20</v>
      </c>
    </row>
    <row r="844" spans="1:7" x14ac:dyDescent="0.45">
      <c r="A844" t="s">
        <v>8219</v>
      </c>
      <c r="B844">
        <v>19</v>
      </c>
      <c r="C844">
        <v>48</v>
      </c>
      <c r="E844" t="s">
        <v>8221</v>
      </c>
      <c r="F844">
        <v>7</v>
      </c>
      <c r="G844">
        <v>3</v>
      </c>
    </row>
    <row r="845" spans="1:7" x14ac:dyDescent="0.45">
      <c r="A845" t="s">
        <v>8219</v>
      </c>
      <c r="B845">
        <v>70</v>
      </c>
      <c r="C845">
        <v>50</v>
      </c>
      <c r="E845" t="s">
        <v>8221</v>
      </c>
      <c r="F845">
        <v>25</v>
      </c>
      <c r="G845">
        <v>4</v>
      </c>
    </row>
    <row r="846" spans="1:7" x14ac:dyDescent="0.45">
      <c r="A846" t="s">
        <v>8219</v>
      </c>
      <c r="B846">
        <v>81</v>
      </c>
      <c r="C846">
        <v>55</v>
      </c>
      <c r="E846" t="s">
        <v>8221</v>
      </c>
      <c r="F846">
        <v>10</v>
      </c>
      <c r="G846">
        <v>1</v>
      </c>
    </row>
    <row r="847" spans="1:7" x14ac:dyDescent="0.45">
      <c r="A847" t="s">
        <v>8219</v>
      </c>
      <c r="B847">
        <v>32</v>
      </c>
      <c r="C847">
        <v>38</v>
      </c>
      <c r="E847" t="s">
        <v>8221</v>
      </c>
      <c r="F847">
        <v>3</v>
      </c>
      <c r="G847">
        <v>0</v>
      </c>
    </row>
    <row r="848" spans="1:7" x14ac:dyDescent="0.45">
      <c r="A848" t="s">
        <v>8219</v>
      </c>
      <c r="B848">
        <v>26</v>
      </c>
      <c r="C848">
        <v>25</v>
      </c>
      <c r="E848" t="s">
        <v>8221</v>
      </c>
      <c r="F848">
        <v>5</v>
      </c>
      <c r="G848">
        <v>0</v>
      </c>
    </row>
    <row r="849" spans="1:7" x14ac:dyDescent="0.45">
      <c r="A849" t="s">
        <v>8219</v>
      </c>
      <c r="B849">
        <v>105</v>
      </c>
      <c r="C849">
        <v>46</v>
      </c>
      <c r="E849" t="s">
        <v>8221</v>
      </c>
      <c r="F849">
        <v>5</v>
      </c>
      <c r="G849">
        <v>14</v>
      </c>
    </row>
    <row r="850" spans="1:7" x14ac:dyDescent="0.45">
      <c r="A850" t="s">
        <v>8219</v>
      </c>
      <c r="B850">
        <v>29</v>
      </c>
      <c r="C850">
        <v>83</v>
      </c>
      <c r="E850" t="s">
        <v>8221</v>
      </c>
      <c r="F850">
        <v>27</v>
      </c>
      <c r="G850">
        <v>1</v>
      </c>
    </row>
    <row r="851" spans="1:7" x14ac:dyDescent="0.45">
      <c r="A851" t="s">
        <v>8219</v>
      </c>
      <c r="B851">
        <v>8</v>
      </c>
      <c r="C851">
        <v>35</v>
      </c>
      <c r="E851" t="s">
        <v>8221</v>
      </c>
      <c r="F851">
        <v>2</v>
      </c>
      <c r="G851">
        <v>2</v>
      </c>
    </row>
    <row r="852" spans="1:7" x14ac:dyDescent="0.45">
      <c r="A852" t="s">
        <v>8219</v>
      </c>
      <c r="B852">
        <v>89</v>
      </c>
      <c r="C852">
        <v>25</v>
      </c>
      <c r="E852" t="s">
        <v>8221</v>
      </c>
      <c r="F852">
        <v>236</v>
      </c>
      <c r="G852">
        <v>1</v>
      </c>
    </row>
    <row r="853" spans="1:7" x14ac:dyDescent="0.45">
      <c r="A853" t="s">
        <v>8219</v>
      </c>
      <c r="B853">
        <v>44</v>
      </c>
      <c r="C853">
        <v>75</v>
      </c>
      <c r="E853" t="s">
        <v>8221</v>
      </c>
      <c r="F853">
        <v>1</v>
      </c>
      <c r="G853">
        <v>3</v>
      </c>
    </row>
    <row r="854" spans="1:7" x14ac:dyDescent="0.45">
      <c r="A854" t="s">
        <v>8219</v>
      </c>
      <c r="B854">
        <v>246</v>
      </c>
      <c r="C854">
        <v>62</v>
      </c>
      <c r="E854" t="s">
        <v>8221</v>
      </c>
      <c r="F854">
        <v>12</v>
      </c>
      <c r="G854">
        <v>1</v>
      </c>
    </row>
    <row r="855" spans="1:7" x14ac:dyDescent="0.45">
      <c r="A855" t="s">
        <v>8219</v>
      </c>
      <c r="B855">
        <v>120</v>
      </c>
      <c r="C855">
        <v>160</v>
      </c>
      <c r="E855" t="s">
        <v>8221</v>
      </c>
      <c r="F855">
        <v>4</v>
      </c>
      <c r="G855">
        <v>3</v>
      </c>
    </row>
    <row r="856" spans="1:7" x14ac:dyDescent="0.45">
      <c r="A856" t="s">
        <v>8219</v>
      </c>
      <c r="B856">
        <v>26</v>
      </c>
      <c r="C856">
        <v>246</v>
      </c>
      <c r="E856" t="s">
        <v>8221</v>
      </c>
      <c r="F856">
        <v>3</v>
      </c>
      <c r="G856">
        <v>2</v>
      </c>
    </row>
    <row r="857" spans="1:7" x14ac:dyDescent="0.45">
      <c r="A857" t="s">
        <v>8219</v>
      </c>
      <c r="B857">
        <v>45</v>
      </c>
      <c r="C857">
        <v>55</v>
      </c>
      <c r="E857" t="s">
        <v>8221</v>
      </c>
      <c r="F857">
        <v>99</v>
      </c>
      <c r="G857">
        <v>0</v>
      </c>
    </row>
    <row r="858" spans="1:7" x14ac:dyDescent="0.45">
      <c r="A858" t="s">
        <v>8219</v>
      </c>
      <c r="B858">
        <v>20</v>
      </c>
      <c r="C858">
        <v>23</v>
      </c>
      <c r="E858" t="s">
        <v>8221</v>
      </c>
      <c r="F858">
        <v>3</v>
      </c>
      <c r="G858">
        <v>4</v>
      </c>
    </row>
    <row r="859" spans="1:7" x14ac:dyDescent="0.45">
      <c r="A859" t="s">
        <v>8219</v>
      </c>
      <c r="B859">
        <v>47</v>
      </c>
      <c r="C859">
        <v>72</v>
      </c>
      <c r="E859" t="s">
        <v>8221</v>
      </c>
      <c r="F859">
        <v>3</v>
      </c>
      <c r="G859">
        <v>4</v>
      </c>
    </row>
    <row r="860" spans="1:7" x14ac:dyDescent="0.45">
      <c r="A860" t="s">
        <v>8219</v>
      </c>
      <c r="B860">
        <v>13</v>
      </c>
      <c r="C860">
        <v>22</v>
      </c>
      <c r="E860" t="s">
        <v>8221</v>
      </c>
      <c r="F860">
        <v>22</v>
      </c>
      <c r="G860">
        <v>18</v>
      </c>
    </row>
    <row r="861" spans="1:7" x14ac:dyDescent="0.45">
      <c r="A861" t="s">
        <v>8219</v>
      </c>
      <c r="B861">
        <v>183</v>
      </c>
      <c r="C861">
        <v>14</v>
      </c>
      <c r="E861" t="s">
        <v>8221</v>
      </c>
      <c r="F861">
        <v>4</v>
      </c>
      <c r="G861">
        <v>0</v>
      </c>
    </row>
    <row r="862" spans="1:7" x14ac:dyDescent="0.45">
      <c r="A862" t="s">
        <v>8219</v>
      </c>
      <c r="B862">
        <v>21</v>
      </c>
      <c r="C862">
        <v>38</v>
      </c>
      <c r="E862" t="s">
        <v>8221</v>
      </c>
      <c r="F862">
        <v>534</v>
      </c>
      <c r="G862">
        <v>22</v>
      </c>
    </row>
    <row r="863" spans="1:7" x14ac:dyDescent="0.45">
      <c r="A863" t="s">
        <v>8219</v>
      </c>
      <c r="B863">
        <v>42</v>
      </c>
      <c r="C863">
        <v>32</v>
      </c>
      <c r="E863" t="s">
        <v>8221</v>
      </c>
      <c r="F863">
        <v>12</v>
      </c>
      <c r="G863">
        <v>19</v>
      </c>
    </row>
    <row r="864" spans="1:7" x14ac:dyDescent="0.45">
      <c r="A864" t="s">
        <v>8219</v>
      </c>
      <c r="B864">
        <v>54</v>
      </c>
      <c r="C864">
        <v>63</v>
      </c>
      <c r="E864" t="s">
        <v>8221</v>
      </c>
      <c r="F864">
        <v>56</v>
      </c>
      <c r="G864">
        <v>4</v>
      </c>
    </row>
    <row r="865" spans="1:7" x14ac:dyDescent="0.45">
      <c r="A865" t="s">
        <v>8219</v>
      </c>
      <c r="B865">
        <v>38</v>
      </c>
      <c r="C865">
        <v>27</v>
      </c>
      <c r="E865" t="s">
        <v>8221</v>
      </c>
      <c r="F865">
        <v>11</v>
      </c>
      <c r="G865">
        <v>4</v>
      </c>
    </row>
    <row r="866" spans="1:7" x14ac:dyDescent="0.45">
      <c r="A866" t="s">
        <v>8219</v>
      </c>
      <c r="B866">
        <v>64</v>
      </c>
      <c r="C866">
        <v>44</v>
      </c>
      <c r="E866" t="s">
        <v>8221</v>
      </c>
      <c r="F866">
        <v>0</v>
      </c>
      <c r="G866">
        <v>2</v>
      </c>
    </row>
    <row r="867" spans="1:7" x14ac:dyDescent="0.45">
      <c r="A867" t="s">
        <v>8219</v>
      </c>
      <c r="B867">
        <v>13</v>
      </c>
      <c r="C867">
        <v>38</v>
      </c>
      <c r="E867" t="s">
        <v>8221</v>
      </c>
      <c r="F867">
        <v>12</v>
      </c>
      <c r="G867">
        <v>0</v>
      </c>
    </row>
    <row r="868" spans="1:7" x14ac:dyDescent="0.45">
      <c r="A868" t="s">
        <v>8219</v>
      </c>
      <c r="B868">
        <v>33</v>
      </c>
      <c r="C868">
        <v>115</v>
      </c>
      <c r="E868" t="s">
        <v>8221</v>
      </c>
      <c r="F868">
        <v>5</v>
      </c>
      <c r="G868">
        <v>0</v>
      </c>
    </row>
    <row r="869" spans="1:7" x14ac:dyDescent="0.45">
      <c r="A869" t="s">
        <v>8219</v>
      </c>
      <c r="B869">
        <v>52</v>
      </c>
      <c r="C869">
        <v>37</v>
      </c>
      <c r="E869" t="s">
        <v>8221</v>
      </c>
      <c r="F869">
        <v>24</v>
      </c>
      <c r="G869">
        <v>14</v>
      </c>
    </row>
    <row r="870" spans="1:7" x14ac:dyDescent="0.45">
      <c r="A870" t="s">
        <v>8219</v>
      </c>
      <c r="B870">
        <v>107</v>
      </c>
      <c r="C870">
        <v>99</v>
      </c>
      <c r="E870" t="s">
        <v>8221</v>
      </c>
      <c r="F870">
        <v>89</v>
      </c>
      <c r="G870">
        <v>8</v>
      </c>
    </row>
    <row r="871" spans="1:7" x14ac:dyDescent="0.45">
      <c r="A871" t="s">
        <v>8219</v>
      </c>
      <c r="B871">
        <v>11</v>
      </c>
      <c r="C871">
        <v>44</v>
      </c>
      <c r="E871" t="s">
        <v>8221</v>
      </c>
      <c r="F871">
        <v>1</v>
      </c>
      <c r="G871">
        <v>0</v>
      </c>
    </row>
    <row r="872" spans="1:7" x14ac:dyDescent="0.45">
      <c r="A872" t="s">
        <v>8219</v>
      </c>
      <c r="B872">
        <v>34</v>
      </c>
      <c r="C872">
        <v>58</v>
      </c>
      <c r="E872" t="s">
        <v>8221</v>
      </c>
      <c r="F872">
        <v>55</v>
      </c>
      <c r="G872">
        <v>15</v>
      </c>
    </row>
    <row r="873" spans="1:7" x14ac:dyDescent="0.45">
      <c r="A873" t="s">
        <v>8219</v>
      </c>
      <c r="B873">
        <v>75</v>
      </c>
      <c r="C873">
        <v>191</v>
      </c>
      <c r="E873" t="s">
        <v>8221</v>
      </c>
      <c r="F873">
        <v>2</v>
      </c>
      <c r="G873">
        <v>2</v>
      </c>
    </row>
    <row r="874" spans="1:7" x14ac:dyDescent="0.45">
      <c r="A874" t="s">
        <v>8219</v>
      </c>
      <c r="B874">
        <v>26</v>
      </c>
      <c r="C874">
        <v>40</v>
      </c>
      <c r="E874" t="s">
        <v>8221</v>
      </c>
      <c r="F874">
        <v>0</v>
      </c>
      <c r="G874">
        <v>6</v>
      </c>
    </row>
    <row r="875" spans="1:7" x14ac:dyDescent="0.45">
      <c r="A875" t="s">
        <v>8219</v>
      </c>
      <c r="B875">
        <v>50</v>
      </c>
      <c r="C875">
        <v>38</v>
      </c>
      <c r="E875" t="s">
        <v>8221</v>
      </c>
      <c r="F875">
        <v>4</v>
      </c>
      <c r="G875">
        <v>2</v>
      </c>
    </row>
    <row r="876" spans="1:7" x14ac:dyDescent="0.45">
      <c r="A876" t="s">
        <v>8219</v>
      </c>
      <c r="B876">
        <v>80</v>
      </c>
      <c r="C876">
        <v>39</v>
      </c>
      <c r="E876" t="s">
        <v>8221</v>
      </c>
      <c r="F876">
        <v>6</v>
      </c>
      <c r="G876">
        <v>0</v>
      </c>
    </row>
    <row r="877" spans="1:7" x14ac:dyDescent="0.45">
      <c r="A877" t="s">
        <v>8219</v>
      </c>
      <c r="B877">
        <v>110</v>
      </c>
      <c r="C877">
        <v>11</v>
      </c>
      <c r="E877" t="s">
        <v>8221</v>
      </c>
      <c r="F877">
        <v>4</v>
      </c>
      <c r="G877">
        <v>4</v>
      </c>
    </row>
    <row r="878" spans="1:7" x14ac:dyDescent="0.45">
      <c r="A878" t="s">
        <v>8219</v>
      </c>
      <c r="B878">
        <v>77</v>
      </c>
      <c r="C878">
        <v>107</v>
      </c>
      <c r="E878" t="s">
        <v>8221</v>
      </c>
      <c r="F878">
        <v>4</v>
      </c>
      <c r="G878">
        <v>1</v>
      </c>
    </row>
    <row r="879" spans="1:7" x14ac:dyDescent="0.45">
      <c r="A879" t="s">
        <v>8219</v>
      </c>
      <c r="B879">
        <v>50</v>
      </c>
      <c r="C879">
        <v>147</v>
      </c>
      <c r="E879" t="s">
        <v>8221</v>
      </c>
      <c r="F879">
        <v>2</v>
      </c>
      <c r="G879">
        <v>3</v>
      </c>
    </row>
    <row r="880" spans="1:7" x14ac:dyDescent="0.45">
      <c r="A880" t="s">
        <v>8219</v>
      </c>
      <c r="B880">
        <v>145</v>
      </c>
      <c r="C880">
        <v>36</v>
      </c>
      <c r="E880" t="s">
        <v>8221</v>
      </c>
      <c r="F880">
        <v>5</v>
      </c>
      <c r="G880">
        <v>4</v>
      </c>
    </row>
    <row r="881" spans="1:7" x14ac:dyDescent="0.45">
      <c r="A881" t="s">
        <v>8219</v>
      </c>
      <c r="B881">
        <v>29</v>
      </c>
      <c r="C881">
        <v>92</v>
      </c>
      <c r="E881" t="s">
        <v>8221</v>
      </c>
      <c r="F881">
        <v>83</v>
      </c>
      <c r="G881">
        <v>0</v>
      </c>
    </row>
    <row r="882" spans="1:7" x14ac:dyDescent="0.45">
      <c r="A882" t="s">
        <v>8219</v>
      </c>
      <c r="B882">
        <v>114</v>
      </c>
      <c r="C882">
        <v>35</v>
      </c>
      <c r="E882" t="s">
        <v>8221</v>
      </c>
      <c r="F882">
        <v>57</v>
      </c>
      <c r="G882">
        <v>4</v>
      </c>
    </row>
    <row r="883" spans="1:7" x14ac:dyDescent="0.45">
      <c r="A883" t="s">
        <v>8219</v>
      </c>
      <c r="B883">
        <v>96</v>
      </c>
      <c r="C883">
        <v>17</v>
      </c>
      <c r="E883" t="s">
        <v>8221</v>
      </c>
      <c r="F883">
        <v>311</v>
      </c>
      <c r="G883">
        <v>3</v>
      </c>
    </row>
    <row r="884" spans="1:7" x14ac:dyDescent="0.45">
      <c r="A884" t="s">
        <v>8219</v>
      </c>
      <c r="B884">
        <v>31</v>
      </c>
      <c r="C884">
        <v>22</v>
      </c>
      <c r="E884" t="s">
        <v>8221</v>
      </c>
      <c r="F884">
        <v>2</v>
      </c>
      <c r="G884">
        <v>2</v>
      </c>
    </row>
    <row r="885" spans="1:7" x14ac:dyDescent="0.45">
      <c r="A885" t="s">
        <v>8219</v>
      </c>
      <c r="B885">
        <v>4883</v>
      </c>
      <c r="C885">
        <v>69</v>
      </c>
      <c r="E885" t="s">
        <v>8221</v>
      </c>
      <c r="F885">
        <v>16</v>
      </c>
      <c r="G885">
        <v>0</v>
      </c>
    </row>
    <row r="886" spans="1:7" x14ac:dyDescent="0.45">
      <c r="A886" t="s">
        <v>8219</v>
      </c>
      <c r="B886">
        <v>95</v>
      </c>
      <c r="C886">
        <v>13</v>
      </c>
      <c r="E886" t="s">
        <v>8221</v>
      </c>
      <c r="F886">
        <v>9</v>
      </c>
      <c r="G886">
        <v>0</v>
      </c>
    </row>
    <row r="887" spans="1:7" x14ac:dyDescent="0.45">
      <c r="A887" t="s">
        <v>8219</v>
      </c>
      <c r="B887">
        <v>2478</v>
      </c>
      <c r="C887">
        <v>58</v>
      </c>
      <c r="E887" t="s">
        <v>8221</v>
      </c>
      <c r="F887">
        <v>1</v>
      </c>
      <c r="G887">
        <v>1</v>
      </c>
    </row>
    <row r="888" spans="1:7" x14ac:dyDescent="0.45">
      <c r="A888" t="s">
        <v>8219</v>
      </c>
      <c r="B888">
        <v>1789</v>
      </c>
      <c r="C888">
        <v>44</v>
      </c>
      <c r="E888" t="s">
        <v>8221</v>
      </c>
      <c r="F888">
        <v>12</v>
      </c>
      <c r="G888">
        <v>13</v>
      </c>
    </row>
    <row r="889" spans="1:7" x14ac:dyDescent="0.45">
      <c r="A889" t="s">
        <v>8219</v>
      </c>
      <c r="B889">
        <v>680</v>
      </c>
      <c r="C889">
        <v>83</v>
      </c>
      <c r="E889" t="s">
        <v>8221</v>
      </c>
      <c r="F889">
        <v>0</v>
      </c>
      <c r="G889">
        <v>2</v>
      </c>
    </row>
    <row r="890" spans="1:7" x14ac:dyDescent="0.45">
      <c r="A890" t="s">
        <v>8219</v>
      </c>
      <c r="B890">
        <v>70</v>
      </c>
      <c r="C890">
        <v>117</v>
      </c>
      <c r="E890" t="s">
        <v>8221</v>
      </c>
      <c r="F890">
        <v>20</v>
      </c>
      <c r="G890">
        <v>1</v>
      </c>
    </row>
    <row r="891" spans="1:7" x14ac:dyDescent="0.45">
      <c r="A891" t="s">
        <v>8219</v>
      </c>
      <c r="B891">
        <v>23</v>
      </c>
      <c r="C891">
        <v>32</v>
      </c>
      <c r="E891" t="s">
        <v>8221</v>
      </c>
      <c r="F891">
        <v>16</v>
      </c>
      <c r="G891">
        <v>15</v>
      </c>
    </row>
    <row r="892" spans="1:7" x14ac:dyDescent="0.45">
      <c r="A892" t="s">
        <v>8219</v>
      </c>
      <c r="B892">
        <v>4245</v>
      </c>
      <c r="C892">
        <v>8</v>
      </c>
      <c r="E892" t="s">
        <v>8221</v>
      </c>
      <c r="F892">
        <v>33</v>
      </c>
      <c r="G892">
        <v>1</v>
      </c>
    </row>
    <row r="893" spans="1:7" x14ac:dyDescent="0.45">
      <c r="A893" t="s">
        <v>8219</v>
      </c>
      <c r="B893">
        <v>943</v>
      </c>
      <c r="C893">
        <v>7</v>
      </c>
      <c r="E893" t="s">
        <v>8221</v>
      </c>
      <c r="F893">
        <v>2</v>
      </c>
      <c r="G893">
        <v>0</v>
      </c>
    </row>
    <row r="894" spans="1:7" x14ac:dyDescent="0.45">
      <c r="A894" t="s">
        <v>8219</v>
      </c>
      <c r="B894">
        <v>1876</v>
      </c>
      <c r="C894">
        <v>19</v>
      </c>
      <c r="E894" t="s">
        <v>8221</v>
      </c>
      <c r="F894">
        <v>6</v>
      </c>
      <c r="G894">
        <v>1</v>
      </c>
    </row>
    <row r="895" spans="1:7" x14ac:dyDescent="0.45">
      <c r="A895" t="s">
        <v>8219</v>
      </c>
      <c r="B895">
        <v>834</v>
      </c>
      <c r="C895">
        <v>47</v>
      </c>
      <c r="E895" t="s">
        <v>8221</v>
      </c>
      <c r="F895">
        <v>0</v>
      </c>
      <c r="G895">
        <v>0</v>
      </c>
    </row>
    <row r="896" spans="1:7" x14ac:dyDescent="0.45">
      <c r="A896" t="s">
        <v>8219</v>
      </c>
      <c r="B896">
        <v>682</v>
      </c>
      <c r="C896">
        <v>13</v>
      </c>
      <c r="E896" t="s">
        <v>8221</v>
      </c>
      <c r="F896">
        <v>3</v>
      </c>
      <c r="G896">
        <v>0</v>
      </c>
    </row>
    <row r="897" spans="1:7" x14ac:dyDescent="0.45">
      <c r="A897" t="s">
        <v>8219</v>
      </c>
      <c r="B897">
        <v>147</v>
      </c>
      <c r="C897">
        <v>90</v>
      </c>
      <c r="E897" t="s">
        <v>8221</v>
      </c>
      <c r="F897">
        <v>0</v>
      </c>
      <c r="G897">
        <v>1</v>
      </c>
    </row>
    <row r="898" spans="1:7" x14ac:dyDescent="0.45">
      <c r="A898" t="s">
        <v>8219</v>
      </c>
      <c r="B898">
        <v>415</v>
      </c>
      <c r="C898">
        <v>63</v>
      </c>
      <c r="E898" t="s">
        <v>8221</v>
      </c>
      <c r="F898">
        <v>3</v>
      </c>
      <c r="G898">
        <v>0</v>
      </c>
    </row>
    <row r="899" spans="1:7" x14ac:dyDescent="0.45">
      <c r="A899" t="s">
        <v>8219</v>
      </c>
      <c r="B899">
        <v>290</v>
      </c>
      <c r="C899">
        <v>26</v>
      </c>
      <c r="E899" t="s">
        <v>8221</v>
      </c>
      <c r="F899">
        <v>13</v>
      </c>
      <c r="G899">
        <v>0</v>
      </c>
    </row>
    <row r="900" spans="1:7" x14ac:dyDescent="0.45">
      <c r="A900" t="s">
        <v>8219</v>
      </c>
      <c r="B900">
        <v>365</v>
      </c>
      <c r="C900">
        <v>71</v>
      </c>
      <c r="E900" t="s">
        <v>8221</v>
      </c>
      <c r="F900">
        <v>6</v>
      </c>
      <c r="G900">
        <v>3</v>
      </c>
    </row>
    <row r="901" spans="1:7" x14ac:dyDescent="0.45">
      <c r="A901" t="s">
        <v>8219</v>
      </c>
      <c r="B901">
        <v>660</v>
      </c>
      <c r="C901">
        <v>38</v>
      </c>
      <c r="E901" t="s">
        <v>8221</v>
      </c>
      <c r="F901">
        <v>1</v>
      </c>
      <c r="G901">
        <v>1</v>
      </c>
    </row>
    <row r="902" spans="1:7" x14ac:dyDescent="0.45">
      <c r="A902" t="s">
        <v>8219</v>
      </c>
      <c r="B902">
        <v>1356</v>
      </c>
      <c r="C902">
        <v>21</v>
      </c>
      <c r="E902" t="s">
        <v>8221</v>
      </c>
      <c r="F902">
        <v>0</v>
      </c>
      <c r="G902">
        <v>13</v>
      </c>
    </row>
    <row r="903" spans="1:7" x14ac:dyDescent="0.45">
      <c r="A903" t="s">
        <v>8219</v>
      </c>
      <c r="B903">
        <v>424</v>
      </c>
      <c r="C903">
        <v>78</v>
      </c>
      <c r="E903" t="s">
        <v>8221</v>
      </c>
      <c r="F903">
        <v>5</v>
      </c>
      <c r="G903">
        <v>0</v>
      </c>
    </row>
    <row r="904" spans="1:7" x14ac:dyDescent="0.45">
      <c r="A904" t="s">
        <v>8219</v>
      </c>
      <c r="B904">
        <v>33</v>
      </c>
      <c r="C904">
        <v>53</v>
      </c>
      <c r="E904" t="s">
        <v>8221</v>
      </c>
      <c r="F904">
        <v>0</v>
      </c>
      <c r="G904">
        <v>6</v>
      </c>
    </row>
    <row r="905" spans="1:7" x14ac:dyDescent="0.45">
      <c r="A905" t="s">
        <v>8219</v>
      </c>
      <c r="B905">
        <v>1633</v>
      </c>
      <c r="C905">
        <v>279</v>
      </c>
      <c r="E905" t="s">
        <v>8221</v>
      </c>
      <c r="F905">
        <v>36</v>
      </c>
      <c r="G905">
        <v>0</v>
      </c>
    </row>
    <row r="906" spans="1:7" x14ac:dyDescent="0.45">
      <c r="A906" t="s">
        <v>8219</v>
      </c>
      <c r="B906">
        <v>306</v>
      </c>
      <c r="C906">
        <v>266</v>
      </c>
      <c r="E906" t="s">
        <v>8221</v>
      </c>
      <c r="F906">
        <v>1</v>
      </c>
      <c r="G906">
        <v>14</v>
      </c>
    </row>
    <row r="907" spans="1:7" x14ac:dyDescent="0.45">
      <c r="A907" t="s">
        <v>8219</v>
      </c>
      <c r="B907">
        <v>205</v>
      </c>
      <c r="C907">
        <v>88</v>
      </c>
      <c r="E907" t="s">
        <v>8221</v>
      </c>
      <c r="F907">
        <v>1</v>
      </c>
      <c r="G907">
        <v>5</v>
      </c>
    </row>
    <row r="908" spans="1:7" x14ac:dyDescent="0.45">
      <c r="A908" t="s">
        <v>8219</v>
      </c>
      <c r="B908">
        <v>1281</v>
      </c>
      <c r="C908">
        <v>25</v>
      </c>
      <c r="E908" t="s">
        <v>8221</v>
      </c>
      <c r="F908">
        <v>1</v>
      </c>
      <c r="G908">
        <v>6</v>
      </c>
    </row>
    <row r="909" spans="1:7" x14ac:dyDescent="0.45">
      <c r="A909" t="s">
        <v>8219</v>
      </c>
      <c r="B909">
        <v>103</v>
      </c>
      <c r="C909">
        <v>115</v>
      </c>
      <c r="E909" t="s">
        <v>8221</v>
      </c>
      <c r="F909">
        <v>9</v>
      </c>
      <c r="G909">
        <v>15</v>
      </c>
    </row>
    <row r="910" spans="1:7" x14ac:dyDescent="0.45">
      <c r="A910" t="s">
        <v>8219</v>
      </c>
      <c r="B910">
        <v>1513</v>
      </c>
      <c r="C910">
        <v>234</v>
      </c>
      <c r="E910" t="s">
        <v>8221</v>
      </c>
      <c r="F910">
        <v>1</v>
      </c>
      <c r="G910">
        <v>0</v>
      </c>
    </row>
    <row r="911" spans="1:7" x14ac:dyDescent="0.45">
      <c r="A911" t="s">
        <v>8219</v>
      </c>
      <c r="B911">
        <v>405</v>
      </c>
      <c r="C911">
        <v>251</v>
      </c>
      <c r="E911" t="s">
        <v>8221</v>
      </c>
      <c r="F911">
        <v>0</v>
      </c>
      <c r="G911">
        <v>1</v>
      </c>
    </row>
    <row r="912" spans="1:7" x14ac:dyDescent="0.45">
      <c r="A912" t="s">
        <v>8219</v>
      </c>
      <c r="B912">
        <v>510</v>
      </c>
      <c r="C912">
        <v>263</v>
      </c>
      <c r="E912" t="s">
        <v>8221</v>
      </c>
      <c r="F912">
        <v>1</v>
      </c>
      <c r="G912">
        <v>9</v>
      </c>
    </row>
    <row r="913" spans="1:7" x14ac:dyDescent="0.45">
      <c r="A913" t="s">
        <v>8219</v>
      </c>
      <c r="B913">
        <v>1887</v>
      </c>
      <c r="C913">
        <v>28</v>
      </c>
      <c r="E913" t="s">
        <v>8221</v>
      </c>
      <c r="F913">
        <v>1</v>
      </c>
      <c r="G913">
        <v>3</v>
      </c>
    </row>
    <row r="914" spans="1:7" x14ac:dyDescent="0.45">
      <c r="A914" t="s">
        <v>8219</v>
      </c>
      <c r="B914">
        <v>701</v>
      </c>
      <c r="C914">
        <v>50</v>
      </c>
      <c r="E914" t="s">
        <v>8221</v>
      </c>
      <c r="F914">
        <v>4</v>
      </c>
      <c r="G914">
        <v>3</v>
      </c>
    </row>
    <row r="915" spans="1:7" x14ac:dyDescent="0.45">
      <c r="A915" t="s">
        <v>8219</v>
      </c>
      <c r="B915">
        <v>3863</v>
      </c>
      <c r="C915">
        <v>73</v>
      </c>
      <c r="E915" t="s">
        <v>8221</v>
      </c>
      <c r="F915">
        <v>2</v>
      </c>
      <c r="G915">
        <v>1</v>
      </c>
    </row>
    <row r="916" spans="1:7" x14ac:dyDescent="0.45">
      <c r="A916" t="s">
        <v>8219</v>
      </c>
      <c r="B916">
        <v>238</v>
      </c>
      <c r="C916">
        <v>27</v>
      </c>
      <c r="E916" t="s">
        <v>8221</v>
      </c>
      <c r="F916">
        <v>2</v>
      </c>
      <c r="G916">
        <v>3</v>
      </c>
    </row>
    <row r="917" spans="1:7" x14ac:dyDescent="0.45">
      <c r="A917" t="s">
        <v>8219</v>
      </c>
      <c r="B917">
        <v>2051</v>
      </c>
      <c r="C917">
        <v>34</v>
      </c>
      <c r="E917" t="s">
        <v>8221</v>
      </c>
      <c r="F917">
        <v>2</v>
      </c>
      <c r="G917">
        <v>0</v>
      </c>
    </row>
    <row r="918" spans="1:7" x14ac:dyDescent="0.45">
      <c r="A918" t="s">
        <v>8219</v>
      </c>
      <c r="B918">
        <v>402</v>
      </c>
      <c r="C918">
        <v>7</v>
      </c>
      <c r="E918" t="s">
        <v>8221</v>
      </c>
      <c r="F918">
        <v>0</v>
      </c>
      <c r="G918">
        <v>2</v>
      </c>
    </row>
    <row r="919" spans="1:7" x14ac:dyDescent="0.45">
      <c r="A919" t="s">
        <v>8219</v>
      </c>
      <c r="B919">
        <v>253</v>
      </c>
      <c r="C919">
        <v>24</v>
      </c>
      <c r="E919" t="s">
        <v>8221</v>
      </c>
      <c r="F919">
        <v>2</v>
      </c>
      <c r="G919">
        <v>10</v>
      </c>
    </row>
    <row r="920" spans="1:7" x14ac:dyDescent="0.45">
      <c r="A920" t="s">
        <v>8219</v>
      </c>
      <c r="B920">
        <v>473</v>
      </c>
      <c r="C920">
        <v>15</v>
      </c>
      <c r="E920" t="s">
        <v>8221</v>
      </c>
      <c r="F920">
        <v>4</v>
      </c>
      <c r="G920">
        <v>5</v>
      </c>
    </row>
    <row r="921" spans="1:7" x14ac:dyDescent="0.45">
      <c r="A921" t="s">
        <v>8219</v>
      </c>
      <c r="B921">
        <v>821</v>
      </c>
      <c r="C921">
        <v>72</v>
      </c>
      <c r="E921" t="s">
        <v>8221</v>
      </c>
      <c r="F921">
        <v>2</v>
      </c>
      <c r="G921">
        <v>9</v>
      </c>
    </row>
    <row r="922" spans="1:7" x14ac:dyDescent="0.45">
      <c r="A922" t="s">
        <v>8219</v>
      </c>
      <c r="B922">
        <v>388</v>
      </c>
      <c r="C922">
        <v>120</v>
      </c>
      <c r="E922" t="s">
        <v>8221</v>
      </c>
      <c r="F922">
        <v>0</v>
      </c>
      <c r="G922">
        <v>13</v>
      </c>
    </row>
    <row r="923" spans="1:7" x14ac:dyDescent="0.45">
      <c r="A923" t="s">
        <v>8219</v>
      </c>
      <c r="B923">
        <v>813</v>
      </c>
      <c r="C923">
        <v>123</v>
      </c>
      <c r="E923" t="s">
        <v>8221</v>
      </c>
      <c r="F923">
        <v>1</v>
      </c>
      <c r="G923">
        <v>0</v>
      </c>
    </row>
    <row r="924" spans="1:7" x14ac:dyDescent="0.45">
      <c r="A924" t="s">
        <v>8219</v>
      </c>
      <c r="B924">
        <v>1945</v>
      </c>
      <c r="C924">
        <v>1</v>
      </c>
      <c r="E924" t="s">
        <v>8221</v>
      </c>
      <c r="F924">
        <v>0</v>
      </c>
      <c r="G924">
        <v>8</v>
      </c>
    </row>
    <row r="925" spans="1:7" x14ac:dyDescent="0.45">
      <c r="A925" t="s">
        <v>8219</v>
      </c>
      <c r="B925">
        <v>1637</v>
      </c>
      <c r="C925">
        <v>24</v>
      </c>
      <c r="E925" t="s">
        <v>8221</v>
      </c>
      <c r="F925">
        <v>2</v>
      </c>
      <c r="G925">
        <v>3</v>
      </c>
    </row>
    <row r="926" spans="1:7" x14ac:dyDescent="0.45">
      <c r="A926" t="s">
        <v>8219</v>
      </c>
      <c r="B926">
        <v>1375</v>
      </c>
      <c r="C926">
        <v>33</v>
      </c>
      <c r="E926" t="s">
        <v>8221</v>
      </c>
      <c r="F926">
        <v>7</v>
      </c>
      <c r="G926">
        <v>3</v>
      </c>
    </row>
    <row r="927" spans="1:7" x14ac:dyDescent="0.45">
      <c r="A927" t="s">
        <v>8219</v>
      </c>
      <c r="B927">
        <v>17</v>
      </c>
      <c r="C927">
        <v>14</v>
      </c>
      <c r="E927" t="s">
        <v>8221</v>
      </c>
      <c r="F927">
        <v>5</v>
      </c>
      <c r="G927">
        <v>0</v>
      </c>
    </row>
    <row r="928" spans="1:7" x14ac:dyDescent="0.45">
      <c r="A928" t="s">
        <v>8219</v>
      </c>
      <c r="B928">
        <v>354</v>
      </c>
      <c r="C928">
        <v>9</v>
      </c>
      <c r="E928" t="s">
        <v>8221</v>
      </c>
      <c r="F928">
        <v>0</v>
      </c>
      <c r="G928">
        <v>6</v>
      </c>
    </row>
    <row r="929" spans="1:7" x14ac:dyDescent="0.45">
      <c r="A929" t="s">
        <v>8219</v>
      </c>
      <c r="B929">
        <v>191</v>
      </c>
      <c r="C929">
        <v>76</v>
      </c>
      <c r="E929" t="s">
        <v>8221</v>
      </c>
      <c r="F929">
        <v>0</v>
      </c>
      <c r="G929">
        <v>4</v>
      </c>
    </row>
    <row r="930" spans="1:7" x14ac:dyDescent="0.45">
      <c r="A930" t="s">
        <v>8219</v>
      </c>
      <c r="B930">
        <v>303</v>
      </c>
      <c r="C930">
        <v>19</v>
      </c>
      <c r="E930" t="s">
        <v>8221</v>
      </c>
      <c r="F930">
        <v>0</v>
      </c>
      <c r="G930">
        <v>1</v>
      </c>
    </row>
    <row r="931" spans="1:7" x14ac:dyDescent="0.45">
      <c r="A931" t="s">
        <v>8219</v>
      </c>
      <c r="B931">
        <v>137</v>
      </c>
      <c r="C931">
        <v>69</v>
      </c>
      <c r="E931" t="s">
        <v>8221</v>
      </c>
      <c r="F931">
        <v>2</v>
      </c>
      <c r="G931">
        <v>29</v>
      </c>
    </row>
    <row r="932" spans="1:7" x14ac:dyDescent="0.45">
      <c r="A932" t="s">
        <v>8219</v>
      </c>
      <c r="B932">
        <v>41</v>
      </c>
      <c r="C932">
        <v>218</v>
      </c>
      <c r="E932" t="s">
        <v>8221</v>
      </c>
      <c r="F932">
        <v>0</v>
      </c>
      <c r="G932">
        <v>0</v>
      </c>
    </row>
    <row r="933" spans="1:7" x14ac:dyDescent="0.45">
      <c r="A933" t="s">
        <v>8219</v>
      </c>
      <c r="B933">
        <v>398</v>
      </c>
      <c r="C933">
        <v>30</v>
      </c>
      <c r="E933" t="s">
        <v>8221</v>
      </c>
      <c r="F933">
        <v>0</v>
      </c>
      <c r="G933">
        <v>4</v>
      </c>
    </row>
    <row r="934" spans="1:7" x14ac:dyDescent="0.45">
      <c r="A934" t="s">
        <v>8219</v>
      </c>
      <c r="B934">
        <v>1737</v>
      </c>
      <c r="C934">
        <v>100</v>
      </c>
      <c r="E934" t="s">
        <v>8221</v>
      </c>
      <c r="F934">
        <v>28</v>
      </c>
      <c r="G934">
        <v>5</v>
      </c>
    </row>
    <row r="935" spans="1:7" x14ac:dyDescent="0.45">
      <c r="A935" t="s">
        <v>8219</v>
      </c>
      <c r="B935">
        <v>971</v>
      </c>
      <c r="C935">
        <v>296</v>
      </c>
      <c r="E935" t="s">
        <v>8221</v>
      </c>
      <c r="F935">
        <v>2</v>
      </c>
      <c r="G935">
        <v>4</v>
      </c>
    </row>
    <row r="936" spans="1:7" x14ac:dyDescent="0.45">
      <c r="A936" t="s">
        <v>8219</v>
      </c>
      <c r="B936">
        <v>183</v>
      </c>
      <c r="C936">
        <v>301</v>
      </c>
      <c r="E936" t="s">
        <v>8221</v>
      </c>
      <c r="F936">
        <v>0</v>
      </c>
      <c r="G936">
        <v>5</v>
      </c>
    </row>
    <row r="937" spans="1:7" x14ac:dyDescent="0.45">
      <c r="A937" t="s">
        <v>8219</v>
      </c>
      <c r="B937">
        <v>4562</v>
      </c>
      <c r="C937">
        <v>144</v>
      </c>
      <c r="E937" t="s">
        <v>8221</v>
      </c>
      <c r="F937">
        <v>0</v>
      </c>
      <c r="G937">
        <v>1</v>
      </c>
    </row>
    <row r="938" spans="1:7" x14ac:dyDescent="0.45">
      <c r="A938" t="s">
        <v>8219</v>
      </c>
      <c r="B938">
        <v>26457</v>
      </c>
      <c r="C938">
        <v>28</v>
      </c>
      <c r="E938" t="s">
        <v>8221</v>
      </c>
      <c r="F938">
        <v>0</v>
      </c>
      <c r="G938">
        <v>1</v>
      </c>
    </row>
    <row r="939" spans="1:7" x14ac:dyDescent="0.45">
      <c r="A939" t="s">
        <v>8219</v>
      </c>
      <c r="B939">
        <v>162</v>
      </c>
      <c r="C939">
        <v>147</v>
      </c>
      <c r="E939" t="s">
        <v>8221</v>
      </c>
      <c r="F939">
        <v>4</v>
      </c>
      <c r="G939">
        <v>0</v>
      </c>
    </row>
    <row r="940" spans="1:7" x14ac:dyDescent="0.45">
      <c r="A940" t="s">
        <v>8219</v>
      </c>
      <c r="B940">
        <v>479</v>
      </c>
      <c r="C940">
        <v>79</v>
      </c>
      <c r="E940" t="s">
        <v>8221</v>
      </c>
      <c r="F940">
        <v>12</v>
      </c>
      <c r="G940">
        <v>14</v>
      </c>
    </row>
    <row r="941" spans="1:7" x14ac:dyDescent="0.45">
      <c r="A941" t="s">
        <v>8219</v>
      </c>
      <c r="B941">
        <v>426</v>
      </c>
      <c r="C941">
        <v>96</v>
      </c>
      <c r="E941" t="s">
        <v>8221</v>
      </c>
      <c r="F941">
        <v>0</v>
      </c>
      <c r="G941">
        <v>3</v>
      </c>
    </row>
    <row r="942" spans="1:7" x14ac:dyDescent="0.45">
      <c r="A942" t="s">
        <v>8219</v>
      </c>
      <c r="B942">
        <v>450</v>
      </c>
      <c r="C942">
        <v>163</v>
      </c>
      <c r="E942" t="s">
        <v>8221</v>
      </c>
      <c r="F942">
        <v>33</v>
      </c>
      <c r="G942">
        <v>10</v>
      </c>
    </row>
    <row r="943" spans="1:7" x14ac:dyDescent="0.45">
      <c r="A943" t="s">
        <v>8219</v>
      </c>
      <c r="B943">
        <v>1780</v>
      </c>
      <c r="C943">
        <v>290</v>
      </c>
      <c r="E943" t="s">
        <v>8221</v>
      </c>
      <c r="F943">
        <v>0</v>
      </c>
      <c r="G943">
        <v>17</v>
      </c>
    </row>
    <row r="944" spans="1:7" x14ac:dyDescent="0.45">
      <c r="A944" t="s">
        <v>8219</v>
      </c>
      <c r="B944">
        <v>122</v>
      </c>
      <c r="C944">
        <v>57</v>
      </c>
      <c r="E944" t="s">
        <v>8221</v>
      </c>
      <c r="F944">
        <v>4</v>
      </c>
      <c r="G944">
        <v>2</v>
      </c>
    </row>
    <row r="945" spans="1:7" x14ac:dyDescent="0.45">
      <c r="A945" t="s">
        <v>8219</v>
      </c>
      <c r="B945">
        <v>95</v>
      </c>
      <c r="C945">
        <v>128</v>
      </c>
      <c r="E945" t="s">
        <v>8221</v>
      </c>
      <c r="F945">
        <v>0</v>
      </c>
      <c r="G945">
        <v>0</v>
      </c>
    </row>
    <row r="946" spans="1:7" x14ac:dyDescent="0.45">
      <c r="A946" t="s">
        <v>8219</v>
      </c>
      <c r="B946">
        <v>325</v>
      </c>
      <c r="C946">
        <v>180</v>
      </c>
      <c r="E946" t="s">
        <v>8221</v>
      </c>
      <c r="F946">
        <v>11</v>
      </c>
      <c r="G946">
        <v>4</v>
      </c>
    </row>
    <row r="947" spans="1:7" x14ac:dyDescent="0.45">
      <c r="A947" t="s">
        <v>8219</v>
      </c>
      <c r="B947">
        <v>353</v>
      </c>
      <c r="C947">
        <v>249</v>
      </c>
      <c r="E947" t="s">
        <v>8221</v>
      </c>
      <c r="F947">
        <v>1</v>
      </c>
      <c r="G947">
        <v>12</v>
      </c>
    </row>
    <row r="948" spans="1:7" x14ac:dyDescent="0.45">
      <c r="A948" t="s">
        <v>8219</v>
      </c>
      <c r="B948">
        <v>105</v>
      </c>
      <c r="C948">
        <v>84</v>
      </c>
      <c r="E948" t="s">
        <v>8221</v>
      </c>
      <c r="F948">
        <v>5</v>
      </c>
      <c r="G948">
        <v>3</v>
      </c>
    </row>
    <row r="949" spans="1:7" x14ac:dyDescent="0.45">
      <c r="A949" t="s">
        <v>8219</v>
      </c>
      <c r="B949">
        <v>729</v>
      </c>
      <c r="C949">
        <v>197</v>
      </c>
      <c r="E949" t="s">
        <v>8221</v>
      </c>
      <c r="F949">
        <v>0</v>
      </c>
      <c r="G949">
        <v>12</v>
      </c>
    </row>
    <row r="950" spans="1:7" x14ac:dyDescent="0.45">
      <c r="A950" t="s">
        <v>8219</v>
      </c>
      <c r="B950">
        <v>454</v>
      </c>
      <c r="C950">
        <v>271</v>
      </c>
      <c r="E950" t="s">
        <v>8221</v>
      </c>
      <c r="F950">
        <v>1</v>
      </c>
      <c r="G950">
        <v>0</v>
      </c>
    </row>
    <row r="951" spans="1:7" x14ac:dyDescent="0.45">
      <c r="A951" t="s">
        <v>8219</v>
      </c>
      <c r="B951">
        <v>539</v>
      </c>
      <c r="C951">
        <v>50</v>
      </c>
      <c r="E951" t="s">
        <v>8221</v>
      </c>
      <c r="F951">
        <v>1</v>
      </c>
      <c r="G951">
        <v>7</v>
      </c>
    </row>
    <row r="952" spans="1:7" x14ac:dyDescent="0.45">
      <c r="A952" t="s">
        <v>8219</v>
      </c>
      <c r="B952">
        <v>79</v>
      </c>
      <c r="C952">
        <v>169</v>
      </c>
      <c r="E952" t="s">
        <v>8221</v>
      </c>
      <c r="F952">
        <v>6</v>
      </c>
      <c r="G952">
        <v>2</v>
      </c>
    </row>
    <row r="953" spans="1:7" x14ac:dyDescent="0.45">
      <c r="A953" t="s">
        <v>8219</v>
      </c>
      <c r="B953">
        <v>94</v>
      </c>
      <c r="C953">
        <v>205</v>
      </c>
      <c r="E953" t="s">
        <v>8221</v>
      </c>
      <c r="F953">
        <v>8</v>
      </c>
      <c r="G953">
        <v>1</v>
      </c>
    </row>
    <row r="954" spans="1:7" x14ac:dyDescent="0.45">
      <c r="A954" t="s">
        <v>8219</v>
      </c>
      <c r="B954">
        <v>625</v>
      </c>
      <c r="C954">
        <v>206</v>
      </c>
      <c r="E954" t="s">
        <v>8221</v>
      </c>
      <c r="F954">
        <v>1</v>
      </c>
      <c r="G954">
        <v>4</v>
      </c>
    </row>
    <row r="955" spans="1:7" x14ac:dyDescent="0.45">
      <c r="A955" t="s">
        <v>8219</v>
      </c>
      <c r="B955">
        <v>508</v>
      </c>
      <c r="C955">
        <v>84</v>
      </c>
      <c r="E955" t="s">
        <v>8221</v>
      </c>
      <c r="F955">
        <v>0</v>
      </c>
      <c r="G955">
        <v>4</v>
      </c>
    </row>
    <row r="956" spans="1:7" x14ac:dyDescent="0.45">
      <c r="A956" t="s">
        <v>8219</v>
      </c>
      <c r="B956">
        <v>531</v>
      </c>
      <c r="C956">
        <v>210</v>
      </c>
      <c r="E956" t="s">
        <v>8221</v>
      </c>
      <c r="F956">
        <v>2</v>
      </c>
      <c r="G956">
        <v>17</v>
      </c>
    </row>
    <row r="957" spans="1:7" x14ac:dyDescent="0.45">
      <c r="A957" t="s">
        <v>8219</v>
      </c>
      <c r="B957">
        <v>158</v>
      </c>
      <c r="C957">
        <v>181</v>
      </c>
      <c r="E957" t="s">
        <v>8221</v>
      </c>
      <c r="F957">
        <v>1</v>
      </c>
      <c r="G957">
        <v>7</v>
      </c>
    </row>
    <row r="958" spans="1:7" x14ac:dyDescent="0.45">
      <c r="A958" t="s">
        <v>8219</v>
      </c>
      <c r="B958">
        <v>508</v>
      </c>
      <c r="C958">
        <v>60</v>
      </c>
      <c r="E958" t="s">
        <v>8221</v>
      </c>
      <c r="F958">
        <v>0</v>
      </c>
      <c r="G958">
        <v>2</v>
      </c>
    </row>
    <row r="959" spans="1:7" x14ac:dyDescent="0.45">
      <c r="A959" t="s">
        <v>8219</v>
      </c>
      <c r="B959">
        <v>644</v>
      </c>
      <c r="C959">
        <v>17</v>
      </c>
      <c r="E959" t="s">
        <v>8221</v>
      </c>
      <c r="F959">
        <v>1</v>
      </c>
      <c r="G959">
        <v>5</v>
      </c>
    </row>
    <row r="960" spans="1:7" x14ac:dyDescent="0.45">
      <c r="A960" t="s">
        <v>8219</v>
      </c>
      <c r="B960">
        <v>848</v>
      </c>
      <c r="C960">
        <v>194</v>
      </c>
      <c r="E960" t="s">
        <v>8221</v>
      </c>
      <c r="F960">
        <v>19</v>
      </c>
      <c r="G960">
        <v>1</v>
      </c>
    </row>
    <row r="961" spans="1:7" x14ac:dyDescent="0.45">
      <c r="A961" t="s">
        <v>8219</v>
      </c>
      <c r="B961">
        <v>429</v>
      </c>
      <c r="C961">
        <v>194</v>
      </c>
      <c r="E961" t="s">
        <v>8221</v>
      </c>
      <c r="F961">
        <v>27</v>
      </c>
      <c r="G961">
        <v>1</v>
      </c>
    </row>
    <row r="962" spans="1:7" x14ac:dyDescent="0.45">
      <c r="A962" t="s">
        <v>8219</v>
      </c>
      <c r="B962">
        <v>204</v>
      </c>
      <c r="C962">
        <v>147</v>
      </c>
      <c r="E962" t="s">
        <v>8221</v>
      </c>
      <c r="F962">
        <v>7</v>
      </c>
      <c r="G962">
        <v>14</v>
      </c>
    </row>
    <row r="963" spans="1:7" x14ac:dyDescent="0.45">
      <c r="A963" t="s">
        <v>8219</v>
      </c>
      <c r="B963">
        <v>379</v>
      </c>
      <c r="C963">
        <v>99</v>
      </c>
      <c r="E963" t="s">
        <v>8221</v>
      </c>
      <c r="F963">
        <v>14</v>
      </c>
      <c r="G963">
        <v>26</v>
      </c>
    </row>
    <row r="964" spans="1:7" x14ac:dyDescent="0.45">
      <c r="A964" t="s">
        <v>8219</v>
      </c>
      <c r="B964">
        <v>271</v>
      </c>
      <c r="C964">
        <v>79</v>
      </c>
      <c r="E964" t="s">
        <v>8221</v>
      </c>
      <c r="F964">
        <v>5</v>
      </c>
      <c r="G964">
        <v>2</v>
      </c>
    </row>
    <row r="965" spans="1:7" x14ac:dyDescent="0.45">
      <c r="A965" t="s">
        <v>8219</v>
      </c>
      <c r="B965">
        <v>120</v>
      </c>
      <c r="C965">
        <v>75</v>
      </c>
      <c r="E965" t="s">
        <v>8221</v>
      </c>
      <c r="F965">
        <v>30</v>
      </c>
      <c r="G965">
        <v>1</v>
      </c>
    </row>
    <row r="966" spans="1:7" x14ac:dyDescent="0.45">
      <c r="A966" t="s">
        <v>8219</v>
      </c>
      <c r="B966">
        <v>140</v>
      </c>
      <c r="C966">
        <v>207</v>
      </c>
      <c r="E966" t="s">
        <v>8221</v>
      </c>
      <c r="F966">
        <v>1</v>
      </c>
      <c r="G966">
        <v>3</v>
      </c>
    </row>
    <row r="967" spans="1:7" x14ac:dyDescent="0.45">
      <c r="A967" t="s">
        <v>8219</v>
      </c>
      <c r="B967">
        <v>193</v>
      </c>
      <c r="C967">
        <v>102</v>
      </c>
      <c r="E967" t="s">
        <v>8221</v>
      </c>
      <c r="F967">
        <v>0</v>
      </c>
      <c r="G967">
        <v>7</v>
      </c>
    </row>
    <row r="968" spans="1:7" x14ac:dyDescent="0.45">
      <c r="A968" t="s">
        <v>8219</v>
      </c>
      <c r="B968">
        <v>180</v>
      </c>
      <c r="C968">
        <v>32</v>
      </c>
      <c r="E968" t="s">
        <v>8221</v>
      </c>
      <c r="F968">
        <v>60</v>
      </c>
      <c r="G968">
        <v>9</v>
      </c>
    </row>
    <row r="969" spans="1:7" x14ac:dyDescent="0.45">
      <c r="A969" t="s">
        <v>8219</v>
      </c>
      <c r="B969">
        <v>263</v>
      </c>
      <c r="C969">
        <v>11</v>
      </c>
      <c r="E969" t="s">
        <v>8221</v>
      </c>
      <c r="F969">
        <v>84</v>
      </c>
      <c r="G969">
        <v>20</v>
      </c>
    </row>
    <row r="970" spans="1:7" x14ac:dyDescent="0.45">
      <c r="A970" t="s">
        <v>8219</v>
      </c>
      <c r="B970">
        <v>217</v>
      </c>
      <c r="C970">
        <v>12</v>
      </c>
      <c r="E970" t="s">
        <v>8221</v>
      </c>
      <c r="F970">
        <v>47</v>
      </c>
      <c r="G970">
        <v>6</v>
      </c>
    </row>
    <row r="971" spans="1:7" x14ac:dyDescent="0.45">
      <c r="A971" t="s">
        <v>8219</v>
      </c>
      <c r="B971">
        <v>443</v>
      </c>
      <c r="C971">
        <v>48</v>
      </c>
      <c r="E971" t="s">
        <v>8221</v>
      </c>
      <c r="F971">
        <v>66</v>
      </c>
      <c r="G971">
        <v>13</v>
      </c>
    </row>
    <row r="972" spans="1:7" x14ac:dyDescent="0.45">
      <c r="A972" t="s">
        <v>8219</v>
      </c>
      <c r="B972">
        <v>1373</v>
      </c>
      <c r="C972">
        <v>59</v>
      </c>
      <c r="E972" t="s">
        <v>8221</v>
      </c>
      <c r="F972">
        <v>171</v>
      </c>
      <c r="G972">
        <v>1</v>
      </c>
    </row>
    <row r="973" spans="1:7" x14ac:dyDescent="0.45">
      <c r="A973" t="s">
        <v>8219</v>
      </c>
      <c r="B973">
        <v>742</v>
      </c>
      <c r="C973">
        <v>79</v>
      </c>
      <c r="E973" t="s">
        <v>8221</v>
      </c>
      <c r="F973">
        <v>29</v>
      </c>
      <c r="G973">
        <v>0</v>
      </c>
    </row>
    <row r="974" spans="1:7" x14ac:dyDescent="0.45">
      <c r="A974" t="s">
        <v>8219</v>
      </c>
      <c r="B974">
        <v>170</v>
      </c>
      <c r="C974">
        <v>14</v>
      </c>
      <c r="E974" t="s">
        <v>8221</v>
      </c>
      <c r="F974">
        <v>9</v>
      </c>
      <c r="G974">
        <v>1</v>
      </c>
    </row>
    <row r="975" spans="1:7" x14ac:dyDescent="0.45">
      <c r="A975" t="s">
        <v>8219</v>
      </c>
      <c r="B975">
        <v>242</v>
      </c>
      <c r="C975">
        <v>106</v>
      </c>
      <c r="E975" t="s">
        <v>8221</v>
      </c>
      <c r="F975">
        <v>27</v>
      </c>
      <c r="G975">
        <v>0</v>
      </c>
    </row>
    <row r="976" spans="1:7" x14ac:dyDescent="0.45">
      <c r="A976" t="s">
        <v>8219</v>
      </c>
      <c r="B976">
        <v>541</v>
      </c>
      <c r="C976">
        <v>25</v>
      </c>
      <c r="E976" t="s">
        <v>8221</v>
      </c>
      <c r="F976">
        <v>2</v>
      </c>
      <c r="G976">
        <v>2</v>
      </c>
    </row>
    <row r="977" spans="1:7" x14ac:dyDescent="0.45">
      <c r="A977" t="s">
        <v>8219</v>
      </c>
      <c r="B977">
        <v>121</v>
      </c>
      <c r="C977">
        <v>25</v>
      </c>
      <c r="E977" t="s">
        <v>8221</v>
      </c>
      <c r="F977">
        <v>3</v>
      </c>
      <c r="G977">
        <v>13</v>
      </c>
    </row>
    <row r="978" spans="1:7" x14ac:dyDescent="0.45">
      <c r="A978" t="s">
        <v>8219</v>
      </c>
      <c r="B978">
        <v>621</v>
      </c>
      <c r="C978">
        <v>29</v>
      </c>
      <c r="E978" t="s">
        <v>8221</v>
      </c>
      <c r="F978">
        <v>4</v>
      </c>
      <c r="G978">
        <v>9</v>
      </c>
    </row>
    <row r="979" spans="1:7" x14ac:dyDescent="0.45">
      <c r="A979" t="s">
        <v>8219</v>
      </c>
      <c r="B979">
        <v>101</v>
      </c>
      <c r="C979">
        <v>43</v>
      </c>
      <c r="E979" t="s">
        <v>8221</v>
      </c>
      <c r="F979">
        <v>2</v>
      </c>
      <c r="G979">
        <v>2</v>
      </c>
    </row>
    <row r="980" spans="1:7" x14ac:dyDescent="0.45">
      <c r="A980" t="s">
        <v>8219</v>
      </c>
      <c r="B980">
        <v>554</v>
      </c>
      <c r="C980">
        <v>46</v>
      </c>
      <c r="E980" t="s">
        <v>8221</v>
      </c>
      <c r="F980">
        <v>20</v>
      </c>
      <c r="G980">
        <v>0</v>
      </c>
    </row>
    <row r="981" spans="1:7" x14ac:dyDescent="0.45">
      <c r="A981" t="s">
        <v>8219</v>
      </c>
      <c r="B981">
        <v>666</v>
      </c>
      <c r="C981">
        <v>27</v>
      </c>
      <c r="E981" t="s">
        <v>8221</v>
      </c>
      <c r="F981">
        <v>3</v>
      </c>
      <c r="G981">
        <v>2</v>
      </c>
    </row>
    <row r="982" spans="1:7" x14ac:dyDescent="0.45">
      <c r="A982" t="s">
        <v>8219</v>
      </c>
      <c r="B982">
        <v>410</v>
      </c>
      <c r="C982">
        <v>112</v>
      </c>
      <c r="E982" t="s">
        <v>8221</v>
      </c>
      <c r="F982">
        <v>4</v>
      </c>
      <c r="G982">
        <v>3</v>
      </c>
    </row>
    <row r="983" spans="1:7" x14ac:dyDescent="0.45">
      <c r="A983" t="s">
        <v>8219</v>
      </c>
      <c r="B983">
        <v>375</v>
      </c>
      <c r="C983">
        <v>34</v>
      </c>
      <c r="E983" t="s">
        <v>8221</v>
      </c>
      <c r="F983">
        <v>1</v>
      </c>
      <c r="G983">
        <v>0</v>
      </c>
    </row>
    <row r="984" spans="1:7" x14ac:dyDescent="0.45">
      <c r="A984" t="s">
        <v>8219</v>
      </c>
      <c r="B984">
        <v>1364</v>
      </c>
      <c r="C984">
        <v>145</v>
      </c>
      <c r="E984" t="s">
        <v>8221</v>
      </c>
      <c r="F984">
        <v>0</v>
      </c>
      <c r="G984">
        <v>1</v>
      </c>
    </row>
    <row r="985" spans="1:7" x14ac:dyDescent="0.45">
      <c r="A985" t="s">
        <v>8219</v>
      </c>
      <c r="B985">
        <v>35</v>
      </c>
      <c r="C985">
        <v>19</v>
      </c>
      <c r="E985" t="s">
        <v>8221</v>
      </c>
      <c r="F985">
        <v>0</v>
      </c>
      <c r="G985">
        <v>0</v>
      </c>
    </row>
    <row r="986" spans="1:7" x14ac:dyDescent="0.45">
      <c r="A986" t="s">
        <v>8219</v>
      </c>
      <c r="B986">
        <v>203</v>
      </c>
      <c r="C986">
        <v>288</v>
      </c>
      <c r="E986" t="s">
        <v>8221</v>
      </c>
      <c r="F986">
        <v>14</v>
      </c>
      <c r="G986">
        <v>0</v>
      </c>
    </row>
    <row r="987" spans="1:7" x14ac:dyDescent="0.45">
      <c r="A987" t="s">
        <v>8219</v>
      </c>
      <c r="B987">
        <v>49</v>
      </c>
      <c r="C987">
        <v>14</v>
      </c>
      <c r="E987" t="s">
        <v>8221</v>
      </c>
      <c r="F987">
        <v>1</v>
      </c>
      <c r="G987">
        <v>3</v>
      </c>
    </row>
    <row r="988" spans="1:7" x14ac:dyDescent="0.45">
      <c r="A988" t="s">
        <v>8219</v>
      </c>
      <c r="B988">
        <v>5812</v>
      </c>
      <c r="C988">
        <v>7</v>
      </c>
      <c r="E988" t="s">
        <v>8221</v>
      </c>
      <c r="F988">
        <v>118</v>
      </c>
      <c r="G988">
        <v>11</v>
      </c>
    </row>
    <row r="989" spans="1:7" x14ac:dyDescent="0.45">
      <c r="A989" t="s">
        <v>8219</v>
      </c>
      <c r="B989">
        <v>1556</v>
      </c>
      <c r="C989">
        <v>211</v>
      </c>
      <c r="E989" t="s">
        <v>8221</v>
      </c>
      <c r="F989">
        <v>2</v>
      </c>
      <c r="G989">
        <v>6</v>
      </c>
    </row>
    <row r="990" spans="1:7" x14ac:dyDescent="0.45">
      <c r="A990" t="s">
        <v>8219</v>
      </c>
      <c r="B990">
        <v>65</v>
      </c>
      <c r="C990">
        <v>85</v>
      </c>
      <c r="E990" t="s">
        <v>8221</v>
      </c>
      <c r="F990">
        <v>1</v>
      </c>
      <c r="G990">
        <v>0</v>
      </c>
    </row>
    <row r="991" spans="1:7" x14ac:dyDescent="0.45">
      <c r="A991" t="s">
        <v>8219</v>
      </c>
      <c r="B991">
        <v>10</v>
      </c>
      <c r="C991">
        <v>103</v>
      </c>
      <c r="E991" t="s">
        <v>8221</v>
      </c>
      <c r="F991">
        <v>3</v>
      </c>
      <c r="G991">
        <v>23</v>
      </c>
    </row>
    <row r="992" spans="1:7" x14ac:dyDescent="0.45">
      <c r="A992" t="s">
        <v>8219</v>
      </c>
      <c r="B992">
        <v>76</v>
      </c>
      <c r="C992">
        <v>113</v>
      </c>
      <c r="E992" t="s">
        <v>8221</v>
      </c>
      <c r="F992">
        <v>1</v>
      </c>
      <c r="G992">
        <v>2</v>
      </c>
    </row>
    <row r="993" spans="1:7" x14ac:dyDescent="0.45">
      <c r="A993" t="s">
        <v>8219</v>
      </c>
      <c r="B993">
        <v>263</v>
      </c>
      <c r="C993">
        <v>167</v>
      </c>
      <c r="E993" t="s">
        <v>8221</v>
      </c>
      <c r="F993">
        <v>3</v>
      </c>
      <c r="G993">
        <v>15</v>
      </c>
    </row>
    <row r="994" spans="1:7" x14ac:dyDescent="0.45">
      <c r="A994" t="s">
        <v>8219</v>
      </c>
      <c r="B994">
        <v>1530</v>
      </c>
      <c r="C994">
        <v>73</v>
      </c>
      <c r="E994" t="s">
        <v>8221</v>
      </c>
      <c r="F994">
        <v>38</v>
      </c>
      <c r="G994">
        <v>1</v>
      </c>
    </row>
    <row r="995" spans="1:7" x14ac:dyDescent="0.45">
      <c r="A995" t="s">
        <v>8219</v>
      </c>
      <c r="B995">
        <v>278</v>
      </c>
      <c r="C995">
        <v>75</v>
      </c>
      <c r="E995" t="s">
        <v>8221</v>
      </c>
      <c r="F995">
        <v>52</v>
      </c>
      <c r="G995">
        <v>2</v>
      </c>
    </row>
    <row r="996" spans="1:7" x14ac:dyDescent="0.45">
      <c r="A996" t="s">
        <v>8219</v>
      </c>
      <c r="B996">
        <v>350</v>
      </c>
      <c r="C996">
        <v>107</v>
      </c>
      <c r="E996" t="s">
        <v>8221</v>
      </c>
      <c r="F996">
        <v>2</v>
      </c>
      <c r="G996">
        <v>7</v>
      </c>
    </row>
    <row r="997" spans="1:7" x14ac:dyDescent="0.45">
      <c r="A997" t="s">
        <v>8219</v>
      </c>
      <c r="B997">
        <v>470</v>
      </c>
      <c r="C997">
        <v>104</v>
      </c>
      <c r="E997" t="s">
        <v>8221</v>
      </c>
      <c r="F997">
        <v>0</v>
      </c>
      <c r="G997">
        <v>16</v>
      </c>
    </row>
    <row r="998" spans="1:7" x14ac:dyDescent="0.45">
      <c r="A998" t="s">
        <v>8219</v>
      </c>
      <c r="B998">
        <v>3</v>
      </c>
      <c r="C998">
        <v>79</v>
      </c>
      <c r="E998" t="s">
        <v>8221</v>
      </c>
      <c r="F998">
        <v>4</v>
      </c>
      <c r="G998">
        <v>2</v>
      </c>
    </row>
    <row r="999" spans="1:7" x14ac:dyDescent="0.45">
      <c r="A999" t="s">
        <v>8219</v>
      </c>
      <c r="B999">
        <v>8200</v>
      </c>
      <c r="C999">
        <v>157</v>
      </c>
      <c r="E999" t="s">
        <v>8221</v>
      </c>
      <c r="F999">
        <v>4</v>
      </c>
      <c r="G999">
        <v>7</v>
      </c>
    </row>
    <row r="1000" spans="1:7" x14ac:dyDescent="0.45">
      <c r="A1000" t="s">
        <v>8219</v>
      </c>
      <c r="B1000">
        <v>8359</v>
      </c>
      <c r="C1000">
        <v>50</v>
      </c>
      <c r="E1000" t="s">
        <v>8221</v>
      </c>
      <c r="F1000">
        <v>18</v>
      </c>
      <c r="G1000">
        <v>3</v>
      </c>
    </row>
    <row r="1001" spans="1:7" x14ac:dyDescent="0.45">
      <c r="A1001" t="s">
        <v>8219</v>
      </c>
      <c r="B1001">
        <v>188</v>
      </c>
      <c r="C1001">
        <v>64</v>
      </c>
      <c r="E1001" t="s">
        <v>8221</v>
      </c>
      <c r="F1001">
        <v>0</v>
      </c>
      <c r="G1001">
        <v>20</v>
      </c>
    </row>
    <row r="1002" spans="1:7" x14ac:dyDescent="0.45">
      <c r="A1002" t="s">
        <v>8219</v>
      </c>
      <c r="B1002">
        <v>48</v>
      </c>
      <c r="C1002">
        <v>200</v>
      </c>
      <c r="E1002" t="s">
        <v>8221</v>
      </c>
      <c r="F1002">
        <v>22</v>
      </c>
      <c r="G1002">
        <v>2</v>
      </c>
    </row>
    <row r="1003" spans="1:7" x14ac:dyDescent="0.45">
      <c r="A1003" t="s">
        <v>8219</v>
      </c>
      <c r="B1003">
        <v>607</v>
      </c>
      <c r="C1003">
        <v>22</v>
      </c>
      <c r="E1003" t="s">
        <v>8221</v>
      </c>
      <c r="F1003">
        <v>49</v>
      </c>
      <c r="G1003">
        <v>3</v>
      </c>
    </row>
    <row r="1004" spans="1:7" x14ac:dyDescent="0.45">
      <c r="A1004" t="s">
        <v>8219</v>
      </c>
      <c r="B1004">
        <v>50</v>
      </c>
      <c r="C1004">
        <v>163</v>
      </c>
      <c r="E1004" t="s">
        <v>8221</v>
      </c>
      <c r="F1004">
        <v>19</v>
      </c>
      <c r="G1004">
        <v>27</v>
      </c>
    </row>
    <row r="1005" spans="1:7" x14ac:dyDescent="0.45">
      <c r="A1005" t="s">
        <v>8219</v>
      </c>
      <c r="B1005">
        <v>55</v>
      </c>
      <c r="C1005">
        <v>77</v>
      </c>
      <c r="E1005" t="s">
        <v>8221</v>
      </c>
      <c r="F1005">
        <v>4</v>
      </c>
      <c r="G1005">
        <v>7</v>
      </c>
    </row>
    <row r="1006" spans="1:7" x14ac:dyDescent="0.45">
      <c r="A1006" t="s">
        <v>8219</v>
      </c>
      <c r="B1006">
        <v>38</v>
      </c>
      <c r="C1006">
        <v>89</v>
      </c>
      <c r="E1006" t="s">
        <v>8221</v>
      </c>
      <c r="F1006">
        <v>4</v>
      </c>
      <c r="G1006">
        <v>5</v>
      </c>
    </row>
    <row r="1007" spans="1:7" x14ac:dyDescent="0.45">
      <c r="A1007" t="s">
        <v>8219</v>
      </c>
      <c r="B1007">
        <v>25</v>
      </c>
      <c r="C1007">
        <v>125</v>
      </c>
      <c r="E1007" t="s">
        <v>8221</v>
      </c>
      <c r="F1007">
        <v>2</v>
      </c>
      <c r="G1007">
        <v>0</v>
      </c>
    </row>
    <row r="1008" spans="1:7" x14ac:dyDescent="0.45">
      <c r="A1008" t="s">
        <v>8219</v>
      </c>
      <c r="B1008">
        <v>46</v>
      </c>
      <c r="C1008">
        <v>163</v>
      </c>
      <c r="E1008" t="s">
        <v>8221</v>
      </c>
      <c r="F1008">
        <v>0</v>
      </c>
      <c r="G1008">
        <v>3</v>
      </c>
    </row>
    <row r="1009" spans="1:7" x14ac:dyDescent="0.45">
      <c r="A1009" t="s">
        <v>8219</v>
      </c>
      <c r="B1009">
        <v>83</v>
      </c>
      <c r="C1009">
        <v>283</v>
      </c>
      <c r="E1009" t="s">
        <v>8221</v>
      </c>
      <c r="F1009">
        <v>0</v>
      </c>
      <c r="G1009">
        <v>6</v>
      </c>
    </row>
    <row r="1010" spans="1:7" x14ac:dyDescent="0.45">
      <c r="A1010" t="s">
        <v>8219</v>
      </c>
      <c r="B1010">
        <v>35</v>
      </c>
      <c r="C1010">
        <v>94</v>
      </c>
      <c r="E1010" t="s">
        <v>8221</v>
      </c>
      <c r="F1010">
        <v>14</v>
      </c>
      <c r="G1010">
        <v>9</v>
      </c>
    </row>
    <row r="1011" spans="1:7" x14ac:dyDescent="0.45">
      <c r="A1011" t="s">
        <v>8219</v>
      </c>
      <c r="B1011">
        <v>25</v>
      </c>
      <c r="C1011">
        <v>67</v>
      </c>
      <c r="E1011" t="s">
        <v>8221</v>
      </c>
      <c r="F1011">
        <v>8</v>
      </c>
      <c r="G1011">
        <v>3</v>
      </c>
    </row>
    <row r="1012" spans="1:7" x14ac:dyDescent="0.45">
      <c r="A1012" t="s">
        <v>8219</v>
      </c>
      <c r="B1012">
        <v>75</v>
      </c>
      <c r="C1012">
        <v>221</v>
      </c>
      <c r="E1012" t="s">
        <v>8221</v>
      </c>
      <c r="F1012">
        <v>0</v>
      </c>
      <c r="G1012">
        <v>2</v>
      </c>
    </row>
    <row r="1013" spans="1:7" x14ac:dyDescent="0.45">
      <c r="A1013" t="s">
        <v>8219</v>
      </c>
      <c r="B1013">
        <v>62</v>
      </c>
      <c r="C1013">
        <v>179</v>
      </c>
      <c r="E1013" t="s">
        <v>8221</v>
      </c>
      <c r="F1013">
        <v>15</v>
      </c>
      <c r="G1013">
        <v>3</v>
      </c>
    </row>
    <row r="1014" spans="1:7" x14ac:dyDescent="0.45">
      <c r="A1014" t="s">
        <v>8219</v>
      </c>
      <c r="B1014">
        <v>160</v>
      </c>
      <c r="C1014">
        <v>123</v>
      </c>
      <c r="E1014" t="s">
        <v>8221</v>
      </c>
      <c r="F1014">
        <v>33</v>
      </c>
      <c r="G1014">
        <v>9</v>
      </c>
    </row>
    <row r="1015" spans="1:7" x14ac:dyDescent="0.45">
      <c r="A1015" t="s">
        <v>8219</v>
      </c>
      <c r="B1015">
        <v>246</v>
      </c>
      <c r="C1015">
        <v>109</v>
      </c>
      <c r="E1015" t="s">
        <v>8221</v>
      </c>
      <c r="F1015">
        <v>2</v>
      </c>
      <c r="G1015">
        <v>9</v>
      </c>
    </row>
    <row r="1016" spans="1:7" x14ac:dyDescent="0.45">
      <c r="A1016" t="s">
        <v>8219</v>
      </c>
      <c r="B1016">
        <v>55</v>
      </c>
      <c r="C1016">
        <v>61</v>
      </c>
      <c r="E1016" t="s">
        <v>8221</v>
      </c>
      <c r="F1016">
        <v>6</v>
      </c>
      <c r="G1016">
        <v>21</v>
      </c>
    </row>
    <row r="1017" spans="1:7" x14ac:dyDescent="0.45">
      <c r="A1017" t="s">
        <v>8219</v>
      </c>
      <c r="B1017">
        <v>23</v>
      </c>
      <c r="C1017">
        <v>115</v>
      </c>
      <c r="E1017" t="s">
        <v>8221</v>
      </c>
      <c r="F1017">
        <v>2</v>
      </c>
      <c r="G1017">
        <v>17</v>
      </c>
    </row>
    <row r="1018" spans="1:7" x14ac:dyDescent="0.45">
      <c r="A1018" t="s">
        <v>8219</v>
      </c>
      <c r="B1018">
        <v>72</v>
      </c>
      <c r="C1018">
        <v>111</v>
      </c>
      <c r="E1018" t="s">
        <v>8221</v>
      </c>
      <c r="F1018">
        <v>0</v>
      </c>
      <c r="G1018">
        <v>1</v>
      </c>
    </row>
    <row r="1019" spans="1:7" x14ac:dyDescent="0.45">
      <c r="A1019" t="s">
        <v>8219</v>
      </c>
      <c r="B1019">
        <v>22</v>
      </c>
      <c r="C1019">
        <v>9</v>
      </c>
      <c r="E1019" t="s">
        <v>8221</v>
      </c>
      <c r="F1019">
        <v>4</v>
      </c>
      <c r="G1019">
        <v>1</v>
      </c>
    </row>
    <row r="1020" spans="1:7" x14ac:dyDescent="0.45">
      <c r="A1020" t="s">
        <v>8219</v>
      </c>
      <c r="B1020">
        <v>14</v>
      </c>
      <c r="C1020">
        <v>120</v>
      </c>
      <c r="E1020" t="s">
        <v>8221</v>
      </c>
      <c r="F1020">
        <v>1</v>
      </c>
      <c r="G1020">
        <v>14</v>
      </c>
    </row>
    <row r="1021" spans="1:7" x14ac:dyDescent="0.45">
      <c r="A1021" t="s">
        <v>8219</v>
      </c>
      <c r="B1021">
        <v>38</v>
      </c>
      <c r="C1021">
        <v>102</v>
      </c>
      <c r="E1021" t="s">
        <v>8221</v>
      </c>
      <c r="F1021">
        <v>3</v>
      </c>
      <c r="G1021">
        <v>27</v>
      </c>
    </row>
    <row r="1022" spans="1:7" x14ac:dyDescent="0.45">
      <c r="A1022" t="s">
        <v>8219</v>
      </c>
      <c r="B1022">
        <v>32</v>
      </c>
      <c r="C1022">
        <v>186</v>
      </c>
      <c r="E1022" t="s">
        <v>8221</v>
      </c>
      <c r="F1022">
        <v>4</v>
      </c>
      <c r="G1022">
        <v>5</v>
      </c>
    </row>
    <row r="1023" spans="1:7" x14ac:dyDescent="0.45">
      <c r="A1023" t="s">
        <v>8219</v>
      </c>
      <c r="B1023">
        <v>63</v>
      </c>
      <c r="C1023">
        <v>15</v>
      </c>
      <c r="E1023" t="s">
        <v>8221</v>
      </c>
      <c r="F1023">
        <v>0</v>
      </c>
      <c r="G1023">
        <v>13</v>
      </c>
    </row>
    <row r="1024" spans="1:7" x14ac:dyDescent="0.45">
      <c r="A1024" t="s">
        <v>8219</v>
      </c>
      <c r="B1024">
        <v>27</v>
      </c>
      <c r="C1024">
        <v>67</v>
      </c>
      <c r="E1024" t="s">
        <v>8221</v>
      </c>
      <c r="F1024">
        <v>4</v>
      </c>
      <c r="G1024">
        <v>12</v>
      </c>
    </row>
    <row r="1025" spans="1:7" x14ac:dyDescent="0.45">
      <c r="A1025" t="s">
        <v>8219</v>
      </c>
      <c r="B1025">
        <v>44</v>
      </c>
      <c r="C1025">
        <v>130</v>
      </c>
      <c r="E1025" t="s">
        <v>8221</v>
      </c>
      <c r="F1025">
        <v>3</v>
      </c>
      <c r="G1025">
        <v>2</v>
      </c>
    </row>
    <row r="1026" spans="1:7" x14ac:dyDescent="0.45">
      <c r="A1026" t="s">
        <v>8219</v>
      </c>
      <c r="B1026">
        <v>38</v>
      </c>
      <c r="C1026">
        <v>16</v>
      </c>
      <c r="E1026" t="s">
        <v>8221</v>
      </c>
      <c r="F1026">
        <v>34</v>
      </c>
      <c r="G1026">
        <v>5</v>
      </c>
    </row>
    <row r="1027" spans="1:7" x14ac:dyDescent="0.45">
      <c r="A1027" t="s">
        <v>8219</v>
      </c>
      <c r="B1027">
        <v>115</v>
      </c>
      <c r="C1027">
        <v>67</v>
      </c>
      <c r="E1027" t="s">
        <v>8221</v>
      </c>
      <c r="F1027">
        <v>2</v>
      </c>
      <c r="G1027">
        <v>4</v>
      </c>
    </row>
    <row r="1028" spans="1:7" x14ac:dyDescent="0.45">
      <c r="A1028" t="s">
        <v>8219</v>
      </c>
      <c r="B1028">
        <v>37</v>
      </c>
      <c r="C1028">
        <v>124</v>
      </c>
      <c r="E1028" t="s">
        <v>8221</v>
      </c>
      <c r="F1028">
        <v>33</v>
      </c>
      <c r="G1028">
        <v>29</v>
      </c>
    </row>
    <row r="1029" spans="1:7" x14ac:dyDescent="0.45">
      <c r="A1029" t="s">
        <v>8219</v>
      </c>
      <c r="B1029">
        <v>99</v>
      </c>
      <c r="C1029">
        <v>80</v>
      </c>
      <c r="E1029" t="s">
        <v>8221</v>
      </c>
      <c r="F1029">
        <v>0</v>
      </c>
      <c r="G1029">
        <v>2</v>
      </c>
    </row>
    <row r="1030" spans="1:7" x14ac:dyDescent="0.45">
      <c r="A1030" t="s">
        <v>8219</v>
      </c>
      <c r="B1030">
        <v>44</v>
      </c>
      <c r="C1030">
        <v>282</v>
      </c>
      <c r="E1030" t="s">
        <v>8221</v>
      </c>
      <c r="F1030">
        <v>0</v>
      </c>
      <c r="G1030">
        <v>1</v>
      </c>
    </row>
    <row r="1031" spans="1:7" x14ac:dyDescent="0.45">
      <c r="A1031" t="s">
        <v>8219</v>
      </c>
      <c r="B1031">
        <v>58</v>
      </c>
      <c r="C1031">
        <v>68</v>
      </c>
      <c r="E1031" t="s">
        <v>8221</v>
      </c>
      <c r="F1031">
        <v>1</v>
      </c>
      <c r="G1031">
        <v>9</v>
      </c>
    </row>
    <row r="1032" spans="1:7" x14ac:dyDescent="0.45">
      <c r="A1032" t="s">
        <v>8219</v>
      </c>
      <c r="B1032">
        <v>191</v>
      </c>
      <c r="C1032">
        <v>86</v>
      </c>
      <c r="E1032" t="s">
        <v>8221</v>
      </c>
      <c r="F1032">
        <v>13</v>
      </c>
      <c r="G1032">
        <v>0</v>
      </c>
    </row>
    <row r="1033" spans="1:7" x14ac:dyDescent="0.45">
      <c r="A1033" t="s">
        <v>8219</v>
      </c>
      <c r="B1033">
        <v>40</v>
      </c>
      <c r="C1033">
        <v>115</v>
      </c>
      <c r="E1033" t="s">
        <v>8221</v>
      </c>
      <c r="F1033">
        <v>2</v>
      </c>
      <c r="G1033">
        <v>1</v>
      </c>
    </row>
    <row r="1034" spans="1:7" x14ac:dyDescent="0.45">
      <c r="A1034" t="s">
        <v>8219</v>
      </c>
      <c r="B1034">
        <v>38</v>
      </c>
      <c r="C1034">
        <v>75</v>
      </c>
      <c r="E1034" t="s">
        <v>8221</v>
      </c>
      <c r="F1034">
        <v>36</v>
      </c>
      <c r="G1034">
        <v>10</v>
      </c>
    </row>
    <row r="1035" spans="1:7" x14ac:dyDescent="0.45">
      <c r="A1035" t="s">
        <v>8219</v>
      </c>
      <c r="B1035">
        <v>39</v>
      </c>
      <c r="C1035">
        <v>43</v>
      </c>
      <c r="E1035" t="s">
        <v>8221</v>
      </c>
      <c r="F1035">
        <v>1</v>
      </c>
      <c r="G1035">
        <v>1</v>
      </c>
    </row>
    <row r="1036" spans="1:7" x14ac:dyDescent="0.45">
      <c r="A1036" t="s">
        <v>8219</v>
      </c>
      <c r="B1036">
        <v>11</v>
      </c>
      <c r="C1036">
        <v>48</v>
      </c>
      <c r="E1036" t="s">
        <v>8221</v>
      </c>
      <c r="F1036">
        <v>15</v>
      </c>
      <c r="G1036">
        <v>2</v>
      </c>
    </row>
    <row r="1037" spans="1:7" x14ac:dyDescent="0.45">
      <c r="A1037" t="s">
        <v>8219</v>
      </c>
      <c r="B1037">
        <v>107</v>
      </c>
      <c r="C1037">
        <v>52</v>
      </c>
      <c r="E1037" t="s">
        <v>8221</v>
      </c>
      <c r="F1037">
        <v>1</v>
      </c>
      <c r="G1037">
        <v>1</v>
      </c>
    </row>
    <row r="1038" spans="1:7" x14ac:dyDescent="0.45">
      <c r="A1038" t="s">
        <v>8219</v>
      </c>
      <c r="B1038">
        <v>147</v>
      </c>
      <c r="C1038">
        <v>43</v>
      </c>
      <c r="E1038" t="s">
        <v>8221</v>
      </c>
      <c r="F1038">
        <v>0</v>
      </c>
      <c r="G1038">
        <v>10</v>
      </c>
    </row>
    <row r="1039" spans="1:7" x14ac:dyDescent="0.45">
      <c r="A1039" t="s">
        <v>8219</v>
      </c>
      <c r="B1039">
        <v>36</v>
      </c>
      <c r="C1039">
        <v>58</v>
      </c>
      <c r="E1039" t="s">
        <v>8221</v>
      </c>
      <c r="F1039">
        <v>1</v>
      </c>
      <c r="G1039">
        <v>9</v>
      </c>
    </row>
    <row r="1040" spans="1:7" x14ac:dyDescent="0.45">
      <c r="A1040" t="s">
        <v>8219</v>
      </c>
      <c r="B1040">
        <v>92</v>
      </c>
      <c r="C1040">
        <v>47</v>
      </c>
      <c r="E1040" t="s">
        <v>8221</v>
      </c>
      <c r="F1040">
        <v>0</v>
      </c>
      <c r="G1040">
        <v>19</v>
      </c>
    </row>
    <row r="1041" spans="1:7" x14ac:dyDescent="0.45">
      <c r="A1041" t="s">
        <v>8219</v>
      </c>
      <c r="B1041">
        <v>35</v>
      </c>
      <c r="C1041">
        <v>36</v>
      </c>
      <c r="E1041" t="s">
        <v>8221</v>
      </c>
      <c r="F1041">
        <v>0</v>
      </c>
      <c r="G1041">
        <v>0</v>
      </c>
    </row>
    <row r="1042" spans="1:7" x14ac:dyDescent="0.45">
      <c r="A1042" t="s">
        <v>8219</v>
      </c>
      <c r="B1042">
        <v>17</v>
      </c>
      <c r="C1042">
        <v>17</v>
      </c>
      <c r="E1042" t="s">
        <v>8221</v>
      </c>
      <c r="F1042">
        <v>1</v>
      </c>
      <c r="G1042">
        <v>4</v>
      </c>
    </row>
    <row r="1043" spans="1:7" x14ac:dyDescent="0.45">
      <c r="A1043" t="s">
        <v>8219</v>
      </c>
      <c r="B1043">
        <v>22</v>
      </c>
      <c r="C1043">
        <v>104</v>
      </c>
      <c r="E1043" t="s">
        <v>8221</v>
      </c>
      <c r="F1043">
        <v>39</v>
      </c>
      <c r="G1043">
        <v>8</v>
      </c>
    </row>
    <row r="1044" spans="1:7" x14ac:dyDescent="0.45">
      <c r="A1044" t="s">
        <v>8219</v>
      </c>
      <c r="B1044">
        <v>69</v>
      </c>
      <c r="C1044">
        <v>47</v>
      </c>
      <c r="E1044" t="s">
        <v>8221</v>
      </c>
      <c r="F1044">
        <v>0</v>
      </c>
      <c r="G1044">
        <v>24</v>
      </c>
    </row>
    <row r="1045" spans="1:7" x14ac:dyDescent="0.45">
      <c r="A1045" t="s">
        <v>8219</v>
      </c>
      <c r="B1045">
        <v>13</v>
      </c>
      <c r="C1045">
        <v>38</v>
      </c>
      <c r="E1045" t="s">
        <v>8221</v>
      </c>
      <c r="F1045">
        <v>0</v>
      </c>
      <c r="G1045">
        <v>0</v>
      </c>
    </row>
    <row r="1046" spans="1:7" x14ac:dyDescent="0.45">
      <c r="A1046" t="s">
        <v>8219</v>
      </c>
      <c r="B1046">
        <v>58</v>
      </c>
      <c r="C1046">
        <v>81</v>
      </c>
      <c r="E1046" t="s">
        <v>8221</v>
      </c>
      <c r="F1046">
        <v>3</v>
      </c>
      <c r="G1046">
        <v>6</v>
      </c>
    </row>
    <row r="1047" spans="1:7" x14ac:dyDescent="0.45">
      <c r="A1047" t="s">
        <v>8219</v>
      </c>
      <c r="B1047">
        <v>44</v>
      </c>
      <c r="C1047">
        <v>55</v>
      </c>
      <c r="E1047" t="s">
        <v>8221</v>
      </c>
      <c r="F1047">
        <v>1</v>
      </c>
      <c r="G1047">
        <v>4</v>
      </c>
    </row>
    <row r="1048" spans="1:7" x14ac:dyDescent="0.45">
      <c r="A1048" t="s">
        <v>8219</v>
      </c>
      <c r="B1048">
        <v>83</v>
      </c>
      <c r="C1048">
        <v>41</v>
      </c>
      <c r="E1048" t="s">
        <v>8221</v>
      </c>
      <c r="F1048">
        <v>13</v>
      </c>
      <c r="G1048">
        <v>3</v>
      </c>
    </row>
    <row r="1049" spans="1:7" x14ac:dyDescent="0.45">
      <c r="A1049" t="s">
        <v>8219</v>
      </c>
      <c r="B1049">
        <v>117</v>
      </c>
      <c r="C1049">
        <v>79</v>
      </c>
      <c r="E1049" t="s">
        <v>8221</v>
      </c>
      <c r="F1049">
        <v>0</v>
      </c>
      <c r="G1049">
        <v>1</v>
      </c>
    </row>
    <row r="1050" spans="1:7" x14ac:dyDescent="0.45">
      <c r="A1050" t="s">
        <v>8219</v>
      </c>
      <c r="B1050">
        <v>32</v>
      </c>
      <c r="C1050">
        <v>16</v>
      </c>
      <c r="E1050" t="s">
        <v>8221</v>
      </c>
      <c r="F1050">
        <v>6</v>
      </c>
      <c r="G1050">
        <v>2</v>
      </c>
    </row>
    <row r="1051" spans="1:7" x14ac:dyDescent="0.45">
      <c r="A1051" t="s">
        <v>8219</v>
      </c>
      <c r="B1051">
        <v>8</v>
      </c>
      <c r="C1051">
        <v>8</v>
      </c>
      <c r="E1051" t="s">
        <v>8221</v>
      </c>
      <c r="F1051">
        <v>0</v>
      </c>
      <c r="G1051">
        <v>25</v>
      </c>
    </row>
    <row r="1052" spans="1:7" x14ac:dyDescent="0.45">
      <c r="A1052" t="s">
        <v>8219</v>
      </c>
      <c r="B1052">
        <v>340</v>
      </c>
      <c r="C1052">
        <v>95</v>
      </c>
      <c r="E1052" t="s">
        <v>8221</v>
      </c>
      <c r="F1052">
        <v>14</v>
      </c>
      <c r="G1052">
        <v>6</v>
      </c>
    </row>
    <row r="1053" spans="1:7" x14ac:dyDescent="0.45">
      <c r="A1053" t="s">
        <v>8219</v>
      </c>
      <c r="B1053">
        <v>7</v>
      </c>
      <c r="C1053">
        <v>25</v>
      </c>
      <c r="E1053" t="s">
        <v>8221</v>
      </c>
      <c r="F1053">
        <v>5</v>
      </c>
      <c r="G1053">
        <v>0</v>
      </c>
    </row>
    <row r="1054" spans="1:7" x14ac:dyDescent="0.45">
      <c r="A1054" t="s">
        <v>8219</v>
      </c>
      <c r="B1054">
        <v>19</v>
      </c>
      <c r="C1054">
        <v>19</v>
      </c>
      <c r="E1054" t="s">
        <v>8221</v>
      </c>
      <c r="F1054">
        <v>6</v>
      </c>
      <c r="G1054">
        <v>12</v>
      </c>
    </row>
    <row r="1055" spans="1:7" x14ac:dyDescent="0.45">
      <c r="A1055" t="s">
        <v>8219</v>
      </c>
      <c r="B1055">
        <v>47</v>
      </c>
      <c r="C1055">
        <v>90</v>
      </c>
      <c r="E1055" t="s">
        <v>8221</v>
      </c>
      <c r="F1055">
        <v>15</v>
      </c>
      <c r="G1055">
        <v>0</v>
      </c>
    </row>
    <row r="1056" spans="1:7" x14ac:dyDescent="0.45">
      <c r="A1056" t="s">
        <v>8219</v>
      </c>
      <c r="B1056">
        <v>13</v>
      </c>
      <c r="C1056">
        <v>41</v>
      </c>
      <c r="E1056" t="s">
        <v>8221</v>
      </c>
      <c r="F1056">
        <v>0</v>
      </c>
      <c r="G1056">
        <v>0</v>
      </c>
    </row>
    <row r="1057" spans="1:7" x14ac:dyDescent="0.45">
      <c r="A1057" t="s">
        <v>8219</v>
      </c>
      <c r="B1057">
        <v>90</v>
      </c>
      <c r="C1057">
        <v>30</v>
      </c>
      <c r="E1057" t="s">
        <v>8221</v>
      </c>
      <c r="F1057">
        <v>1</v>
      </c>
      <c r="G1057">
        <v>2</v>
      </c>
    </row>
    <row r="1058" spans="1:7" x14ac:dyDescent="0.45">
      <c r="A1058" t="s">
        <v>8219</v>
      </c>
      <c r="B1058">
        <v>63</v>
      </c>
      <c r="C1058">
        <v>38</v>
      </c>
      <c r="E1058" t="s">
        <v>8221</v>
      </c>
      <c r="F1058">
        <v>9</v>
      </c>
      <c r="G1058">
        <v>1</v>
      </c>
    </row>
    <row r="1059" spans="1:7" x14ac:dyDescent="0.45">
      <c r="A1059" t="s">
        <v>8219</v>
      </c>
      <c r="B1059">
        <v>26</v>
      </c>
      <c r="C1059">
        <v>65</v>
      </c>
      <c r="E1059" t="s">
        <v>8221</v>
      </c>
      <c r="F1059">
        <v>3</v>
      </c>
      <c r="G1059">
        <v>1</v>
      </c>
    </row>
    <row r="1060" spans="1:7" x14ac:dyDescent="0.45">
      <c r="A1060" t="s">
        <v>8219</v>
      </c>
      <c r="B1060">
        <v>71</v>
      </c>
      <c r="C1060">
        <v>75</v>
      </c>
      <c r="E1060" t="s">
        <v>8221</v>
      </c>
      <c r="F1060">
        <v>3</v>
      </c>
      <c r="G1060">
        <v>18</v>
      </c>
    </row>
    <row r="1061" spans="1:7" x14ac:dyDescent="0.45">
      <c r="A1061" t="s">
        <v>8219</v>
      </c>
      <c r="B1061">
        <v>38</v>
      </c>
      <c r="C1061">
        <v>16</v>
      </c>
      <c r="E1061" t="s">
        <v>8221</v>
      </c>
      <c r="F1061">
        <v>1</v>
      </c>
      <c r="G1061">
        <v>10</v>
      </c>
    </row>
    <row r="1062" spans="1:7" x14ac:dyDescent="0.45">
      <c r="A1062" t="s">
        <v>8219</v>
      </c>
      <c r="B1062">
        <v>859</v>
      </c>
      <c r="C1062">
        <v>10</v>
      </c>
      <c r="E1062" t="s">
        <v>8221</v>
      </c>
      <c r="F1062">
        <v>3</v>
      </c>
      <c r="G1062">
        <v>0</v>
      </c>
    </row>
    <row r="1063" spans="1:7" x14ac:dyDescent="0.45">
      <c r="A1063" t="s">
        <v>8219</v>
      </c>
      <c r="B1063">
        <v>21</v>
      </c>
      <c r="C1063">
        <v>27</v>
      </c>
      <c r="E1063" t="s">
        <v>8221</v>
      </c>
      <c r="F1063">
        <v>0</v>
      </c>
      <c r="G1063">
        <v>14</v>
      </c>
    </row>
    <row r="1064" spans="1:7" x14ac:dyDescent="0.45">
      <c r="A1064" t="s">
        <v>8219</v>
      </c>
      <c r="B1064">
        <v>78</v>
      </c>
      <c r="C1064">
        <v>259</v>
      </c>
      <c r="E1064" t="s">
        <v>8221</v>
      </c>
      <c r="F1064">
        <v>2</v>
      </c>
      <c r="G1064">
        <v>2</v>
      </c>
    </row>
    <row r="1065" spans="1:7" x14ac:dyDescent="0.45">
      <c r="A1065" t="s">
        <v>8219</v>
      </c>
      <c r="B1065">
        <v>53</v>
      </c>
      <c r="C1065">
        <v>39</v>
      </c>
      <c r="E1065" t="s">
        <v>8221</v>
      </c>
      <c r="F1065">
        <v>10</v>
      </c>
      <c r="G1065">
        <v>1</v>
      </c>
    </row>
    <row r="1066" spans="1:7" x14ac:dyDescent="0.45">
      <c r="A1066" t="s">
        <v>8219</v>
      </c>
      <c r="B1066">
        <v>356</v>
      </c>
      <c r="C1066">
        <v>42</v>
      </c>
      <c r="E1066" t="s">
        <v>8221</v>
      </c>
      <c r="F1066">
        <v>60</v>
      </c>
      <c r="G1066">
        <v>3</v>
      </c>
    </row>
    <row r="1067" spans="1:7" x14ac:dyDescent="0.45">
      <c r="A1067" t="s">
        <v>8219</v>
      </c>
      <c r="B1067">
        <v>279</v>
      </c>
      <c r="C1067">
        <v>10</v>
      </c>
      <c r="E1067" t="s">
        <v>8221</v>
      </c>
      <c r="F1067">
        <v>5</v>
      </c>
      <c r="G1067">
        <v>0</v>
      </c>
    </row>
    <row r="1068" spans="1:7" x14ac:dyDescent="0.45">
      <c r="A1068" t="s">
        <v>8219</v>
      </c>
      <c r="B1068">
        <v>266</v>
      </c>
      <c r="C1068">
        <v>56</v>
      </c>
      <c r="E1068" t="s">
        <v>8221</v>
      </c>
      <c r="F1068">
        <v>9</v>
      </c>
      <c r="G1068">
        <v>2</v>
      </c>
    </row>
    <row r="1069" spans="1:7" x14ac:dyDescent="0.45">
      <c r="A1069" t="s">
        <v>8219</v>
      </c>
      <c r="B1069">
        <v>623</v>
      </c>
      <c r="C1069">
        <v>20</v>
      </c>
      <c r="E1069" t="s">
        <v>8221</v>
      </c>
      <c r="F1069">
        <v>13</v>
      </c>
      <c r="G1069">
        <v>0</v>
      </c>
    </row>
    <row r="1070" spans="1:7" x14ac:dyDescent="0.45">
      <c r="A1070" t="s">
        <v>8219</v>
      </c>
      <c r="B1070">
        <v>392</v>
      </c>
      <c r="C1070">
        <v>170</v>
      </c>
      <c r="E1070" t="s">
        <v>8221</v>
      </c>
      <c r="F1070">
        <v>0</v>
      </c>
      <c r="G1070">
        <v>12</v>
      </c>
    </row>
    <row r="1071" spans="1:7" x14ac:dyDescent="0.45">
      <c r="A1071" t="s">
        <v>8219</v>
      </c>
      <c r="B1071">
        <v>3562</v>
      </c>
      <c r="C1071">
        <v>29</v>
      </c>
      <c r="E1071" t="s">
        <v>8221</v>
      </c>
      <c r="F1071">
        <v>8</v>
      </c>
      <c r="G1071">
        <v>1</v>
      </c>
    </row>
    <row r="1072" spans="1:7" x14ac:dyDescent="0.45">
      <c r="A1072" t="s">
        <v>8219</v>
      </c>
      <c r="B1072">
        <v>514</v>
      </c>
      <c r="C1072">
        <v>132</v>
      </c>
      <c r="E1072" t="s">
        <v>8221</v>
      </c>
      <c r="F1072">
        <v>3</v>
      </c>
      <c r="G1072">
        <v>8</v>
      </c>
    </row>
    <row r="1073" spans="1:7" x14ac:dyDescent="0.45">
      <c r="A1073" t="s">
        <v>8219</v>
      </c>
      <c r="B1073">
        <v>88</v>
      </c>
      <c r="C1073">
        <v>27</v>
      </c>
      <c r="E1073" t="s">
        <v>8221</v>
      </c>
      <c r="F1073">
        <v>3</v>
      </c>
      <c r="G1073">
        <v>2</v>
      </c>
    </row>
    <row r="1074" spans="1:7" x14ac:dyDescent="0.45">
      <c r="A1074" t="s">
        <v>8219</v>
      </c>
      <c r="B1074">
        <v>537</v>
      </c>
      <c r="C1074">
        <v>26</v>
      </c>
      <c r="E1074" t="s">
        <v>8221</v>
      </c>
      <c r="F1074">
        <v>0</v>
      </c>
      <c r="G1074">
        <v>5</v>
      </c>
    </row>
    <row r="1075" spans="1:7" x14ac:dyDescent="0.45">
      <c r="A1075" t="s">
        <v>8219</v>
      </c>
      <c r="B1075">
        <v>25</v>
      </c>
      <c r="C1075">
        <v>43</v>
      </c>
      <c r="E1075" t="s">
        <v>8221</v>
      </c>
      <c r="F1075">
        <v>6</v>
      </c>
      <c r="G1075">
        <v>1</v>
      </c>
    </row>
    <row r="1076" spans="1:7" x14ac:dyDescent="0.45">
      <c r="A1076" t="s">
        <v>8219</v>
      </c>
      <c r="B1076">
        <v>3238</v>
      </c>
      <c r="C1076">
        <v>80</v>
      </c>
      <c r="E1076" t="s">
        <v>8221</v>
      </c>
      <c r="F1076">
        <v>4</v>
      </c>
      <c r="G1076">
        <v>12</v>
      </c>
    </row>
    <row r="1077" spans="1:7" x14ac:dyDescent="0.45">
      <c r="A1077" t="s">
        <v>8219</v>
      </c>
      <c r="B1077">
        <v>897</v>
      </c>
      <c r="C1077">
        <v>33</v>
      </c>
      <c r="E1077" t="s">
        <v>8221</v>
      </c>
      <c r="F1077">
        <v>1</v>
      </c>
      <c r="G1077">
        <v>4</v>
      </c>
    </row>
    <row r="1078" spans="1:7" x14ac:dyDescent="0.45">
      <c r="A1078" t="s">
        <v>8219</v>
      </c>
      <c r="B1078">
        <v>878</v>
      </c>
      <c r="C1078">
        <v>71</v>
      </c>
      <c r="E1078" t="s">
        <v>8221</v>
      </c>
      <c r="F1078">
        <v>29</v>
      </c>
      <c r="G1078">
        <v>0</v>
      </c>
    </row>
    <row r="1079" spans="1:7" x14ac:dyDescent="0.45">
      <c r="A1079" t="s">
        <v>8219</v>
      </c>
      <c r="B1079">
        <v>115</v>
      </c>
      <c r="C1079">
        <v>81</v>
      </c>
      <c r="E1079" t="s">
        <v>8221</v>
      </c>
      <c r="F1079">
        <v>0</v>
      </c>
      <c r="G1079">
        <v>7</v>
      </c>
    </row>
    <row r="1080" spans="1:7" x14ac:dyDescent="0.45">
      <c r="A1080" t="s">
        <v>8219</v>
      </c>
      <c r="B1080">
        <v>234</v>
      </c>
      <c r="C1080">
        <v>76</v>
      </c>
      <c r="E1080" t="s">
        <v>8221</v>
      </c>
      <c r="F1080">
        <v>4</v>
      </c>
      <c r="G1080">
        <v>2</v>
      </c>
    </row>
    <row r="1081" spans="1:7" x14ac:dyDescent="0.45">
      <c r="A1081" t="s">
        <v>8219</v>
      </c>
      <c r="B1081">
        <v>4330</v>
      </c>
      <c r="C1081">
        <v>48</v>
      </c>
      <c r="E1081" t="s">
        <v>8221</v>
      </c>
      <c r="F1081">
        <v>5</v>
      </c>
      <c r="G1081">
        <v>1</v>
      </c>
    </row>
    <row r="1082" spans="1:7" x14ac:dyDescent="0.45">
      <c r="A1082" t="s">
        <v>8219</v>
      </c>
      <c r="B1082">
        <v>651</v>
      </c>
      <c r="C1082">
        <v>61</v>
      </c>
      <c r="E1082" t="s">
        <v>8221</v>
      </c>
      <c r="F1082">
        <v>4</v>
      </c>
      <c r="G1082">
        <v>4</v>
      </c>
    </row>
    <row r="1083" spans="1:7" x14ac:dyDescent="0.45">
      <c r="A1083" t="s">
        <v>8219</v>
      </c>
      <c r="B1083">
        <v>251</v>
      </c>
      <c r="C1083">
        <v>60</v>
      </c>
      <c r="E1083" t="s">
        <v>8221</v>
      </c>
      <c r="F1083">
        <v>5</v>
      </c>
      <c r="G1083">
        <v>6</v>
      </c>
    </row>
    <row r="1084" spans="1:7" x14ac:dyDescent="0.45">
      <c r="A1084" t="s">
        <v>8219</v>
      </c>
      <c r="B1084">
        <v>263</v>
      </c>
      <c r="C1084">
        <v>136</v>
      </c>
      <c r="E1084" t="s">
        <v>8221</v>
      </c>
      <c r="F1084">
        <v>1</v>
      </c>
      <c r="G1084">
        <v>8</v>
      </c>
    </row>
    <row r="1085" spans="1:7" x14ac:dyDescent="0.45">
      <c r="A1085" t="s">
        <v>8219</v>
      </c>
      <c r="B1085">
        <v>28</v>
      </c>
      <c r="C1085">
        <v>14</v>
      </c>
      <c r="E1085" t="s">
        <v>8221</v>
      </c>
      <c r="F1085">
        <v>1</v>
      </c>
      <c r="G1085">
        <v>14</v>
      </c>
    </row>
    <row r="1086" spans="1:7" x14ac:dyDescent="0.45">
      <c r="A1086" t="s">
        <v>8219</v>
      </c>
      <c r="B1086">
        <v>721</v>
      </c>
      <c r="C1086">
        <v>78</v>
      </c>
      <c r="E1086" t="s">
        <v>8221</v>
      </c>
      <c r="F1086">
        <v>0</v>
      </c>
      <c r="G1086">
        <v>0</v>
      </c>
    </row>
    <row r="1087" spans="1:7" x14ac:dyDescent="0.45">
      <c r="A1087" t="s">
        <v>8219</v>
      </c>
      <c r="B1087">
        <v>50</v>
      </c>
      <c r="C1087">
        <v>4</v>
      </c>
      <c r="E1087" t="s">
        <v>8221</v>
      </c>
      <c r="F1087">
        <v>14</v>
      </c>
      <c r="G1087">
        <v>4</v>
      </c>
    </row>
    <row r="1088" spans="1:7" x14ac:dyDescent="0.45">
      <c r="A1088" t="s">
        <v>8219</v>
      </c>
      <c r="B1088">
        <v>73</v>
      </c>
      <c r="C1088">
        <v>11</v>
      </c>
      <c r="E1088" t="s">
        <v>8221</v>
      </c>
      <c r="F1088">
        <v>3</v>
      </c>
      <c r="G1088">
        <v>0</v>
      </c>
    </row>
    <row r="1089" spans="1:7" x14ac:dyDescent="0.45">
      <c r="A1089" t="s">
        <v>8219</v>
      </c>
      <c r="B1089">
        <v>27</v>
      </c>
      <c r="C1089">
        <v>185</v>
      </c>
      <c r="E1089" t="s">
        <v>8221</v>
      </c>
      <c r="F1089">
        <v>10</v>
      </c>
      <c r="G1089">
        <v>0</v>
      </c>
    </row>
    <row r="1090" spans="1:7" x14ac:dyDescent="0.45">
      <c r="A1090" t="s">
        <v>8219</v>
      </c>
      <c r="B1090">
        <v>34</v>
      </c>
      <c r="C1090">
        <v>59</v>
      </c>
      <c r="E1090" t="s">
        <v>8221</v>
      </c>
      <c r="F1090">
        <v>17</v>
      </c>
      <c r="G1090">
        <v>1</v>
      </c>
    </row>
    <row r="1091" spans="1:7" x14ac:dyDescent="0.45">
      <c r="A1091" t="s">
        <v>8219</v>
      </c>
      <c r="B1091">
        <v>7</v>
      </c>
      <c r="C1091">
        <v>27</v>
      </c>
      <c r="E1091" t="s">
        <v>8221</v>
      </c>
      <c r="F1091">
        <v>2</v>
      </c>
      <c r="G1091">
        <v>1</v>
      </c>
    </row>
    <row r="1092" spans="1:7" x14ac:dyDescent="0.45">
      <c r="A1092" t="s">
        <v>8219</v>
      </c>
      <c r="B1092">
        <v>24</v>
      </c>
      <c r="C1092">
        <v>63</v>
      </c>
      <c r="E1092" t="s">
        <v>8221</v>
      </c>
      <c r="F1092">
        <v>0</v>
      </c>
      <c r="G1092">
        <v>1</v>
      </c>
    </row>
    <row r="1093" spans="1:7" x14ac:dyDescent="0.45">
      <c r="A1093" t="s">
        <v>8219</v>
      </c>
      <c r="B1093">
        <v>15</v>
      </c>
      <c r="C1093">
        <v>13</v>
      </c>
      <c r="E1093" t="s">
        <v>8221</v>
      </c>
      <c r="F1093">
        <v>4</v>
      </c>
      <c r="G1093">
        <v>1</v>
      </c>
    </row>
    <row r="1094" spans="1:7" x14ac:dyDescent="0.45">
      <c r="A1094" t="s">
        <v>8219</v>
      </c>
      <c r="B1094">
        <v>72</v>
      </c>
      <c r="C1094">
        <v>13</v>
      </c>
      <c r="E1094" t="s">
        <v>8221</v>
      </c>
      <c r="F1094">
        <v>12</v>
      </c>
      <c r="G1094">
        <v>4</v>
      </c>
    </row>
    <row r="1095" spans="1:7" x14ac:dyDescent="0.45">
      <c r="A1095" t="s">
        <v>8219</v>
      </c>
      <c r="B1095">
        <v>120</v>
      </c>
      <c r="C1095">
        <v>57</v>
      </c>
      <c r="E1095" t="s">
        <v>8221</v>
      </c>
      <c r="F1095">
        <v>3</v>
      </c>
      <c r="G1095">
        <v>0</v>
      </c>
    </row>
    <row r="1096" spans="1:7" x14ac:dyDescent="0.45">
      <c r="A1096" t="s">
        <v>8219</v>
      </c>
      <c r="B1096">
        <v>123</v>
      </c>
      <c r="C1096">
        <v>61</v>
      </c>
      <c r="E1096" t="s">
        <v>8221</v>
      </c>
      <c r="F1096">
        <v>12</v>
      </c>
      <c r="G1096">
        <v>0</v>
      </c>
    </row>
    <row r="1097" spans="1:7" x14ac:dyDescent="0.45">
      <c r="A1097" t="s">
        <v>8219</v>
      </c>
      <c r="B1097">
        <v>1</v>
      </c>
      <c r="C1097">
        <v>65</v>
      </c>
      <c r="E1097" t="s">
        <v>8221</v>
      </c>
      <c r="F1097">
        <v>0</v>
      </c>
      <c r="G1097">
        <v>2</v>
      </c>
    </row>
    <row r="1098" spans="1:7" x14ac:dyDescent="0.45">
      <c r="A1098" t="s">
        <v>8219</v>
      </c>
      <c r="B1098">
        <v>24</v>
      </c>
      <c r="C1098">
        <v>134</v>
      </c>
      <c r="E1098" t="s">
        <v>8221</v>
      </c>
      <c r="F1098">
        <v>7</v>
      </c>
      <c r="G1098">
        <v>24</v>
      </c>
    </row>
    <row r="1099" spans="1:7" x14ac:dyDescent="0.45">
      <c r="A1099" t="s">
        <v>8219</v>
      </c>
      <c r="B1099">
        <v>33</v>
      </c>
      <c r="C1099">
        <v>37</v>
      </c>
      <c r="E1099" t="s">
        <v>8221</v>
      </c>
      <c r="F1099">
        <v>2</v>
      </c>
      <c r="G1099">
        <v>1</v>
      </c>
    </row>
    <row r="1100" spans="1:7" x14ac:dyDescent="0.45">
      <c r="A1100" t="s">
        <v>8219</v>
      </c>
      <c r="B1100">
        <v>14</v>
      </c>
      <c r="C1100">
        <v>37</v>
      </c>
      <c r="E1100" t="s">
        <v>8221</v>
      </c>
      <c r="F1100">
        <v>1</v>
      </c>
      <c r="G1100">
        <v>2</v>
      </c>
    </row>
    <row r="1101" spans="1:7" x14ac:dyDescent="0.45">
      <c r="A1101" t="s">
        <v>8219</v>
      </c>
      <c r="B1101">
        <v>9</v>
      </c>
      <c r="C1101">
        <v>150</v>
      </c>
      <c r="E1101" t="s">
        <v>8221</v>
      </c>
      <c r="F1101">
        <v>4</v>
      </c>
      <c r="G1101">
        <v>1</v>
      </c>
    </row>
    <row r="1102" spans="1:7" x14ac:dyDescent="0.45">
      <c r="A1102" t="s">
        <v>8219</v>
      </c>
      <c r="B1102">
        <v>76</v>
      </c>
      <c r="C1102">
        <v>56</v>
      </c>
      <c r="E1102" t="s">
        <v>8221</v>
      </c>
      <c r="F1102">
        <v>4</v>
      </c>
      <c r="G1102">
        <v>5</v>
      </c>
    </row>
    <row r="1103" spans="1:7" x14ac:dyDescent="0.45">
      <c r="A1103" t="s">
        <v>8219</v>
      </c>
      <c r="B1103">
        <v>19</v>
      </c>
      <c r="C1103">
        <v>18</v>
      </c>
      <c r="E1103" t="s">
        <v>8221</v>
      </c>
      <c r="F1103">
        <v>17</v>
      </c>
      <c r="G1103">
        <v>4</v>
      </c>
    </row>
    <row r="1104" spans="1:7" x14ac:dyDescent="0.45">
      <c r="A1104" t="s">
        <v>8219</v>
      </c>
      <c r="B1104">
        <v>69</v>
      </c>
      <c r="C1104">
        <v>60</v>
      </c>
      <c r="E1104" t="s">
        <v>8221</v>
      </c>
      <c r="F1104">
        <v>7</v>
      </c>
      <c r="G1104">
        <v>16</v>
      </c>
    </row>
    <row r="1105" spans="1:7" x14ac:dyDescent="0.45">
      <c r="A1105" t="s">
        <v>8219</v>
      </c>
      <c r="B1105">
        <v>218</v>
      </c>
      <c r="C1105">
        <v>67</v>
      </c>
      <c r="E1105" t="s">
        <v>8221</v>
      </c>
      <c r="F1105">
        <v>2</v>
      </c>
      <c r="G1105">
        <v>9</v>
      </c>
    </row>
    <row r="1106" spans="1:7" x14ac:dyDescent="0.45">
      <c r="A1106" t="s">
        <v>8219</v>
      </c>
      <c r="B1106">
        <v>30</v>
      </c>
      <c r="C1106">
        <v>35</v>
      </c>
      <c r="E1106" t="s">
        <v>8221</v>
      </c>
      <c r="F1106">
        <v>5</v>
      </c>
      <c r="G1106">
        <v>0</v>
      </c>
    </row>
    <row r="1107" spans="1:7" x14ac:dyDescent="0.45">
      <c r="A1107" t="s">
        <v>8219</v>
      </c>
      <c r="B1107">
        <v>100</v>
      </c>
      <c r="C1107">
        <v>34</v>
      </c>
      <c r="E1107" t="s">
        <v>8221</v>
      </c>
      <c r="F1107">
        <v>1</v>
      </c>
      <c r="G1107">
        <v>0</v>
      </c>
    </row>
    <row r="1108" spans="1:7" x14ac:dyDescent="0.45">
      <c r="A1108" t="s">
        <v>8219</v>
      </c>
      <c r="B1108">
        <v>296</v>
      </c>
      <c r="C1108">
        <v>36</v>
      </c>
      <c r="E1108" t="s">
        <v>8221</v>
      </c>
      <c r="F1108">
        <v>1</v>
      </c>
      <c r="G1108">
        <v>2</v>
      </c>
    </row>
    <row r="1109" spans="1:7" x14ac:dyDescent="0.45">
      <c r="A1109" t="s">
        <v>8219</v>
      </c>
      <c r="B1109">
        <v>1204</v>
      </c>
      <c r="C1109">
        <v>18</v>
      </c>
      <c r="E1109" t="s">
        <v>8221</v>
      </c>
      <c r="F1109">
        <v>14</v>
      </c>
      <c r="G1109">
        <v>1</v>
      </c>
    </row>
    <row r="1110" spans="1:7" x14ac:dyDescent="0.45">
      <c r="A1110" t="s">
        <v>8219</v>
      </c>
      <c r="B1110">
        <v>321</v>
      </c>
      <c r="C1110">
        <v>25</v>
      </c>
      <c r="E1110" t="s">
        <v>8221</v>
      </c>
      <c r="F1110">
        <v>26</v>
      </c>
      <c r="G1110">
        <v>9</v>
      </c>
    </row>
    <row r="1111" spans="1:7" x14ac:dyDescent="0.45">
      <c r="A1111" t="s">
        <v>8219</v>
      </c>
      <c r="B1111">
        <v>301</v>
      </c>
      <c r="C1111">
        <v>21</v>
      </c>
      <c r="E1111" t="s">
        <v>8221</v>
      </c>
      <c r="F1111">
        <v>2</v>
      </c>
      <c r="G1111">
        <v>23</v>
      </c>
    </row>
    <row r="1112" spans="1:7" x14ac:dyDescent="0.45">
      <c r="A1112" t="s">
        <v>8219</v>
      </c>
      <c r="B1112">
        <v>144</v>
      </c>
      <c r="C1112">
        <v>151</v>
      </c>
      <c r="E1112" t="s">
        <v>8221</v>
      </c>
      <c r="F1112">
        <v>1</v>
      </c>
      <c r="G1112">
        <v>19</v>
      </c>
    </row>
    <row r="1113" spans="1:7" x14ac:dyDescent="0.45">
      <c r="A1113" t="s">
        <v>8219</v>
      </c>
      <c r="B1113">
        <v>539</v>
      </c>
      <c r="C1113">
        <v>50</v>
      </c>
      <c r="E1113" t="s">
        <v>8221</v>
      </c>
      <c r="F1113">
        <v>3</v>
      </c>
      <c r="G1113">
        <v>12</v>
      </c>
    </row>
    <row r="1114" spans="1:7" x14ac:dyDescent="0.45">
      <c r="A1114" t="s">
        <v>8219</v>
      </c>
      <c r="B1114">
        <v>498</v>
      </c>
      <c r="C1114">
        <v>304</v>
      </c>
      <c r="E1114" t="s">
        <v>8221</v>
      </c>
      <c r="F1114">
        <v>7</v>
      </c>
      <c r="G1114">
        <v>8</v>
      </c>
    </row>
    <row r="1115" spans="1:7" x14ac:dyDescent="0.45">
      <c r="A1115" t="s">
        <v>8219</v>
      </c>
      <c r="B1115">
        <v>1113</v>
      </c>
      <c r="C1115">
        <v>294</v>
      </c>
      <c r="E1115" t="s">
        <v>8221</v>
      </c>
      <c r="F1115">
        <v>9</v>
      </c>
      <c r="G1115">
        <v>9</v>
      </c>
    </row>
    <row r="1116" spans="1:7" x14ac:dyDescent="0.45">
      <c r="A1116" t="s">
        <v>8219</v>
      </c>
      <c r="B1116">
        <v>988</v>
      </c>
      <c r="C1116">
        <v>28</v>
      </c>
      <c r="E1116" t="s">
        <v>8221</v>
      </c>
      <c r="F1116">
        <v>20</v>
      </c>
      <c r="G1116">
        <v>28</v>
      </c>
    </row>
    <row r="1117" spans="1:7" x14ac:dyDescent="0.45">
      <c r="A1117" t="s">
        <v>8219</v>
      </c>
      <c r="B1117">
        <v>391</v>
      </c>
      <c r="C1117">
        <v>100</v>
      </c>
      <c r="E1117" t="s">
        <v>8221</v>
      </c>
      <c r="F1117">
        <v>6</v>
      </c>
      <c r="G1117">
        <v>4</v>
      </c>
    </row>
    <row r="1118" spans="1:7" x14ac:dyDescent="0.45">
      <c r="A1118" t="s">
        <v>8219</v>
      </c>
      <c r="B1118">
        <v>28</v>
      </c>
      <c r="C1118">
        <v>72</v>
      </c>
      <c r="E1118" t="s">
        <v>8221</v>
      </c>
      <c r="F1118">
        <v>13</v>
      </c>
      <c r="G1118">
        <v>24</v>
      </c>
    </row>
    <row r="1119" spans="1:7" x14ac:dyDescent="0.45">
      <c r="A1119" t="s">
        <v>8219</v>
      </c>
      <c r="B1119">
        <v>147</v>
      </c>
      <c r="C1119">
        <v>238</v>
      </c>
      <c r="E1119" t="s">
        <v>8221</v>
      </c>
      <c r="F1119">
        <v>1</v>
      </c>
      <c r="G1119">
        <v>2</v>
      </c>
    </row>
    <row r="1120" spans="1:7" x14ac:dyDescent="0.45">
      <c r="A1120" t="s">
        <v>8219</v>
      </c>
      <c r="B1120">
        <v>680</v>
      </c>
      <c r="C1120">
        <v>159</v>
      </c>
      <c r="E1120" t="s">
        <v>8221</v>
      </c>
      <c r="F1120">
        <v>202</v>
      </c>
      <c r="G1120">
        <v>2</v>
      </c>
    </row>
    <row r="1121" spans="1:7" x14ac:dyDescent="0.45">
      <c r="A1121" t="s">
        <v>8219</v>
      </c>
      <c r="B1121">
        <v>983</v>
      </c>
      <c r="C1121">
        <v>77</v>
      </c>
      <c r="E1121" t="s">
        <v>8221</v>
      </c>
      <c r="F1121">
        <v>0</v>
      </c>
      <c r="G1121">
        <v>20</v>
      </c>
    </row>
    <row r="1122" spans="1:7" x14ac:dyDescent="0.45">
      <c r="A1122" t="s">
        <v>8219</v>
      </c>
      <c r="B1122">
        <v>79</v>
      </c>
      <c r="C1122">
        <v>53</v>
      </c>
      <c r="E1122" t="s">
        <v>8221</v>
      </c>
      <c r="F1122">
        <v>1</v>
      </c>
      <c r="G1122">
        <v>1</v>
      </c>
    </row>
    <row r="1123" spans="1:7" x14ac:dyDescent="0.45">
      <c r="A1123" t="s">
        <v>8219</v>
      </c>
      <c r="B1123">
        <v>426</v>
      </c>
      <c r="C1123">
        <v>74</v>
      </c>
      <c r="E1123" t="s">
        <v>8221</v>
      </c>
      <c r="F1123">
        <v>0</v>
      </c>
      <c r="G1123">
        <v>1</v>
      </c>
    </row>
    <row r="1124" spans="1:7" x14ac:dyDescent="0.45">
      <c r="A1124" t="s">
        <v>8219</v>
      </c>
      <c r="B1124">
        <v>96</v>
      </c>
      <c r="C1124">
        <v>62</v>
      </c>
      <c r="E1124" t="s">
        <v>8221</v>
      </c>
      <c r="F1124">
        <v>2</v>
      </c>
      <c r="G1124">
        <v>4</v>
      </c>
    </row>
    <row r="1125" spans="1:7" x14ac:dyDescent="0.45">
      <c r="A1125" t="s">
        <v>8219</v>
      </c>
      <c r="B1125">
        <v>163</v>
      </c>
      <c r="C1125">
        <v>52</v>
      </c>
      <c r="E1125" t="s">
        <v>8221</v>
      </c>
      <c r="F1125">
        <v>13</v>
      </c>
      <c r="G1125">
        <v>1</v>
      </c>
    </row>
    <row r="1126" spans="1:7" x14ac:dyDescent="0.45">
      <c r="A1126" t="s">
        <v>8219</v>
      </c>
      <c r="B1126">
        <v>2525</v>
      </c>
      <c r="C1126">
        <v>50</v>
      </c>
      <c r="E1126" t="s">
        <v>8221</v>
      </c>
      <c r="F1126">
        <v>9</v>
      </c>
      <c r="G1126">
        <v>1</v>
      </c>
    </row>
    <row r="1127" spans="1:7" x14ac:dyDescent="0.45">
      <c r="A1127" t="s">
        <v>8219</v>
      </c>
      <c r="B1127">
        <v>2035</v>
      </c>
      <c r="C1127">
        <v>45</v>
      </c>
      <c r="E1127" t="s">
        <v>8221</v>
      </c>
      <c r="F1127">
        <v>2</v>
      </c>
      <c r="G1127">
        <v>13</v>
      </c>
    </row>
    <row r="1128" spans="1:7" x14ac:dyDescent="0.45">
      <c r="A1128" t="s">
        <v>8219</v>
      </c>
      <c r="B1128">
        <v>290</v>
      </c>
      <c r="C1128">
        <v>21</v>
      </c>
      <c r="E1128" t="s">
        <v>8221</v>
      </c>
      <c r="F1128">
        <v>0</v>
      </c>
      <c r="G1128">
        <v>1</v>
      </c>
    </row>
    <row r="1129" spans="1:7" x14ac:dyDescent="0.45">
      <c r="A1129" t="s">
        <v>8219</v>
      </c>
      <c r="B1129">
        <v>1980</v>
      </c>
      <c r="C1129">
        <v>100</v>
      </c>
      <c r="E1129" t="s">
        <v>8221</v>
      </c>
      <c r="F1129">
        <v>35</v>
      </c>
      <c r="G1129">
        <v>1</v>
      </c>
    </row>
    <row r="1130" spans="1:7" x14ac:dyDescent="0.45">
      <c r="A1130" t="s">
        <v>8219</v>
      </c>
      <c r="B1130">
        <v>57</v>
      </c>
      <c r="C1130">
        <v>81</v>
      </c>
      <c r="E1130" t="s">
        <v>8221</v>
      </c>
      <c r="F1130">
        <v>2</v>
      </c>
      <c r="G1130">
        <v>0</v>
      </c>
    </row>
    <row r="1131" spans="1:7" x14ac:dyDescent="0.45">
      <c r="A1131" t="s">
        <v>8219</v>
      </c>
      <c r="B1131">
        <v>380</v>
      </c>
      <c r="C1131">
        <v>286</v>
      </c>
      <c r="E1131" t="s">
        <v>8221</v>
      </c>
      <c r="F1131">
        <v>3</v>
      </c>
      <c r="G1131">
        <v>3</v>
      </c>
    </row>
    <row r="1132" spans="1:7" x14ac:dyDescent="0.45">
      <c r="A1132" t="s">
        <v>8219</v>
      </c>
      <c r="B1132">
        <v>128</v>
      </c>
      <c r="C1132">
        <v>42</v>
      </c>
      <c r="E1132" t="s">
        <v>8221</v>
      </c>
      <c r="F1132">
        <v>0</v>
      </c>
      <c r="G1132">
        <v>14</v>
      </c>
    </row>
    <row r="1133" spans="1:7" x14ac:dyDescent="0.45">
      <c r="A1133" t="s">
        <v>8219</v>
      </c>
      <c r="B1133">
        <v>180</v>
      </c>
      <c r="C1133">
        <v>199</v>
      </c>
      <c r="E1133" t="s">
        <v>8221</v>
      </c>
      <c r="F1133">
        <v>1</v>
      </c>
      <c r="G1133">
        <v>2</v>
      </c>
    </row>
    <row r="1134" spans="1:7" x14ac:dyDescent="0.45">
      <c r="A1134" t="s">
        <v>8219</v>
      </c>
      <c r="B1134">
        <v>571</v>
      </c>
      <c r="C1134">
        <v>25</v>
      </c>
      <c r="E1134" t="s">
        <v>8221</v>
      </c>
      <c r="F1134">
        <v>0</v>
      </c>
      <c r="G1134">
        <v>5</v>
      </c>
    </row>
    <row r="1135" spans="1:7" x14ac:dyDescent="0.45">
      <c r="A1135" t="s">
        <v>8219</v>
      </c>
      <c r="B1135">
        <v>480</v>
      </c>
      <c r="C1135">
        <v>84</v>
      </c>
      <c r="E1135" t="s">
        <v>8221</v>
      </c>
      <c r="F1135">
        <v>0</v>
      </c>
      <c r="G1135">
        <v>14</v>
      </c>
    </row>
    <row r="1136" spans="1:7" x14ac:dyDescent="0.45">
      <c r="A1136" t="s">
        <v>8219</v>
      </c>
      <c r="B1136">
        <v>249</v>
      </c>
      <c r="C1136">
        <v>50</v>
      </c>
      <c r="E1136" t="s">
        <v>8221</v>
      </c>
      <c r="F1136">
        <v>3</v>
      </c>
      <c r="G1136">
        <v>9</v>
      </c>
    </row>
    <row r="1137" spans="1:7" x14ac:dyDescent="0.45">
      <c r="A1137" t="s">
        <v>8219</v>
      </c>
      <c r="B1137">
        <v>84</v>
      </c>
      <c r="C1137">
        <v>26</v>
      </c>
      <c r="E1137" t="s">
        <v>8221</v>
      </c>
      <c r="F1137">
        <v>11</v>
      </c>
      <c r="G1137">
        <v>8</v>
      </c>
    </row>
    <row r="1138" spans="1:7" x14ac:dyDescent="0.45">
      <c r="A1138" t="s">
        <v>8219</v>
      </c>
      <c r="B1138">
        <v>197</v>
      </c>
      <c r="C1138">
        <v>14</v>
      </c>
      <c r="E1138" t="s">
        <v>8221</v>
      </c>
      <c r="F1138">
        <v>6</v>
      </c>
      <c r="G1138">
        <v>7</v>
      </c>
    </row>
    <row r="1139" spans="1:7" x14ac:dyDescent="0.45">
      <c r="A1139" t="s">
        <v>8219</v>
      </c>
      <c r="B1139">
        <v>271</v>
      </c>
      <c r="C1139">
        <v>49</v>
      </c>
      <c r="E1139" t="s">
        <v>8221</v>
      </c>
      <c r="F1139">
        <v>0</v>
      </c>
      <c r="G1139">
        <v>0</v>
      </c>
    </row>
    <row r="1140" spans="1:7" x14ac:dyDescent="0.45">
      <c r="A1140" t="s">
        <v>8219</v>
      </c>
      <c r="B1140">
        <v>50</v>
      </c>
      <c r="C1140">
        <v>69</v>
      </c>
      <c r="E1140" t="s">
        <v>8221</v>
      </c>
      <c r="F1140">
        <v>67</v>
      </c>
      <c r="G1140">
        <v>11</v>
      </c>
    </row>
    <row r="1141" spans="1:7" x14ac:dyDescent="0.45">
      <c r="A1141" t="s">
        <v>8219</v>
      </c>
      <c r="B1141">
        <v>169</v>
      </c>
      <c r="C1141">
        <v>60</v>
      </c>
      <c r="E1141" t="s">
        <v>8221</v>
      </c>
      <c r="F1141">
        <v>23</v>
      </c>
      <c r="G1141">
        <v>1</v>
      </c>
    </row>
    <row r="1142" spans="1:7" x14ac:dyDescent="0.45">
      <c r="A1142" t="s">
        <v>8219</v>
      </c>
      <c r="B1142">
        <v>205</v>
      </c>
      <c r="C1142">
        <v>80</v>
      </c>
      <c r="E1142" t="s">
        <v>8221</v>
      </c>
      <c r="F1142">
        <v>72</v>
      </c>
      <c r="G1142">
        <v>4</v>
      </c>
    </row>
    <row r="1143" spans="1:7" x14ac:dyDescent="0.45">
      <c r="A1143" t="s">
        <v>8219</v>
      </c>
      <c r="B1143">
        <v>206</v>
      </c>
      <c r="C1143">
        <v>56</v>
      </c>
      <c r="E1143" t="s">
        <v>8221</v>
      </c>
      <c r="F1143">
        <v>2</v>
      </c>
      <c r="G1143">
        <v>10</v>
      </c>
    </row>
    <row r="1144" spans="1:7" x14ac:dyDescent="0.45">
      <c r="A1144" t="s">
        <v>8219</v>
      </c>
      <c r="B1144">
        <v>84</v>
      </c>
      <c r="C1144">
        <v>104</v>
      </c>
      <c r="E1144" t="s">
        <v>8221</v>
      </c>
      <c r="F1144">
        <v>15</v>
      </c>
      <c r="G1144">
        <v>16</v>
      </c>
    </row>
    <row r="1145" spans="1:7" x14ac:dyDescent="0.45">
      <c r="A1145" t="s">
        <v>8219</v>
      </c>
      <c r="B1145">
        <v>210</v>
      </c>
      <c r="C1145">
        <v>46</v>
      </c>
      <c r="E1145" t="s">
        <v>8221</v>
      </c>
      <c r="F1145">
        <v>1</v>
      </c>
      <c r="G1145">
        <v>2</v>
      </c>
    </row>
    <row r="1146" spans="1:7" x14ac:dyDescent="0.45">
      <c r="A1146" t="s">
        <v>8219</v>
      </c>
      <c r="B1146">
        <v>181</v>
      </c>
      <c r="C1146">
        <v>206</v>
      </c>
      <c r="E1146" t="s">
        <v>8221</v>
      </c>
      <c r="F1146">
        <v>2</v>
      </c>
      <c r="G1146">
        <v>5</v>
      </c>
    </row>
    <row r="1147" spans="1:7" x14ac:dyDescent="0.45">
      <c r="A1147" t="s">
        <v>8219</v>
      </c>
      <c r="B1147">
        <v>60</v>
      </c>
      <c r="C1147">
        <v>18</v>
      </c>
      <c r="E1147" t="s">
        <v>8221</v>
      </c>
      <c r="F1147">
        <v>7</v>
      </c>
      <c r="G1147">
        <v>1</v>
      </c>
    </row>
    <row r="1148" spans="1:7" x14ac:dyDescent="0.45">
      <c r="A1148" t="s">
        <v>8219</v>
      </c>
      <c r="B1148">
        <v>445</v>
      </c>
      <c r="C1148">
        <v>28</v>
      </c>
      <c r="E1148" t="s">
        <v>8221</v>
      </c>
      <c r="F1148">
        <v>16</v>
      </c>
      <c r="G1148">
        <v>0</v>
      </c>
    </row>
    <row r="1149" spans="1:7" x14ac:dyDescent="0.45">
      <c r="A1149" t="s">
        <v>8219</v>
      </c>
      <c r="B1149">
        <v>17</v>
      </c>
      <c r="C1149">
        <v>11</v>
      </c>
      <c r="E1149" t="s">
        <v>8221</v>
      </c>
      <c r="F1149">
        <v>117</v>
      </c>
      <c r="G1149">
        <v>2</v>
      </c>
    </row>
    <row r="1150" spans="1:7" x14ac:dyDescent="0.45">
      <c r="A1150" t="s">
        <v>8219</v>
      </c>
      <c r="B1150">
        <v>194</v>
      </c>
      <c r="C1150">
        <v>263</v>
      </c>
      <c r="E1150" t="s">
        <v>8221</v>
      </c>
      <c r="F1150">
        <v>2</v>
      </c>
      <c r="G1150">
        <v>7</v>
      </c>
    </row>
    <row r="1151" spans="1:7" x14ac:dyDescent="0.45">
      <c r="A1151" t="s">
        <v>8219</v>
      </c>
      <c r="B1151">
        <v>404</v>
      </c>
      <c r="C1151">
        <v>308</v>
      </c>
      <c r="E1151" t="s">
        <v>8221</v>
      </c>
      <c r="F1151">
        <v>7</v>
      </c>
      <c r="G1151">
        <v>16</v>
      </c>
    </row>
    <row r="1152" spans="1:7" x14ac:dyDescent="0.45">
      <c r="A1152" t="s">
        <v>8219</v>
      </c>
      <c r="B1152">
        <v>194</v>
      </c>
      <c r="C1152">
        <v>73</v>
      </c>
      <c r="E1152" t="s">
        <v>8221</v>
      </c>
      <c r="F1152">
        <v>3</v>
      </c>
      <c r="G1152">
        <v>4</v>
      </c>
    </row>
    <row r="1153" spans="1:7" x14ac:dyDescent="0.45">
      <c r="A1153" t="s">
        <v>8219</v>
      </c>
      <c r="B1153">
        <v>902</v>
      </c>
      <c r="C1153">
        <v>143</v>
      </c>
      <c r="E1153" t="s">
        <v>8221</v>
      </c>
      <c r="F1153">
        <v>20</v>
      </c>
      <c r="G1153">
        <v>4</v>
      </c>
    </row>
    <row r="1154" spans="1:7" x14ac:dyDescent="0.45">
      <c r="A1154" t="s">
        <v>8219</v>
      </c>
      <c r="B1154">
        <v>1670</v>
      </c>
      <c r="C1154">
        <v>305</v>
      </c>
      <c r="E1154" t="s">
        <v>8221</v>
      </c>
      <c r="F1154">
        <v>50</v>
      </c>
      <c r="G1154">
        <v>4</v>
      </c>
    </row>
    <row r="1155" spans="1:7" x14ac:dyDescent="0.45">
      <c r="A1155" t="s">
        <v>8219</v>
      </c>
      <c r="B1155">
        <v>1328</v>
      </c>
      <c r="C1155">
        <v>187</v>
      </c>
      <c r="E1155" t="s">
        <v>8221</v>
      </c>
      <c r="F1155">
        <v>2</v>
      </c>
      <c r="G1155">
        <v>3</v>
      </c>
    </row>
    <row r="1156" spans="1:7" x14ac:dyDescent="0.45">
      <c r="A1156" t="s">
        <v>8219</v>
      </c>
      <c r="B1156">
        <v>944</v>
      </c>
      <c r="C1156">
        <v>148</v>
      </c>
      <c r="E1156" t="s">
        <v>8221</v>
      </c>
      <c r="F1156">
        <v>3</v>
      </c>
      <c r="G1156">
        <v>1</v>
      </c>
    </row>
    <row r="1157" spans="1:7" x14ac:dyDescent="0.45">
      <c r="A1157" t="s">
        <v>8219</v>
      </c>
      <c r="B1157">
        <v>147</v>
      </c>
      <c r="C1157">
        <v>69</v>
      </c>
      <c r="E1157" t="s">
        <v>8221</v>
      </c>
      <c r="F1157">
        <v>27</v>
      </c>
      <c r="G1157">
        <v>7</v>
      </c>
    </row>
    <row r="1158" spans="1:7" x14ac:dyDescent="0.45">
      <c r="A1158" t="s">
        <v>8219</v>
      </c>
      <c r="B1158">
        <v>99</v>
      </c>
      <c r="C1158">
        <v>173</v>
      </c>
      <c r="E1158" t="s">
        <v>8221</v>
      </c>
      <c r="F1158">
        <v>7</v>
      </c>
      <c r="G1158">
        <v>27</v>
      </c>
    </row>
    <row r="1159" spans="1:7" x14ac:dyDescent="0.45">
      <c r="A1159" t="s">
        <v>8219</v>
      </c>
      <c r="B1159">
        <v>79</v>
      </c>
      <c r="C1159">
        <v>269</v>
      </c>
      <c r="E1159" t="s">
        <v>8221</v>
      </c>
      <c r="F1159">
        <v>5</v>
      </c>
      <c r="G1159">
        <v>1</v>
      </c>
    </row>
    <row r="1160" spans="1:7" x14ac:dyDescent="0.45">
      <c r="A1160" t="s">
        <v>8219</v>
      </c>
      <c r="B1160">
        <v>75</v>
      </c>
      <c r="C1160">
        <v>185</v>
      </c>
      <c r="E1160" t="s">
        <v>8221</v>
      </c>
      <c r="F1160">
        <v>0</v>
      </c>
      <c r="G1160">
        <v>0</v>
      </c>
    </row>
    <row r="1161" spans="1:7" x14ac:dyDescent="0.45">
      <c r="A1161" t="s">
        <v>8219</v>
      </c>
      <c r="B1161">
        <v>207</v>
      </c>
      <c r="C1161">
        <v>176</v>
      </c>
      <c r="E1161" t="s">
        <v>8221</v>
      </c>
      <c r="F1161">
        <v>3</v>
      </c>
      <c r="G1161">
        <v>1</v>
      </c>
    </row>
    <row r="1162" spans="1:7" x14ac:dyDescent="0.45">
      <c r="A1162" t="s">
        <v>8219</v>
      </c>
      <c r="B1162">
        <v>102</v>
      </c>
      <c r="C1162">
        <v>113</v>
      </c>
      <c r="E1162" t="s">
        <v>8221</v>
      </c>
      <c r="F1162">
        <v>6</v>
      </c>
      <c r="G1162">
        <v>3</v>
      </c>
    </row>
    <row r="1163" spans="1:7" x14ac:dyDescent="0.45">
      <c r="A1163" t="s">
        <v>8219</v>
      </c>
      <c r="B1163">
        <v>32</v>
      </c>
      <c r="C1163">
        <v>23</v>
      </c>
      <c r="E1163" t="s">
        <v>8221</v>
      </c>
      <c r="F1163">
        <v>9</v>
      </c>
      <c r="G1163">
        <v>3</v>
      </c>
    </row>
    <row r="1164" spans="1:7" x14ac:dyDescent="0.45">
      <c r="A1164" t="s">
        <v>8219</v>
      </c>
      <c r="B1164">
        <v>480</v>
      </c>
      <c r="C1164">
        <v>37</v>
      </c>
      <c r="E1164" t="s">
        <v>8221</v>
      </c>
      <c r="F1164">
        <v>3</v>
      </c>
      <c r="G1164">
        <v>3</v>
      </c>
    </row>
    <row r="1165" spans="1:7" x14ac:dyDescent="0.45">
      <c r="A1165" t="s">
        <v>8219</v>
      </c>
      <c r="B1165">
        <v>11</v>
      </c>
      <c r="C1165">
        <v>146</v>
      </c>
      <c r="E1165" t="s">
        <v>8221</v>
      </c>
      <c r="F1165">
        <v>2</v>
      </c>
      <c r="G1165">
        <v>0</v>
      </c>
    </row>
    <row r="1166" spans="1:7" x14ac:dyDescent="0.45">
      <c r="A1166" t="s">
        <v>8219</v>
      </c>
      <c r="B1166">
        <v>12</v>
      </c>
      <c r="C1166">
        <v>119</v>
      </c>
      <c r="E1166" t="s">
        <v>8221</v>
      </c>
      <c r="F1166">
        <v>3</v>
      </c>
      <c r="G1166">
        <v>6</v>
      </c>
    </row>
    <row r="1167" spans="1:7" x14ac:dyDescent="0.45">
      <c r="A1167" t="s">
        <v>8219</v>
      </c>
      <c r="B1167">
        <v>48</v>
      </c>
      <c r="C1167">
        <v>163</v>
      </c>
      <c r="E1167" t="s">
        <v>8221</v>
      </c>
      <c r="F1167">
        <v>45</v>
      </c>
      <c r="G1167">
        <v>17</v>
      </c>
    </row>
    <row r="1168" spans="1:7" x14ac:dyDescent="0.45">
      <c r="A1168" t="s">
        <v>8219</v>
      </c>
      <c r="B1168">
        <v>59</v>
      </c>
      <c r="C1168">
        <v>58</v>
      </c>
      <c r="E1168" t="s">
        <v>8221</v>
      </c>
      <c r="F1168">
        <v>9</v>
      </c>
      <c r="G1168">
        <v>3</v>
      </c>
    </row>
    <row r="1169" spans="1:7" x14ac:dyDescent="0.45">
      <c r="A1169" t="s">
        <v>8219</v>
      </c>
      <c r="B1169">
        <v>79</v>
      </c>
      <c r="C1169">
        <v>15</v>
      </c>
      <c r="E1169" t="s">
        <v>8221</v>
      </c>
      <c r="F1169">
        <v>9</v>
      </c>
      <c r="G1169">
        <v>1</v>
      </c>
    </row>
    <row r="1170" spans="1:7" x14ac:dyDescent="0.45">
      <c r="A1170" t="s">
        <v>8219</v>
      </c>
      <c r="B1170">
        <v>14</v>
      </c>
      <c r="C1170">
        <v>191</v>
      </c>
      <c r="E1170" t="s">
        <v>8221</v>
      </c>
      <c r="F1170">
        <v>21</v>
      </c>
      <c r="G1170">
        <v>2</v>
      </c>
    </row>
    <row r="1171" spans="1:7" x14ac:dyDescent="0.45">
      <c r="A1171" t="s">
        <v>8219</v>
      </c>
      <c r="B1171">
        <v>106</v>
      </c>
      <c r="C1171">
        <v>17</v>
      </c>
      <c r="E1171" t="s">
        <v>8221</v>
      </c>
      <c r="F1171">
        <v>17</v>
      </c>
      <c r="G1171">
        <v>7</v>
      </c>
    </row>
    <row r="1172" spans="1:7" x14ac:dyDescent="0.45">
      <c r="A1172" t="s">
        <v>8219</v>
      </c>
      <c r="B1172">
        <v>25</v>
      </c>
      <c r="C1172">
        <v>28</v>
      </c>
      <c r="E1172" t="s">
        <v>8221</v>
      </c>
      <c r="F1172">
        <v>1</v>
      </c>
      <c r="G1172">
        <v>14</v>
      </c>
    </row>
    <row r="1173" spans="1:7" x14ac:dyDescent="0.45">
      <c r="A1173" t="s">
        <v>8219</v>
      </c>
      <c r="B1173">
        <v>25</v>
      </c>
      <c r="C1173">
        <v>18</v>
      </c>
      <c r="E1173" t="s">
        <v>8221</v>
      </c>
      <c r="F1173">
        <v>1</v>
      </c>
      <c r="G1173">
        <v>0</v>
      </c>
    </row>
    <row r="1174" spans="1:7" x14ac:dyDescent="0.45">
      <c r="A1174" t="s">
        <v>8219</v>
      </c>
      <c r="B1174">
        <v>29</v>
      </c>
      <c r="C1174">
        <v>61</v>
      </c>
      <c r="E1174" t="s">
        <v>8221</v>
      </c>
      <c r="F1174">
        <v>14</v>
      </c>
      <c r="G1174">
        <v>0</v>
      </c>
    </row>
    <row r="1175" spans="1:7" x14ac:dyDescent="0.45">
      <c r="A1175" t="s">
        <v>8219</v>
      </c>
      <c r="B1175">
        <v>43</v>
      </c>
      <c r="C1175">
        <v>108</v>
      </c>
      <c r="E1175" t="s">
        <v>8221</v>
      </c>
      <c r="F1175">
        <v>42</v>
      </c>
      <c r="G1175">
        <v>1</v>
      </c>
    </row>
    <row r="1176" spans="1:7" x14ac:dyDescent="0.45">
      <c r="A1176" t="s">
        <v>8219</v>
      </c>
      <c r="B1176">
        <v>46</v>
      </c>
      <c r="C1176">
        <v>142</v>
      </c>
      <c r="E1176" t="s">
        <v>8221</v>
      </c>
      <c r="F1176">
        <v>27</v>
      </c>
      <c r="G1176">
        <v>12</v>
      </c>
    </row>
    <row r="1177" spans="1:7" x14ac:dyDescent="0.45">
      <c r="A1177" t="s">
        <v>8219</v>
      </c>
      <c r="B1177">
        <v>27</v>
      </c>
      <c r="C1177">
        <v>74</v>
      </c>
      <c r="E1177" t="s">
        <v>8221</v>
      </c>
      <c r="F1177">
        <v>5</v>
      </c>
      <c r="G1177">
        <v>12</v>
      </c>
    </row>
    <row r="1178" spans="1:7" x14ac:dyDescent="0.45">
      <c r="A1178" t="s">
        <v>8219</v>
      </c>
      <c r="B1178">
        <v>112</v>
      </c>
      <c r="C1178">
        <v>38</v>
      </c>
      <c r="E1178" t="s">
        <v>8221</v>
      </c>
      <c r="F1178">
        <v>13</v>
      </c>
      <c r="G1178">
        <v>23</v>
      </c>
    </row>
    <row r="1179" spans="1:7" x14ac:dyDescent="0.45">
      <c r="A1179" t="s">
        <v>8219</v>
      </c>
      <c r="B1179">
        <v>34</v>
      </c>
      <c r="C1179">
        <v>20</v>
      </c>
      <c r="E1179" t="s">
        <v>8221</v>
      </c>
      <c r="F1179">
        <v>12</v>
      </c>
      <c r="G1179">
        <v>0</v>
      </c>
    </row>
    <row r="1180" spans="1:7" x14ac:dyDescent="0.45">
      <c r="A1180" t="s">
        <v>8219</v>
      </c>
      <c r="B1180">
        <v>145</v>
      </c>
      <c r="C1180">
        <v>24</v>
      </c>
      <c r="E1180" t="s">
        <v>8221</v>
      </c>
      <c r="F1180">
        <v>90</v>
      </c>
      <c r="G1180">
        <v>10</v>
      </c>
    </row>
    <row r="1181" spans="1:7" x14ac:dyDescent="0.45">
      <c r="A1181" t="s">
        <v>8219</v>
      </c>
      <c r="B1181">
        <v>19</v>
      </c>
      <c r="C1181">
        <v>66</v>
      </c>
      <c r="E1181" t="s">
        <v>8221</v>
      </c>
      <c r="F1181">
        <v>2</v>
      </c>
      <c r="G1181">
        <v>5</v>
      </c>
    </row>
    <row r="1182" spans="1:7" x14ac:dyDescent="0.45">
      <c r="A1182" t="s">
        <v>8219</v>
      </c>
      <c r="B1182">
        <v>288</v>
      </c>
      <c r="C1182">
        <v>28</v>
      </c>
      <c r="E1182" t="s">
        <v>8221</v>
      </c>
      <c r="F1182">
        <v>5</v>
      </c>
      <c r="G1182">
        <v>1</v>
      </c>
    </row>
    <row r="1183" spans="1:7" x14ac:dyDescent="0.45">
      <c r="A1183" t="s">
        <v>8219</v>
      </c>
      <c r="B1183">
        <v>14</v>
      </c>
      <c r="C1183">
        <v>24</v>
      </c>
      <c r="E1183" t="s">
        <v>8221</v>
      </c>
      <c r="F1183">
        <v>31</v>
      </c>
      <c r="G1183">
        <v>2</v>
      </c>
    </row>
    <row r="1184" spans="1:7" x14ac:dyDescent="0.45">
      <c r="A1184" t="s">
        <v>8219</v>
      </c>
      <c r="B1184">
        <v>7</v>
      </c>
      <c r="C1184">
        <v>73</v>
      </c>
      <c r="E1184" t="s">
        <v>8221</v>
      </c>
      <c r="F1184">
        <v>4</v>
      </c>
      <c r="G1184">
        <v>2</v>
      </c>
    </row>
    <row r="1185" spans="1:7" x14ac:dyDescent="0.45">
      <c r="A1185" t="s">
        <v>8219</v>
      </c>
      <c r="B1185">
        <v>211</v>
      </c>
      <c r="C1185">
        <v>3</v>
      </c>
      <c r="E1185" t="s">
        <v>8221</v>
      </c>
      <c r="F1185">
        <v>29</v>
      </c>
      <c r="G1185">
        <v>0</v>
      </c>
    </row>
    <row r="1186" spans="1:7" x14ac:dyDescent="0.45">
      <c r="A1186" t="s">
        <v>8219</v>
      </c>
      <c r="B1186">
        <v>85</v>
      </c>
      <c r="C1186">
        <v>20</v>
      </c>
      <c r="E1186" t="s">
        <v>8221</v>
      </c>
      <c r="F1186">
        <v>2</v>
      </c>
      <c r="G1186">
        <v>13</v>
      </c>
    </row>
    <row r="1187" spans="1:7" x14ac:dyDescent="0.45">
      <c r="A1187" t="s">
        <v>8219</v>
      </c>
      <c r="B1187">
        <v>103</v>
      </c>
      <c r="C1187">
        <v>21</v>
      </c>
      <c r="E1187" t="s">
        <v>8221</v>
      </c>
      <c r="F1187">
        <v>114</v>
      </c>
      <c r="G1187">
        <v>0</v>
      </c>
    </row>
    <row r="1188" spans="1:7" x14ac:dyDescent="0.45">
      <c r="A1188" t="s">
        <v>8219</v>
      </c>
      <c r="B1188">
        <v>113</v>
      </c>
      <c r="C1188">
        <v>94</v>
      </c>
      <c r="E1188" t="s">
        <v>8221</v>
      </c>
      <c r="F1188">
        <v>1</v>
      </c>
      <c r="G1188">
        <v>1</v>
      </c>
    </row>
    <row r="1189" spans="1:7" x14ac:dyDescent="0.45">
      <c r="A1189" t="s">
        <v>8219</v>
      </c>
      <c r="B1189">
        <v>167</v>
      </c>
      <c r="C1189">
        <v>139</v>
      </c>
      <c r="E1189" t="s">
        <v>8221</v>
      </c>
      <c r="F1189">
        <v>76</v>
      </c>
      <c r="G1189">
        <v>5</v>
      </c>
    </row>
    <row r="1190" spans="1:7" x14ac:dyDescent="0.45">
      <c r="A1190" t="s">
        <v>8219</v>
      </c>
      <c r="B1190">
        <v>73</v>
      </c>
      <c r="C1190">
        <v>130</v>
      </c>
      <c r="E1190" t="s">
        <v>8221</v>
      </c>
      <c r="F1190">
        <v>9</v>
      </c>
      <c r="G1190">
        <v>2</v>
      </c>
    </row>
    <row r="1191" spans="1:7" x14ac:dyDescent="0.45">
      <c r="A1191" t="s">
        <v>8219</v>
      </c>
      <c r="B1191">
        <v>75</v>
      </c>
      <c r="C1191">
        <v>31</v>
      </c>
      <c r="E1191" t="s">
        <v>8221</v>
      </c>
      <c r="F1191">
        <v>37</v>
      </c>
      <c r="G1191">
        <v>0</v>
      </c>
    </row>
    <row r="1192" spans="1:7" x14ac:dyDescent="0.45">
      <c r="A1192" t="s">
        <v>8219</v>
      </c>
      <c r="B1192">
        <v>614</v>
      </c>
      <c r="C1192">
        <v>13</v>
      </c>
      <c r="E1192" t="s">
        <v>8221</v>
      </c>
      <c r="F1192">
        <v>0</v>
      </c>
      <c r="G1192">
        <v>1</v>
      </c>
    </row>
    <row r="1193" spans="1:7" x14ac:dyDescent="0.45">
      <c r="A1193" t="s">
        <v>8219</v>
      </c>
      <c r="B1193">
        <v>107</v>
      </c>
      <c r="C1193">
        <v>90</v>
      </c>
      <c r="E1193" t="s">
        <v>8221</v>
      </c>
      <c r="F1193">
        <v>1</v>
      </c>
      <c r="G1193">
        <v>1</v>
      </c>
    </row>
    <row r="1194" spans="1:7" x14ac:dyDescent="0.45">
      <c r="A1194" t="s">
        <v>8219</v>
      </c>
      <c r="B1194">
        <v>1224</v>
      </c>
      <c r="C1194">
        <v>141</v>
      </c>
      <c r="E1194" t="s">
        <v>8221</v>
      </c>
      <c r="F1194">
        <v>10</v>
      </c>
      <c r="G1194">
        <v>1</v>
      </c>
    </row>
    <row r="1195" spans="1:7" x14ac:dyDescent="0.45">
      <c r="A1195" t="s">
        <v>8219</v>
      </c>
      <c r="B1195">
        <v>104</v>
      </c>
      <c r="C1195">
        <v>23</v>
      </c>
      <c r="E1195" t="s">
        <v>8221</v>
      </c>
      <c r="F1195">
        <v>1</v>
      </c>
      <c r="G1195">
        <v>0</v>
      </c>
    </row>
    <row r="1196" spans="1:7" x14ac:dyDescent="0.45">
      <c r="A1196" t="s">
        <v>8219</v>
      </c>
      <c r="B1196">
        <v>79</v>
      </c>
      <c r="C1196">
        <v>18</v>
      </c>
      <c r="E1196" t="s">
        <v>8221</v>
      </c>
      <c r="F1196">
        <v>2</v>
      </c>
      <c r="G1196">
        <v>0</v>
      </c>
    </row>
    <row r="1197" spans="1:7" x14ac:dyDescent="0.45">
      <c r="A1197" t="s">
        <v>8219</v>
      </c>
      <c r="B1197">
        <v>157</v>
      </c>
      <c r="C1197">
        <v>76</v>
      </c>
      <c r="E1197" t="s">
        <v>8221</v>
      </c>
      <c r="F1197">
        <v>1</v>
      </c>
      <c r="G1197">
        <v>8</v>
      </c>
    </row>
    <row r="1198" spans="1:7" x14ac:dyDescent="0.45">
      <c r="A1198" t="s">
        <v>8219</v>
      </c>
      <c r="B1198">
        <v>50</v>
      </c>
      <c r="C1198">
        <v>93</v>
      </c>
      <c r="E1198" t="s">
        <v>8221</v>
      </c>
      <c r="F1198">
        <v>10</v>
      </c>
      <c r="G1198">
        <v>0</v>
      </c>
    </row>
    <row r="1199" spans="1:7" x14ac:dyDescent="0.45">
      <c r="A1199" t="s">
        <v>8219</v>
      </c>
      <c r="B1199">
        <v>64</v>
      </c>
      <c r="C1199">
        <v>69</v>
      </c>
      <c r="E1199" t="s">
        <v>8221</v>
      </c>
      <c r="F1199">
        <v>9</v>
      </c>
      <c r="G1199">
        <v>1</v>
      </c>
    </row>
    <row r="1200" spans="1:7" x14ac:dyDescent="0.45">
      <c r="A1200" t="s">
        <v>8219</v>
      </c>
      <c r="B1200">
        <v>200</v>
      </c>
      <c r="C1200">
        <v>21</v>
      </c>
      <c r="E1200" t="s">
        <v>8221</v>
      </c>
      <c r="F1200">
        <v>19</v>
      </c>
      <c r="G1200">
        <v>16</v>
      </c>
    </row>
    <row r="1201" spans="1:7" x14ac:dyDescent="0.45">
      <c r="A1201" t="s">
        <v>8219</v>
      </c>
      <c r="B1201">
        <v>22</v>
      </c>
      <c r="C1201">
        <v>57</v>
      </c>
      <c r="E1201" t="s">
        <v>8221</v>
      </c>
      <c r="F1201">
        <v>0</v>
      </c>
      <c r="G1201">
        <v>12</v>
      </c>
    </row>
    <row r="1202" spans="1:7" x14ac:dyDescent="0.45">
      <c r="A1202" t="s">
        <v>8219</v>
      </c>
      <c r="B1202">
        <v>163</v>
      </c>
      <c r="C1202">
        <v>108</v>
      </c>
      <c r="E1202" t="s">
        <v>8221</v>
      </c>
      <c r="F1202">
        <v>4</v>
      </c>
      <c r="G1202">
        <v>4</v>
      </c>
    </row>
    <row r="1203" spans="1:7" x14ac:dyDescent="0.45">
      <c r="A1203" t="s">
        <v>8219</v>
      </c>
      <c r="B1203">
        <v>77</v>
      </c>
      <c r="C1203">
        <v>83</v>
      </c>
      <c r="E1203" t="s">
        <v>8221</v>
      </c>
      <c r="F1203">
        <v>8</v>
      </c>
      <c r="G1203">
        <v>2</v>
      </c>
    </row>
    <row r="1204" spans="1:7" x14ac:dyDescent="0.45">
      <c r="A1204" t="s">
        <v>8219</v>
      </c>
      <c r="B1204">
        <v>89</v>
      </c>
      <c r="C1204">
        <v>96</v>
      </c>
      <c r="E1204" t="s">
        <v>8221</v>
      </c>
      <c r="F1204">
        <v>24</v>
      </c>
      <c r="G1204">
        <v>3</v>
      </c>
    </row>
    <row r="1205" spans="1:7" x14ac:dyDescent="0.45">
      <c r="A1205" t="s">
        <v>8219</v>
      </c>
      <c r="B1205">
        <v>3355</v>
      </c>
      <c r="C1205">
        <v>64</v>
      </c>
      <c r="E1205" t="s">
        <v>8221</v>
      </c>
      <c r="F1205">
        <v>0</v>
      </c>
      <c r="G1205">
        <v>0</v>
      </c>
    </row>
    <row r="1206" spans="1:7" x14ac:dyDescent="0.45">
      <c r="A1206" t="s">
        <v>8219</v>
      </c>
      <c r="B1206">
        <v>537</v>
      </c>
      <c r="C1206">
        <v>14</v>
      </c>
      <c r="E1206" t="s">
        <v>8221</v>
      </c>
      <c r="F1206">
        <v>39</v>
      </c>
      <c r="G1206">
        <v>3</v>
      </c>
    </row>
    <row r="1207" spans="1:7" x14ac:dyDescent="0.45">
      <c r="A1207" t="s">
        <v>8219</v>
      </c>
      <c r="B1207">
        <v>125</v>
      </c>
      <c r="C1207">
        <v>169</v>
      </c>
      <c r="E1207" t="s">
        <v>8221</v>
      </c>
      <c r="F1207">
        <v>6</v>
      </c>
      <c r="G1207">
        <v>4</v>
      </c>
    </row>
    <row r="1208" spans="1:7" x14ac:dyDescent="0.45">
      <c r="A1208" t="s">
        <v>8219</v>
      </c>
      <c r="B1208">
        <v>163</v>
      </c>
      <c r="C1208">
        <v>33</v>
      </c>
      <c r="E1208" t="s">
        <v>8221</v>
      </c>
      <c r="F1208">
        <v>4</v>
      </c>
      <c r="G1208">
        <v>2</v>
      </c>
    </row>
    <row r="1209" spans="1:7" x14ac:dyDescent="0.45">
      <c r="A1209" t="s">
        <v>8219</v>
      </c>
      <c r="B1209">
        <v>283</v>
      </c>
      <c r="C1209">
        <v>102</v>
      </c>
      <c r="E1209" t="s">
        <v>8221</v>
      </c>
      <c r="F1209">
        <v>3</v>
      </c>
      <c r="G1209">
        <v>10</v>
      </c>
    </row>
    <row r="1210" spans="1:7" x14ac:dyDescent="0.45">
      <c r="A1210" t="s">
        <v>8219</v>
      </c>
      <c r="B1210">
        <v>352</v>
      </c>
      <c r="C1210">
        <v>104</v>
      </c>
      <c r="E1210" t="s">
        <v>8221</v>
      </c>
      <c r="F1210">
        <v>53</v>
      </c>
      <c r="G1210">
        <v>11</v>
      </c>
    </row>
    <row r="1211" spans="1:7" x14ac:dyDescent="0.45">
      <c r="A1211" t="s">
        <v>8219</v>
      </c>
      <c r="B1211">
        <v>94</v>
      </c>
      <c r="C1211">
        <v>20</v>
      </c>
      <c r="E1211" t="s">
        <v>8221</v>
      </c>
      <c r="F1211">
        <v>1</v>
      </c>
      <c r="G1211">
        <v>6</v>
      </c>
    </row>
    <row r="1212" spans="1:7" x14ac:dyDescent="0.45">
      <c r="A1212" t="s">
        <v>8219</v>
      </c>
      <c r="B1212">
        <v>67</v>
      </c>
      <c r="C1212">
        <v>35</v>
      </c>
      <c r="E1212" t="s">
        <v>8221</v>
      </c>
      <c r="F1212">
        <v>2</v>
      </c>
      <c r="G1212">
        <v>2</v>
      </c>
    </row>
    <row r="1213" spans="1:7" x14ac:dyDescent="0.45">
      <c r="A1213" t="s">
        <v>8219</v>
      </c>
      <c r="B1213">
        <v>221</v>
      </c>
      <c r="C1213">
        <v>94</v>
      </c>
      <c r="E1213" t="s">
        <v>8221</v>
      </c>
      <c r="F1213">
        <v>25</v>
      </c>
      <c r="G1213">
        <v>6</v>
      </c>
    </row>
    <row r="1214" spans="1:7" x14ac:dyDescent="0.45">
      <c r="A1214" t="s">
        <v>8219</v>
      </c>
      <c r="B1214">
        <v>2165</v>
      </c>
      <c r="C1214">
        <v>14</v>
      </c>
      <c r="E1214" t="s">
        <v>8221</v>
      </c>
      <c r="F1214">
        <v>6</v>
      </c>
      <c r="G1214">
        <v>8</v>
      </c>
    </row>
    <row r="1215" spans="1:7" x14ac:dyDescent="0.45">
      <c r="A1215" t="s">
        <v>8219</v>
      </c>
      <c r="B1215">
        <v>179</v>
      </c>
      <c r="C1215">
        <v>15</v>
      </c>
      <c r="E1215" t="s">
        <v>8221</v>
      </c>
      <c r="F1215">
        <v>0</v>
      </c>
      <c r="G1215">
        <v>11</v>
      </c>
    </row>
    <row r="1216" spans="1:7" x14ac:dyDescent="0.45">
      <c r="A1216" t="s">
        <v>8219</v>
      </c>
      <c r="B1216">
        <v>123</v>
      </c>
      <c r="C1216">
        <v>51</v>
      </c>
      <c r="E1216" t="s">
        <v>8221</v>
      </c>
      <c r="F1216">
        <v>12</v>
      </c>
      <c r="G1216">
        <v>0</v>
      </c>
    </row>
    <row r="1217" spans="1:7" x14ac:dyDescent="0.45">
      <c r="A1217" t="s">
        <v>8219</v>
      </c>
      <c r="B1217">
        <v>1104</v>
      </c>
      <c r="C1217">
        <v>19</v>
      </c>
      <c r="E1217" t="s">
        <v>8221</v>
      </c>
      <c r="F1217">
        <v>0</v>
      </c>
      <c r="G1217">
        <v>10</v>
      </c>
    </row>
    <row r="1218" spans="1:7" x14ac:dyDescent="0.45">
      <c r="A1218" t="s">
        <v>8219</v>
      </c>
      <c r="B1218">
        <v>403</v>
      </c>
      <c r="C1218">
        <v>23</v>
      </c>
      <c r="E1218" t="s">
        <v>8221</v>
      </c>
      <c r="F1218">
        <v>36</v>
      </c>
      <c r="G1218">
        <v>6</v>
      </c>
    </row>
    <row r="1219" spans="1:7" x14ac:dyDescent="0.45">
      <c r="A1219" t="s">
        <v>8219</v>
      </c>
      <c r="B1219">
        <v>109</v>
      </c>
      <c r="C1219">
        <v>97</v>
      </c>
      <c r="E1219" t="s">
        <v>8221</v>
      </c>
      <c r="F1219">
        <v>0</v>
      </c>
      <c r="G1219">
        <v>8</v>
      </c>
    </row>
    <row r="1220" spans="1:7" x14ac:dyDescent="0.45">
      <c r="A1220" t="s">
        <v>8219</v>
      </c>
      <c r="B1220">
        <v>372</v>
      </c>
      <c r="C1220">
        <v>76</v>
      </c>
      <c r="E1220" t="s">
        <v>8221</v>
      </c>
      <c r="F1220">
        <v>2</v>
      </c>
      <c r="G1220">
        <v>6</v>
      </c>
    </row>
    <row r="1221" spans="1:7" x14ac:dyDescent="0.45">
      <c r="A1221" t="s">
        <v>8219</v>
      </c>
      <c r="B1221">
        <v>311</v>
      </c>
      <c r="C1221">
        <v>11</v>
      </c>
      <c r="E1221" t="s">
        <v>8221</v>
      </c>
      <c r="F1221">
        <v>1</v>
      </c>
      <c r="G1221">
        <v>7</v>
      </c>
    </row>
    <row r="1222" spans="1:7" x14ac:dyDescent="0.45">
      <c r="A1222" t="s">
        <v>8219</v>
      </c>
      <c r="B1222">
        <v>61</v>
      </c>
      <c r="C1222">
        <v>52</v>
      </c>
      <c r="E1222" t="s">
        <v>8221</v>
      </c>
      <c r="F1222">
        <v>59</v>
      </c>
      <c r="G1222">
        <v>7</v>
      </c>
    </row>
    <row r="1223" spans="1:7" x14ac:dyDescent="0.45">
      <c r="A1223" t="s">
        <v>8219</v>
      </c>
      <c r="B1223">
        <v>115</v>
      </c>
      <c r="C1223">
        <v>95</v>
      </c>
      <c r="E1223" t="s">
        <v>8221</v>
      </c>
      <c r="F1223">
        <v>1</v>
      </c>
      <c r="G1223">
        <v>5</v>
      </c>
    </row>
    <row r="1224" spans="1:7" x14ac:dyDescent="0.45">
      <c r="A1224" t="s">
        <v>8219</v>
      </c>
      <c r="B1224">
        <v>111</v>
      </c>
      <c r="C1224">
        <v>35</v>
      </c>
      <c r="E1224" t="s">
        <v>8221</v>
      </c>
      <c r="F1224">
        <v>31</v>
      </c>
      <c r="G1224">
        <v>10</v>
      </c>
    </row>
    <row r="1225" spans="1:7" x14ac:dyDescent="0.45">
      <c r="A1225" t="s">
        <v>8219</v>
      </c>
      <c r="B1225">
        <v>337</v>
      </c>
      <c r="C1225">
        <v>21</v>
      </c>
      <c r="E1225" t="s">
        <v>8221</v>
      </c>
      <c r="F1225">
        <v>18</v>
      </c>
      <c r="G1225">
        <v>19</v>
      </c>
    </row>
    <row r="1226" spans="1:7" x14ac:dyDescent="0.45">
      <c r="A1226" t="s">
        <v>8219</v>
      </c>
      <c r="B1226">
        <v>9</v>
      </c>
      <c r="C1226">
        <v>93</v>
      </c>
      <c r="E1226" t="s">
        <v>8221</v>
      </c>
      <c r="F1226">
        <v>10</v>
      </c>
      <c r="G1226">
        <v>13</v>
      </c>
    </row>
    <row r="1227" spans="1:7" x14ac:dyDescent="0.45">
      <c r="A1227" t="s">
        <v>8219</v>
      </c>
      <c r="B1227">
        <v>120</v>
      </c>
      <c r="C1227">
        <v>11</v>
      </c>
      <c r="E1227" t="s">
        <v>8221</v>
      </c>
      <c r="F1227">
        <v>0</v>
      </c>
      <c r="G1227">
        <v>13</v>
      </c>
    </row>
    <row r="1228" spans="1:7" x14ac:dyDescent="0.45">
      <c r="A1228" t="s">
        <v>8219</v>
      </c>
      <c r="B1228">
        <v>102</v>
      </c>
      <c r="C1228">
        <v>21</v>
      </c>
      <c r="E1228" t="s">
        <v>8221</v>
      </c>
      <c r="F1228">
        <v>14</v>
      </c>
      <c r="G1228">
        <v>4</v>
      </c>
    </row>
    <row r="1229" spans="1:7" x14ac:dyDescent="0.45">
      <c r="A1229" t="s">
        <v>8219</v>
      </c>
      <c r="B1229">
        <v>186</v>
      </c>
      <c r="C1229">
        <v>54</v>
      </c>
      <c r="E1229" t="s">
        <v>8221</v>
      </c>
      <c r="F1229">
        <v>2</v>
      </c>
      <c r="G1229">
        <v>0</v>
      </c>
    </row>
    <row r="1230" spans="1:7" x14ac:dyDescent="0.45">
      <c r="A1230" t="s">
        <v>8219</v>
      </c>
      <c r="B1230">
        <v>15</v>
      </c>
      <c r="C1230">
        <v>31</v>
      </c>
      <c r="E1230" t="s">
        <v>8221</v>
      </c>
      <c r="F1230">
        <v>1</v>
      </c>
      <c r="G1230">
        <v>3</v>
      </c>
    </row>
    <row r="1231" spans="1:7" x14ac:dyDescent="0.45">
      <c r="A1231" t="s">
        <v>8219</v>
      </c>
      <c r="B1231">
        <v>67</v>
      </c>
      <c r="C1231">
        <v>132</v>
      </c>
      <c r="E1231" t="s">
        <v>8221</v>
      </c>
      <c r="F1231">
        <v>3</v>
      </c>
      <c r="G1231">
        <v>1</v>
      </c>
    </row>
    <row r="1232" spans="1:7" x14ac:dyDescent="0.45">
      <c r="A1232" t="s">
        <v>8219</v>
      </c>
      <c r="B1232">
        <v>130</v>
      </c>
      <c r="C1232">
        <v>3</v>
      </c>
      <c r="E1232" t="s">
        <v>8221</v>
      </c>
      <c r="F1232">
        <v>0</v>
      </c>
      <c r="G1232">
        <v>9</v>
      </c>
    </row>
    <row r="1233" spans="1:7" x14ac:dyDescent="0.45">
      <c r="A1233" t="s">
        <v>8219</v>
      </c>
      <c r="B1233">
        <v>16</v>
      </c>
      <c r="C1233">
        <v>6</v>
      </c>
      <c r="E1233" t="s">
        <v>8221</v>
      </c>
      <c r="F1233">
        <v>2</v>
      </c>
      <c r="G1233">
        <v>1</v>
      </c>
    </row>
    <row r="1234" spans="1:7" x14ac:dyDescent="0.45">
      <c r="A1234" t="s">
        <v>8219</v>
      </c>
      <c r="B1234">
        <v>67</v>
      </c>
      <c r="C1234">
        <v>10</v>
      </c>
      <c r="E1234" t="s">
        <v>8221</v>
      </c>
      <c r="F1234">
        <v>0</v>
      </c>
      <c r="G1234">
        <v>1</v>
      </c>
    </row>
    <row r="1235" spans="1:7" x14ac:dyDescent="0.45">
      <c r="A1235" t="s">
        <v>8219</v>
      </c>
      <c r="B1235">
        <v>124</v>
      </c>
      <c r="C1235">
        <v>147</v>
      </c>
      <c r="E1235" t="s">
        <v>8221</v>
      </c>
      <c r="F1235">
        <v>12</v>
      </c>
      <c r="G1235">
        <v>4</v>
      </c>
    </row>
    <row r="1236" spans="1:7" x14ac:dyDescent="0.45">
      <c r="A1236" t="s">
        <v>8219</v>
      </c>
      <c r="B1236">
        <v>80</v>
      </c>
      <c r="C1236">
        <v>199</v>
      </c>
      <c r="E1236" t="s">
        <v>8221</v>
      </c>
      <c r="F1236">
        <v>1</v>
      </c>
      <c r="G1236">
        <v>17</v>
      </c>
    </row>
    <row r="1237" spans="1:7" x14ac:dyDescent="0.45">
      <c r="A1237" t="s">
        <v>8219</v>
      </c>
      <c r="B1237">
        <v>282</v>
      </c>
      <c r="C1237">
        <v>50</v>
      </c>
      <c r="E1237" t="s">
        <v>8221</v>
      </c>
      <c r="F1237">
        <v>8</v>
      </c>
      <c r="G1237">
        <v>0</v>
      </c>
    </row>
    <row r="1238" spans="1:7" x14ac:dyDescent="0.45">
      <c r="A1238" t="s">
        <v>8219</v>
      </c>
      <c r="B1238">
        <v>68</v>
      </c>
      <c r="C1238">
        <v>21</v>
      </c>
      <c r="E1238" t="s">
        <v>8221</v>
      </c>
      <c r="F1238">
        <v>2</v>
      </c>
      <c r="G1238">
        <v>12</v>
      </c>
    </row>
    <row r="1239" spans="1:7" x14ac:dyDescent="0.45">
      <c r="A1239" t="s">
        <v>8219</v>
      </c>
      <c r="B1239">
        <v>86</v>
      </c>
      <c r="C1239">
        <v>24</v>
      </c>
      <c r="E1239" t="s">
        <v>8221</v>
      </c>
      <c r="F1239">
        <v>31</v>
      </c>
      <c r="G1239">
        <v>14</v>
      </c>
    </row>
    <row r="1240" spans="1:7" x14ac:dyDescent="0.45">
      <c r="A1240" t="s">
        <v>8219</v>
      </c>
      <c r="B1240">
        <v>115</v>
      </c>
      <c r="C1240">
        <v>32</v>
      </c>
      <c r="E1240" t="s">
        <v>8221</v>
      </c>
      <c r="F1240">
        <v>5</v>
      </c>
      <c r="G1240">
        <v>1</v>
      </c>
    </row>
    <row r="1241" spans="1:7" x14ac:dyDescent="0.45">
      <c r="A1241" t="s">
        <v>8219</v>
      </c>
      <c r="B1241">
        <v>75</v>
      </c>
      <c r="C1241">
        <v>62</v>
      </c>
      <c r="E1241" t="s">
        <v>8221</v>
      </c>
      <c r="F1241">
        <v>1</v>
      </c>
      <c r="G1241">
        <v>14</v>
      </c>
    </row>
    <row r="1242" spans="1:7" x14ac:dyDescent="0.45">
      <c r="A1242" t="s">
        <v>8219</v>
      </c>
      <c r="B1242">
        <v>43</v>
      </c>
      <c r="C1242">
        <v>9</v>
      </c>
      <c r="E1242" t="s">
        <v>8221</v>
      </c>
      <c r="F1242">
        <v>12</v>
      </c>
      <c r="G1242">
        <v>4</v>
      </c>
    </row>
    <row r="1243" spans="1:7" x14ac:dyDescent="0.45">
      <c r="A1243" t="s">
        <v>8219</v>
      </c>
      <c r="B1243">
        <v>48</v>
      </c>
      <c r="C1243">
        <v>38</v>
      </c>
      <c r="E1243" t="s">
        <v>8221</v>
      </c>
      <c r="F1243">
        <v>4</v>
      </c>
      <c r="G1243">
        <v>2</v>
      </c>
    </row>
    <row r="1244" spans="1:7" x14ac:dyDescent="0.45">
      <c r="A1244" t="s">
        <v>8219</v>
      </c>
      <c r="B1244">
        <v>52</v>
      </c>
      <c r="C1244">
        <v>54</v>
      </c>
      <c r="E1244" t="s">
        <v>8221</v>
      </c>
      <c r="F1244">
        <v>0</v>
      </c>
      <c r="G1244">
        <v>1</v>
      </c>
    </row>
    <row r="1245" spans="1:7" x14ac:dyDescent="0.45">
      <c r="A1245" t="s">
        <v>8219</v>
      </c>
      <c r="B1245">
        <v>43</v>
      </c>
      <c r="C1245">
        <v>37</v>
      </c>
      <c r="E1245" t="s">
        <v>8221</v>
      </c>
      <c r="F1245">
        <v>7</v>
      </c>
      <c r="G1245">
        <v>2</v>
      </c>
    </row>
    <row r="1246" spans="1:7" x14ac:dyDescent="0.45">
      <c r="A1246" t="s">
        <v>8219</v>
      </c>
      <c r="B1246">
        <v>58</v>
      </c>
      <c r="C1246">
        <v>39</v>
      </c>
      <c r="E1246" t="s">
        <v>8221</v>
      </c>
      <c r="F1246">
        <v>2</v>
      </c>
      <c r="G1246">
        <v>1</v>
      </c>
    </row>
    <row r="1247" spans="1:7" x14ac:dyDescent="0.45">
      <c r="A1247" t="s">
        <v>8219</v>
      </c>
      <c r="B1247">
        <v>47</v>
      </c>
      <c r="C1247">
        <v>34</v>
      </c>
      <c r="E1247" t="s">
        <v>8221</v>
      </c>
      <c r="F1247">
        <v>1</v>
      </c>
      <c r="G1247">
        <v>1</v>
      </c>
    </row>
    <row r="1248" spans="1:7" x14ac:dyDescent="0.45">
      <c r="A1248" t="s">
        <v>8219</v>
      </c>
      <c r="B1248">
        <v>36</v>
      </c>
      <c r="C1248">
        <v>55</v>
      </c>
      <c r="E1248" t="s">
        <v>8221</v>
      </c>
      <c r="F1248">
        <v>4</v>
      </c>
      <c r="G1248">
        <v>4</v>
      </c>
    </row>
    <row r="1249" spans="1:7" x14ac:dyDescent="0.45">
      <c r="A1249" t="s">
        <v>8219</v>
      </c>
      <c r="B1249">
        <v>17</v>
      </c>
      <c r="C1249">
        <v>32</v>
      </c>
      <c r="E1249" t="s">
        <v>8221</v>
      </c>
      <c r="F1249">
        <v>6</v>
      </c>
      <c r="G1249">
        <v>3</v>
      </c>
    </row>
    <row r="1250" spans="1:7" x14ac:dyDescent="0.45">
      <c r="A1250" t="s">
        <v>8219</v>
      </c>
      <c r="B1250">
        <v>104</v>
      </c>
      <c r="C1250">
        <v>25</v>
      </c>
      <c r="E1250" t="s">
        <v>8221</v>
      </c>
      <c r="F1250">
        <v>8</v>
      </c>
      <c r="G1250">
        <v>4</v>
      </c>
    </row>
    <row r="1251" spans="1:7" x14ac:dyDescent="0.45">
      <c r="A1251" t="s">
        <v>8219</v>
      </c>
      <c r="B1251">
        <v>47</v>
      </c>
      <c r="C1251">
        <v>33</v>
      </c>
      <c r="E1251" t="s">
        <v>8221</v>
      </c>
      <c r="F1251">
        <v>14</v>
      </c>
      <c r="G1251">
        <v>0</v>
      </c>
    </row>
    <row r="1252" spans="1:7" x14ac:dyDescent="0.45">
      <c r="A1252" t="s">
        <v>8219</v>
      </c>
      <c r="B1252">
        <v>38</v>
      </c>
      <c r="C1252">
        <v>108</v>
      </c>
      <c r="E1252" t="s">
        <v>8221</v>
      </c>
      <c r="F1252">
        <v>0</v>
      </c>
      <c r="G1252">
        <v>2</v>
      </c>
    </row>
    <row r="1253" spans="1:7" x14ac:dyDescent="0.45">
      <c r="A1253" t="s">
        <v>8219</v>
      </c>
      <c r="B1253">
        <v>81</v>
      </c>
      <c r="C1253">
        <v>20</v>
      </c>
      <c r="E1253" t="s">
        <v>8221</v>
      </c>
      <c r="F1253">
        <v>4</v>
      </c>
      <c r="G1253">
        <v>0</v>
      </c>
    </row>
    <row r="1254" spans="1:7" x14ac:dyDescent="0.45">
      <c r="A1254" t="s">
        <v>8219</v>
      </c>
      <c r="B1254">
        <v>55</v>
      </c>
      <c r="C1254">
        <v>98</v>
      </c>
      <c r="E1254" t="s">
        <v>8221</v>
      </c>
      <c r="F1254">
        <v>0</v>
      </c>
      <c r="G1254">
        <v>1</v>
      </c>
    </row>
    <row r="1255" spans="1:7" x14ac:dyDescent="0.45">
      <c r="A1255" t="s">
        <v>8219</v>
      </c>
      <c r="B1255">
        <v>41</v>
      </c>
      <c r="C1255">
        <v>196</v>
      </c>
      <c r="E1255" t="s">
        <v>8221</v>
      </c>
      <c r="F1255">
        <v>0</v>
      </c>
      <c r="G1255">
        <v>7</v>
      </c>
    </row>
    <row r="1256" spans="1:7" x14ac:dyDescent="0.45">
      <c r="A1256" t="s">
        <v>8219</v>
      </c>
      <c r="B1256">
        <v>79</v>
      </c>
      <c r="C1256">
        <v>39</v>
      </c>
      <c r="E1256" t="s">
        <v>8221</v>
      </c>
      <c r="F1256">
        <v>1</v>
      </c>
      <c r="G1256">
        <v>2</v>
      </c>
    </row>
    <row r="1257" spans="1:7" x14ac:dyDescent="0.45">
      <c r="A1257" t="s">
        <v>8219</v>
      </c>
      <c r="B1257">
        <v>16</v>
      </c>
      <c r="C1257">
        <v>128</v>
      </c>
      <c r="E1257" t="s">
        <v>8221</v>
      </c>
      <c r="F1257">
        <v>1</v>
      </c>
      <c r="G1257">
        <v>4</v>
      </c>
    </row>
    <row r="1258" spans="1:7" x14ac:dyDescent="0.45">
      <c r="A1258" t="s">
        <v>8219</v>
      </c>
      <c r="B1258">
        <v>8</v>
      </c>
      <c r="C1258">
        <v>71</v>
      </c>
      <c r="E1258" t="s">
        <v>8221</v>
      </c>
      <c r="F1258">
        <v>1</v>
      </c>
      <c r="G1258">
        <v>4</v>
      </c>
    </row>
    <row r="1259" spans="1:7" x14ac:dyDescent="0.45">
      <c r="A1259" t="s">
        <v>8219</v>
      </c>
      <c r="B1259">
        <v>95</v>
      </c>
      <c r="C1259">
        <v>47</v>
      </c>
      <c r="E1259" t="s">
        <v>8221</v>
      </c>
      <c r="F1259">
        <v>1</v>
      </c>
      <c r="G1259">
        <v>3</v>
      </c>
    </row>
    <row r="1260" spans="1:7" x14ac:dyDescent="0.45">
      <c r="A1260" t="s">
        <v>8219</v>
      </c>
      <c r="B1260">
        <v>25</v>
      </c>
      <c r="C1260">
        <v>17</v>
      </c>
      <c r="E1260" t="s">
        <v>8221</v>
      </c>
      <c r="F1260">
        <v>4</v>
      </c>
      <c r="G1260">
        <v>2</v>
      </c>
    </row>
    <row r="1261" spans="1:7" x14ac:dyDescent="0.45">
      <c r="A1261" t="s">
        <v>8219</v>
      </c>
      <c r="B1261">
        <v>19</v>
      </c>
      <c r="C1261">
        <v>91</v>
      </c>
      <c r="E1261" t="s">
        <v>8221</v>
      </c>
      <c r="F1261">
        <v>0</v>
      </c>
      <c r="G1261">
        <v>0</v>
      </c>
    </row>
    <row r="1262" spans="1:7" x14ac:dyDescent="0.45">
      <c r="A1262" t="s">
        <v>8219</v>
      </c>
      <c r="B1262">
        <v>90</v>
      </c>
      <c r="C1262">
        <v>43</v>
      </c>
      <c r="E1262" t="s">
        <v>8221</v>
      </c>
      <c r="F1262">
        <v>0</v>
      </c>
      <c r="G1262">
        <v>1</v>
      </c>
    </row>
    <row r="1263" spans="1:7" x14ac:dyDescent="0.45">
      <c r="A1263" t="s">
        <v>8219</v>
      </c>
      <c r="B1263">
        <v>41</v>
      </c>
      <c r="C1263">
        <v>17</v>
      </c>
      <c r="E1263" t="s">
        <v>8221</v>
      </c>
      <c r="F1263">
        <v>2</v>
      </c>
      <c r="G1263">
        <v>4</v>
      </c>
    </row>
    <row r="1264" spans="1:7" x14ac:dyDescent="0.45">
      <c r="A1264" t="s">
        <v>8219</v>
      </c>
      <c r="B1264">
        <v>30</v>
      </c>
      <c r="C1264">
        <v>33</v>
      </c>
      <c r="E1264" t="s">
        <v>8221</v>
      </c>
      <c r="F1264">
        <v>24</v>
      </c>
      <c r="G1264">
        <v>0</v>
      </c>
    </row>
    <row r="1265" spans="1:7" x14ac:dyDescent="0.45">
      <c r="A1265" t="s">
        <v>8219</v>
      </c>
      <c r="B1265">
        <v>38</v>
      </c>
      <c r="C1265">
        <v>87</v>
      </c>
      <c r="E1265" t="s">
        <v>8221</v>
      </c>
      <c r="F1265">
        <v>1</v>
      </c>
      <c r="G1265">
        <v>7</v>
      </c>
    </row>
    <row r="1266" spans="1:7" x14ac:dyDescent="0.45">
      <c r="A1266" t="s">
        <v>8219</v>
      </c>
      <c r="B1266">
        <v>65</v>
      </c>
      <c r="C1266">
        <v>113</v>
      </c>
      <c r="E1266" t="s">
        <v>8221</v>
      </c>
      <c r="F1266">
        <v>2</v>
      </c>
      <c r="G1266">
        <v>11</v>
      </c>
    </row>
    <row r="1267" spans="1:7" x14ac:dyDescent="0.45">
      <c r="A1267" t="s">
        <v>8219</v>
      </c>
      <c r="B1267">
        <v>75</v>
      </c>
      <c r="C1267">
        <v>14</v>
      </c>
      <c r="E1267" t="s">
        <v>8221</v>
      </c>
      <c r="F1267">
        <v>1</v>
      </c>
      <c r="G1267">
        <v>0</v>
      </c>
    </row>
    <row r="1268" spans="1:7" x14ac:dyDescent="0.45">
      <c r="A1268" t="s">
        <v>8219</v>
      </c>
      <c r="B1268">
        <v>16</v>
      </c>
      <c r="C1268">
        <v>30</v>
      </c>
      <c r="E1268" t="s">
        <v>8221</v>
      </c>
      <c r="F1268">
        <v>37</v>
      </c>
      <c r="G1268">
        <v>6</v>
      </c>
    </row>
    <row r="1269" spans="1:7" x14ac:dyDescent="0.45">
      <c r="A1269" t="s">
        <v>8219</v>
      </c>
      <c r="B1269">
        <v>10</v>
      </c>
      <c r="C1269">
        <v>16</v>
      </c>
      <c r="E1269" t="s">
        <v>8221</v>
      </c>
      <c r="F1269">
        <v>5</v>
      </c>
      <c r="G1269">
        <v>0</v>
      </c>
    </row>
    <row r="1270" spans="1:7" x14ac:dyDescent="0.45">
      <c r="A1270" t="s">
        <v>8219</v>
      </c>
      <c r="B1270">
        <v>27</v>
      </c>
      <c r="C1270">
        <v>46</v>
      </c>
      <c r="E1270" t="s">
        <v>8221</v>
      </c>
      <c r="F1270">
        <v>4</v>
      </c>
      <c r="G1270">
        <v>7</v>
      </c>
    </row>
    <row r="1271" spans="1:7" x14ac:dyDescent="0.45">
      <c r="A1271" t="s">
        <v>8219</v>
      </c>
      <c r="B1271">
        <v>259</v>
      </c>
      <c r="C1271">
        <v>24</v>
      </c>
      <c r="E1271" t="s">
        <v>8221</v>
      </c>
      <c r="F1271">
        <v>16</v>
      </c>
      <c r="G1271">
        <v>2</v>
      </c>
    </row>
    <row r="1272" spans="1:7" x14ac:dyDescent="0.45">
      <c r="A1272" t="s">
        <v>8219</v>
      </c>
      <c r="B1272">
        <v>39</v>
      </c>
      <c r="C1272">
        <v>97</v>
      </c>
      <c r="E1272" t="s">
        <v>8221</v>
      </c>
      <c r="F1272">
        <v>9</v>
      </c>
      <c r="G1272">
        <v>25</v>
      </c>
    </row>
    <row r="1273" spans="1:7" x14ac:dyDescent="0.45">
      <c r="A1273" t="s">
        <v>8219</v>
      </c>
      <c r="B1273">
        <v>42</v>
      </c>
      <c r="C1273">
        <v>59</v>
      </c>
      <c r="E1273" t="s">
        <v>8221</v>
      </c>
      <c r="F1273">
        <v>0</v>
      </c>
      <c r="G1273">
        <v>17</v>
      </c>
    </row>
    <row r="1274" spans="1:7" x14ac:dyDescent="0.45">
      <c r="A1274" t="s">
        <v>8219</v>
      </c>
      <c r="B1274">
        <v>10</v>
      </c>
      <c r="C1274">
        <v>218</v>
      </c>
      <c r="E1274" t="s">
        <v>8221</v>
      </c>
      <c r="F1274">
        <v>40</v>
      </c>
      <c r="G1274">
        <v>2</v>
      </c>
    </row>
    <row r="1275" spans="1:7" x14ac:dyDescent="0.45">
      <c r="A1275" t="s">
        <v>8219</v>
      </c>
      <c r="B1275">
        <v>56</v>
      </c>
      <c r="C1275">
        <v>111</v>
      </c>
      <c r="E1275" t="s">
        <v>8221</v>
      </c>
      <c r="F1275">
        <v>0</v>
      </c>
      <c r="G1275">
        <v>4</v>
      </c>
    </row>
    <row r="1276" spans="1:7" x14ac:dyDescent="0.45">
      <c r="A1276" t="s">
        <v>8219</v>
      </c>
      <c r="B1276">
        <v>20</v>
      </c>
      <c r="C1276">
        <v>56</v>
      </c>
      <c r="E1276" t="s">
        <v>8221</v>
      </c>
      <c r="F1276">
        <v>2</v>
      </c>
      <c r="G1276">
        <v>5</v>
      </c>
    </row>
    <row r="1277" spans="1:7" x14ac:dyDescent="0.45">
      <c r="A1277" t="s">
        <v>8219</v>
      </c>
      <c r="B1277">
        <v>170</v>
      </c>
      <c r="C1277">
        <v>265</v>
      </c>
      <c r="E1277" t="s">
        <v>8221</v>
      </c>
      <c r="F1277">
        <v>1</v>
      </c>
      <c r="G1277">
        <v>2</v>
      </c>
    </row>
    <row r="1278" spans="1:7" x14ac:dyDescent="0.45">
      <c r="A1278" t="s">
        <v>8219</v>
      </c>
      <c r="B1278">
        <v>29</v>
      </c>
      <c r="C1278">
        <v>28</v>
      </c>
      <c r="E1278" t="s">
        <v>8221</v>
      </c>
      <c r="F1278">
        <v>9</v>
      </c>
      <c r="G1278">
        <v>2</v>
      </c>
    </row>
    <row r="1279" spans="1:7" x14ac:dyDescent="0.45">
      <c r="A1279" t="s">
        <v>8219</v>
      </c>
      <c r="B1279">
        <v>132</v>
      </c>
      <c r="C1279">
        <v>27</v>
      </c>
      <c r="E1279" t="s">
        <v>8221</v>
      </c>
      <c r="F1279">
        <v>34</v>
      </c>
      <c r="G1279">
        <v>3</v>
      </c>
    </row>
    <row r="1280" spans="1:7" x14ac:dyDescent="0.45">
      <c r="A1280" t="s">
        <v>8219</v>
      </c>
      <c r="B1280">
        <v>27</v>
      </c>
      <c r="C1280">
        <v>93</v>
      </c>
      <c r="E1280" t="s">
        <v>8221</v>
      </c>
      <c r="F1280">
        <v>23</v>
      </c>
      <c r="G1280">
        <v>0</v>
      </c>
    </row>
    <row r="1281" spans="1:7" x14ac:dyDescent="0.45">
      <c r="A1281" t="s">
        <v>8219</v>
      </c>
      <c r="B1281">
        <v>26</v>
      </c>
      <c r="C1281">
        <v>64</v>
      </c>
      <c r="E1281" t="s">
        <v>8221</v>
      </c>
      <c r="F1281">
        <v>19</v>
      </c>
      <c r="G1281">
        <v>4</v>
      </c>
    </row>
    <row r="1282" spans="1:7" x14ac:dyDescent="0.45">
      <c r="A1282" t="s">
        <v>8219</v>
      </c>
      <c r="B1282">
        <v>43</v>
      </c>
      <c r="C1282">
        <v>22</v>
      </c>
      <c r="E1282" t="s">
        <v>8221</v>
      </c>
      <c r="F1282">
        <v>50</v>
      </c>
      <c r="G1282">
        <v>1</v>
      </c>
    </row>
    <row r="1283" spans="1:7" x14ac:dyDescent="0.45">
      <c r="A1283" t="s">
        <v>8219</v>
      </c>
      <c r="B1283">
        <v>80</v>
      </c>
      <c r="C1283">
        <v>59</v>
      </c>
      <c r="E1283" t="s">
        <v>8221</v>
      </c>
      <c r="F1283">
        <v>12</v>
      </c>
      <c r="G1283">
        <v>12</v>
      </c>
    </row>
    <row r="1284" spans="1:7" x14ac:dyDescent="0.45">
      <c r="A1284" t="s">
        <v>8219</v>
      </c>
      <c r="B1284">
        <v>33</v>
      </c>
      <c r="C1284">
        <v>249</v>
      </c>
      <c r="E1284" t="s">
        <v>8221</v>
      </c>
      <c r="F1284">
        <v>8</v>
      </c>
      <c r="G1284">
        <v>4</v>
      </c>
    </row>
    <row r="1285" spans="1:7" x14ac:dyDescent="0.45">
      <c r="A1285" t="s">
        <v>8219</v>
      </c>
      <c r="B1285">
        <v>71</v>
      </c>
      <c r="C1285">
        <v>115</v>
      </c>
      <c r="E1285" t="s">
        <v>8221</v>
      </c>
      <c r="F1285">
        <v>9</v>
      </c>
      <c r="G1285">
        <v>1</v>
      </c>
    </row>
    <row r="1286" spans="1:7" x14ac:dyDescent="0.45">
      <c r="A1286" t="s">
        <v>8219</v>
      </c>
      <c r="B1286">
        <v>81</v>
      </c>
      <c r="C1286">
        <v>20</v>
      </c>
      <c r="E1286" t="s">
        <v>8221</v>
      </c>
      <c r="F1286">
        <v>43</v>
      </c>
      <c r="G1286">
        <v>1</v>
      </c>
    </row>
    <row r="1287" spans="1:7" x14ac:dyDescent="0.45">
      <c r="A1287" t="s">
        <v>8219</v>
      </c>
      <c r="B1287">
        <v>76</v>
      </c>
      <c r="C1287">
        <v>8</v>
      </c>
      <c r="E1287" t="s">
        <v>8221</v>
      </c>
      <c r="F1287">
        <v>28</v>
      </c>
      <c r="G1287">
        <v>0</v>
      </c>
    </row>
    <row r="1288" spans="1:7" x14ac:dyDescent="0.45">
      <c r="A1288" t="s">
        <v>8219</v>
      </c>
      <c r="B1288">
        <v>48</v>
      </c>
      <c r="C1288">
        <v>175</v>
      </c>
      <c r="E1288" t="s">
        <v>8221</v>
      </c>
      <c r="F1288">
        <v>4</v>
      </c>
      <c r="G1288">
        <v>13</v>
      </c>
    </row>
    <row r="1289" spans="1:7" x14ac:dyDescent="0.45">
      <c r="A1289" t="s">
        <v>8219</v>
      </c>
      <c r="B1289">
        <v>61</v>
      </c>
      <c r="C1289">
        <v>104</v>
      </c>
      <c r="E1289" t="s">
        <v>8221</v>
      </c>
      <c r="F1289">
        <v>24</v>
      </c>
      <c r="G1289">
        <v>2</v>
      </c>
    </row>
    <row r="1290" spans="1:7" x14ac:dyDescent="0.45">
      <c r="A1290" t="s">
        <v>8219</v>
      </c>
      <c r="B1290">
        <v>60</v>
      </c>
      <c r="C1290">
        <v>17</v>
      </c>
      <c r="E1290" t="s">
        <v>8221</v>
      </c>
      <c r="F1290">
        <v>2</v>
      </c>
      <c r="G1290">
        <v>0</v>
      </c>
    </row>
    <row r="1291" spans="1:7" x14ac:dyDescent="0.45">
      <c r="A1291" t="s">
        <v>8219</v>
      </c>
      <c r="B1291">
        <v>136</v>
      </c>
      <c r="C1291">
        <v>277</v>
      </c>
      <c r="E1291" t="s">
        <v>8221</v>
      </c>
      <c r="F1291">
        <v>2</v>
      </c>
      <c r="G1291">
        <v>21</v>
      </c>
    </row>
    <row r="1292" spans="1:7" x14ac:dyDescent="0.45">
      <c r="A1292" t="s">
        <v>8219</v>
      </c>
      <c r="B1292">
        <v>14</v>
      </c>
      <c r="C1292">
        <v>118</v>
      </c>
      <c r="E1292" t="s">
        <v>8221</v>
      </c>
      <c r="F1292">
        <v>20</v>
      </c>
      <c r="G1292">
        <v>9</v>
      </c>
    </row>
    <row r="1293" spans="1:7" x14ac:dyDescent="0.45">
      <c r="A1293" t="s">
        <v>8219</v>
      </c>
      <c r="B1293">
        <v>78</v>
      </c>
      <c r="C1293">
        <v>97</v>
      </c>
      <c r="E1293" t="s">
        <v>8221</v>
      </c>
      <c r="F1293">
        <v>1</v>
      </c>
      <c r="G1293">
        <v>6</v>
      </c>
    </row>
    <row r="1294" spans="1:7" x14ac:dyDescent="0.45">
      <c r="A1294" t="s">
        <v>8219</v>
      </c>
      <c r="B1294">
        <v>4</v>
      </c>
      <c r="C1294">
        <v>20</v>
      </c>
      <c r="E1294" t="s">
        <v>8221</v>
      </c>
      <c r="F1294">
        <v>1</v>
      </c>
      <c r="G1294">
        <v>4</v>
      </c>
    </row>
    <row r="1295" spans="1:7" x14ac:dyDescent="0.45">
      <c r="A1295" t="s">
        <v>8219</v>
      </c>
      <c r="B1295">
        <v>11</v>
      </c>
      <c r="C1295">
        <v>26</v>
      </c>
      <c r="E1295" t="s">
        <v>8221</v>
      </c>
      <c r="F1295">
        <v>4</v>
      </c>
      <c r="G1295">
        <v>7</v>
      </c>
    </row>
    <row r="1296" spans="1:7" x14ac:dyDescent="0.45">
      <c r="A1296" t="s">
        <v>8219</v>
      </c>
      <c r="B1296">
        <v>185</v>
      </c>
      <c r="C1296">
        <v>128</v>
      </c>
      <c r="E1296" t="s">
        <v>8221</v>
      </c>
      <c r="F1296">
        <v>1</v>
      </c>
      <c r="G1296">
        <v>5</v>
      </c>
    </row>
    <row r="1297" spans="1:7" x14ac:dyDescent="0.45">
      <c r="A1297" t="s">
        <v>8219</v>
      </c>
      <c r="B1297">
        <v>59</v>
      </c>
      <c r="C1297">
        <v>15</v>
      </c>
      <c r="E1297" t="s">
        <v>8221</v>
      </c>
      <c r="F1297">
        <v>1</v>
      </c>
      <c r="G1297">
        <v>0</v>
      </c>
    </row>
    <row r="1298" spans="1:7" x14ac:dyDescent="0.45">
      <c r="A1298" t="s">
        <v>8219</v>
      </c>
      <c r="B1298">
        <v>27</v>
      </c>
      <c r="C1298">
        <v>25</v>
      </c>
      <c r="E1298" t="s">
        <v>8221</v>
      </c>
      <c r="F1298">
        <v>13</v>
      </c>
      <c r="G1298">
        <v>3</v>
      </c>
    </row>
    <row r="1299" spans="1:7" x14ac:dyDescent="0.45">
      <c r="A1299" t="s">
        <v>8219</v>
      </c>
      <c r="B1299">
        <v>63</v>
      </c>
      <c r="C1299">
        <v>55</v>
      </c>
      <c r="E1299" t="s">
        <v>8221</v>
      </c>
      <c r="F1299">
        <v>1</v>
      </c>
      <c r="G1299">
        <v>9</v>
      </c>
    </row>
    <row r="1300" spans="1:7" x14ac:dyDescent="0.45">
      <c r="A1300" t="s">
        <v>8219</v>
      </c>
      <c r="B1300">
        <v>13</v>
      </c>
      <c r="C1300">
        <v>107</v>
      </c>
      <c r="E1300" t="s">
        <v>8221</v>
      </c>
      <c r="F1300">
        <v>1</v>
      </c>
      <c r="G1300">
        <v>6</v>
      </c>
    </row>
    <row r="1301" spans="1:7" x14ac:dyDescent="0.45">
      <c r="A1301" t="s">
        <v>8219</v>
      </c>
      <c r="B1301">
        <v>13</v>
      </c>
      <c r="C1301">
        <v>40</v>
      </c>
      <c r="E1301" t="s">
        <v>8221</v>
      </c>
      <c r="F1301">
        <v>0</v>
      </c>
      <c r="G1301">
        <v>4</v>
      </c>
    </row>
    <row r="1302" spans="1:7" x14ac:dyDescent="0.45">
      <c r="A1302" t="s">
        <v>8219</v>
      </c>
      <c r="B1302">
        <v>57</v>
      </c>
      <c r="C1302">
        <v>36</v>
      </c>
      <c r="E1302" t="s">
        <v>8221</v>
      </c>
      <c r="F1302">
        <v>3</v>
      </c>
      <c r="G1302">
        <v>1</v>
      </c>
    </row>
    <row r="1303" spans="1:7" x14ac:dyDescent="0.45">
      <c r="A1303" t="s">
        <v>8219</v>
      </c>
      <c r="B1303">
        <v>61</v>
      </c>
      <c r="C1303">
        <v>159</v>
      </c>
      <c r="E1303" t="s">
        <v>8221</v>
      </c>
      <c r="F1303">
        <v>14</v>
      </c>
      <c r="G1303">
        <v>17</v>
      </c>
    </row>
    <row r="1304" spans="1:7" x14ac:dyDescent="0.45">
      <c r="A1304" t="s">
        <v>8219</v>
      </c>
      <c r="B1304">
        <v>65</v>
      </c>
      <c r="C1304">
        <v>41</v>
      </c>
      <c r="E1304" t="s">
        <v>8221</v>
      </c>
      <c r="F1304">
        <v>2</v>
      </c>
      <c r="G1304">
        <v>1</v>
      </c>
    </row>
    <row r="1305" spans="1:7" x14ac:dyDescent="0.45">
      <c r="A1305" t="s">
        <v>8219</v>
      </c>
      <c r="B1305">
        <v>134</v>
      </c>
      <c r="C1305">
        <v>226</v>
      </c>
      <c r="E1305" t="s">
        <v>8221</v>
      </c>
      <c r="F1305">
        <v>5</v>
      </c>
      <c r="G1305">
        <v>13</v>
      </c>
    </row>
    <row r="1306" spans="1:7" x14ac:dyDescent="0.45">
      <c r="A1306" t="s">
        <v>8219</v>
      </c>
      <c r="B1306">
        <v>37</v>
      </c>
      <c r="C1306">
        <v>30</v>
      </c>
      <c r="E1306" t="s">
        <v>8221</v>
      </c>
      <c r="F1306">
        <v>14</v>
      </c>
      <c r="G1306">
        <v>6</v>
      </c>
    </row>
    <row r="1307" spans="1:7" x14ac:dyDescent="0.45">
      <c r="A1307" t="s">
        <v>8219</v>
      </c>
      <c r="B1307">
        <v>37</v>
      </c>
      <c r="C1307">
        <v>103</v>
      </c>
      <c r="E1307" t="s">
        <v>8221</v>
      </c>
      <c r="F1307">
        <v>9</v>
      </c>
      <c r="G1307">
        <v>0</v>
      </c>
    </row>
    <row r="1308" spans="1:7" x14ac:dyDescent="0.45">
      <c r="A1308" t="s">
        <v>8219</v>
      </c>
      <c r="B1308">
        <v>150</v>
      </c>
      <c r="C1308">
        <v>62</v>
      </c>
      <c r="E1308" t="s">
        <v>8221</v>
      </c>
      <c r="F1308">
        <v>8</v>
      </c>
      <c r="G1308">
        <v>2</v>
      </c>
    </row>
    <row r="1309" spans="1:7" x14ac:dyDescent="0.45">
      <c r="A1309" t="s">
        <v>8219</v>
      </c>
      <c r="B1309">
        <v>56</v>
      </c>
      <c r="C1309">
        <v>6</v>
      </c>
      <c r="E1309" t="s">
        <v>8221</v>
      </c>
      <c r="F1309">
        <v>7</v>
      </c>
      <c r="G1309">
        <v>2</v>
      </c>
    </row>
    <row r="1310" spans="1:7" x14ac:dyDescent="0.45">
      <c r="A1310" t="s">
        <v>8219</v>
      </c>
      <c r="B1310">
        <v>18</v>
      </c>
      <c r="C1310">
        <v>182</v>
      </c>
      <c r="E1310" t="s">
        <v>8221</v>
      </c>
      <c r="F1310">
        <v>0</v>
      </c>
      <c r="G1310">
        <v>21</v>
      </c>
    </row>
    <row r="1311" spans="1:7" x14ac:dyDescent="0.45">
      <c r="A1311" t="s">
        <v>8219</v>
      </c>
      <c r="B1311">
        <v>60</v>
      </c>
      <c r="C1311">
        <v>145</v>
      </c>
      <c r="E1311" t="s">
        <v>8221</v>
      </c>
      <c r="F1311">
        <v>84</v>
      </c>
      <c r="G1311">
        <v>13</v>
      </c>
    </row>
    <row r="1312" spans="1:7" x14ac:dyDescent="0.45">
      <c r="A1312" t="s">
        <v>8219</v>
      </c>
      <c r="B1312">
        <v>67</v>
      </c>
      <c r="C1312">
        <v>25</v>
      </c>
      <c r="E1312" t="s">
        <v>8221</v>
      </c>
      <c r="F1312">
        <v>11</v>
      </c>
      <c r="G1312">
        <v>0</v>
      </c>
    </row>
    <row r="1313" spans="1:7" x14ac:dyDescent="0.45">
      <c r="A1313" t="s">
        <v>8219</v>
      </c>
      <c r="B1313">
        <v>35</v>
      </c>
      <c r="C1313">
        <v>99</v>
      </c>
      <c r="E1313" t="s">
        <v>8221</v>
      </c>
      <c r="F1313">
        <v>1</v>
      </c>
      <c r="G1313">
        <v>6</v>
      </c>
    </row>
    <row r="1314" spans="1:7" x14ac:dyDescent="0.45">
      <c r="A1314" t="s">
        <v>8219</v>
      </c>
      <c r="B1314">
        <v>34</v>
      </c>
      <c r="C1314">
        <v>41</v>
      </c>
      <c r="E1314" t="s">
        <v>8221</v>
      </c>
      <c r="F1314">
        <v>4</v>
      </c>
      <c r="G1314">
        <v>0</v>
      </c>
    </row>
    <row r="1315" spans="1:7" x14ac:dyDescent="0.45">
      <c r="A1315" t="s">
        <v>8219</v>
      </c>
      <c r="B1315">
        <v>36</v>
      </c>
      <c r="C1315">
        <v>29</v>
      </c>
      <c r="E1315" t="s">
        <v>8221</v>
      </c>
      <c r="F1315">
        <v>10</v>
      </c>
      <c r="G1315">
        <v>1</v>
      </c>
    </row>
    <row r="1316" spans="1:7" x14ac:dyDescent="0.45">
      <c r="A1316" t="s">
        <v>8219</v>
      </c>
      <c r="B1316">
        <v>18</v>
      </c>
      <c r="C1316">
        <v>25</v>
      </c>
      <c r="E1316" t="s">
        <v>8221</v>
      </c>
      <c r="F1316">
        <v>16</v>
      </c>
      <c r="G1316">
        <v>0</v>
      </c>
    </row>
    <row r="1317" spans="1:7" x14ac:dyDescent="0.45">
      <c r="A1317" t="s">
        <v>8219</v>
      </c>
      <c r="B1317">
        <v>25</v>
      </c>
      <c r="C1317">
        <v>23</v>
      </c>
      <c r="E1317" t="s">
        <v>8221</v>
      </c>
      <c r="F1317">
        <v>2</v>
      </c>
      <c r="G1317">
        <v>12</v>
      </c>
    </row>
    <row r="1318" spans="1:7" x14ac:dyDescent="0.45">
      <c r="A1318" t="s">
        <v>8219</v>
      </c>
      <c r="B1318">
        <v>21</v>
      </c>
      <c r="C1318">
        <v>307</v>
      </c>
      <c r="E1318" t="s">
        <v>8221</v>
      </c>
      <c r="F1318">
        <v>5</v>
      </c>
      <c r="G1318">
        <v>2</v>
      </c>
    </row>
    <row r="1319" spans="1:7" x14ac:dyDescent="0.45">
      <c r="A1319" t="s">
        <v>8219</v>
      </c>
      <c r="B1319">
        <v>151</v>
      </c>
      <c r="C1319">
        <v>32</v>
      </c>
      <c r="E1319" t="s">
        <v>8221</v>
      </c>
      <c r="F1319">
        <v>1</v>
      </c>
      <c r="G1319">
        <v>6</v>
      </c>
    </row>
    <row r="1320" spans="1:7" x14ac:dyDescent="0.45">
      <c r="A1320" t="s">
        <v>8219</v>
      </c>
      <c r="B1320">
        <v>489</v>
      </c>
      <c r="C1320">
        <v>27</v>
      </c>
      <c r="E1320" t="s">
        <v>8221</v>
      </c>
      <c r="F1320">
        <v>31</v>
      </c>
      <c r="G1320">
        <v>1</v>
      </c>
    </row>
    <row r="1321" spans="1:7" x14ac:dyDescent="0.45">
      <c r="A1321" t="s">
        <v>8219</v>
      </c>
      <c r="B1321">
        <v>50</v>
      </c>
      <c r="C1321">
        <v>236</v>
      </c>
      <c r="E1321" t="s">
        <v>8221</v>
      </c>
      <c r="F1321">
        <v>0</v>
      </c>
      <c r="G1321">
        <v>1</v>
      </c>
    </row>
    <row r="1322" spans="1:7" x14ac:dyDescent="0.45">
      <c r="A1322" t="s">
        <v>8219</v>
      </c>
      <c r="B1322">
        <v>321</v>
      </c>
      <c r="C1322">
        <v>42</v>
      </c>
      <c r="E1322" t="s">
        <v>8221</v>
      </c>
      <c r="F1322">
        <v>2</v>
      </c>
      <c r="G1322">
        <v>5</v>
      </c>
    </row>
    <row r="1323" spans="1:7" x14ac:dyDescent="0.45">
      <c r="A1323" t="s">
        <v>8219</v>
      </c>
      <c r="B1323">
        <v>1762</v>
      </c>
      <c r="C1323">
        <v>95</v>
      </c>
      <c r="E1323" t="s">
        <v>8221</v>
      </c>
      <c r="F1323">
        <v>7</v>
      </c>
      <c r="G1323">
        <v>0</v>
      </c>
    </row>
    <row r="1324" spans="1:7" x14ac:dyDescent="0.45">
      <c r="A1324" t="s">
        <v>8219</v>
      </c>
      <c r="B1324">
        <v>385</v>
      </c>
      <c r="C1324">
        <v>37</v>
      </c>
      <c r="E1324" t="s">
        <v>8221</v>
      </c>
      <c r="F1324">
        <v>16</v>
      </c>
      <c r="G1324">
        <v>3</v>
      </c>
    </row>
    <row r="1325" spans="1:7" x14ac:dyDescent="0.45">
      <c r="A1325" t="s">
        <v>8219</v>
      </c>
      <c r="B1325">
        <v>398</v>
      </c>
      <c r="C1325">
        <v>128</v>
      </c>
      <c r="E1325" t="s">
        <v>8221</v>
      </c>
      <c r="F1325">
        <v>4</v>
      </c>
      <c r="G1325">
        <v>8</v>
      </c>
    </row>
    <row r="1326" spans="1:7" x14ac:dyDescent="0.45">
      <c r="A1326" t="s">
        <v>8219</v>
      </c>
      <c r="B1326">
        <v>304</v>
      </c>
      <c r="C1326">
        <v>156</v>
      </c>
      <c r="E1326" t="s">
        <v>8221</v>
      </c>
      <c r="F1326">
        <v>4</v>
      </c>
      <c r="G1326">
        <v>3</v>
      </c>
    </row>
    <row r="1327" spans="1:7" x14ac:dyDescent="0.45">
      <c r="A1327" t="s">
        <v>8219</v>
      </c>
      <c r="B1327">
        <v>676</v>
      </c>
      <c r="C1327">
        <v>64</v>
      </c>
      <c r="E1327" t="s">
        <v>8221</v>
      </c>
      <c r="F1327">
        <v>4</v>
      </c>
      <c r="G1327">
        <v>8</v>
      </c>
    </row>
    <row r="1328" spans="1:7" x14ac:dyDescent="0.45">
      <c r="A1328" t="s">
        <v>8219</v>
      </c>
      <c r="B1328">
        <v>577</v>
      </c>
      <c r="C1328">
        <v>58</v>
      </c>
      <c r="E1328" t="s">
        <v>8221</v>
      </c>
      <c r="F1328">
        <v>3</v>
      </c>
      <c r="G1328">
        <v>1</v>
      </c>
    </row>
    <row r="1329" spans="1:7" x14ac:dyDescent="0.45">
      <c r="A1329" t="s">
        <v>8219</v>
      </c>
      <c r="B1329">
        <v>3663</v>
      </c>
      <c r="C1329">
        <v>20</v>
      </c>
      <c r="E1329" t="s">
        <v>8221</v>
      </c>
      <c r="F1329">
        <v>36</v>
      </c>
      <c r="G1329">
        <v>4</v>
      </c>
    </row>
    <row r="1330" spans="1:7" x14ac:dyDescent="0.45">
      <c r="A1330" t="s">
        <v>8219</v>
      </c>
      <c r="B1330">
        <v>294</v>
      </c>
      <c r="C1330">
        <v>47</v>
      </c>
      <c r="E1330" t="s">
        <v>8221</v>
      </c>
      <c r="F1330">
        <v>1</v>
      </c>
      <c r="G1330">
        <v>8</v>
      </c>
    </row>
    <row r="1331" spans="1:7" x14ac:dyDescent="0.45">
      <c r="A1331" t="s">
        <v>8219</v>
      </c>
      <c r="B1331">
        <v>28</v>
      </c>
      <c r="C1331">
        <v>54</v>
      </c>
      <c r="E1331" t="s">
        <v>8221</v>
      </c>
      <c r="F1331">
        <v>7</v>
      </c>
      <c r="G1331">
        <v>1</v>
      </c>
    </row>
    <row r="1332" spans="1:7" x14ac:dyDescent="0.45">
      <c r="A1332" t="s">
        <v>8219</v>
      </c>
      <c r="B1332">
        <v>100</v>
      </c>
      <c r="C1332">
        <v>9</v>
      </c>
      <c r="E1332" t="s">
        <v>8221</v>
      </c>
      <c r="F1332">
        <v>27</v>
      </c>
      <c r="G1332">
        <v>5</v>
      </c>
    </row>
    <row r="1333" spans="1:7" x14ac:dyDescent="0.45">
      <c r="A1333" t="s">
        <v>8219</v>
      </c>
      <c r="B1333">
        <v>72</v>
      </c>
      <c r="C1333">
        <v>213</v>
      </c>
      <c r="E1333" t="s">
        <v>8221</v>
      </c>
      <c r="F1333">
        <v>1</v>
      </c>
      <c r="G1333">
        <v>0</v>
      </c>
    </row>
    <row r="1334" spans="1:7" x14ac:dyDescent="0.45">
      <c r="A1334" t="s">
        <v>8219</v>
      </c>
      <c r="B1334">
        <v>238</v>
      </c>
      <c r="C1334">
        <v>57</v>
      </c>
      <c r="E1334" t="s">
        <v>8221</v>
      </c>
      <c r="F1334">
        <v>0</v>
      </c>
      <c r="G1334">
        <v>0</v>
      </c>
    </row>
    <row r="1335" spans="1:7" x14ac:dyDescent="0.45">
      <c r="A1335" t="s">
        <v>8219</v>
      </c>
      <c r="B1335">
        <v>159</v>
      </c>
      <c r="C1335">
        <v>25</v>
      </c>
      <c r="E1335" t="s">
        <v>8221</v>
      </c>
      <c r="F1335">
        <v>1</v>
      </c>
      <c r="G1335">
        <v>1</v>
      </c>
    </row>
    <row r="1336" spans="1:7" x14ac:dyDescent="0.45">
      <c r="A1336" t="s">
        <v>8219</v>
      </c>
      <c r="B1336">
        <v>77</v>
      </c>
      <c r="C1336">
        <v>104</v>
      </c>
      <c r="E1336" t="s">
        <v>8221</v>
      </c>
      <c r="F1336">
        <v>3</v>
      </c>
      <c r="G1336">
        <v>0</v>
      </c>
    </row>
    <row r="1337" spans="1:7" x14ac:dyDescent="0.45">
      <c r="A1337" t="s">
        <v>8219</v>
      </c>
      <c r="B1337">
        <v>53</v>
      </c>
      <c r="C1337">
        <v>34</v>
      </c>
      <c r="E1337" t="s">
        <v>8221</v>
      </c>
      <c r="F1337">
        <v>3</v>
      </c>
      <c r="G1337">
        <v>0</v>
      </c>
    </row>
    <row r="1338" spans="1:7" x14ac:dyDescent="0.45">
      <c r="A1338" t="s">
        <v>8219</v>
      </c>
      <c r="B1338">
        <v>1251</v>
      </c>
      <c r="C1338">
        <v>67</v>
      </c>
      <c r="E1338" t="s">
        <v>8221</v>
      </c>
      <c r="F1338">
        <v>3</v>
      </c>
      <c r="G1338">
        <v>6</v>
      </c>
    </row>
    <row r="1339" spans="1:7" x14ac:dyDescent="0.45">
      <c r="A1339" t="s">
        <v>8219</v>
      </c>
      <c r="B1339">
        <v>465</v>
      </c>
      <c r="C1339">
        <v>241</v>
      </c>
      <c r="E1339" t="s">
        <v>8221</v>
      </c>
      <c r="F1339">
        <v>0</v>
      </c>
      <c r="G1339">
        <v>6</v>
      </c>
    </row>
    <row r="1340" spans="1:7" x14ac:dyDescent="0.45">
      <c r="A1340" t="s">
        <v>8219</v>
      </c>
      <c r="B1340">
        <v>74</v>
      </c>
      <c r="C1340">
        <v>123</v>
      </c>
      <c r="E1340" t="s">
        <v>8221</v>
      </c>
      <c r="F1340">
        <v>6</v>
      </c>
      <c r="G1340">
        <v>14</v>
      </c>
    </row>
    <row r="1341" spans="1:7" x14ac:dyDescent="0.45">
      <c r="A1341" t="s">
        <v>8219</v>
      </c>
      <c r="B1341">
        <v>62</v>
      </c>
      <c r="C1341">
        <v>302</v>
      </c>
      <c r="E1341" t="s">
        <v>8221</v>
      </c>
      <c r="F1341">
        <v>17</v>
      </c>
      <c r="G1341">
        <v>6</v>
      </c>
    </row>
    <row r="1342" spans="1:7" x14ac:dyDescent="0.45">
      <c r="A1342" t="s">
        <v>8219</v>
      </c>
      <c r="B1342">
        <v>3468</v>
      </c>
      <c r="C1342">
        <v>89</v>
      </c>
      <c r="E1342" t="s">
        <v>8221</v>
      </c>
      <c r="F1342">
        <v>40</v>
      </c>
      <c r="G1342">
        <v>4</v>
      </c>
    </row>
    <row r="1343" spans="1:7" x14ac:dyDescent="0.45">
      <c r="A1343" t="s">
        <v>8219</v>
      </c>
      <c r="B1343">
        <v>52</v>
      </c>
      <c r="C1343">
        <v>41</v>
      </c>
      <c r="E1343" t="s">
        <v>8221</v>
      </c>
      <c r="F1343">
        <v>3</v>
      </c>
      <c r="G1343">
        <v>1</v>
      </c>
    </row>
    <row r="1344" spans="1:7" x14ac:dyDescent="0.45">
      <c r="A1344" t="s">
        <v>8219</v>
      </c>
      <c r="B1344">
        <v>50</v>
      </c>
      <c r="C1344">
        <v>69</v>
      </c>
      <c r="E1344" t="s">
        <v>8221</v>
      </c>
      <c r="F1344">
        <v>1</v>
      </c>
      <c r="G1344">
        <v>0</v>
      </c>
    </row>
    <row r="1345" spans="1:7" x14ac:dyDescent="0.45">
      <c r="A1345" t="s">
        <v>8219</v>
      </c>
      <c r="B1345">
        <v>45</v>
      </c>
      <c r="C1345">
        <v>52</v>
      </c>
      <c r="E1345" t="s">
        <v>8221</v>
      </c>
      <c r="F1345">
        <v>2</v>
      </c>
      <c r="G1345">
        <v>6</v>
      </c>
    </row>
    <row r="1346" spans="1:7" x14ac:dyDescent="0.45">
      <c r="A1346" t="s">
        <v>8219</v>
      </c>
      <c r="B1346">
        <v>21</v>
      </c>
      <c r="C1346">
        <v>57</v>
      </c>
      <c r="E1346" t="s">
        <v>8221</v>
      </c>
      <c r="F1346">
        <v>7</v>
      </c>
      <c r="G1346">
        <v>6</v>
      </c>
    </row>
    <row r="1347" spans="1:7" x14ac:dyDescent="0.45">
      <c r="A1347" t="s">
        <v>8219</v>
      </c>
      <c r="B1347">
        <v>100</v>
      </c>
      <c r="C1347">
        <v>74</v>
      </c>
      <c r="E1347" t="s">
        <v>8221</v>
      </c>
      <c r="F1347">
        <v>14</v>
      </c>
      <c r="G1347">
        <v>1</v>
      </c>
    </row>
    <row r="1348" spans="1:7" x14ac:dyDescent="0.45">
      <c r="A1348" t="s">
        <v>8219</v>
      </c>
      <c r="B1348">
        <v>81</v>
      </c>
      <c r="C1348">
        <v>63</v>
      </c>
      <c r="E1348" t="s">
        <v>8221</v>
      </c>
      <c r="F1348">
        <v>0</v>
      </c>
      <c r="G1348">
        <v>3</v>
      </c>
    </row>
    <row r="1349" spans="1:7" x14ac:dyDescent="0.45">
      <c r="A1349" t="s">
        <v>8219</v>
      </c>
      <c r="B1349">
        <v>286</v>
      </c>
      <c r="C1349">
        <v>72</v>
      </c>
      <c r="E1349" t="s">
        <v>8221</v>
      </c>
      <c r="F1349">
        <v>0</v>
      </c>
    </row>
    <row r="1350" spans="1:7" x14ac:dyDescent="0.45">
      <c r="A1350" t="s">
        <v>8219</v>
      </c>
      <c r="B1350">
        <v>42</v>
      </c>
      <c r="C1350">
        <v>71</v>
      </c>
      <c r="E1350" t="s">
        <v>8221</v>
      </c>
      <c r="F1350">
        <v>1</v>
      </c>
    </row>
    <row r="1351" spans="1:7" x14ac:dyDescent="0.45">
      <c r="A1351" t="s">
        <v>8219</v>
      </c>
      <c r="B1351">
        <v>199</v>
      </c>
      <c r="C1351">
        <v>21</v>
      </c>
      <c r="E1351" t="s">
        <v>8221</v>
      </c>
      <c r="F1351">
        <v>12</v>
      </c>
    </row>
    <row r="1352" spans="1:7" x14ac:dyDescent="0.45">
      <c r="A1352" t="s">
        <v>8219</v>
      </c>
      <c r="B1352">
        <v>25</v>
      </c>
      <c r="C1352">
        <v>55</v>
      </c>
      <c r="E1352" t="s">
        <v>8221</v>
      </c>
      <c r="F1352">
        <v>12</v>
      </c>
    </row>
    <row r="1353" spans="1:7" x14ac:dyDescent="0.45">
      <c r="A1353" t="s">
        <v>8219</v>
      </c>
      <c r="B1353">
        <v>84</v>
      </c>
      <c r="C1353">
        <v>61</v>
      </c>
      <c r="E1353" t="s">
        <v>8221</v>
      </c>
      <c r="F1353">
        <v>23</v>
      </c>
    </row>
    <row r="1354" spans="1:7" x14ac:dyDescent="0.45">
      <c r="A1354" t="s">
        <v>8219</v>
      </c>
      <c r="B1354">
        <v>50</v>
      </c>
      <c r="C1354">
        <v>82</v>
      </c>
      <c r="E1354" t="s">
        <v>8221</v>
      </c>
      <c r="F1354">
        <v>0</v>
      </c>
    </row>
    <row r="1355" spans="1:7" x14ac:dyDescent="0.45">
      <c r="A1355" t="s">
        <v>8219</v>
      </c>
      <c r="B1355">
        <v>26</v>
      </c>
      <c r="C1355">
        <v>71</v>
      </c>
      <c r="E1355" t="s">
        <v>8221</v>
      </c>
      <c r="F1355">
        <v>10</v>
      </c>
    </row>
    <row r="1356" spans="1:7" x14ac:dyDescent="0.45">
      <c r="A1356" t="s">
        <v>8219</v>
      </c>
      <c r="B1356">
        <v>14</v>
      </c>
      <c r="C1356">
        <v>117</v>
      </c>
      <c r="E1356" t="s">
        <v>8221</v>
      </c>
      <c r="F1356">
        <v>5</v>
      </c>
    </row>
    <row r="1357" spans="1:7" x14ac:dyDescent="0.45">
      <c r="A1357" t="s">
        <v>8219</v>
      </c>
      <c r="B1357">
        <v>49</v>
      </c>
      <c r="C1357">
        <v>29</v>
      </c>
      <c r="E1357" t="s">
        <v>8221</v>
      </c>
      <c r="F1357">
        <v>1</v>
      </c>
    </row>
    <row r="1358" spans="1:7" x14ac:dyDescent="0.45">
      <c r="A1358" t="s">
        <v>8219</v>
      </c>
      <c r="B1358">
        <v>69</v>
      </c>
      <c r="C1358">
        <v>74</v>
      </c>
      <c r="E1358" t="s">
        <v>8221</v>
      </c>
      <c r="F1358">
        <v>2</v>
      </c>
    </row>
    <row r="1359" spans="1:7" x14ac:dyDescent="0.45">
      <c r="A1359" t="s">
        <v>8219</v>
      </c>
      <c r="B1359">
        <v>60</v>
      </c>
      <c r="C1359">
        <v>23</v>
      </c>
      <c r="E1359" t="s">
        <v>8221</v>
      </c>
      <c r="F1359">
        <v>2</v>
      </c>
    </row>
    <row r="1360" spans="1:7" x14ac:dyDescent="0.45">
      <c r="A1360" t="s">
        <v>8219</v>
      </c>
      <c r="B1360">
        <v>80</v>
      </c>
      <c r="C1360">
        <v>60</v>
      </c>
      <c r="E1360" t="s">
        <v>8221</v>
      </c>
      <c r="F1360">
        <v>0</v>
      </c>
    </row>
    <row r="1361" spans="1:6" x14ac:dyDescent="0.45">
      <c r="A1361" t="s">
        <v>8219</v>
      </c>
      <c r="B1361">
        <v>56</v>
      </c>
      <c r="C1361">
        <v>55</v>
      </c>
      <c r="E1361" t="s">
        <v>8221</v>
      </c>
      <c r="F1361">
        <v>13</v>
      </c>
    </row>
    <row r="1362" spans="1:6" x14ac:dyDescent="0.45">
      <c r="A1362" t="s">
        <v>8219</v>
      </c>
      <c r="B1362">
        <v>104</v>
      </c>
      <c r="C1362">
        <v>51</v>
      </c>
      <c r="E1362" t="s">
        <v>8221</v>
      </c>
      <c r="F1362">
        <v>0</v>
      </c>
    </row>
    <row r="1363" spans="1:6" x14ac:dyDescent="0.45">
      <c r="A1363" t="s">
        <v>8219</v>
      </c>
      <c r="B1363">
        <v>46</v>
      </c>
      <c r="C1363">
        <v>78</v>
      </c>
      <c r="E1363" t="s">
        <v>8221</v>
      </c>
      <c r="F1363">
        <v>1</v>
      </c>
    </row>
    <row r="1364" spans="1:6" x14ac:dyDescent="0.45">
      <c r="A1364" t="s">
        <v>8219</v>
      </c>
      <c r="B1364">
        <v>206</v>
      </c>
      <c r="C1364">
        <v>62</v>
      </c>
      <c r="E1364" t="s">
        <v>8221</v>
      </c>
      <c r="F1364">
        <v>5</v>
      </c>
    </row>
    <row r="1365" spans="1:6" x14ac:dyDescent="0.45">
      <c r="A1365" t="s">
        <v>8219</v>
      </c>
      <c r="B1365">
        <v>18</v>
      </c>
      <c r="C1365">
        <v>45</v>
      </c>
      <c r="E1365" t="s">
        <v>8221</v>
      </c>
      <c r="F1365">
        <v>2</v>
      </c>
    </row>
    <row r="1366" spans="1:6" x14ac:dyDescent="0.45">
      <c r="A1366" t="s">
        <v>8219</v>
      </c>
      <c r="B1366">
        <v>28</v>
      </c>
      <c r="C1366">
        <v>15</v>
      </c>
      <c r="E1366" t="s">
        <v>8221</v>
      </c>
      <c r="F1366">
        <v>0</v>
      </c>
    </row>
    <row r="1367" spans="1:6" x14ac:dyDescent="0.45">
      <c r="A1367" t="s">
        <v>8219</v>
      </c>
      <c r="B1367">
        <v>11</v>
      </c>
      <c r="C1367">
        <v>151</v>
      </c>
      <c r="E1367" t="s">
        <v>8221</v>
      </c>
      <c r="F1367">
        <v>32</v>
      </c>
    </row>
    <row r="1368" spans="1:6" x14ac:dyDescent="0.45">
      <c r="A1368" t="s">
        <v>8219</v>
      </c>
      <c r="B1368">
        <v>263</v>
      </c>
      <c r="C1368">
        <v>68</v>
      </c>
      <c r="E1368" t="s">
        <v>8221</v>
      </c>
      <c r="F1368">
        <v>1</v>
      </c>
    </row>
    <row r="1369" spans="1:6" x14ac:dyDescent="0.45">
      <c r="A1369" t="s">
        <v>8219</v>
      </c>
      <c r="B1369">
        <v>394</v>
      </c>
      <c r="C1369">
        <v>46</v>
      </c>
      <c r="E1369" t="s">
        <v>8221</v>
      </c>
      <c r="F1369">
        <v>1</v>
      </c>
    </row>
    <row r="1370" spans="1:6" x14ac:dyDescent="0.45">
      <c r="A1370" t="s">
        <v>8219</v>
      </c>
      <c r="B1370">
        <v>1049</v>
      </c>
      <c r="C1370">
        <v>24</v>
      </c>
      <c r="E1370" t="s">
        <v>8221</v>
      </c>
      <c r="F1370">
        <v>1</v>
      </c>
    </row>
    <row r="1371" spans="1:6" x14ac:dyDescent="0.45">
      <c r="A1371" t="s">
        <v>8219</v>
      </c>
      <c r="B1371">
        <v>308</v>
      </c>
      <c r="C1371">
        <v>70</v>
      </c>
      <c r="E1371" t="s">
        <v>8221</v>
      </c>
      <c r="F1371">
        <v>0</v>
      </c>
    </row>
    <row r="1372" spans="1:6" x14ac:dyDescent="0.45">
      <c r="A1372" t="s">
        <v>8219</v>
      </c>
      <c r="B1372">
        <v>1088</v>
      </c>
      <c r="C1372">
        <v>244</v>
      </c>
      <c r="E1372" t="s">
        <v>8221</v>
      </c>
      <c r="F1372">
        <v>0</v>
      </c>
    </row>
    <row r="1373" spans="1:6" x14ac:dyDescent="0.45">
      <c r="A1373" t="s">
        <v>8219</v>
      </c>
      <c r="B1373">
        <v>73</v>
      </c>
      <c r="C1373">
        <v>82</v>
      </c>
      <c r="E1373" t="s">
        <v>8221</v>
      </c>
      <c r="F1373">
        <v>8</v>
      </c>
    </row>
    <row r="1374" spans="1:6" x14ac:dyDescent="0.45">
      <c r="A1374" t="s">
        <v>8219</v>
      </c>
      <c r="B1374">
        <v>143</v>
      </c>
      <c r="C1374">
        <v>226</v>
      </c>
      <c r="E1374" t="s">
        <v>8221</v>
      </c>
      <c r="F1374">
        <v>0</v>
      </c>
    </row>
    <row r="1375" spans="1:6" x14ac:dyDescent="0.45">
      <c r="A1375" t="s">
        <v>8219</v>
      </c>
      <c r="B1375">
        <v>1420</v>
      </c>
      <c r="C1375">
        <v>60</v>
      </c>
      <c r="E1375" t="s">
        <v>8221</v>
      </c>
      <c r="F1375">
        <v>1</v>
      </c>
    </row>
    <row r="1376" spans="1:6" x14ac:dyDescent="0.45">
      <c r="A1376" t="s">
        <v>8219</v>
      </c>
      <c r="B1376">
        <v>305</v>
      </c>
      <c r="C1376">
        <v>94</v>
      </c>
      <c r="E1376" t="s">
        <v>8221</v>
      </c>
      <c r="F1376">
        <v>16</v>
      </c>
    </row>
    <row r="1377" spans="1:6" x14ac:dyDescent="0.45">
      <c r="A1377" t="s">
        <v>8219</v>
      </c>
      <c r="B1377">
        <v>551</v>
      </c>
      <c r="C1377">
        <v>47</v>
      </c>
      <c r="E1377" t="s">
        <v>8221</v>
      </c>
      <c r="F1377">
        <v>12</v>
      </c>
    </row>
    <row r="1378" spans="1:6" x14ac:dyDescent="0.45">
      <c r="A1378" t="s">
        <v>8219</v>
      </c>
      <c r="B1378">
        <v>187</v>
      </c>
      <c r="C1378">
        <v>115</v>
      </c>
      <c r="E1378" t="s">
        <v>8221</v>
      </c>
      <c r="F1378">
        <v>4</v>
      </c>
    </row>
    <row r="1379" spans="1:6" x14ac:dyDescent="0.45">
      <c r="A1379" t="s">
        <v>8219</v>
      </c>
      <c r="B1379">
        <v>325</v>
      </c>
      <c r="C1379">
        <v>134</v>
      </c>
      <c r="E1379" t="s">
        <v>8221</v>
      </c>
      <c r="F1379">
        <v>2</v>
      </c>
    </row>
    <row r="1380" spans="1:6" x14ac:dyDescent="0.45">
      <c r="A1380" t="s">
        <v>8219</v>
      </c>
      <c r="B1380">
        <v>148</v>
      </c>
      <c r="C1380">
        <v>35</v>
      </c>
      <c r="E1380" t="s">
        <v>8221</v>
      </c>
      <c r="F1380">
        <v>3</v>
      </c>
    </row>
    <row r="1381" spans="1:6" x14ac:dyDescent="0.45">
      <c r="A1381" t="s">
        <v>8219</v>
      </c>
      <c r="B1381">
        <v>69</v>
      </c>
      <c r="C1381">
        <v>104</v>
      </c>
      <c r="E1381" t="s">
        <v>8221</v>
      </c>
      <c r="F1381">
        <v>0</v>
      </c>
    </row>
    <row r="1382" spans="1:6" x14ac:dyDescent="0.45">
      <c r="A1382" t="s">
        <v>8219</v>
      </c>
      <c r="B1382">
        <v>173</v>
      </c>
      <c r="C1382">
        <v>184</v>
      </c>
      <c r="E1382" t="s">
        <v>8221</v>
      </c>
      <c r="F1382">
        <v>3</v>
      </c>
    </row>
    <row r="1383" spans="1:6" x14ac:dyDescent="0.45">
      <c r="A1383" t="s">
        <v>8219</v>
      </c>
      <c r="B1383">
        <v>269</v>
      </c>
      <c r="C1383">
        <v>119</v>
      </c>
      <c r="E1383" t="s">
        <v>8221</v>
      </c>
      <c r="F1383">
        <v>4</v>
      </c>
    </row>
    <row r="1384" spans="1:6" x14ac:dyDescent="0.45">
      <c r="A1384" t="s">
        <v>8219</v>
      </c>
      <c r="B1384">
        <v>185</v>
      </c>
      <c r="C1384">
        <v>59</v>
      </c>
      <c r="E1384" t="s">
        <v>8221</v>
      </c>
      <c r="F1384">
        <v>2</v>
      </c>
    </row>
    <row r="1385" spans="1:6" x14ac:dyDescent="0.45">
      <c r="A1385" t="s">
        <v>8219</v>
      </c>
      <c r="B1385">
        <v>176</v>
      </c>
      <c r="C1385">
        <v>113</v>
      </c>
      <c r="E1385" t="s">
        <v>8221</v>
      </c>
      <c r="F1385">
        <v>10</v>
      </c>
    </row>
    <row r="1386" spans="1:6" x14ac:dyDescent="0.45">
      <c r="A1386" t="s">
        <v>8219</v>
      </c>
      <c r="B1386">
        <v>1019</v>
      </c>
      <c r="C1386">
        <v>84</v>
      </c>
      <c r="E1386" t="s">
        <v>8221</v>
      </c>
      <c r="F1386">
        <v>11</v>
      </c>
    </row>
    <row r="1387" spans="1:6" x14ac:dyDescent="0.45">
      <c r="A1387" t="s">
        <v>8219</v>
      </c>
      <c r="B1387">
        <v>113</v>
      </c>
      <c r="C1387">
        <v>74</v>
      </c>
      <c r="E1387" t="s">
        <v>8221</v>
      </c>
      <c r="F1387">
        <v>6</v>
      </c>
    </row>
    <row r="1388" spans="1:6" x14ac:dyDescent="0.45">
      <c r="A1388" t="s">
        <v>8219</v>
      </c>
      <c r="B1388">
        <v>404</v>
      </c>
      <c r="C1388">
        <v>216</v>
      </c>
      <c r="E1388" t="s">
        <v>8221</v>
      </c>
      <c r="F1388">
        <v>2</v>
      </c>
    </row>
    <row r="1389" spans="1:6" x14ac:dyDescent="0.45">
      <c r="A1389" t="s">
        <v>8219</v>
      </c>
      <c r="B1389">
        <v>707</v>
      </c>
      <c r="C1389">
        <v>39</v>
      </c>
      <c r="E1389" t="s">
        <v>8221</v>
      </c>
      <c r="F1389">
        <v>6</v>
      </c>
    </row>
    <row r="1390" spans="1:6" x14ac:dyDescent="0.45">
      <c r="A1390" t="s">
        <v>8219</v>
      </c>
      <c r="B1390">
        <v>392</v>
      </c>
      <c r="C1390">
        <v>21</v>
      </c>
      <c r="E1390" t="s">
        <v>8221</v>
      </c>
      <c r="F1390">
        <v>8</v>
      </c>
    </row>
    <row r="1391" spans="1:6" x14ac:dyDescent="0.45">
      <c r="A1391" t="s">
        <v>8219</v>
      </c>
      <c r="B1391">
        <v>23</v>
      </c>
      <c r="C1391">
        <v>30</v>
      </c>
      <c r="E1391" t="s">
        <v>8221</v>
      </c>
      <c r="F1391">
        <v>37</v>
      </c>
    </row>
    <row r="1392" spans="1:6" x14ac:dyDescent="0.45">
      <c r="A1392" t="s">
        <v>8219</v>
      </c>
      <c r="B1392">
        <v>682</v>
      </c>
      <c r="C1392">
        <v>37</v>
      </c>
      <c r="E1392" t="s">
        <v>8221</v>
      </c>
      <c r="F1392">
        <v>11</v>
      </c>
    </row>
    <row r="1393" spans="1:6" x14ac:dyDescent="0.45">
      <c r="A1393" t="s">
        <v>8219</v>
      </c>
      <c r="B1393">
        <v>37</v>
      </c>
      <c r="C1393">
        <v>202</v>
      </c>
      <c r="E1393" t="s">
        <v>8221</v>
      </c>
      <c r="F1393">
        <v>0</v>
      </c>
    </row>
    <row r="1394" spans="1:6" x14ac:dyDescent="0.45">
      <c r="A1394" t="s">
        <v>8219</v>
      </c>
      <c r="B1394">
        <v>146</v>
      </c>
      <c r="C1394">
        <v>37</v>
      </c>
      <c r="E1394" t="s">
        <v>8221</v>
      </c>
      <c r="F1394">
        <v>10</v>
      </c>
    </row>
    <row r="1395" spans="1:6" x14ac:dyDescent="0.45">
      <c r="A1395" t="s">
        <v>8219</v>
      </c>
      <c r="B1395">
        <v>119</v>
      </c>
      <c r="C1395">
        <v>28</v>
      </c>
      <c r="E1395" t="s">
        <v>8221</v>
      </c>
      <c r="F1395">
        <v>6</v>
      </c>
    </row>
    <row r="1396" spans="1:6" x14ac:dyDescent="0.45">
      <c r="A1396" t="s">
        <v>8219</v>
      </c>
      <c r="B1396">
        <v>163</v>
      </c>
      <c r="C1396">
        <v>26</v>
      </c>
      <c r="E1396" t="s">
        <v>8221</v>
      </c>
      <c r="F1396">
        <v>8</v>
      </c>
    </row>
    <row r="1397" spans="1:6" x14ac:dyDescent="0.45">
      <c r="A1397" t="s">
        <v>8219</v>
      </c>
      <c r="B1397">
        <v>339</v>
      </c>
      <c r="C1397">
        <v>61</v>
      </c>
      <c r="E1397" t="s">
        <v>8221</v>
      </c>
      <c r="F1397">
        <v>6</v>
      </c>
    </row>
    <row r="1398" spans="1:6" x14ac:dyDescent="0.45">
      <c r="A1398" t="s">
        <v>8219</v>
      </c>
      <c r="B1398">
        <v>58</v>
      </c>
      <c r="C1398">
        <v>115</v>
      </c>
      <c r="E1398" t="s">
        <v>8221</v>
      </c>
      <c r="F1398">
        <v>7</v>
      </c>
    </row>
    <row r="1399" spans="1:6" x14ac:dyDescent="0.45">
      <c r="A1399" t="s">
        <v>8219</v>
      </c>
      <c r="B1399">
        <v>456</v>
      </c>
      <c r="C1399">
        <v>181</v>
      </c>
      <c r="E1399" t="s">
        <v>8221</v>
      </c>
      <c r="F1399">
        <v>7</v>
      </c>
    </row>
    <row r="1400" spans="1:6" x14ac:dyDescent="0.45">
      <c r="A1400" t="s">
        <v>8219</v>
      </c>
      <c r="B1400">
        <v>15</v>
      </c>
      <c r="C1400">
        <v>110</v>
      </c>
      <c r="E1400" t="s">
        <v>8221</v>
      </c>
      <c r="F1400">
        <v>5</v>
      </c>
    </row>
    <row r="1401" spans="1:6" x14ac:dyDescent="0.45">
      <c r="A1401" t="s">
        <v>8219</v>
      </c>
      <c r="B1401">
        <v>191</v>
      </c>
      <c r="C1401">
        <v>269</v>
      </c>
      <c r="E1401" t="s">
        <v>8221</v>
      </c>
      <c r="F1401">
        <v>46</v>
      </c>
    </row>
    <row r="1402" spans="1:6" x14ac:dyDescent="0.45">
      <c r="A1402" t="s">
        <v>8219</v>
      </c>
      <c r="B1402">
        <v>17</v>
      </c>
      <c r="C1402">
        <v>79</v>
      </c>
      <c r="E1402" t="s">
        <v>8221</v>
      </c>
      <c r="F1402">
        <v>10</v>
      </c>
    </row>
    <row r="1403" spans="1:6" x14ac:dyDescent="0.45">
      <c r="A1403" t="s">
        <v>8219</v>
      </c>
      <c r="B1403">
        <v>28</v>
      </c>
      <c r="C1403">
        <v>104</v>
      </c>
      <c r="E1403" t="s">
        <v>8221</v>
      </c>
      <c r="F1403">
        <v>19</v>
      </c>
    </row>
    <row r="1404" spans="1:6" x14ac:dyDescent="0.45">
      <c r="A1404" t="s">
        <v>8219</v>
      </c>
      <c r="B1404">
        <v>18</v>
      </c>
      <c r="C1404">
        <v>34</v>
      </c>
      <c r="E1404" t="s">
        <v>8221</v>
      </c>
      <c r="F1404">
        <v>13</v>
      </c>
    </row>
    <row r="1405" spans="1:6" x14ac:dyDescent="0.45">
      <c r="A1405" t="s">
        <v>8219</v>
      </c>
      <c r="B1405">
        <v>61</v>
      </c>
      <c r="C1405">
        <v>167</v>
      </c>
      <c r="E1405" t="s">
        <v>8221</v>
      </c>
      <c r="F1405">
        <v>13</v>
      </c>
    </row>
    <row r="1406" spans="1:6" x14ac:dyDescent="0.45">
      <c r="A1406" t="s">
        <v>8219</v>
      </c>
      <c r="B1406">
        <v>108</v>
      </c>
      <c r="C1406">
        <v>183</v>
      </c>
      <c r="E1406" t="s">
        <v>8221</v>
      </c>
      <c r="F1406">
        <v>4</v>
      </c>
    </row>
    <row r="1407" spans="1:6" x14ac:dyDescent="0.45">
      <c r="A1407" t="s">
        <v>8219</v>
      </c>
      <c r="B1407">
        <v>142</v>
      </c>
      <c r="C1407">
        <v>71</v>
      </c>
      <c r="E1407" t="s">
        <v>8221</v>
      </c>
      <c r="F1407">
        <v>0</v>
      </c>
    </row>
    <row r="1408" spans="1:6" x14ac:dyDescent="0.45">
      <c r="A1408" t="s">
        <v>8219</v>
      </c>
      <c r="B1408">
        <v>74</v>
      </c>
      <c r="C1408">
        <v>69</v>
      </c>
      <c r="E1408" t="s">
        <v>8221</v>
      </c>
      <c r="F1408">
        <v>3</v>
      </c>
    </row>
    <row r="1409" spans="1:6" x14ac:dyDescent="0.45">
      <c r="A1409" t="s">
        <v>8219</v>
      </c>
      <c r="B1409">
        <v>38</v>
      </c>
      <c r="C1409">
        <v>270</v>
      </c>
      <c r="E1409" t="s">
        <v>8221</v>
      </c>
      <c r="F1409">
        <v>1</v>
      </c>
    </row>
    <row r="1410" spans="1:6" x14ac:dyDescent="0.45">
      <c r="A1410" t="s">
        <v>8219</v>
      </c>
      <c r="B1410">
        <v>20</v>
      </c>
      <c r="C1410">
        <v>193</v>
      </c>
      <c r="E1410" t="s">
        <v>8221</v>
      </c>
      <c r="F1410">
        <v>9</v>
      </c>
    </row>
    <row r="1411" spans="1:6" x14ac:dyDescent="0.45">
      <c r="A1411" t="s">
        <v>8219</v>
      </c>
      <c r="B1411">
        <v>24</v>
      </c>
      <c r="C1411">
        <v>57</v>
      </c>
      <c r="E1411" t="s">
        <v>8221</v>
      </c>
      <c r="F1411">
        <v>1</v>
      </c>
    </row>
    <row r="1412" spans="1:6" x14ac:dyDescent="0.45">
      <c r="A1412" t="s">
        <v>8219</v>
      </c>
      <c r="B1412">
        <v>66</v>
      </c>
      <c r="C1412">
        <v>200</v>
      </c>
      <c r="E1412" t="s">
        <v>8221</v>
      </c>
      <c r="F1412">
        <v>1</v>
      </c>
    </row>
    <row r="1413" spans="1:6" x14ac:dyDescent="0.45">
      <c r="A1413" t="s">
        <v>8219</v>
      </c>
      <c r="B1413">
        <v>28</v>
      </c>
      <c r="C1413">
        <v>88</v>
      </c>
      <c r="E1413" t="s">
        <v>8221</v>
      </c>
      <c r="F1413">
        <v>4</v>
      </c>
    </row>
    <row r="1414" spans="1:6" x14ac:dyDescent="0.45">
      <c r="A1414" t="s">
        <v>8219</v>
      </c>
      <c r="B1414">
        <v>24</v>
      </c>
      <c r="C1414">
        <v>213</v>
      </c>
      <c r="E1414" t="s">
        <v>8221</v>
      </c>
      <c r="F1414">
        <v>17</v>
      </c>
    </row>
    <row r="1415" spans="1:6" x14ac:dyDescent="0.45">
      <c r="A1415" t="s">
        <v>8219</v>
      </c>
      <c r="B1415">
        <v>73</v>
      </c>
      <c r="C1415">
        <v>20</v>
      </c>
      <c r="E1415" t="s">
        <v>8221</v>
      </c>
      <c r="F1415">
        <v>0</v>
      </c>
    </row>
    <row r="1416" spans="1:6" x14ac:dyDescent="0.45">
      <c r="A1416" t="s">
        <v>8219</v>
      </c>
      <c r="B1416">
        <v>3</v>
      </c>
      <c r="C1416">
        <v>50</v>
      </c>
      <c r="E1416" t="s">
        <v>8221</v>
      </c>
      <c r="F1416">
        <v>12</v>
      </c>
    </row>
    <row r="1417" spans="1:6" x14ac:dyDescent="0.45">
      <c r="A1417" t="s">
        <v>8219</v>
      </c>
      <c r="B1417">
        <v>20</v>
      </c>
      <c r="C1417">
        <v>115</v>
      </c>
      <c r="E1417" t="s">
        <v>8221</v>
      </c>
      <c r="F1417">
        <v>14</v>
      </c>
    </row>
    <row r="1418" spans="1:6" x14ac:dyDescent="0.45">
      <c r="A1418" t="s">
        <v>8219</v>
      </c>
      <c r="B1418">
        <v>21</v>
      </c>
      <c r="C1418">
        <v>186</v>
      </c>
      <c r="E1418" t="s">
        <v>8221</v>
      </c>
      <c r="F1418">
        <v>1</v>
      </c>
    </row>
    <row r="1419" spans="1:6" x14ac:dyDescent="0.45">
      <c r="A1419" t="s">
        <v>8219</v>
      </c>
      <c r="B1419">
        <v>94</v>
      </c>
      <c r="C1419">
        <v>18</v>
      </c>
      <c r="E1419" t="s">
        <v>8221</v>
      </c>
      <c r="F1419">
        <v>14</v>
      </c>
    </row>
    <row r="1420" spans="1:6" x14ac:dyDescent="0.45">
      <c r="A1420" t="s">
        <v>8219</v>
      </c>
      <c r="B1420">
        <v>139</v>
      </c>
      <c r="C1420">
        <v>176</v>
      </c>
      <c r="E1420" t="s">
        <v>8221</v>
      </c>
      <c r="F1420">
        <v>4</v>
      </c>
    </row>
    <row r="1421" spans="1:6" x14ac:dyDescent="0.45">
      <c r="A1421" t="s">
        <v>8219</v>
      </c>
      <c r="B1421">
        <v>130</v>
      </c>
      <c r="C1421">
        <v>41</v>
      </c>
      <c r="E1421" t="s">
        <v>8221</v>
      </c>
      <c r="F1421">
        <v>2</v>
      </c>
    </row>
    <row r="1422" spans="1:6" x14ac:dyDescent="0.45">
      <c r="A1422" t="s">
        <v>8219</v>
      </c>
      <c r="B1422">
        <v>31</v>
      </c>
      <c r="C1422">
        <v>75</v>
      </c>
      <c r="E1422" t="s">
        <v>8221</v>
      </c>
      <c r="F1422">
        <v>1</v>
      </c>
    </row>
    <row r="1423" spans="1:6" x14ac:dyDescent="0.45">
      <c r="A1423" t="s">
        <v>8219</v>
      </c>
      <c r="B1423">
        <v>13</v>
      </c>
      <c r="C1423">
        <v>97</v>
      </c>
      <c r="E1423" t="s">
        <v>8221</v>
      </c>
      <c r="F1423">
        <v>2</v>
      </c>
    </row>
    <row r="1424" spans="1:6" x14ac:dyDescent="0.45">
      <c r="A1424" t="s">
        <v>8219</v>
      </c>
      <c r="B1424">
        <v>90</v>
      </c>
      <c r="C1424">
        <v>73</v>
      </c>
      <c r="E1424" t="s">
        <v>8221</v>
      </c>
      <c r="F1424">
        <v>1</v>
      </c>
    </row>
    <row r="1425" spans="1:6" x14ac:dyDescent="0.45">
      <c r="A1425" t="s">
        <v>8219</v>
      </c>
      <c r="B1425">
        <v>141</v>
      </c>
      <c r="C1425">
        <v>49</v>
      </c>
      <c r="E1425" t="s">
        <v>8221</v>
      </c>
      <c r="F1425">
        <v>1</v>
      </c>
    </row>
    <row r="1426" spans="1:6" x14ac:dyDescent="0.45">
      <c r="A1426" t="s">
        <v>8219</v>
      </c>
      <c r="B1426">
        <v>23</v>
      </c>
      <c r="C1426">
        <v>134</v>
      </c>
      <c r="E1426" t="s">
        <v>8221</v>
      </c>
      <c r="F1426">
        <v>4</v>
      </c>
    </row>
    <row r="1427" spans="1:6" x14ac:dyDescent="0.45">
      <c r="A1427" t="s">
        <v>8219</v>
      </c>
      <c r="B1427">
        <v>18</v>
      </c>
      <c r="C1427">
        <v>68</v>
      </c>
      <c r="E1427" t="s">
        <v>8221</v>
      </c>
      <c r="F1427">
        <v>3</v>
      </c>
    </row>
    <row r="1428" spans="1:6" x14ac:dyDescent="0.45">
      <c r="A1428" t="s">
        <v>8219</v>
      </c>
      <c r="B1428">
        <v>76</v>
      </c>
      <c r="C1428">
        <v>49</v>
      </c>
      <c r="E1428" t="s">
        <v>8221</v>
      </c>
      <c r="F1428">
        <v>38</v>
      </c>
    </row>
    <row r="1429" spans="1:6" x14ac:dyDescent="0.45">
      <c r="A1429" t="s">
        <v>8219</v>
      </c>
      <c r="B1429">
        <v>93</v>
      </c>
      <c r="C1429">
        <v>63</v>
      </c>
      <c r="E1429" t="s">
        <v>8221</v>
      </c>
      <c r="F1429">
        <v>4</v>
      </c>
    </row>
    <row r="1430" spans="1:6" x14ac:dyDescent="0.45">
      <c r="A1430" t="s">
        <v>8219</v>
      </c>
      <c r="B1430">
        <v>69</v>
      </c>
      <c r="C1430">
        <v>163</v>
      </c>
      <c r="E1430" t="s">
        <v>8221</v>
      </c>
      <c r="F1430">
        <v>0</v>
      </c>
    </row>
    <row r="1431" spans="1:6" x14ac:dyDescent="0.45">
      <c r="A1431" t="s">
        <v>8219</v>
      </c>
      <c r="B1431">
        <v>21</v>
      </c>
      <c r="C1431">
        <v>288</v>
      </c>
      <c r="E1431" t="s">
        <v>8221</v>
      </c>
      <c r="F1431">
        <v>2</v>
      </c>
    </row>
    <row r="1432" spans="1:6" x14ac:dyDescent="0.45">
      <c r="A1432" t="s">
        <v>8219</v>
      </c>
      <c r="B1432">
        <v>57</v>
      </c>
      <c r="C1432">
        <v>42</v>
      </c>
      <c r="E1432" t="s">
        <v>8221</v>
      </c>
      <c r="F1432">
        <v>0</v>
      </c>
    </row>
    <row r="1433" spans="1:6" x14ac:dyDescent="0.45">
      <c r="A1433" t="s">
        <v>8219</v>
      </c>
      <c r="B1433">
        <v>108</v>
      </c>
      <c r="C1433">
        <v>70</v>
      </c>
      <c r="E1433" t="s">
        <v>8221</v>
      </c>
      <c r="F1433">
        <v>1</v>
      </c>
    </row>
    <row r="1434" spans="1:6" x14ac:dyDescent="0.45">
      <c r="A1434" t="s">
        <v>8219</v>
      </c>
      <c r="B1434">
        <v>83</v>
      </c>
      <c r="C1434">
        <v>30</v>
      </c>
      <c r="E1434" t="s">
        <v>8221</v>
      </c>
      <c r="F1434">
        <v>7</v>
      </c>
    </row>
    <row r="1435" spans="1:6" x14ac:dyDescent="0.45">
      <c r="A1435" t="s">
        <v>8219</v>
      </c>
      <c r="B1435">
        <v>96</v>
      </c>
      <c r="C1435">
        <v>51</v>
      </c>
      <c r="E1435" t="s">
        <v>8221</v>
      </c>
      <c r="F1435">
        <v>2</v>
      </c>
    </row>
    <row r="1436" spans="1:6" x14ac:dyDescent="0.45">
      <c r="A1436" t="s">
        <v>8219</v>
      </c>
      <c r="B1436">
        <v>64</v>
      </c>
      <c r="C1436">
        <v>145</v>
      </c>
      <c r="E1436" t="s">
        <v>8221</v>
      </c>
      <c r="F1436">
        <v>4</v>
      </c>
    </row>
    <row r="1437" spans="1:6" x14ac:dyDescent="0.45">
      <c r="A1437" t="s">
        <v>8219</v>
      </c>
      <c r="B1437">
        <v>14</v>
      </c>
      <c r="C1437">
        <v>21</v>
      </c>
      <c r="E1437" t="s">
        <v>8221</v>
      </c>
      <c r="F1437">
        <v>4</v>
      </c>
    </row>
    <row r="1438" spans="1:6" x14ac:dyDescent="0.45">
      <c r="A1438" t="s">
        <v>8219</v>
      </c>
      <c r="B1438">
        <v>169</v>
      </c>
      <c r="C1438">
        <v>286</v>
      </c>
      <c r="E1438" t="s">
        <v>8221</v>
      </c>
      <c r="F1438">
        <v>3</v>
      </c>
    </row>
    <row r="1439" spans="1:6" x14ac:dyDescent="0.45">
      <c r="A1439" t="s">
        <v>8219</v>
      </c>
      <c r="B1439">
        <v>33</v>
      </c>
      <c r="C1439">
        <v>12</v>
      </c>
      <c r="E1439" t="s">
        <v>8221</v>
      </c>
      <c r="F1439">
        <v>2</v>
      </c>
    </row>
    <row r="1440" spans="1:6" x14ac:dyDescent="0.45">
      <c r="A1440" t="s">
        <v>8219</v>
      </c>
      <c r="B1440">
        <v>102</v>
      </c>
      <c r="C1440">
        <v>100</v>
      </c>
      <c r="E1440" t="s">
        <v>8221</v>
      </c>
      <c r="F1440">
        <v>197</v>
      </c>
    </row>
    <row r="1441" spans="1:6" x14ac:dyDescent="0.45">
      <c r="A1441" t="s">
        <v>8219</v>
      </c>
      <c r="B1441">
        <v>104</v>
      </c>
      <c r="C1441">
        <v>100</v>
      </c>
      <c r="E1441" t="s">
        <v>8221</v>
      </c>
      <c r="F1441">
        <v>0</v>
      </c>
    </row>
    <row r="1442" spans="1:6" x14ac:dyDescent="0.45">
      <c r="A1442" t="s">
        <v>8219</v>
      </c>
      <c r="B1442">
        <v>20</v>
      </c>
      <c r="C1442">
        <v>34</v>
      </c>
      <c r="E1442" t="s">
        <v>8221</v>
      </c>
      <c r="F1442">
        <v>1</v>
      </c>
    </row>
    <row r="1443" spans="1:6" x14ac:dyDescent="0.45">
      <c r="A1443" t="s">
        <v>8219</v>
      </c>
      <c r="B1443">
        <v>35</v>
      </c>
      <c r="C1443">
        <v>63</v>
      </c>
      <c r="E1443" t="s">
        <v>8221</v>
      </c>
      <c r="F1443">
        <v>4</v>
      </c>
    </row>
    <row r="1444" spans="1:6" x14ac:dyDescent="0.45">
      <c r="A1444" t="s">
        <v>8219</v>
      </c>
      <c r="B1444">
        <v>94</v>
      </c>
      <c r="C1444">
        <v>30</v>
      </c>
      <c r="E1444" t="s">
        <v>8221</v>
      </c>
      <c r="F1444">
        <v>0</v>
      </c>
    </row>
    <row r="1445" spans="1:6" x14ac:dyDescent="0.45">
      <c r="A1445" t="s">
        <v>8219</v>
      </c>
      <c r="B1445">
        <v>14</v>
      </c>
      <c r="C1445">
        <v>47</v>
      </c>
      <c r="E1445" t="s">
        <v>8221</v>
      </c>
      <c r="F1445">
        <v>7</v>
      </c>
    </row>
    <row r="1446" spans="1:6" x14ac:dyDescent="0.45">
      <c r="A1446" t="s">
        <v>8219</v>
      </c>
      <c r="B1446">
        <v>15</v>
      </c>
      <c r="C1446">
        <v>237</v>
      </c>
      <c r="E1446" t="s">
        <v>8221</v>
      </c>
      <c r="F1446">
        <v>11</v>
      </c>
    </row>
    <row r="1447" spans="1:6" x14ac:dyDescent="0.45">
      <c r="A1447" t="s">
        <v>8219</v>
      </c>
      <c r="B1447">
        <v>51</v>
      </c>
      <c r="C1447">
        <v>47</v>
      </c>
      <c r="E1447" t="s">
        <v>8221</v>
      </c>
      <c r="F1447">
        <v>0</v>
      </c>
    </row>
    <row r="1448" spans="1:6" x14ac:dyDescent="0.45">
      <c r="A1448" t="s">
        <v>8219</v>
      </c>
      <c r="B1448">
        <v>19</v>
      </c>
      <c r="C1448">
        <v>15</v>
      </c>
      <c r="E1448" t="s">
        <v>8221</v>
      </c>
      <c r="F1448">
        <v>6</v>
      </c>
    </row>
    <row r="1449" spans="1:6" x14ac:dyDescent="0.45">
      <c r="A1449" t="s">
        <v>8219</v>
      </c>
      <c r="B1449">
        <v>23</v>
      </c>
      <c r="C1449">
        <v>81</v>
      </c>
      <c r="E1449" t="s">
        <v>8221</v>
      </c>
      <c r="F1449">
        <v>0</v>
      </c>
    </row>
    <row r="1450" spans="1:6" x14ac:dyDescent="0.45">
      <c r="A1450" t="s">
        <v>8219</v>
      </c>
      <c r="B1450">
        <v>97</v>
      </c>
      <c r="C1450">
        <v>122</v>
      </c>
      <c r="E1450" t="s">
        <v>8221</v>
      </c>
      <c r="F1450">
        <v>7</v>
      </c>
    </row>
    <row r="1451" spans="1:6" x14ac:dyDescent="0.45">
      <c r="A1451" t="s">
        <v>8219</v>
      </c>
      <c r="B1451">
        <v>76</v>
      </c>
      <c r="C1451">
        <v>34</v>
      </c>
      <c r="E1451" t="s">
        <v>8221</v>
      </c>
      <c r="F1451">
        <v>94</v>
      </c>
    </row>
    <row r="1452" spans="1:6" x14ac:dyDescent="0.45">
      <c r="A1452" t="s">
        <v>8219</v>
      </c>
      <c r="B1452">
        <v>11</v>
      </c>
      <c r="C1452">
        <v>207</v>
      </c>
      <c r="E1452" t="s">
        <v>8221</v>
      </c>
      <c r="F1452">
        <v>2</v>
      </c>
    </row>
    <row r="1453" spans="1:6" x14ac:dyDescent="0.45">
      <c r="A1453" t="s">
        <v>8219</v>
      </c>
      <c r="B1453">
        <v>52</v>
      </c>
      <c r="C1453">
        <v>25</v>
      </c>
      <c r="E1453" t="s">
        <v>8221</v>
      </c>
      <c r="F1453">
        <v>25</v>
      </c>
    </row>
    <row r="1454" spans="1:6" x14ac:dyDescent="0.45">
      <c r="A1454" t="s">
        <v>8219</v>
      </c>
      <c r="B1454">
        <v>95</v>
      </c>
      <c r="C1454">
        <v>72</v>
      </c>
      <c r="E1454" t="s">
        <v>8221</v>
      </c>
      <c r="F1454">
        <v>17</v>
      </c>
    </row>
    <row r="1455" spans="1:6" x14ac:dyDescent="0.45">
      <c r="A1455" t="s">
        <v>8219</v>
      </c>
      <c r="B1455">
        <v>35</v>
      </c>
      <c r="C1455">
        <v>14</v>
      </c>
      <c r="E1455" t="s">
        <v>8221</v>
      </c>
      <c r="F1455">
        <v>2</v>
      </c>
    </row>
    <row r="1456" spans="1:6" x14ac:dyDescent="0.45">
      <c r="A1456" t="s">
        <v>8219</v>
      </c>
      <c r="B1456">
        <v>21</v>
      </c>
      <c r="C1456">
        <v>15</v>
      </c>
      <c r="E1456" t="s">
        <v>8221</v>
      </c>
      <c r="F1456">
        <v>4</v>
      </c>
    </row>
    <row r="1457" spans="1:6" x14ac:dyDescent="0.45">
      <c r="A1457" t="s">
        <v>8219</v>
      </c>
      <c r="B1457">
        <v>93</v>
      </c>
      <c r="C1457">
        <v>91</v>
      </c>
      <c r="E1457" t="s">
        <v>8221</v>
      </c>
      <c r="F1457">
        <v>5</v>
      </c>
    </row>
    <row r="1458" spans="1:6" x14ac:dyDescent="0.45">
      <c r="A1458" t="s">
        <v>8219</v>
      </c>
      <c r="B1458">
        <v>11</v>
      </c>
      <c r="C1458">
        <v>24</v>
      </c>
      <c r="E1458" t="s">
        <v>8221</v>
      </c>
      <c r="F1458">
        <v>2</v>
      </c>
    </row>
    <row r="1459" spans="1:6" x14ac:dyDescent="0.45">
      <c r="A1459" t="s">
        <v>8219</v>
      </c>
      <c r="B1459">
        <v>21</v>
      </c>
      <c r="C1459">
        <v>27</v>
      </c>
      <c r="E1459" t="s">
        <v>8221</v>
      </c>
      <c r="F1459">
        <v>2</v>
      </c>
    </row>
    <row r="1460" spans="1:6" x14ac:dyDescent="0.45">
      <c r="A1460" t="s">
        <v>8219</v>
      </c>
      <c r="B1460">
        <v>54</v>
      </c>
      <c r="C1460">
        <v>47</v>
      </c>
      <c r="E1460" t="s">
        <v>8221</v>
      </c>
      <c r="F1460">
        <v>3</v>
      </c>
    </row>
    <row r="1461" spans="1:6" x14ac:dyDescent="0.45">
      <c r="A1461" t="s">
        <v>8219</v>
      </c>
      <c r="B1461">
        <v>31</v>
      </c>
      <c r="C1461">
        <v>44</v>
      </c>
      <c r="E1461" t="s">
        <v>8221</v>
      </c>
      <c r="F1461">
        <v>0</v>
      </c>
    </row>
    <row r="1462" spans="1:6" x14ac:dyDescent="0.45">
      <c r="A1462" t="s">
        <v>8219</v>
      </c>
      <c r="B1462">
        <v>132</v>
      </c>
      <c r="C1462">
        <v>72</v>
      </c>
      <c r="E1462" t="s">
        <v>8221</v>
      </c>
      <c r="F1462">
        <v>4</v>
      </c>
    </row>
    <row r="1463" spans="1:6" x14ac:dyDescent="0.45">
      <c r="A1463" t="s">
        <v>8219</v>
      </c>
      <c r="B1463">
        <v>3</v>
      </c>
      <c r="C1463">
        <v>63</v>
      </c>
      <c r="E1463" t="s">
        <v>8221</v>
      </c>
      <c r="F1463">
        <v>1</v>
      </c>
    </row>
    <row r="1464" spans="1:6" x14ac:dyDescent="0.45">
      <c r="A1464" t="s">
        <v>8219</v>
      </c>
      <c r="B1464">
        <v>6</v>
      </c>
      <c r="C1464">
        <v>88</v>
      </c>
      <c r="E1464" t="s">
        <v>8221</v>
      </c>
      <c r="F1464">
        <v>12</v>
      </c>
    </row>
    <row r="1465" spans="1:6" x14ac:dyDescent="0.45">
      <c r="A1465" t="s">
        <v>8219</v>
      </c>
      <c r="B1465">
        <v>10</v>
      </c>
      <c r="C1465">
        <v>70</v>
      </c>
      <c r="E1465" t="s">
        <v>8221</v>
      </c>
      <c r="F1465">
        <v>4</v>
      </c>
    </row>
    <row r="1466" spans="1:6" x14ac:dyDescent="0.45">
      <c r="A1466" t="s">
        <v>8219</v>
      </c>
      <c r="B1466">
        <v>147</v>
      </c>
      <c r="C1466">
        <v>50</v>
      </c>
      <c r="E1466" t="s">
        <v>8221</v>
      </c>
      <c r="F1466">
        <v>91</v>
      </c>
    </row>
    <row r="1467" spans="1:6" x14ac:dyDescent="0.45">
      <c r="A1467" t="s">
        <v>8219</v>
      </c>
      <c r="B1467">
        <v>199</v>
      </c>
      <c r="C1467">
        <v>35</v>
      </c>
      <c r="E1467" t="s">
        <v>8221</v>
      </c>
      <c r="F1467">
        <v>1</v>
      </c>
    </row>
    <row r="1468" spans="1:6" x14ac:dyDescent="0.45">
      <c r="A1468" t="s">
        <v>8219</v>
      </c>
      <c r="B1468">
        <v>50</v>
      </c>
      <c r="C1468">
        <v>175</v>
      </c>
      <c r="E1468" t="s">
        <v>8221</v>
      </c>
      <c r="F1468">
        <v>1</v>
      </c>
    </row>
    <row r="1469" spans="1:6" x14ac:dyDescent="0.45">
      <c r="A1469" t="s">
        <v>8219</v>
      </c>
      <c r="B1469">
        <v>21</v>
      </c>
      <c r="C1469">
        <v>20</v>
      </c>
      <c r="E1469" t="s">
        <v>8221</v>
      </c>
      <c r="F1469">
        <v>0</v>
      </c>
    </row>
    <row r="1470" spans="1:6" x14ac:dyDescent="0.45">
      <c r="A1470" t="s">
        <v>8219</v>
      </c>
      <c r="B1470">
        <v>24</v>
      </c>
      <c r="C1470">
        <v>54</v>
      </c>
      <c r="E1470" t="s">
        <v>8221</v>
      </c>
      <c r="F1470">
        <v>13</v>
      </c>
    </row>
    <row r="1471" spans="1:6" x14ac:dyDescent="0.45">
      <c r="A1471" t="s">
        <v>8219</v>
      </c>
      <c r="B1471">
        <v>32</v>
      </c>
      <c r="C1471">
        <v>20</v>
      </c>
      <c r="E1471" t="s">
        <v>8221</v>
      </c>
      <c r="F1471">
        <v>2</v>
      </c>
    </row>
    <row r="1472" spans="1:6" x14ac:dyDescent="0.45">
      <c r="A1472" t="s">
        <v>8219</v>
      </c>
      <c r="B1472">
        <v>62</v>
      </c>
      <c r="C1472">
        <v>57</v>
      </c>
      <c r="E1472" t="s">
        <v>8221</v>
      </c>
      <c r="F1472">
        <v>0</v>
      </c>
    </row>
    <row r="1473" spans="1:6" x14ac:dyDescent="0.45">
      <c r="A1473" t="s">
        <v>8219</v>
      </c>
      <c r="B1473">
        <v>9</v>
      </c>
      <c r="C1473">
        <v>31</v>
      </c>
      <c r="E1473" t="s">
        <v>8221</v>
      </c>
      <c r="F1473">
        <v>21</v>
      </c>
    </row>
    <row r="1474" spans="1:6" x14ac:dyDescent="0.45">
      <c r="A1474" t="s">
        <v>8219</v>
      </c>
      <c r="B1474">
        <v>38</v>
      </c>
      <c r="C1474">
        <v>31</v>
      </c>
      <c r="E1474" t="s">
        <v>8221</v>
      </c>
      <c r="F1474">
        <v>9</v>
      </c>
    </row>
    <row r="1475" spans="1:6" x14ac:dyDescent="0.45">
      <c r="A1475" t="s">
        <v>8219</v>
      </c>
      <c r="B1475">
        <v>54</v>
      </c>
      <c r="C1475">
        <v>45</v>
      </c>
      <c r="E1475" t="s">
        <v>8221</v>
      </c>
      <c r="F1475">
        <v>6</v>
      </c>
    </row>
    <row r="1476" spans="1:6" x14ac:dyDescent="0.45">
      <c r="A1476" t="s">
        <v>8219</v>
      </c>
      <c r="B1476">
        <v>37</v>
      </c>
      <c r="C1476">
        <v>41</v>
      </c>
      <c r="E1476" t="s">
        <v>8221</v>
      </c>
      <c r="F1476">
        <v>4</v>
      </c>
    </row>
    <row r="1477" spans="1:6" x14ac:dyDescent="0.45">
      <c r="A1477" t="s">
        <v>8219</v>
      </c>
      <c r="B1477">
        <v>39</v>
      </c>
      <c r="C1477">
        <v>29</v>
      </c>
      <c r="E1477" t="s">
        <v>8221</v>
      </c>
      <c r="F1477">
        <v>7</v>
      </c>
    </row>
    <row r="1478" spans="1:6" x14ac:dyDescent="0.45">
      <c r="A1478" t="s">
        <v>8219</v>
      </c>
      <c r="B1478">
        <v>34</v>
      </c>
      <c r="C1478">
        <v>58</v>
      </c>
      <c r="E1478" t="s">
        <v>8221</v>
      </c>
      <c r="F1478">
        <v>5</v>
      </c>
    </row>
    <row r="1479" spans="1:6" x14ac:dyDescent="0.45">
      <c r="A1479" t="s">
        <v>8219</v>
      </c>
      <c r="B1479">
        <v>55</v>
      </c>
      <c r="C1479">
        <v>89</v>
      </c>
      <c r="E1479" t="s">
        <v>8221</v>
      </c>
      <c r="F1479">
        <v>0</v>
      </c>
    </row>
    <row r="1480" spans="1:6" x14ac:dyDescent="0.45">
      <c r="A1480" t="s">
        <v>8219</v>
      </c>
      <c r="B1480">
        <v>32</v>
      </c>
      <c r="C1480">
        <v>125</v>
      </c>
      <c r="E1480" t="s">
        <v>8221</v>
      </c>
      <c r="F1480">
        <v>3</v>
      </c>
    </row>
    <row r="1481" spans="1:6" x14ac:dyDescent="0.45">
      <c r="A1481" t="s">
        <v>8219</v>
      </c>
      <c r="B1481">
        <v>25</v>
      </c>
      <c r="C1481">
        <v>18</v>
      </c>
      <c r="E1481" t="s">
        <v>8221</v>
      </c>
      <c r="F1481">
        <v>9</v>
      </c>
    </row>
    <row r="1482" spans="1:6" x14ac:dyDescent="0.45">
      <c r="A1482" t="s">
        <v>8219</v>
      </c>
      <c r="B1482">
        <v>33</v>
      </c>
      <c r="C1482">
        <v>32</v>
      </c>
      <c r="E1482" t="s">
        <v>8221</v>
      </c>
      <c r="F1482">
        <v>6</v>
      </c>
    </row>
    <row r="1483" spans="1:6" x14ac:dyDescent="0.45">
      <c r="A1483" t="s">
        <v>8219</v>
      </c>
      <c r="B1483">
        <v>108</v>
      </c>
      <c r="C1483">
        <v>16</v>
      </c>
      <c r="E1483" t="s">
        <v>8221</v>
      </c>
      <c r="F1483">
        <v>4</v>
      </c>
    </row>
    <row r="1484" spans="1:6" x14ac:dyDescent="0.45">
      <c r="A1484" t="s">
        <v>8219</v>
      </c>
      <c r="B1484">
        <v>20</v>
      </c>
      <c r="C1484">
        <v>38</v>
      </c>
      <c r="E1484" t="s">
        <v>8221</v>
      </c>
      <c r="F1484">
        <v>1</v>
      </c>
    </row>
    <row r="1485" spans="1:6" x14ac:dyDescent="0.45">
      <c r="A1485" t="s">
        <v>8219</v>
      </c>
      <c r="B1485">
        <v>98</v>
      </c>
      <c r="C1485">
        <v>15</v>
      </c>
      <c r="E1485" t="s">
        <v>8221</v>
      </c>
      <c r="F1485">
        <v>17</v>
      </c>
    </row>
    <row r="1486" spans="1:6" x14ac:dyDescent="0.45">
      <c r="A1486" t="s">
        <v>8219</v>
      </c>
      <c r="B1486">
        <v>196</v>
      </c>
      <c r="C1486">
        <v>23</v>
      </c>
      <c r="E1486" t="s">
        <v>8221</v>
      </c>
      <c r="F1486">
        <v>1</v>
      </c>
    </row>
    <row r="1487" spans="1:6" x14ac:dyDescent="0.45">
      <c r="A1487" t="s">
        <v>8219</v>
      </c>
      <c r="B1487">
        <v>39</v>
      </c>
      <c r="C1487">
        <v>49</v>
      </c>
      <c r="E1487" t="s">
        <v>8221</v>
      </c>
      <c r="F1487">
        <v>13</v>
      </c>
    </row>
    <row r="1488" spans="1:6" x14ac:dyDescent="0.45">
      <c r="A1488" t="s">
        <v>8219</v>
      </c>
      <c r="B1488">
        <v>128</v>
      </c>
      <c r="C1488">
        <v>10</v>
      </c>
      <c r="E1488" t="s">
        <v>8221</v>
      </c>
      <c r="F1488">
        <v>6</v>
      </c>
    </row>
    <row r="1489" spans="1:6" x14ac:dyDescent="0.45">
      <c r="A1489" t="s">
        <v>8219</v>
      </c>
      <c r="B1489">
        <v>71</v>
      </c>
      <c r="C1489">
        <v>15</v>
      </c>
      <c r="E1489" t="s">
        <v>8221</v>
      </c>
      <c r="F1489">
        <v>0</v>
      </c>
    </row>
    <row r="1490" spans="1:6" x14ac:dyDescent="0.45">
      <c r="A1490" t="s">
        <v>8219</v>
      </c>
      <c r="B1490">
        <v>47</v>
      </c>
      <c r="C1490">
        <v>57</v>
      </c>
      <c r="E1490" t="s">
        <v>8221</v>
      </c>
      <c r="F1490">
        <v>2</v>
      </c>
    </row>
    <row r="1491" spans="1:6" x14ac:dyDescent="0.45">
      <c r="A1491" t="s">
        <v>8219</v>
      </c>
      <c r="B1491">
        <v>17</v>
      </c>
      <c r="C1491">
        <v>33</v>
      </c>
      <c r="E1491" t="s">
        <v>8221</v>
      </c>
      <c r="F1491">
        <v>2</v>
      </c>
    </row>
    <row r="1492" spans="1:6" x14ac:dyDescent="0.45">
      <c r="A1492" t="s">
        <v>8219</v>
      </c>
      <c r="B1492">
        <v>91</v>
      </c>
      <c r="C1492">
        <v>9</v>
      </c>
      <c r="E1492" t="s">
        <v>8221</v>
      </c>
      <c r="F1492">
        <v>21</v>
      </c>
    </row>
    <row r="1493" spans="1:6" x14ac:dyDescent="0.45">
      <c r="A1493" t="s">
        <v>8219</v>
      </c>
      <c r="B1493">
        <v>43</v>
      </c>
      <c r="C1493">
        <v>26</v>
      </c>
      <c r="E1493" t="s">
        <v>8221</v>
      </c>
      <c r="F1493">
        <v>13</v>
      </c>
    </row>
    <row r="1494" spans="1:6" x14ac:dyDescent="0.45">
      <c r="A1494" t="s">
        <v>8219</v>
      </c>
      <c r="B1494">
        <v>17</v>
      </c>
      <c r="C1494">
        <v>69</v>
      </c>
      <c r="E1494" t="s">
        <v>8221</v>
      </c>
      <c r="F1494">
        <v>0</v>
      </c>
    </row>
    <row r="1495" spans="1:6" x14ac:dyDescent="0.45">
      <c r="A1495" t="s">
        <v>8219</v>
      </c>
      <c r="B1495">
        <v>33</v>
      </c>
      <c r="C1495">
        <v>65</v>
      </c>
      <c r="E1495" t="s">
        <v>8221</v>
      </c>
      <c r="F1495">
        <v>6</v>
      </c>
    </row>
    <row r="1496" spans="1:6" x14ac:dyDescent="0.45">
      <c r="A1496" t="s">
        <v>8219</v>
      </c>
      <c r="B1496">
        <v>87</v>
      </c>
      <c r="C1496">
        <v>83</v>
      </c>
      <c r="E1496" t="s">
        <v>8221</v>
      </c>
      <c r="F1496">
        <v>0</v>
      </c>
    </row>
    <row r="1497" spans="1:6" x14ac:dyDescent="0.45">
      <c r="A1497" t="s">
        <v>8219</v>
      </c>
      <c r="B1497">
        <v>113</v>
      </c>
      <c r="C1497">
        <v>111</v>
      </c>
      <c r="E1497" t="s">
        <v>8221</v>
      </c>
      <c r="F1497">
        <v>1</v>
      </c>
    </row>
    <row r="1498" spans="1:6" x14ac:dyDescent="0.45">
      <c r="A1498" t="s">
        <v>8219</v>
      </c>
      <c r="B1498">
        <v>14</v>
      </c>
      <c r="C1498">
        <v>46</v>
      </c>
      <c r="E1498" t="s">
        <v>8221</v>
      </c>
      <c r="F1498">
        <v>0</v>
      </c>
    </row>
    <row r="1499" spans="1:6" x14ac:dyDescent="0.45">
      <c r="A1499" t="s">
        <v>8219</v>
      </c>
      <c r="B1499">
        <v>30</v>
      </c>
      <c r="C1499">
        <v>63</v>
      </c>
      <c r="E1499" t="s">
        <v>8221</v>
      </c>
      <c r="F1499">
        <v>12</v>
      </c>
    </row>
    <row r="1500" spans="1:6" x14ac:dyDescent="0.45">
      <c r="A1500" t="s">
        <v>8219</v>
      </c>
      <c r="B1500">
        <v>16</v>
      </c>
      <c r="C1500">
        <v>9</v>
      </c>
      <c r="E1500" t="s">
        <v>8221</v>
      </c>
      <c r="F1500">
        <v>2</v>
      </c>
    </row>
    <row r="1501" spans="1:6" x14ac:dyDescent="0.45">
      <c r="A1501" t="s">
        <v>8219</v>
      </c>
      <c r="B1501">
        <v>46</v>
      </c>
      <c r="C1501">
        <v>34</v>
      </c>
      <c r="E1501" t="s">
        <v>8221</v>
      </c>
      <c r="F1501">
        <v>6</v>
      </c>
    </row>
    <row r="1502" spans="1:6" x14ac:dyDescent="0.45">
      <c r="A1502" t="s">
        <v>8219</v>
      </c>
      <c r="B1502">
        <v>24</v>
      </c>
      <c r="C1502">
        <v>112</v>
      </c>
      <c r="E1502" t="s">
        <v>8221</v>
      </c>
      <c r="F1502">
        <v>1</v>
      </c>
    </row>
    <row r="1503" spans="1:6" x14ac:dyDescent="0.45">
      <c r="A1503" t="s">
        <v>8219</v>
      </c>
      <c r="B1503">
        <v>97</v>
      </c>
      <c r="C1503">
        <v>47</v>
      </c>
      <c r="E1503" t="s">
        <v>8221</v>
      </c>
      <c r="F1503">
        <v>1</v>
      </c>
    </row>
    <row r="1504" spans="1:6" x14ac:dyDescent="0.45">
      <c r="A1504" t="s">
        <v>8219</v>
      </c>
      <c r="B1504">
        <v>59</v>
      </c>
      <c r="C1504">
        <v>38</v>
      </c>
      <c r="E1504" t="s">
        <v>8221</v>
      </c>
      <c r="F1504">
        <v>5</v>
      </c>
    </row>
    <row r="1505" spans="1:6" x14ac:dyDescent="0.45">
      <c r="A1505" t="s">
        <v>8219</v>
      </c>
      <c r="B1505">
        <v>1095</v>
      </c>
      <c r="C1505">
        <v>28</v>
      </c>
      <c r="E1505" t="s">
        <v>8221</v>
      </c>
      <c r="F1505">
        <v>0</v>
      </c>
    </row>
    <row r="1506" spans="1:6" x14ac:dyDescent="0.45">
      <c r="A1506" t="s">
        <v>8219</v>
      </c>
      <c r="B1506">
        <v>218</v>
      </c>
      <c r="C1506">
        <v>78</v>
      </c>
      <c r="E1506" t="s">
        <v>8221</v>
      </c>
      <c r="F1506">
        <v>3</v>
      </c>
    </row>
    <row r="1507" spans="1:6" x14ac:dyDescent="0.45">
      <c r="A1507" t="s">
        <v>8219</v>
      </c>
      <c r="B1507">
        <v>111</v>
      </c>
      <c r="C1507">
        <v>23</v>
      </c>
      <c r="E1507" t="s">
        <v>8221</v>
      </c>
      <c r="F1507">
        <v>8</v>
      </c>
    </row>
    <row r="1508" spans="1:6" x14ac:dyDescent="0.45">
      <c r="A1508" t="s">
        <v>8219</v>
      </c>
      <c r="B1508">
        <v>56</v>
      </c>
      <c r="C1508">
        <v>40</v>
      </c>
      <c r="E1508" t="s">
        <v>8221</v>
      </c>
      <c r="F1508">
        <v>3</v>
      </c>
    </row>
    <row r="1509" spans="1:6" x14ac:dyDescent="0.45">
      <c r="A1509" t="s">
        <v>8219</v>
      </c>
      <c r="B1509">
        <v>265</v>
      </c>
      <c r="C1509">
        <v>13</v>
      </c>
      <c r="E1509" t="s">
        <v>8221</v>
      </c>
      <c r="F1509">
        <v>8</v>
      </c>
    </row>
    <row r="1510" spans="1:6" x14ac:dyDescent="0.45">
      <c r="A1510" t="s">
        <v>8219</v>
      </c>
      <c r="B1510">
        <v>28</v>
      </c>
      <c r="C1510">
        <v>18</v>
      </c>
      <c r="E1510" t="s">
        <v>8221</v>
      </c>
      <c r="F1510">
        <v>1</v>
      </c>
    </row>
    <row r="1511" spans="1:6" x14ac:dyDescent="0.45">
      <c r="A1511" t="s">
        <v>8219</v>
      </c>
      <c r="B1511">
        <v>364</v>
      </c>
      <c r="C1511">
        <v>22</v>
      </c>
      <c r="E1511" t="s">
        <v>8221</v>
      </c>
      <c r="F1511">
        <v>4</v>
      </c>
    </row>
    <row r="1512" spans="1:6" x14ac:dyDescent="0.45">
      <c r="A1512" t="s">
        <v>8219</v>
      </c>
      <c r="B1512">
        <v>27</v>
      </c>
      <c r="C1512">
        <v>79</v>
      </c>
      <c r="E1512" t="s">
        <v>8221</v>
      </c>
      <c r="F1512">
        <v>8</v>
      </c>
    </row>
    <row r="1513" spans="1:6" x14ac:dyDescent="0.45">
      <c r="A1513" t="s">
        <v>8219</v>
      </c>
      <c r="B1513">
        <v>93</v>
      </c>
      <c r="C1513">
        <v>14</v>
      </c>
      <c r="E1513" t="s">
        <v>8221</v>
      </c>
      <c r="F1513">
        <v>1</v>
      </c>
    </row>
    <row r="1514" spans="1:6" x14ac:dyDescent="0.45">
      <c r="A1514" t="s">
        <v>8219</v>
      </c>
      <c r="B1514">
        <v>64</v>
      </c>
      <c r="C1514">
        <v>51</v>
      </c>
      <c r="E1514" t="s">
        <v>8221</v>
      </c>
      <c r="F1514">
        <v>5</v>
      </c>
    </row>
    <row r="1515" spans="1:6" x14ac:dyDescent="0.45">
      <c r="A1515" t="s">
        <v>8219</v>
      </c>
      <c r="B1515">
        <v>22</v>
      </c>
      <c r="C1515">
        <v>54</v>
      </c>
      <c r="E1515" t="s">
        <v>8221</v>
      </c>
      <c r="F1515">
        <v>0</v>
      </c>
    </row>
    <row r="1516" spans="1:6" x14ac:dyDescent="0.45">
      <c r="A1516" t="s">
        <v>8219</v>
      </c>
      <c r="B1516">
        <v>59</v>
      </c>
      <c r="C1516">
        <v>70</v>
      </c>
      <c r="E1516" t="s">
        <v>8221</v>
      </c>
      <c r="F1516">
        <v>0</v>
      </c>
    </row>
    <row r="1517" spans="1:6" x14ac:dyDescent="0.45">
      <c r="A1517" t="s">
        <v>8219</v>
      </c>
      <c r="B1517">
        <v>249</v>
      </c>
      <c r="C1517">
        <v>44</v>
      </c>
      <c r="E1517" t="s">
        <v>8221</v>
      </c>
      <c r="F1517">
        <v>1</v>
      </c>
    </row>
    <row r="1518" spans="1:6" x14ac:dyDescent="0.45">
      <c r="A1518" t="s">
        <v>8219</v>
      </c>
      <c r="B1518">
        <v>392</v>
      </c>
      <c r="C1518">
        <v>55</v>
      </c>
      <c r="E1518" t="s">
        <v>8221</v>
      </c>
      <c r="F1518">
        <v>0</v>
      </c>
    </row>
    <row r="1519" spans="1:6" x14ac:dyDescent="0.45">
      <c r="A1519" t="s">
        <v>8219</v>
      </c>
      <c r="B1519">
        <v>115</v>
      </c>
      <c r="C1519">
        <v>15</v>
      </c>
      <c r="E1519" t="s">
        <v>8221</v>
      </c>
      <c r="F1519">
        <v>0</v>
      </c>
    </row>
    <row r="1520" spans="1:6" x14ac:dyDescent="0.45">
      <c r="A1520" t="s">
        <v>8219</v>
      </c>
      <c r="B1520">
        <v>433</v>
      </c>
      <c r="C1520">
        <v>27</v>
      </c>
      <c r="E1520" t="s">
        <v>8221</v>
      </c>
      <c r="F1520">
        <v>6</v>
      </c>
    </row>
    <row r="1521" spans="1:6" x14ac:dyDescent="0.45">
      <c r="A1521" t="s">
        <v>8219</v>
      </c>
      <c r="B1521">
        <v>20</v>
      </c>
      <c r="C1521">
        <v>21</v>
      </c>
      <c r="E1521" t="s">
        <v>8221</v>
      </c>
      <c r="F1521">
        <v>6</v>
      </c>
    </row>
    <row r="1522" spans="1:6" x14ac:dyDescent="0.45">
      <c r="A1522" t="s">
        <v>8219</v>
      </c>
      <c r="B1522">
        <v>8</v>
      </c>
      <c r="C1522">
        <v>162</v>
      </c>
      <c r="E1522" t="s">
        <v>8221</v>
      </c>
      <c r="F1522">
        <v>14</v>
      </c>
    </row>
    <row r="1523" spans="1:6" x14ac:dyDescent="0.45">
      <c r="A1523" t="s">
        <v>8219</v>
      </c>
      <c r="B1523">
        <v>175</v>
      </c>
      <c r="C1523">
        <v>23</v>
      </c>
      <c r="E1523" t="s">
        <v>8221</v>
      </c>
      <c r="F1523">
        <v>6</v>
      </c>
    </row>
    <row r="1524" spans="1:6" x14ac:dyDescent="0.45">
      <c r="A1524" t="s">
        <v>8219</v>
      </c>
      <c r="B1524">
        <v>104</v>
      </c>
      <c r="C1524">
        <v>72</v>
      </c>
      <c r="E1524" t="s">
        <v>8221</v>
      </c>
      <c r="F1524">
        <v>33</v>
      </c>
    </row>
    <row r="1525" spans="1:6" x14ac:dyDescent="0.45">
      <c r="A1525" t="s">
        <v>8219</v>
      </c>
      <c r="B1525">
        <v>17</v>
      </c>
      <c r="C1525">
        <v>68</v>
      </c>
      <c r="E1525" t="s">
        <v>8221</v>
      </c>
      <c r="F1525">
        <v>4</v>
      </c>
    </row>
    <row r="1526" spans="1:6" x14ac:dyDescent="0.45">
      <c r="A1526" t="s">
        <v>8219</v>
      </c>
      <c r="B1526">
        <v>277</v>
      </c>
      <c r="C1526">
        <v>20</v>
      </c>
      <c r="E1526" t="s">
        <v>8221</v>
      </c>
      <c r="F1526">
        <v>1</v>
      </c>
    </row>
    <row r="1527" spans="1:6" x14ac:dyDescent="0.45">
      <c r="A1527" t="s">
        <v>8219</v>
      </c>
      <c r="B1527">
        <v>118</v>
      </c>
      <c r="C1527">
        <v>26</v>
      </c>
      <c r="E1527" t="s">
        <v>8221</v>
      </c>
      <c r="F1527">
        <v>0</v>
      </c>
    </row>
    <row r="1528" spans="1:6" x14ac:dyDescent="0.45">
      <c r="A1528" t="s">
        <v>8219</v>
      </c>
      <c r="B1528">
        <v>97</v>
      </c>
      <c r="C1528">
        <v>72</v>
      </c>
      <c r="E1528" t="s">
        <v>8221</v>
      </c>
      <c r="F1528">
        <v>6</v>
      </c>
    </row>
    <row r="1529" spans="1:6" x14ac:dyDescent="0.45">
      <c r="A1529" t="s">
        <v>8219</v>
      </c>
      <c r="B1529">
        <v>20</v>
      </c>
      <c r="C1529">
        <v>3</v>
      </c>
      <c r="E1529" t="s">
        <v>8221</v>
      </c>
      <c r="F1529">
        <v>6</v>
      </c>
    </row>
    <row r="1530" spans="1:6" x14ac:dyDescent="0.45">
      <c r="A1530" t="s">
        <v>8219</v>
      </c>
      <c r="B1530">
        <v>26</v>
      </c>
      <c r="C1530">
        <v>18</v>
      </c>
      <c r="E1530" t="s">
        <v>8221</v>
      </c>
      <c r="F1530">
        <v>1</v>
      </c>
    </row>
    <row r="1531" spans="1:6" x14ac:dyDescent="0.45">
      <c r="A1531" t="s">
        <v>8219</v>
      </c>
      <c r="B1531">
        <v>128</v>
      </c>
      <c r="C1531">
        <v>30</v>
      </c>
      <c r="E1531" t="s">
        <v>8221</v>
      </c>
      <c r="F1531">
        <v>3</v>
      </c>
    </row>
    <row r="1532" spans="1:6" x14ac:dyDescent="0.45">
      <c r="A1532" t="s">
        <v>8219</v>
      </c>
      <c r="B1532">
        <v>15</v>
      </c>
      <c r="C1532">
        <v>23</v>
      </c>
    </row>
    <row r="1533" spans="1:6" x14ac:dyDescent="0.45">
      <c r="A1533" t="s">
        <v>8219</v>
      </c>
      <c r="B1533">
        <v>25</v>
      </c>
      <c r="C1533">
        <v>54</v>
      </c>
    </row>
    <row r="1534" spans="1:6" x14ac:dyDescent="0.45">
      <c r="A1534" t="s">
        <v>8219</v>
      </c>
      <c r="B1534">
        <v>55</v>
      </c>
      <c r="C1534">
        <v>26</v>
      </c>
    </row>
    <row r="1535" spans="1:6" x14ac:dyDescent="0.45">
      <c r="A1535" t="s">
        <v>8219</v>
      </c>
      <c r="B1535">
        <v>107</v>
      </c>
      <c r="C1535">
        <v>9</v>
      </c>
    </row>
    <row r="1536" spans="1:6" x14ac:dyDescent="0.45">
      <c r="A1536" t="s">
        <v>8219</v>
      </c>
      <c r="B1536">
        <v>557</v>
      </c>
      <c r="C1536">
        <v>27</v>
      </c>
    </row>
    <row r="1537" spans="1:3" x14ac:dyDescent="0.45">
      <c r="A1537" t="s">
        <v>8219</v>
      </c>
      <c r="B1537">
        <v>40</v>
      </c>
      <c r="C1537">
        <v>30</v>
      </c>
    </row>
    <row r="1538" spans="1:3" x14ac:dyDescent="0.45">
      <c r="A1538" t="s">
        <v>8219</v>
      </c>
      <c r="B1538">
        <v>36</v>
      </c>
      <c r="C1538">
        <v>52</v>
      </c>
    </row>
    <row r="1539" spans="1:3" x14ac:dyDescent="0.45">
      <c r="A1539" t="s">
        <v>8219</v>
      </c>
      <c r="B1539">
        <v>159</v>
      </c>
      <c r="C1539">
        <v>17</v>
      </c>
    </row>
    <row r="1540" spans="1:3" x14ac:dyDescent="0.45">
      <c r="A1540" t="s">
        <v>8219</v>
      </c>
      <c r="B1540">
        <v>41</v>
      </c>
      <c r="C1540">
        <v>19</v>
      </c>
    </row>
    <row r="1541" spans="1:3" x14ac:dyDescent="0.45">
      <c r="A1541" t="s">
        <v>8219</v>
      </c>
      <c r="B1541">
        <v>226</v>
      </c>
      <c r="C1541">
        <v>77</v>
      </c>
    </row>
    <row r="1542" spans="1:3" x14ac:dyDescent="0.45">
      <c r="A1542" t="s">
        <v>8219</v>
      </c>
      <c r="B1542">
        <v>30</v>
      </c>
      <c r="C1542">
        <v>21</v>
      </c>
    </row>
    <row r="1543" spans="1:3" x14ac:dyDescent="0.45">
      <c r="A1543" t="s">
        <v>8219</v>
      </c>
      <c r="B1543">
        <v>103</v>
      </c>
      <c r="C1543">
        <v>38</v>
      </c>
    </row>
    <row r="1544" spans="1:3" x14ac:dyDescent="0.45">
      <c r="A1544" t="s">
        <v>8219</v>
      </c>
      <c r="B1544">
        <v>62</v>
      </c>
      <c r="C1544">
        <v>28</v>
      </c>
    </row>
    <row r="1545" spans="1:3" x14ac:dyDescent="0.45">
      <c r="A1545" t="s">
        <v>8219</v>
      </c>
      <c r="B1545">
        <v>6</v>
      </c>
      <c r="C1545">
        <v>48</v>
      </c>
    </row>
    <row r="1546" spans="1:3" x14ac:dyDescent="0.45">
      <c r="A1546" t="s">
        <v>8219</v>
      </c>
      <c r="B1546">
        <v>182</v>
      </c>
      <c r="C1546">
        <v>46</v>
      </c>
    </row>
    <row r="1547" spans="1:3" x14ac:dyDescent="0.45">
      <c r="A1547" t="s">
        <v>8219</v>
      </c>
      <c r="B1547">
        <v>145</v>
      </c>
      <c r="C1547">
        <v>30</v>
      </c>
    </row>
    <row r="1548" spans="1:3" x14ac:dyDescent="0.45">
      <c r="A1548" t="s">
        <v>8219</v>
      </c>
      <c r="B1548">
        <v>25</v>
      </c>
      <c r="C1548">
        <v>64</v>
      </c>
    </row>
    <row r="1549" spans="1:3" x14ac:dyDescent="0.45">
      <c r="A1549" t="s">
        <v>8219</v>
      </c>
      <c r="B1549">
        <v>320</v>
      </c>
      <c r="C1549">
        <v>15</v>
      </c>
    </row>
    <row r="1550" spans="1:3" x14ac:dyDescent="0.45">
      <c r="A1550" t="s">
        <v>8219</v>
      </c>
      <c r="B1550">
        <v>99</v>
      </c>
      <c r="C1550">
        <v>41</v>
      </c>
    </row>
    <row r="1551" spans="1:3" x14ac:dyDescent="0.45">
      <c r="A1551" t="s">
        <v>8219</v>
      </c>
      <c r="B1551">
        <v>348</v>
      </c>
      <c r="C1551">
        <v>35</v>
      </c>
    </row>
    <row r="1552" spans="1:3" x14ac:dyDescent="0.45">
      <c r="A1552" t="s">
        <v>8219</v>
      </c>
      <c r="B1552">
        <v>41</v>
      </c>
      <c r="C1552">
        <v>45</v>
      </c>
    </row>
    <row r="1553" spans="1:3" x14ac:dyDescent="0.45">
      <c r="A1553" t="s">
        <v>8219</v>
      </c>
      <c r="B1553">
        <v>29</v>
      </c>
      <c r="C1553">
        <v>62</v>
      </c>
    </row>
    <row r="1554" spans="1:3" x14ac:dyDescent="0.45">
      <c r="A1554" t="s">
        <v>8219</v>
      </c>
      <c r="B1554">
        <v>25</v>
      </c>
      <c r="C1554">
        <v>22</v>
      </c>
    </row>
    <row r="1555" spans="1:3" x14ac:dyDescent="0.45">
      <c r="A1555" t="s">
        <v>8219</v>
      </c>
      <c r="B1555">
        <v>23</v>
      </c>
      <c r="C1555">
        <v>18</v>
      </c>
    </row>
    <row r="1556" spans="1:3" x14ac:dyDescent="0.45">
      <c r="A1556" t="s">
        <v>8219</v>
      </c>
      <c r="B1556">
        <v>1260</v>
      </c>
      <c r="C1556">
        <v>12</v>
      </c>
    </row>
    <row r="1557" spans="1:3" x14ac:dyDescent="0.45">
      <c r="A1557" t="s">
        <v>8219</v>
      </c>
      <c r="B1557">
        <v>307</v>
      </c>
      <c r="C1557">
        <v>44</v>
      </c>
    </row>
    <row r="1558" spans="1:3" x14ac:dyDescent="0.45">
      <c r="A1558" t="s">
        <v>8219</v>
      </c>
      <c r="B1558">
        <v>329</v>
      </c>
      <c r="C1558">
        <v>27</v>
      </c>
    </row>
    <row r="1559" spans="1:3" x14ac:dyDescent="0.45">
      <c r="A1559" t="s">
        <v>8219</v>
      </c>
      <c r="B1559">
        <v>32</v>
      </c>
      <c r="C1559">
        <v>38</v>
      </c>
    </row>
    <row r="1560" spans="1:3" x14ac:dyDescent="0.45">
      <c r="A1560" t="s">
        <v>8219</v>
      </c>
      <c r="B1560">
        <v>27</v>
      </c>
      <c r="C1560">
        <v>28</v>
      </c>
    </row>
    <row r="1561" spans="1:3" x14ac:dyDescent="0.45">
      <c r="A1561" t="s">
        <v>8219</v>
      </c>
      <c r="B1561">
        <v>236</v>
      </c>
      <c r="C1561">
        <v>24</v>
      </c>
    </row>
    <row r="1562" spans="1:3" x14ac:dyDescent="0.45">
      <c r="A1562" t="s">
        <v>8219</v>
      </c>
      <c r="B1562">
        <v>42</v>
      </c>
      <c r="C1562">
        <v>65</v>
      </c>
    </row>
    <row r="1563" spans="1:3" x14ac:dyDescent="0.45">
      <c r="A1563" t="s">
        <v>8219</v>
      </c>
      <c r="B1563">
        <v>95</v>
      </c>
      <c r="C1563">
        <v>46</v>
      </c>
    </row>
    <row r="1564" spans="1:3" x14ac:dyDescent="0.45">
      <c r="A1564" t="s">
        <v>8219</v>
      </c>
      <c r="B1564">
        <v>37</v>
      </c>
      <c r="C1564">
        <v>85</v>
      </c>
    </row>
    <row r="1565" spans="1:3" x14ac:dyDescent="0.45">
      <c r="A1565" t="s">
        <v>8219</v>
      </c>
      <c r="B1565">
        <v>128</v>
      </c>
      <c r="C1565">
        <v>66</v>
      </c>
    </row>
    <row r="1566" spans="1:3" x14ac:dyDescent="0.45">
      <c r="A1566" t="s">
        <v>8219</v>
      </c>
      <c r="B1566">
        <v>156</v>
      </c>
      <c r="C1566">
        <v>165</v>
      </c>
    </row>
    <row r="1567" spans="1:3" x14ac:dyDescent="0.45">
      <c r="A1567" t="s">
        <v>8219</v>
      </c>
      <c r="B1567">
        <v>64</v>
      </c>
      <c r="C1567">
        <v>17</v>
      </c>
    </row>
    <row r="1568" spans="1:3" x14ac:dyDescent="0.45">
      <c r="A1568" t="s">
        <v>8219</v>
      </c>
      <c r="B1568">
        <v>58</v>
      </c>
      <c r="C1568">
        <v>3</v>
      </c>
    </row>
    <row r="1569" spans="1:3" x14ac:dyDescent="0.45">
      <c r="A1569" t="s">
        <v>8219</v>
      </c>
      <c r="B1569">
        <v>20</v>
      </c>
      <c r="C1569">
        <v>17</v>
      </c>
    </row>
    <row r="1570" spans="1:3" x14ac:dyDescent="0.45">
      <c r="A1570" t="s">
        <v>8219</v>
      </c>
      <c r="B1570">
        <v>47</v>
      </c>
      <c r="C1570">
        <v>91</v>
      </c>
    </row>
    <row r="1571" spans="1:3" x14ac:dyDescent="0.45">
      <c r="A1571" t="s">
        <v>8219</v>
      </c>
      <c r="B1571">
        <v>54</v>
      </c>
      <c r="C1571">
        <v>67</v>
      </c>
    </row>
    <row r="1572" spans="1:3" x14ac:dyDescent="0.45">
      <c r="A1572" t="s">
        <v>8219</v>
      </c>
      <c r="B1572">
        <v>9</v>
      </c>
      <c r="C1572">
        <v>18</v>
      </c>
    </row>
    <row r="1573" spans="1:3" x14ac:dyDescent="0.45">
      <c r="A1573" t="s">
        <v>8219</v>
      </c>
      <c r="B1573">
        <v>213</v>
      </c>
      <c r="C1573">
        <v>21</v>
      </c>
    </row>
    <row r="1574" spans="1:3" x14ac:dyDescent="0.45">
      <c r="A1574" t="s">
        <v>8219</v>
      </c>
      <c r="B1574">
        <v>57</v>
      </c>
      <c r="C1574">
        <v>40</v>
      </c>
    </row>
    <row r="1575" spans="1:3" x14ac:dyDescent="0.45">
      <c r="A1575" t="s">
        <v>8219</v>
      </c>
      <c r="B1575">
        <v>25</v>
      </c>
      <c r="C1575">
        <v>78</v>
      </c>
    </row>
    <row r="1576" spans="1:3" x14ac:dyDescent="0.45">
      <c r="A1576" t="s">
        <v>8219</v>
      </c>
      <c r="B1576">
        <v>104</v>
      </c>
      <c r="C1576">
        <v>26</v>
      </c>
    </row>
    <row r="1577" spans="1:3" x14ac:dyDescent="0.45">
      <c r="A1577" t="s">
        <v>8219</v>
      </c>
      <c r="B1577">
        <v>34</v>
      </c>
      <c r="C1577">
        <v>14</v>
      </c>
    </row>
    <row r="1578" spans="1:3" x14ac:dyDescent="0.45">
      <c r="A1578" t="s">
        <v>8219</v>
      </c>
      <c r="B1578">
        <v>67</v>
      </c>
      <c r="C1578">
        <v>44</v>
      </c>
    </row>
    <row r="1579" spans="1:3" x14ac:dyDescent="0.45">
      <c r="A1579" t="s">
        <v>8219</v>
      </c>
      <c r="B1579">
        <v>241</v>
      </c>
      <c r="C1579">
        <v>9</v>
      </c>
    </row>
    <row r="1580" spans="1:3" x14ac:dyDescent="0.45">
      <c r="A1580" t="s">
        <v>8219</v>
      </c>
      <c r="B1580">
        <v>123</v>
      </c>
      <c r="C1580">
        <v>30</v>
      </c>
    </row>
    <row r="1581" spans="1:3" x14ac:dyDescent="0.45">
      <c r="A1581" t="s">
        <v>8219</v>
      </c>
      <c r="B1581">
        <v>302</v>
      </c>
      <c r="C1581">
        <v>45</v>
      </c>
    </row>
    <row r="1582" spans="1:3" x14ac:dyDescent="0.45">
      <c r="A1582" t="s">
        <v>8219</v>
      </c>
      <c r="B1582">
        <v>89</v>
      </c>
      <c r="C1582">
        <v>56</v>
      </c>
    </row>
    <row r="1583" spans="1:3" x14ac:dyDescent="0.45">
      <c r="A1583" t="s">
        <v>8219</v>
      </c>
      <c r="B1583">
        <v>41</v>
      </c>
      <c r="C1583">
        <v>46</v>
      </c>
    </row>
    <row r="1584" spans="1:3" x14ac:dyDescent="0.45">
      <c r="A1584" t="s">
        <v>8219</v>
      </c>
      <c r="B1584">
        <v>69</v>
      </c>
      <c r="C1584">
        <v>34</v>
      </c>
    </row>
    <row r="1585" spans="1:3" x14ac:dyDescent="0.45">
      <c r="A1585" t="s">
        <v>8219</v>
      </c>
      <c r="B1585">
        <v>52</v>
      </c>
      <c r="C1585">
        <v>98</v>
      </c>
    </row>
    <row r="1586" spans="1:3" x14ac:dyDescent="0.45">
      <c r="A1586" t="s">
        <v>8219</v>
      </c>
      <c r="B1586">
        <v>57</v>
      </c>
      <c r="C1586">
        <v>46</v>
      </c>
    </row>
    <row r="1587" spans="1:3" x14ac:dyDescent="0.45">
      <c r="A1587" t="s">
        <v>8219</v>
      </c>
      <c r="B1587">
        <v>74</v>
      </c>
      <c r="C1587">
        <v>10</v>
      </c>
    </row>
    <row r="1588" spans="1:3" x14ac:dyDescent="0.45">
      <c r="A1588" t="s">
        <v>8219</v>
      </c>
      <c r="B1588">
        <v>63</v>
      </c>
      <c r="C1588">
        <v>76</v>
      </c>
    </row>
    <row r="1589" spans="1:3" x14ac:dyDescent="0.45">
      <c r="A1589" t="s">
        <v>8219</v>
      </c>
      <c r="B1589">
        <v>72</v>
      </c>
      <c r="C1589">
        <v>104</v>
      </c>
    </row>
    <row r="1590" spans="1:3" x14ac:dyDescent="0.45">
      <c r="A1590" t="s">
        <v>8219</v>
      </c>
      <c r="B1590">
        <v>71</v>
      </c>
      <c r="C1590">
        <v>87</v>
      </c>
    </row>
    <row r="1591" spans="1:3" x14ac:dyDescent="0.45">
      <c r="A1591" t="s">
        <v>8219</v>
      </c>
      <c r="B1591">
        <v>21</v>
      </c>
      <c r="C1591">
        <v>29</v>
      </c>
    </row>
    <row r="1592" spans="1:3" x14ac:dyDescent="0.45">
      <c r="A1592" t="s">
        <v>8219</v>
      </c>
      <c r="B1592">
        <v>930</v>
      </c>
      <c r="C1592">
        <v>51</v>
      </c>
    </row>
    <row r="1593" spans="1:3" x14ac:dyDescent="0.45">
      <c r="A1593" t="s">
        <v>8219</v>
      </c>
      <c r="B1593">
        <v>55</v>
      </c>
      <c r="C1593">
        <v>12</v>
      </c>
    </row>
    <row r="1594" spans="1:3" x14ac:dyDescent="0.45">
      <c r="A1594" t="s">
        <v>8219</v>
      </c>
      <c r="B1594">
        <v>61</v>
      </c>
      <c r="C1594">
        <v>72</v>
      </c>
    </row>
    <row r="1595" spans="1:3" x14ac:dyDescent="0.45">
      <c r="A1595" t="s">
        <v>8219</v>
      </c>
      <c r="B1595">
        <v>82</v>
      </c>
      <c r="C1595">
        <v>21</v>
      </c>
    </row>
    <row r="1596" spans="1:3" x14ac:dyDescent="0.45">
      <c r="A1596" t="s">
        <v>8219</v>
      </c>
      <c r="B1596">
        <v>71</v>
      </c>
      <c r="C1596">
        <v>42</v>
      </c>
    </row>
    <row r="1597" spans="1:3" x14ac:dyDescent="0.45">
      <c r="A1597" t="s">
        <v>8219</v>
      </c>
      <c r="B1597">
        <v>117</v>
      </c>
      <c r="C1597">
        <v>71</v>
      </c>
    </row>
    <row r="1598" spans="1:3" x14ac:dyDescent="0.45">
      <c r="A1598" t="s">
        <v>8219</v>
      </c>
      <c r="B1598">
        <v>29</v>
      </c>
      <c r="C1598">
        <v>168</v>
      </c>
    </row>
    <row r="1599" spans="1:3" x14ac:dyDescent="0.45">
      <c r="A1599" t="s">
        <v>8219</v>
      </c>
      <c r="B1599">
        <v>74</v>
      </c>
      <c r="C1599">
        <v>19</v>
      </c>
    </row>
    <row r="1600" spans="1:3" x14ac:dyDescent="0.45">
      <c r="A1600" t="s">
        <v>8219</v>
      </c>
      <c r="B1600">
        <v>23</v>
      </c>
      <c r="C1600">
        <v>37</v>
      </c>
    </row>
    <row r="1601" spans="1:3" x14ac:dyDescent="0.45">
      <c r="A1601" t="s">
        <v>8219</v>
      </c>
      <c r="B1601">
        <v>60</v>
      </c>
      <c r="C1601">
        <v>36</v>
      </c>
    </row>
    <row r="1602" spans="1:3" x14ac:dyDescent="0.45">
      <c r="A1602" t="s">
        <v>8219</v>
      </c>
      <c r="B1602">
        <v>55</v>
      </c>
      <c r="C1602">
        <v>14</v>
      </c>
    </row>
    <row r="1603" spans="1:3" x14ac:dyDescent="0.45">
      <c r="A1603" t="s">
        <v>8219</v>
      </c>
      <c r="B1603">
        <v>51</v>
      </c>
      <c r="C1603">
        <v>18</v>
      </c>
    </row>
    <row r="1604" spans="1:3" x14ac:dyDescent="0.45">
      <c r="A1604" t="s">
        <v>8219</v>
      </c>
      <c r="B1604">
        <v>78</v>
      </c>
      <c r="C1604">
        <v>82</v>
      </c>
    </row>
    <row r="1605" spans="1:3" x14ac:dyDescent="0.45">
      <c r="A1605" t="s">
        <v>8219</v>
      </c>
      <c r="B1605">
        <v>62</v>
      </c>
      <c r="C1605">
        <v>43</v>
      </c>
    </row>
    <row r="1606" spans="1:3" x14ac:dyDescent="0.45">
      <c r="A1606" t="s">
        <v>8219</v>
      </c>
      <c r="B1606">
        <v>45</v>
      </c>
      <c r="C1606">
        <v>8</v>
      </c>
    </row>
    <row r="1607" spans="1:3" x14ac:dyDescent="0.45">
      <c r="A1607" t="s">
        <v>8219</v>
      </c>
      <c r="B1607">
        <v>15</v>
      </c>
      <c r="C1607">
        <v>45</v>
      </c>
    </row>
    <row r="1608" spans="1:3" x14ac:dyDescent="0.45">
      <c r="A1608" t="s">
        <v>8219</v>
      </c>
      <c r="B1608">
        <v>151</v>
      </c>
      <c r="C1608">
        <v>20</v>
      </c>
    </row>
    <row r="1609" spans="1:3" x14ac:dyDescent="0.45">
      <c r="A1609" t="s">
        <v>8219</v>
      </c>
      <c r="B1609">
        <v>68</v>
      </c>
      <c r="C1609">
        <v>31</v>
      </c>
    </row>
    <row r="1610" spans="1:3" x14ac:dyDescent="0.45">
      <c r="A1610" t="s">
        <v>8219</v>
      </c>
      <c r="B1610">
        <v>46</v>
      </c>
      <c r="C1610">
        <v>25</v>
      </c>
    </row>
    <row r="1611" spans="1:3" x14ac:dyDescent="0.45">
      <c r="A1611" t="s">
        <v>8219</v>
      </c>
      <c r="B1611">
        <v>24</v>
      </c>
      <c r="C1611">
        <v>14</v>
      </c>
    </row>
    <row r="1612" spans="1:3" x14ac:dyDescent="0.45">
      <c r="A1612" t="s">
        <v>8219</v>
      </c>
      <c r="B1612">
        <v>70</v>
      </c>
      <c r="C1612">
        <v>45</v>
      </c>
    </row>
    <row r="1613" spans="1:3" x14ac:dyDescent="0.45">
      <c r="A1613" t="s">
        <v>8219</v>
      </c>
      <c r="B1613">
        <v>244</v>
      </c>
      <c r="C1613">
        <v>20</v>
      </c>
    </row>
    <row r="1614" spans="1:3" x14ac:dyDescent="0.45">
      <c r="A1614" t="s">
        <v>8219</v>
      </c>
      <c r="B1614">
        <v>82</v>
      </c>
      <c r="C1614">
        <v>39</v>
      </c>
    </row>
    <row r="1615" spans="1:3" x14ac:dyDescent="0.45">
      <c r="A1615" t="s">
        <v>8219</v>
      </c>
      <c r="B1615">
        <v>226</v>
      </c>
      <c r="C1615">
        <v>16</v>
      </c>
    </row>
    <row r="1616" spans="1:3" x14ac:dyDescent="0.45">
      <c r="A1616" t="s">
        <v>8219</v>
      </c>
      <c r="B1616">
        <v>60</v>
      </c>
      <c r="C1616">
        <v>37</v>
      </c>
    </row>
    <row r="1617" spans="1:3" x14ac:dyDescent="0.45">
      <c r="A1617" t="s">
        <v>8219</v>
      </c>
      <c r="B1617">
        <v>322</v>
      </c>
      <c r="C1617">
        <v>14</v>
      </c>
    </row>
    <row r="1618" spans="1:3" x14ac:dyDescent="0.45">
      <c r="A1618" t="s">
        <v>8219</v>
      </c>
      <c r="B1618">
        <v>94</v>
      </c>
      <c r="C1618">
        <v>21</v>
      </c>
    </row>
    <row r="1619" spans="1:3" x14ac:dyDescent="0.45">
      <c r="A1619" t="s">
        <v>8219</v>
      </c>
      <c r="B1619">
        <v>47</v>
      </c>
      <c r="C1619">
        <v>69</v>
      </c>
    </row>
    <row r="1620" spans="1:3" x14ac:dyDescent="0.45">
      <c r="A1620" t="s">
        <v>8219</v>
      </c>
      <c r="B1620">
        <v>115</v>
      </c>
      <c r="C1620">
        <v>16</v>
      </c>
    </row>
    <row r="1621" spans="1:3" x14ac:dyDescent="0.45">
      <c r="A1621" t="s">
        <v>8219</v>
      </c>
      <c r="B1621">
        <v>134</v>
      </c>
      <c r="C1621">
        <v>55</v>
      </c>
    </row>
    <row r="1622" spans="1:3" x14ac:dyDescent="0.45">
      <c r="A1622" t="s">
        <v>8219</v>
      </c>
      <c r="B1622">
        <v>35</v>
      </c>
      <c r="C1622">
        <v>27</v>
      </c>
    </row>
    <row r="1623" spans="1:3" x14ac:dyDescent="0.45">
      <c r="A1623" t="s">
        <v>8219</v>
      </c>
      <c r="B1623">
        <v>104</v>
      </c>
      <c r="C1623">
        <v>36</v>
      </c>
    </row>
    <row r="1624" spans="1:3" x14ac:dyDescent="0.45">
      <c r="A1624" t="s">
        <v>8219</v>
      </c>
      <c r="B1624">
        <v>184</v>
      </c>
      <c r="C1624">
        <v>19</v>
      </c>
    </row>
    <row r="1625" spans="1:3" x14ac:dyDescent="0.45">
      <c r="A1625" t="s">
        <v>8219</v>
      </c>
      <c r="B1625">
        <v>119</v>
      </c>
      <c r="C1625">
        <v>12</v>
      </c>
    </row>
    <row r="1626" spans="1:3" x14ac:dyDescent="0.45">
      <c r="A1626" t="s">
        <v>8219</v>
      </c>
      <c r="B1626">
        <v>59</v>
      </c>
      <c r="C1626">
        <v>17</v>
      </c>
    </row>
    <row r="1627" spans="1:3" x14ac:dyDescent="0.45">
      <c r="A1627" t="s">
        <v>8219</v>
      </c>
      <c r="B1627">
        <v>113</v>
      </c>
      <c r="C1627">
        <v>114</v>
      </c>
    </row>
    <row r="1628" spans="1:3" x14ac:dyDescent="0.45">
      <c r="A1628" t="s">
        <v>8219</v>
      </c>
      <c r="B1628">
        <v>84</v>
      </c>
      <c r="C1628">
        <v>93</v>
      </c>
    </row>
    <row r="1629" spans="1:3" x14ac:dyDescent="0.45">
      <c r="A1629" t="s">
        <v>8219</v>
      </c>
      <c r="B1629">
        <v>74</v>
      </c>
      <c r="C1629">
        <v>36</v>
      </c>
    </row>
    <row r="1630" spans="1:3" x14ac:dyDescent="0.45">
      <c r="A1630" t="s">
        <v>8219</v>
      </c>
      <c r="B1630">
        <v>216</v>
      </c>
      <c r="C1630">
        <v>61</v>
      </c>
    </row>
    <row r="1631" spans="1:3" x14ac:dyDescent="0.45">
      <c r="A1631" t="s">
        <v>8219</v>
      </c>
      <c r="B1631">
        <v>39</v>
      </c>
      <c r="C1631">
        <v>47</v>
      </c>
    </row>
    <row r="1632" spans="1:3" x14ac:dyDescent="0.45">
      <c r="A1632" t="s">
        <v>8219</v>
      </c>
      <c r="B1632">
        <v>21</v>
      </c>
      <c r="C1632">
        <v>17</v>
      </c>
    </row>
    <row r="1633" spans="1:3" x14ac:dyDescent="0.45">
      <c r="A1633" t="s">
        <v>8219</v>
      </c>
      <c r="B1633">
        <v>30</v>
      </c>
      <c r="C1633">
        <v>63</v>
      </c>
    </row>
    <row r="1634" spans="1:3" x14ac:dyDescent="0.45">
      <c r="A1634" t="s">
        <v>8219</v>
      </c>
      <c r="B1634">
        <v>37</v>
      </c>
      <c r="C1634">
        <v>9</v>
      </c>
    </row>
    <row r="1635" spans="1:3" x14ac:dyDescent="0.45">
      <c r="A1635" t="s">
        <v>8219</v>
      </c>
      <c r="B1635">
        <v>202</v>
      </c>
      <c r="C1635">
        <v>30</v>
      </c>
    </row>
    <row r="1636" spans="1:3" x14ac:dyDescent="0.45">
      <c r="A1636" t="s">
        <v>8219</v>
      </c>
      <c r="B1636">
        <v>37</v>
      </c>
      <c r="C1636">
        <v>23</v>
      </c>
    </row>
    <row r="1637" spans="1:3" x14ac:dyDescent="0.45">
      <c r="A1637" t="s">
        <v>8219</v>
      </c>
      <c r="B1637">
        <v>28</v>
      </c>
      <c r="C1637">
        <v>33</v>
      </c>
    </row>
    <row r="1638" spans="1:3" x14ac:dyDescent="0.45">
      <c r="A1638" t="s">
        <v>8219</v>
      </c>
      <c r="B1638">
        <v>26</v>
      </c>
      <c r="C1638">
        <v>39</v>
      </c>
    </row>
    <row r="1639" spans="1:3" x14ac:dyDescent="0.45">
      <c r="A1639" t="s">
        <v>8219</v>
      </c>
      <c r="B1639">
        <v>61</v>
      </c>
      <c r="C1639">
        <v>17</v>
      </c>
    </row>
    <row r="1640" spans="1:3" x14ac:dyDescent="0.45">
      <c r="A1640" t="s">
        <v>8219</v>
      </c>
      <c r="B1640">
        <v>115</v>
      </c>
      <c r="C1640">
        <v>6</v>
      </c>
    </row>
    <row r="1641" spans="1:3" x14ac:dyDescent="0.45">
      <c r="A1641" t="s">
        <v>8219</v>
      </c>
      <c r="B1641">
        <v>181</v>
      </c>
      <c r="C1641">
        <v>39</v>
      </c>
    </row>
    <row r="1642" spans="1:3" x14ac:dyDescent="0.45">
      <c r="A1642" t="s">
        <v>8219</v>
      </c>
      <c r="B1642">
        <v>110</v>
      </c>
      <c r="C1642">
        <v>57</v>
      </c>
    </row>
    <row r="1643" spans="1:3" x14ac:dyDescent="0.45">
      <c r="A1643" t="s">
        <v>8219</v>
      </c>
      <c r="B1643">
        <v>269</v>
      </c>
      <c r="C1643">
        <v>56</v>
      </c>
    </row>
    <row r="1644" spans="1:3" x14ac:dyDescent="0.45">
      <c r="A1644" t="s">
        <v>8219</v>
      </c>
      <c r="B1644">
        <v>79</v>
      </c>
      <c r="C1644">
        <v>13</v>
      </c>
    </row>
    <row r="1645" spans="1:3" x14ac:dyDescent="0.45">
      <c r="A1645" t="s">
        <v>8219</v>
      </c>
      <c r="B1645">
        <v>104</v>
      </c>
      <c r="C1645">
        <v>95</v>
      </c>
    </row>
    <row r="1646" spans="1:3" x14ac:dyDescent="0.45">
      <c r="A1646" t="s">
        <v>8219</v>
      </c>
      <c r="B1646">
        <v>34</v>
      </c>
      <c r="C1646">
        <v>80</v>
      </c>
    </row>
    <row r="1647" spans="1:3" x14ac:dyDescent="0.45">
      <c r="A1647" t="s">
        <v>8219</v>
      </c>
      <c r="B1647">
        <v>167</v>
      </c>
      <c r="C1647">
        <v>133</v>
      </c>
    </row>
    <row r="1648" spans="1:3" x14ac:dyDescent="0.45">
      <c r="A1648" t="s">
        <v>8219</v>
      </c>
      <c r="B1648">
        <v>183</v>
      </c>
      <c r="C1648">
        <v>44</v>
      </c>
    </row>
    <row r="1649" spans="1:3" x14ac:dyDescent="0.45">
      <c r="A1649" t="s">
        <v>8219</v>
      </c>
      <c r="B1649">
        <v>71</v>
      </c>
      <c r="C1649">
        <v>30</v>
      </c>
    </row>
    <row r="1650" spans="1:3" x14ac:dyDescent="0.45">
      <c r="A1650" t="s">
        <v>8219</v>
      </c>
      <c r="B1650">
        <v>69</v>
      </c>
      <c r="C1650">
        <v>56</v>
      </c>
    </row>
    <row r="1651" spans="1:3" x14ac:dyDescent="0.45">
      <c r="A1651" t="s">
        <v>8219</v>
      </c>
      <c r="B1651">
        <v>270</v>
      </c>
      <c r="C1651">
        <v>66</v>
      </c>
    </row>
    <row r="1652" spans="1:3" x14ac:dyDescent="0.45">
      <c r="A1652" t="s">
        <v>8219</v>
      </c>
      <c r="B1652">
        <v>193</v>
      </c>
      <c r="C1652">
        <v>29</v>
      </c>
    </row>
    <row r="1653" spans="1:3" x14ac:dyDescent="0.45">
      <c r="A1653" t="s">
        <v>8219</v>
      </c>
      <c r="B1653">
        <v>57</v>
      </c>
      <c r="C1653">
        <v>72</v>
      </c>
    </row>
    <row r="1654" spans="1:3" x14ac:dyDescent="0.45">
      <c r="A1654" t="s">
        <v>8219</v>
      </c>
      <c r="B1654">
        <v>200</v>
      </c>
      <c r="C1654">
        <v>27</v>
      </c>
    </row>
    <row r="1655" spans="1:3" x14ac:dyDescent="0.45">
      <c r="A1655" t="s">
        <v>8219</v>
      </c>
      <c r="B1655">
        <v>88</v>
      </c>
      <c r="C1655">
        <v>10</v>
      </c>
    </row>
    <row r="1656" spans="1:3" x14ac:dyDescent="0.45">
      <c r="A1656" t="s">
        <v>8219</v>
      </c>
      <c r="B1656">
        <v>213</v>
      </c>
      <c r="C1656">
        <v>35</v>
      </c>
    </row>
    <row r="1657" spans="1:3" x14ac:dyDescent="0.45">
      <c r="A1657" t="s">
        <v>8219</v>
      </c>
      <c r="B1657">
        <v>20</v>
      </c>
      <c r="C1657">
        <v>29</v>
      </c>
    </row>
    <row r="1658" spans="1:3" x14ac:dyDescent="0.45">
      <c r="A1658" t="s">
        <v>8219</v>
      </c>
      <c r="B1658">
        <v>50</v>
      </c>
      <c r="C1658">
        <v>13</v>
      </c>
    </row>
    <row r="1659" spans="1:3" x14ac:dyDescent="0.45">
      <c r="A1659" t="s">
        <v>8219</v>
      </c>
      <c r="B1659">
        <v>115</v>
      </c>
      <c r="C1659">
        <v>72</v>
      </c>
    </row>
    <row r="1660" spans="1:3" x14ac:dyDescent="0.45">
      <c r="A1660" t="s">
        <v>8219</v>
      </c>
      <c r="B1660">
        <v>186</v>
      </c>
      <c r="C1660">
        <v>78</v>
      </c>
    </row>
    <row r="1661" spans="1:3" x14ac:dyDescent="0.45">
      <c r="A1661" t="s">
        <v>8219</v>
      </c>
      <c r="B1661">
        <v>18</v>
      </c>
      <c r="C1661">
        <v>49</v>
      </c>
    </row>
    <row r="1662" spans="1:3" x14ac:dyDescent="0.45">
      <c r="A1662" t="s">
        <v>8219</v>
      </c>
      <c r="B1662">
        <v>176</v>
      </c>
      <c r="C1662">
        <v>42</v>
      </c>
    </row>
    <row r="1663" spans="1:3" x14ac:dyDescent="0.45">
      <c r="A1663" t="s">
        <v>8219</v>
      </c>
      <c r="B1663">
        <v>41</v>
      </c>
      <c r="C1663">
        <v>35</v>
      </c>
    </row>
    <row r="1664" spans="1:3" x14ac:dyDescent="0.45">
      <c r="A1664" t="s">
        <v>8219</v>
      </c>
      <c r="B1664">
        <v>75</v>
      </c>
      <c r="C1664">
        <v>42</v>
      </c>
    </row>
    <row r="1665" spans="1:3" x14ac:dyDescent="0.45">
      <c r="A1665" t="s">
        <v>8219</v>
      </c>
      <c r="B1665">
        <v>97</v>
      </c>
      <c r="C1665">
        <v>42</v>
      </c>
    </row>
    <row r="1666" spans="1:3" x14ac:dyDescent="0.45">
      <c r="A1666" t="s">
        <v>8219</v>
      </c>
      <c r="B1666">
        <v>73</v>
      </c>
      <c r="C1666">
        <v>31</v>
      </c>
    </row>
    <row r="1667" spans="1:3" x14ac:dyDescent="0.45">
      <c r="A1667" t="s">
        <v>8219</v>
      </c>
      <c r="B1667">
        <v>49</v>
      </c>
      <c r="C1667">
        <v>38</v>
      </c>
    </row>
    <row r="1668" spans="1:3" x14ac:dyDescent="0.45">
      <c r="A1668" t="s">
        <v>8219</v>
      </c>
      <c r="B1668">
        <v>134</v>
      </c>
      <c r="C1668">
        <v>8</v>
      </c>
    </row>
    <row r="1669" spans="1:3" x14ac:dyDescent="0.45">
      <c r="A1669" t="s">
        <v>8219</v>
      </c>
      <c r="B1669">
        <v>68</v>
      </c>
      <c r="C1669">
        <v>39</v>
      </c>
    </row>
    <row r="1670" spans="1:3" x14ac:dyDescent="0.45">
      <c r="A1670" t="s">
        <v>8219</v>
      </c>
      <c r="B1670">
        <v>49</v>
      </c>
      <c r="C1670">
        <v>29</v>
      </c>
    </row>
    <row r="1671" spans="1:3" x14ac:dyDescent="0.45">
      <c r="A1671" t="s">
        <v>8219</v>
      </c>
      <c r="B1671">
        <v>63</v>
      </c>
      <c r="C1671">
        <v>72</v>
      </c>
    </row>
    <row r="1672" spans="1:3" x14ac:dyDescent="0.45">
      <c r="A1672" t="s">
        <v>8219</v>
      </c>
      <c r="B1672">
        <v>163</v>
      </c>
      <c r="C1672">
        <v>15</v>
      </c>
    </row>
    <row r="1673" spans="1:3" x14ac:dyDescent="0.45">
      <c r="A1673" t="s">
        <v>8219</v>
      </c>
      <c r="B1673">
        <v>288</v>
      </c>
      <c r="C1673">
        <v>33</v>
      </c>
    </row>
    <row r="1674" spans="1:3" x14ac:dyDescent="0.45">
      <c r="A1674" t="s">
        <v>8219</v>
      </c>
      <c r="B1674">
        <v>42</v>
      </c>
      <c r="C1674">
        <v>15</v>
      </c>
    </row>
    <row r="1675" spans="1:3" x14ac:dyDescent="0.45">
      <c r="A1675" t="s">
        <v>8219</v>
      </c>
      <c r="B1675">
        <v>70</v>
      </c>
      <c r="C1675">
        <v>19</v>
      </c>
    </row>
    <row r="1676" spans="1:3" x14ac:dyDescent="0.45">
      <c r="A1676" t="s">
        <v>8219</v>
      </c>
      <c r="B1676">
        <v>30</v>
      </c>
      <c r="C1676">
        <v>17</v>
      </c>
    </row>
    <row r="1677" spans="1:3" x14ac:dyDescent="0.45">
      <c r="A1677" t="s">
        <v>8219</v>
      </c>
      <c r="B1677">
        <v>51</v>
      </c>
      <c r="C1677">
        <v>44</v>
      </c>
    </row>
    <row r="1678" spans="1:3" x14ac:dyDescent="0.45">
      <c r="A1678" t="s">
        <v>8219</v>
      </c>
      <c r="B1678">
        <v>145</v>
      </c>
      <c r="C1678">
        <v>10</v>
      </c>
    </row>
    <row r="1679" spans="1:3" x14ac:dyDescent="0.45">
      <c r="A1679" t="s">
        <v>8219</v>
      </c>
      <c r="B1679">
        <v>21</v>
      </c>
      <c r="C1679">
        <v>46</v>
      </c>
    </row>
    <row r="1680" spans="1:3" x14ac:dyDescent="0.45">
      <c r="A1680" t="s">
        <v>8219</v>
      </c>
      <c r="B1680">
        <v>286</v>
      </c>
      <c r="C1680">
        <v>11</v>
      </c>
    </row>
    <row r="1681" spans="1:3" x14ac:dyDescent="0.45">
      <c r="A1681" t="s">
        <v>8219</v>
      </c>
      <c r="B1681">
        <v>12</v>
      </c>
      <c r="C1681">
        <v>13</v>
      </c>
    </row>
    <row r="1682" spans="1:3" x14ac:dyDescent="0.45">
      <c r="A1682" t="s">
        <v>8219</v>
      </c>
      <c r="B1682">
        <v>100</v>
      </c>
      <c r="C1682">
        <v>33</v>
      </c>
    </row>
    <row r="1683" spans="1:3" x14ac:dyDescent="0.45">
      <c r="A1683" t="s">
        <v>8219</v>
      </c>
      <c r="B1683">
        <v>100</v>
      </c>
      <c r="C1683">
        <v>28</v>
      </c>
    </row>
    <row r="1684" spans="1:3" x14ac:dyDescent="0.45">
      <c r="A1684" t="s">
        <v>8219</v>
      </c>
      <c r="B1684">
        <v>34</v>
      </c>
      <c r="C1684">
        <v>21</v>
      </c>
    </row>
    <row r="1685" spans="1:3" x14ac:dyDescent="0.45">
      <c r="A1685" t="s">
        <v>8219</v>
      </c>
      <c r="B1685">
        <v>63</v>
      </c>
      <c r="C1685">
        <v>13</v>
      </c>
    </row>
    <row r="1686" spans="1:3" x14ac:dyDescent="0.45">
      <c r="A1686" t="s">
        <v>8219</v>
      </c>
      <c r="B1686">
        <v>30</v>
      </c>
      <c r="C1686">
        <v>34</v>
      </c>
    </row>
    <row r="1687" spans="1:3" x14ac:dyDescent="0.45">
      <c r="A1687" t="s">
        <v>8219</v>
      </c>
      <c r="B1687">
        <v>47</v>
      </c>
      <c r="C1687">
        <v>80</v>
      </c>
    </row>
    <row r="1688" spans="1:3" x14ac:dyDescent="0.45">
      <c r="A1688" t="s">
        <v>8219</v>
      </c>
      <c r="B1688">
        <v>237</v>
      </c>
      <c r="C1688">
        <v>74</v>
      </c>
    </row>
    <row r="1689" spans="1:3" x14ac:dyDescent="0.45">
      <c r="A1689" t="s">
        <v>8219</v>
      </c>
      <c r="B1689">
        <v>47</v>
      </c>
      <c r="C1689">
        <v>7</v>
      </c>
    </row>
    <row r="1690" spans="1:3" x14ac:dyDescent="0.45">
      <c r="A1690" t="s">
        <v>8219</v>
      </c>
      <c r="B1690">
        <v>15</v>
      </c>
      <c r="C1690">
        <v>34</v>
      </c>
    </row>
    <row r="1691" spans="1:3" x14ac:dyDescent="0.45">
      <c r="A1691" t="s">
        <v>8219</v>
      </c>
      <c r="B1691">
        <v>81</v>
      </c>
      <c r="C1691">
        <v>86</v>
      </c>
    </row>
    <row r="1692" spans="1:3" x14ac:dyDescent="0.45">
      <c r="A1692" t="s">
        <v>8219</v>
      </c>
      <c r="B1692">
        <v>122</v>
      </c>
      <c r="C1692">
        <v>37</v>
      </c>
    </row>
    <row r="1693" spans="1:3" x14ac:dyDescent="0.45">
      <c r="A1693" t="s">
        <v>8219</v>
      </c>
      <c r="B1693">
        <v>34</v>
      </c>
      <c r="C1693">
        <v>18</v>
      </c>
    </row>
    <row r="1694" spans="1:3" x14ac:dyDescent="0.45">
      <c r="A1694" t="s">
        <v>8219</v>
      </c>
      <c r="B1694">
        <v>207</v>
      </c>
      <c r="C1694">
        <v>22</v>
      </c>
    </row>
    <row r="1695" spans="1:3" x14ac:dyDescent="0.45">
      <c r="A1695" t="s">
        <v>8219</v>
      </c>
      <c r="B1695">
        <v>25</v>
      </c>
      <c r="C1695">
        <v>26</v>
      </c>
    </row>
    <row r="1696" spans="1:3" x14ac:dyDescent="0.45">
      <c r="A1696" t="s">
        <v>8219</v>
      </c>
      <c r="B1696">
        <v>72</v>
      </c>
      <c r="C1696">
        <v>27</v>
      </c>
    </row>
    <row r="1697" spans="1:3" x14ac:dyDescent="0.45">
      <c r="A1697" t="s">
        <v>8219</v>
      </c>
      <c r="B1697">
        <v>14</v>
      </c>
      <c r="C1697">
        <v>8</v>
      </c>
    </row>
    <row r="1698" spans="1:3" x14ac:dyDescent="0.45">
      <c r="A1698" t="s">
        <v>8219</v>
      </c>
      <c r="B1698">
        <v>15</v>
      </c>
      <c r="C1698">
        <v>204</v>
      </c>
    </row>
    <row r="1699" spans="1:3" x14ac:dyDescent="0.45">
      <c r="A1699" t="s">
        <v>8219</v>
      </c>
      <c r="B1699">
        <v>91</v>
      </c>
      <c r="C1699">
        <v>46</v>
      </c>
    </row>
    <row r="1700" spans="1:3" x14ac:dyDescent="0.45">
      <c r="A1700" t="s">
        <v>8219</v>
      </c>
      <c r="B1700">
        <v>24</v>
      </c>
      <c r="C1700">
        <v>17</v>
      </c>
    </row>
    <row r="1701" spans="1:3" x14ac:dyDescent="0.45">
      <c r="A1701" t="s">
        <v>8219</v>
      </c>
      <c r="B1701">
        <v>27</v>
      </c>
      <c r="C1701">
        <v>28</v>
      </c>
    </row>
    <row r="1702" spans="1:3" x14ac:dyDescent="0.45">
      <c r="A1702" t="s">
        <v>8219</v>
      </c>
      <c r="B1702">
        <v>47</v>
      </c>
      <c r="C1702">
        <v>83</v>
      </c>
    </row>
    <row r="1703" spans="1:3" x14ac:dyDescent="0.45">
      <c r="A1703" t="s">
        <v>8219</v>
      </c>
      <c r="B1703">
        <v>44</v>
      </c>
      <c r="C1703">
        <v>13</v>
      </c>
    </row>
    <row r="1704" spans="1:3" x14ac:dyDescent="0.45">
      <c r="A1704" t="s">
        <v>8219</v>
      </c>
      <c r="B1704">
        <v>72</v>
      </c>
      <c r="C1704">
        <v>8</v>
      </c>
    </row>
    <row r="1705" spans="1:3" x14ac:dyDescent="0.45">
      <c r="A1705" t="s">
        <v>8219</v>
      </c>
      <c r="B1705">
        <v>63</v>
      </c>
      <c r="C1705">
        <v>32</v>
      </c>
    </row>
    <row r="1706" spans="1:3" x14ac:dyDescent="0.45">
      <c r="A1706" t="s">
        <v>8219</v>
      </c>
      <c r="B1706">
        <v>88</v>
      </c>
      <c r="C1706">
        <v>85</v>
      </c>
    </row>
    <row r="1707" spans="1:3" x14ac:dyDescent="0.45">
      <c r="A1707" t="s">
        <v>8219</v>
      </c>
      <c r="B1707">
        <v>70</v>
      </c>
      <c r="C1707">
        <v>29</v>
      </c>
    </row>
    <row r="1708" spans="1:3" x14ac:dyDescent="0.45">
      <c r="A1708" t="s">
        <v>8219</v>
      </c>
      <c r="B1708">
        <v>50</v>
      </c>
      <c r="C1708">
        <v>24</v>
      </c>
    </row>
    <row r="1709" spans="1:3" x14ac:dyDescent="0.45">
      <c r="A1709" t="s">
        <v>8219</v>
      </c>
      <c r="B1709">
        <v>35</v>
      </c>
      <c r="C1709">
        <v>8</v>
      </c>
    </row>
    <row r="1710" spans="1:3" x14ac:dyDescent="0.45">
      <c r="A1710" t="s">
        <v>8219</v>
      </c>
      <c r="B1710">
        <v>175</v>
      </c>
      <c r="C1710">
        <v>19</v>
      </c>
    </row>
    <row r="1711" spans="1:3" x14ac:dyDescent="0.45">
      <c r="A1711" t="s">
        <v>8219</v>
      </c>
      <c r="B1711">
        <v>20</v>
      </c>
      <c r="C1711">
        <v>13</v>
      </c>
    </row>
    <row r="1712" spans="1:3" x14ac:dyDescent="0.45">
      <c r="A1712" t="s">
        <v>8219</v>
      </c>
      <c r="B1712">
        <v>54</v>
      </c>
      <c r="C1712">
        <v>42</v>
      </c>
    </row>
    <row r="1713" spans="1:3" x14ac:dyDescent="0.45">
      <c r="A1713" t="s">
        <v>8219</v>
      </c>
      <c r="B1713">
        <v>20</v>
      </c>
      <c r="C1713">
        <v>64</v>
      </c>
    </row>
    <row r="1714" spans="1:3" x14ac:dyDescent="0.45">
      <c r="A1714" t="s">
        <v>8219</v>
      </c>
      <c r="B1714">
        <v>57</v>
      </c>
      <c r="C1714">
        <v>25</v>
      </c>
    </row>
    <row r="1715" spans="1:3" x14ac:dyDescent="0.45">
      <c r="A1715" t="s">
        <v>8219</v>
      </c>
      <c r="B1715">
        <v>31</v>
      </c>
      <c r="C1715">
        <v>20</v>
      </c>
    </row>
    <row r="1716" spans="1:3" x14ac:dyDescent="0.45">
      <c r="A1716" t="s">
        <v>8219</v>
      </c>
      <c r="B1716">
        <v>31</v>
      </c>
      <c r="C1716">
        <v>104</v>
      </c>
    </row>
    <row r="1717" spans="1:3" x14ac:dyDescent="0.45">
      <c r="A1717" t="s">
        <v>8219</v>
      </c>
      <c r="B1717">
        <v>45</v>
      </c>
      <c r="C1717">
        <v>53</v>
      </c>
    </row>
    <row r="1718" spans="1:3" x14ac:dyDescent="0.45">
      <c r="A1718" t="s">
        <v>8219</v>
      </c>
      <c r="B1718">
        <v>41</v>
      </c>
      <c r="C1718">
        <v>14</v>
      </c>
    </row>
    <row r="1719" spans="1:3" x14ac:dyDescent="0.45">
      <c r="A1719" t="s">
        <v>8219</v>
      </c>
      <c r="B1719">
        <v>29</v>
      </c>
      <c r="C1719">
        <v>20</v>
      </c>
    </row>
    <row r="1720" spans="1:3" x14ac:dyDescent="0.45">
      <c r="A1720" t="s">
        <v>8219</v>
      </c>
      <c r="B1720">
        <v>58</v>
      </c>
      <c r="C1720">
        <v>22</v>
      </c>
    </row>
    <row r="1721" spans="1:3" x14ac:dyDescent="0.45">
      <c r="A1721" t="s">
        <v>8219</v>
      </c>
      <c r="B1721">
        <v>89</v>
      </c>
      <c r="C1721">
        <v>24</v>
      </c>
    </row>
    <row r="1722" spans="1:3" x14ac:dyDescent="0.45">
      <c r="A1722" t="s">
        <v>8219</v>
      </c>
      <c r="B1722">
        <v>125</v>
      </c>
      <c r="C1722">
        <v>74</v>
      </c>
    </row>
    <row r="1723" spans="1:3" x14ac:dyDescent="0.45">
      <c r="A1723" t="s">
        <v>8219</v>
      </c>
      <c r="B1723">
        <v>18</v>
      </c>
      <c r="C1723">
        <v>54</v>
      </c>
    </row>
    <row r="1724" spans="1:3" x14ac:dyDescent="0.45">
      <c r="A1724" t="s">
        <v>8219</v>
      </c>
      <c r="B1724">
        <v>32</v>
      </c>
      <c r="C1724">
        <v>31</v>
      </c>
    </row>
    <row r="1725" spans="1:3" x14ac:dyDescent="0.45">
      <c r="A1725" t="s">
        <v>8219</v>
      </c>
      <c r="B1725">
        <v>16</v>
      </c>
      <c r="C1725">
        <v>25</v>
      </c>
    </row>
    <row r="1726" spans="1:3" x14ac:dyDescent="0.45">
      <c r="A1726" t="s">
        <v>8219</v>
      </c>
      <c r="B1726">
        <v>38</v>
      </c>
      <c r="C1726">
        <v>17</v>
      </c>
    </row>
    <row r="1727" spans="1:3" x14ac:dyDescent="0.45">
      <c r="A1727" t="s">
        <v>8219</v>
      </c>
      <c r="B1727">
        <v>15</v>
      </c>
      <c r="C1727">
        <v>12</v>
      </c>
    </row>
    <row r="1728" spans="1:3" x14ac:dyDescent="0.45">
      <c r="A1728" t="s">
        <v>8219</v>
      </c>
      <c r="B1728">
        <v>23</v>
      </c>
      <c r="C1728">
        <v>38</v>
      </c>
    </row>
    <row r="1729" spans="1:3" x14ac:dyDescent="0.45">
      <c r="A1729" t="s">
        <v>8219</v>
      </c>
      <c r="B1729">
        <v>49</v>
      </c>
      <c r="C1729">
        <v>41</v>
      </c>
    </row>
    <row r="1730" spans="1:3" x14ac:dyDescent="0.45">
      <c r="A1730" t="s">
        <v>8219</v>
      </c>
      <c r="B1730">
        <v>10</v>
      </c>
      <c r="C1730">
        <v>19</v>
      </c>
    </row>
    <row r="1731" spans="1:3" x14ac:dyDescent="0.45">
      <c r="A1731" t="s">
        <v>8219</v>
      </c>
      <c r="B1731">
        <v>15</v>
      </c>
      <c r="C1731">
        <v>41</v>
      </c>
    </row>
    <row r="1732" spans="1:3" x14ac:dyDescent="0.45">
      <c r="A1732" t="s">
        <v>8219</v>
      </c>
      <c r="B1732">
        <v>57</v>
      </c>
      <c r="C1732">
        <v>26</v>
      </c>
    </row>
    <row r="1733" spans="1:3" x14ac:dyDescent="0.45">
      <c r="A1733" t="s">
        <v>8219</v>
      </c>
      <c r="B1733">
        <v>33</v>
      </c>
      <c r="C1733">
        <v>25</v>
      </c>
    </row>
    <row r="1734" spans="1:3" x14ac:dyDescent="0.45">
      <c r="A1734" t="s">
        <v>8219</v>
      </c>
      <c r="B1734">
        <v>9</v>
      </c>
      <c r="C1734">
        <v>9</v>
      </c>
    </row>
    <row r="1735" spans="1:3" x14ac:dyDescent="0.45">
      <c r="A1735" t="s">
        <v>8219</v>
      </c>
      <c r="B1735">
        <v>26</v>
      </c>
      <c r="C1735">
        <v>78</v>
      </c>
    </row>
    <row r="1736" spans="1:3" x14ac:dyDescent="0.45">
      <c r="A1736" t="s">
        <v>8219</v>
      </c>
      <c r="B1736">
        <v>69</v>
      </c>
      <c r="C1736">
        <v>45</v>
      </c>
    </row>
    <row r="1737" spans="1:3" x14ac:dyDescent="0.45">
      <c r="A1737" t="s">
        <v>8219</v>
      </c>
      <c r="B1737">
        <v>65</v>
      </c>
      <c r="C1737">
        <v>102</v>
      </c>
    </row>
    <row r="1738" spans="1:3" x14ac:dyDescent="0.45">
      <c r="A1738" t="s">
        <v>8219</v>
      </c>
      <c r="B1738">
        <v>83</v>
      </c>
      <c r="C1738">
        <v>5</v>
      </c>
    </row>
    <row r="1739" spans="1:3" x14ac:dyDescent="0.45">
      <c r="A1739" t="s">
        <v>8219</v>
      </c>
      <c r="B1739">
        <v>111</v>
      </c>
      <c r="C1739">
        <v>27</v>
      </c>
    </row>
    <row r="1740" spans="1:3" x14ac:dyDescent="0.45">
      <c r="A1740" t="s">
        <v>8219</v>
      </c>
      <c r="B1740">
        <v>46</v>
      </c>
      <c r="C1740">
        <v>37</v>
      </c>
    </row>
    <row r="1741" spans="1:3" x14ac:dyDescent="0.45">
      <c r="A1741" t="s">
        <v>8219</v>
      </c>
      <c r="B1741">
        <v>63</v>
      </c>
      <c r="C1741">
        <v>14</v>
      </c>
    </row>
    <row r="1742" spans="1:3" x14ac:dyDescent="0.45">
      <c r="A1742" t="s">
        <v>8219</v>
      </c>
      <c r="B1742">
        <v>9</v>
      </c>
      <c r="C1742">
        <v>27</v>
      </c>
    </row>
    <row r="1743" spans="1:3" x14ac:dyDescent="0.45">
      <c r="A1743" t="s">
        <v>8219</v>
      </c>
      <c r="B1743">
        <v>34</v>
      </c>
      <c r="C1743">
        <v>45</v>
      </c>
    </row>
    <row r="1744" spans="1:3" x14ac:dyDescent="0.45">
      <c r="A1744" t="s">
        <v>8219</v>
      </c>
      <c r="B1744">
        <v>112</v>
      </c>
      <c r="C1744">
        <v>49</v>
      </c>
    </row>
    <row r="1745" spans="1:3" x14ac:dyDescent="0.45">
      <c r="A1745" t="s">
        <v>8219</v>
      </c>
      <c r="B1745">
        <v>47</v>
      </c>
      <c r="C1745">
        <v>24</v>
      </c>
    </row>
    <row r="1746" spans="1:3" x14ac:dyDescent="0.45">
      <c r="A1746" t="s">
        <v>8219</v>
      </c>
      <c r="B1746">
        <v>38</v>
      </c>
      <c r="C1746">
        <v>112</v>
      </c>
    </row>
    <row r="1747" spans="1:3" x14ac:dyDescent="0.45">
      <c r="A1747" t="s">
        <v>8219</v>
      </c>
      <c r="B1747">
        <v>28</v>
      </c>
      <c r="C1747">
        <v>23</v>
      </c>
    </row>
    <row r="1748" spans="1:3" x14ac:dyDescent="0.45">
      <c r="A1748" t="s">
        <v>8219</v>
      </c>
      <c r="B1748">
        <v>78</v>
      </c>
      <c r="C1748">
        <v>54</v>
      </c>
    </row>
    <row r="1749" spans="1:3" x14ac:dyDescent="0.45">
      <c r="A1749" t="s">
        <v>8219</v>
      </c>
      <c r="B1749">
        <v>23</v>
      </c>
      <c r="C1749">
        <v>28</v>
      </c>
    </row>
    <row r="1750" spans="1:3" x14ac:dyDescent="0.45">
      <c r="A1750" t="s">
        <v>8219</v>
      </c>
      <c r="B1750">
        <v>40</v>
      </c>
      <c r="C1750">
        <v>11</v>
      </c>
    </row>
    <row r="1751" spans="1:3" x14ac:dyDescent="0.45">
      <c r="A1751" t="s">
        <v>8219</v>
      </c>
      <c r="B1751">
        <v>13</v>
      </c>
      <c r="C1751">
        <v>62</v>
      </c>
    </row>
    <row r="1752" spans="1:3" x14ac:dyDescent="0.45">
      <c r="A1752" t="s">
        <v>8219</v>
      </c>
      <c r="B1752">
        <v>18</v>
      </c>
      <c r="C1752">
        <v>73</v>
      </c>
    </row>
    <row r="1753" spans="1:3" x14ac:dyDescent="0.45">
      <c r="A1753" t="s">
        <v>8219</v>
      </c>
      <c r="B1753">
        <v>22</v>
      </c>
      <c r="C1753">
        <v>18</v>
      </c>
    </row>
    <row r="1754" spans="1:3" x14ac:dyDescent="0.45">
      <c r="A1754" t="s">
        <v>8219</v>
      </c>
      <c r="B1754">
        <v>79</v>
      </c>
      <c r="C1754">
        <v>35</v>
      </c>
    </row>
    <row r="1755" spans="1:3" x14ac:dyDescent="0.45">
      <c r="A1755" t="s">
        <v>8219</v>
      </c>
      <c r="B1755">
        <v>14</v>
      </c>
      <c r="C1755">
        <v>43</v>
      </c>
    </row>
    <row r="1756" spans="1:3" x14ac:dyDescent="0.45">
      <c r="A1756" t="s">
        <v>8219</v>
      </c>
      <c r="B1756">
        <v>51</v>
      </c>
      <c r="C1756">
        <v>36</v>
      </c>
    </row>
    <row r="1757" spans="1:3" x14ac:dyDescent="0.45">
      <c r="A1757" t="s">
        <v>8219</v>
      </c>
      <c r="B1757">
        <v>54</v>
      </c>
      <c r="C1757">
        <v>62</v>
      </c>
    </row>
    <row r="1758" spans="1:3" x14ac:dyDescent="0.45">
      <c r="A1758" t="s">
        <v>8219</v>
      </c>
      <c r="B1758">
        <v>70</v>
      </c>
      <c r="C1758">
        <v>15</v>
      </c>
    </row>
    <row r="1759" spans="1:3" x14ac:dyDescent="0.45">
      <c r="A1759" t="s">
        <v>8219</v>
      </c>
      <c r="B1759">
        <v>44</v>
      </c>
      <c r="C1759">
        <v>33</v>
      </c>
    </row>
    <row r="1760" spans="1:3" x14ac:dyDescent="0.45">
      <c r="A1760" t="s">
        <v>8219</v>
      </c>
      <c r="B1760">
        <v>55</v>
      </c>
      <c r="C1760">
        <v>27</v>
      </c>
    </row>
    <row r="1761" spans="1:3" x14ac:dyDescent="0.45">
      <c r="A1761" t="s">
        <v>8219</v>
      </c>
      <c r="B1761">
        <v>15</v>
      </c>
      <c r="C1761">
        <v>17</v>
      </c>
    </row>
    <row r="1762" spans="1:3" x14ac:dyDescent="0.45">
      <c r="A1762" t="s">
        <v>8219</v>
      </c>
      <c r="B1762">
        <v>27</v>
      </c>
      <c r="C1762">
        <v>4</v>
      </c>
    </row>
    <row r="1763" spans="1:3" x14ac:dyDescent="0.45">
      <c r="A1763" t="s">
        <v>8219</v>
      </c>
      <c r="B1763">
        <v>21</v>
      </c>
      <c r="C1763">
        <v>53</v>
      </c>
    </row>
    <row r="1764" spans="1:3" x14ac:dyDescent="0.45">
      <c r="A1764" t="s">
        <v>8219</v>
      </c>
      <c r="B1764">
        <v>162</v>
      </c>
      <c r="C1764">
        <v>49</v>
      </c>
    </row>
    <row r="1765" spans="1:3" x14ac:dyDescent="0.45">
      <c r="A1765" t="s">
        <v>8219</v>
      </c>
      <c r="B1765">
        <v>23</v>
      </c>
      <c r="C1765">
        <v>57</v>
      </c>
    </row>
    <row r="1766" spans="1:3" x14ac:dyDescent="0.45">
      <c r="A1766" t="s">
        <v>8219</v>
      </c>
      <c r="B1766">
        <v>72</v>
      </c>
      <c r="C1766">
        <v>69</v>
      </c>
    </row>
    <row r="1767" spans="1:3" x14ac:dyDescent="0.45">
      <c r="A1767" t="s">
        <v>8219</v>
      </c>
      <c r="B1767">
        <v>68</v>
      </c>
      <c r="C1767">
        <v>15</v>
      </c>
    </row>
    <row r="1768" spans="1:3" x14ac:dyDescent="0.45">
      <c r="A1768" t="s">
        <v>8219</v>
      </c>
      <c r="B1768">
        <v>20</v>
      </c>
      <c r="C1768">
        <v>64</v>
      </c>
    </row>
    <row r="1769" spans="1:3" x14ac:dyDescent="0.45">
      <c r="A1769" t="s">
        <v>8219</v>
      </c>
      <c r="B1769">
        <v>26</v>
      </c>
      <c r="C1769">
        <v>20</v>
      </c>
    </row>
    <row r="1770" spans="1:3" x14ac:dyDescent="0.45">
      <c r="A1770" t="s">
        <v>8219</v>
      </c>
      <c r="B1770">
        <v>72</v>
      </c>
      <c r="C1770">
        <v>27</v>
      </c>
    </row>
    <row r="1771" spans="1:3" x14ac:dyDescent="0.45">
      <c r="A1771" t="s">
        <v>8219</v>
      </c>
      <c r="B1771">
        <v>3</v>
      </c>
      <c r="C1771">
        <v>21</v>
      </c>
    </row>
    <row r="1772" spans="1:3" x14ac:dyDescent="0.45">
      <c r="A1772" t="s">
        <v>8219</v>
      </c>
      <c r="B1772">
        <v>18</v>
      </c>
      <c r="C1772">
        <v>31</v>
      </c>
    </row>
    <row r="1773" spans="1:3" x14ac:dyDescent="0.45">
      <c r="A1773" t="s">
        <v>8219</v>
      </c>
      <c r="B1773">
        <v>30</v>
      </c>
      <c r="C1773">
        <v>51</v>
      </c>
    </row>
    <row r="1774" spans="1:3" x14ac:dyDescent="0.45">
      <c r="A1774" t="s">
        <v>8219</v>
      </c>
      <c r="B1774">
        <v>23</v>
      </c>
      <c r="C1774">
        <v>57</v>
      </c>
    </row>
    <row r="1775" spans="1:3" x14ac:dyDescent="0.45">
      <c r="A1775" t="s">
        <v>8219</v>
      </c>
      <c r="B1775">
        <v>54</v>
      </c>
      <c r="C1775">
        <v>20</v>
      </c>
    </row>
    <row r="1776" spans="1:3" x14ac:dyDescent="0.45">
      <c r="A1776" t="s">
        <v>8219</v>
      </c>
      <c r="B1776">
        <v>26</v>
      </c>
      <c r="C1776">
        <v>71</v>
      </c>
    </row>
    <row r="1777" spans="1:3" x14ac:dyDescent="0.45">
      <c r="A1777" t="s">
        <v>8219</v>
      </c>
      <c r="B1777">
        <v>9</v>
      </c>
      <c r="C1777">
        <v>72</v>
      </c>
    </row>
    <row r="1778" spans="1:3" x14ac:dyDescent="0.45">
      <c r="A1778" t="s">
        <v>8219</v>
      </c>
      <c r="B1778">
        <v>27</v>
      </c>
      <c r="C1778">
        <v>45</v>
      </c>
    </row>
    <row r="1779" spans="1:3" x14ac:dyDescent="0.45">
      <c r="A1779" t="s">
        <v>8219</v>
      </c>
      <c r="B1779">
        <v>30</v>
      </c>
      <c r="C1779">
        <v>51</v>
      </c>
    </row>
    <row r="1780" spans="1:3" x14ac:dyDescent="0.45">
      <c r="A1780" t="s">
        <v>8219</v>
      </c>
      <c r="B1780">
        <v>52</v>
      </c>
      <c r="C1780">
        <v>56</v>
      </c>
    </row>
    <row r="1781" spans="1:3" x14ac:dyDescent="0.45">
      <c r="A1781" t="s">
        <v>8219</v>
      </c>
      <c r="B1781">
        <v>17</v>
      </c>
      <c r="C1781">
        <v>17</v>
      </c>
    </row>
    <row r="1782" spans="1:3" x14ac:dyDescent="0.45">
      <c r="A1782" t="s">
        <v>8219</v>
      </c>
      <c r="B1782">
        <v>19</v>
      </c>
      <c r="C1782">
        <v>197</v>
      </c>
    </row>
    <row r="1783" spans="1:3" x14ac:dyDescent="0.45">
      <c r="A1783" t="s">
        <v>8219</v>
      </c>
      <c r="B1783">
        <v>77</v>
      </c>
      <c r="C1783">
        <v>70</v>
      </c>
    </row>
    <row r="1784" spans="1:3" x14ac:dyDescent="0.45">
      <c r="A1784" t="s">
        <v>8219</v>
      </c>
      <c r="B1784">
        <v>21</v>
      </c>
      <c r="C1784">
        <v>21</v>
      </c>
    </row>
    <row r="1785" spans="1:3" x14ac:dyDescent="0.45">
      <c r="A1785" t="s">
        <v>8219</v>
      </c>
      <c r="B1785">
        <v>38</v>
      </c>
      <c r="C1785">
        <v>34</v>
      </c>
    </row>
    <row r="1786" spans="1:3" x14ac:dyDescent="0.45">
      <c r="A1786" t="s">
        <v>8219</v>
      </c>
      <c r="B1786">
        <v>28</v>
      </c>
      <c r="C1786">
        <v>39</v>
      </c>
    </row>
    <row r="1787" spans="1:3" x14ac:dyDescent="0.45">
      <c r="A1787" t="s">
        <v>8219</v>
      </c>
      <c r="B1787">
        <v>48</v>
      </c>
      <c r="C1787">
        <v>78</v>
      </c>
    </row>
    <row r="1788" spans="1:3" x14ac:dyDescent="0.45">
      <c r="A1788" t="s">
        <v>8219</v>
      </c>
      <c r="B1788">
        <v>46</v>
      </c>
      <c r="C1788">
        <v>48</v>
      </c>
    </row>
    <row r="1789" spans="1:3" x14ac:dyDescent="0.45">
      <c r="A1789" t="s">
        <v>8219</v>
      </c>
      <c r="B1789">
        <v>30</v>
      </c>
      <c r="C1789">
        <v>29</v>
      </c>
    </row>
    <row r="1790" spans="1:3" x14ac:dyDescent="0.45">
      <c r="A1790" t="s">
        <v>8219</v>
      </c>
      <c r="B1790">
        <v>64</v>
      </c>
      <c r="C1790">
        <v>73</v>
      </c>
    </row>
    <row r="1791" spans="1:3" x14ac:dyDescent="0.45">
      <c r="A1791" t="s">
        <v>8219</v>
      </c>
      <c r="B1791">
        <v>15</v>
      </c>
      <c r="C1791">
        <v>8</v>
      </c>
    </row>
    <row r="1792" spans="1:3" x14ac:dyDescent="0.45">
      <c r="A1792" t="s">
        <v>8219</v>
      </c>
      <c r="B1792">
        <v>41</v>
      </c>
      <c r="C1792">
        <v>17</v>
      </c>
    </row>
    <row r="1793" spans="1:3" x14ac:dyDescent="0.45">
      <c r="A1793" t="s">
        <v>8219</v>
      </c>
      <c r="B1793">
        <v>35</v>
      </c>
      <c r="C1793">
        <v>9</v>
      </c>
    </row>
    <row r="1794" spans="1:3" x14ac:dyDescent="0.45">
      <c r="A1794" t="s">
        <v>8219</v>
      </c>
      <c r="B1794">
        <v>45</v>
      </c>
      <c r="C1794">
        <v>17</v>
      </c>
    </row>
    <row r="1795" spans="1:3" x14ac:dyDescent="0.45">
      <c r="A1795" t="s">
        <v>8219</v>
      </c>
      <c r="B1795">
        <v>62</v>
      </c>
      <c r="C1795">
        <v>33</v>
      </c>
    </row>
    <row r="1796" spans="1:3" x14ac:dyDescent="0.45">
      <c r="A1796" t="s">
        <v>8219</v>
      </c>
      <c r="B1796">
        <v>22</v>
      </c>
      <c r="C1796">
        <v>38</v>
      </c>
    </row>
    <row r="1797" spans="1:3" x14ac:dyDescent="0.45">
      <c r="A1797" t="s">
        <v>8219</v>
      </c>
      <c r="B1797">
        <v>18</v>
      </c>
      <c r="C1797">
        <v>79</v>
      </c>
    </row>
    <row r="1798" spans="1:3" x14ac:dyDescent="0.45">
      <c r="A1798" t="s">
        <v>8219</v>
      </c>
      <c r="B1798">
        <v>12</v>
      </c>
      <c r="C1798">
        <v>46</v>
      </c>
    </row>
    <row r="1799" spans="1:3" x14ac:dyDescent="0.45">
      <c r="A1799" t="s">
        <v>8219</v>
      </c>
      <c r="B1799">
        <v>44</v>
      </c>
      <c r="C1799">
        <v>20</v>
      </c>
    </row>
    <row r="1800" spans="1:3" x14ac:dyDescent="0.45">
      <c r="A1800" t="s">
        <v>8219</v>
      </c>
      <c r="B1800">
        <v>27</v>
      </c>
      <c r="C1800">
        <v>20</v>
      </c>
    </row>
    <row r="1801" spans="1:3" x14ac:dyDescent="0.45">
      <c r="A1801" t="s">
        <v>8219</v>
      </c>
      <c r="B1801">
        <v>38</v>
      </c>
      <c r="C1801">
        <v>13</v>
      </c>
    </row>
    <row r="1802" spans="1:3" x14ac:dyDescent="0.45">
      <c r="A1802" t="s">
        <v>8219</v>
      </c>
      <c r="B1802">
        <v>28</v>
      </c>
      <c r="C1802">
        <v>22</v>
      </c>
    </row>
    <row r="1803" spans="1:3" x14ac:dyDescent="0.45">
      <c r="A1803" t="s">
        <v>8219</v>
      </c>
      <c r="B1803">
        <v>24</v>
      </c>
      <c r="C1803">
        <v>36</v>
      </c>
    </row>
    <row r="1804" spans="1:3" x14ac:dyDescent="0.45">
      <c r="A1804" t="s">
        <v>8219</v>
      </c>
      <c r="B1804">
        <v>65</v>
      </c>
      <c r="C1804">
        <v>40</v>
      </c>
    </row>
    <row r="1805" spans="1:3" x14ac:dyDescent="0.45">
      <c r="A1805" t="s">
        <v>8219</v>
      </c>
      <c r="B1805">
        <v>46</v>
      </c>
      <c r="C1805">
        <v>9</v>
      </c>
    </row>
    <row r="1806" spans="1:3" x14ac:dyDescent="0.45">
      <c r="A1806" t="s">
        <v>8219</v>
      </c>
      <c r="B1806">
        <v>85</v>
      </c>
      <c r="C1806">
        <v>19</v>
      </c>
    </row>
    <row r="1807" spans="1:3" x14ac:dyDescent="0.45">
      <c r="A1807" t="s">
        <v>8219</v>
      </c>
      <c r="B1807">
        <v>66</v>
      </c>
      <c r="C1807">
        <v>14</v>
      </c>
    </row>
    <row r="1808" spans="1:3" x14ac:dyDescent="0.45">
      <c r="A1808" t="s">
        <v>8219</v>
      </c>
      <c r="B1808">
        <v>165</v>
      </c>
      <c r="C1808">
        <v>38</v>
      </c>
    </row>
    <row r="1809" spans="1:3" x14ac:dyDescent="0.45">
      <c r="A1809" t="s">
        <v>8219</v>
      </c>
      <c r="B1809">
        <v>17</v>
      </c>
      <c r="C1809">
        <v>58</v>
      </c>
    </row>
    <row r="1810" spans="1:3" x14ac:dyDescent="0.45">
      <c r="A1810" t="s">
        <v>8219</v>
      </c>
      <c r="B1810">
        <v>3</v>
      </c>
      <c r="C1810">
        <v>28</v>
      </c>
    </row>
    <row r="1811" spans="1:3" x14ac:dyDescent="0.45">
      <c r="A1811" t="s">
        <v>8219</v>
      </c>
      <c r="B1811">
        <v>17</v>
      </c>
      <c r="C1811">
        <v>17</v>
      </c>
    </row>
    <row r="1812" spans="1:3" x14ac:dyDescent="0.45">
      <c r="A1812" t="s">
        <v>8219</v>
      </c>
      <c r="B1812">
        <v>91</v>
      </c>
      <c r="C1812">
        <v>12</v>
      </c>
    </row>
    <row r="1813" spans="1:3" x14ac:dyDescent="0.45">
      <c r="A1813" t="s">
        <v>8219</v>
      </c>
      <c r="B1813">
        <v>67</v>
      </c>
      <c r="C1813">
        <v>40</v>
      </c>
    </row>
    <row r="1814" spans="1:3" x14ac:dyDescent="0.45">
      <c r="A1814" t="s">
        <v>8219</v>
      </c>
      <c r="B1814">
        <v>18</v>
      </c>
      <c r="C1814">
        <v>57</v>
      </c>
    </row>
    <row r="1815" spans="1:3" x14ac:dyDescent="0.45">
      <c r="A1815" t="s">
        <v>8219</v>
      </c>
      <c r="B1815">
        <v>21</v>
      </c>
      <c r="C1815">
        <v>114</v>
      </c>
    </row>
    <row r="1816" spans="1:3" x14ac:dyDescent="0.45">
      <c r="A1816" t="s">
        <v>8219</v>
      </c>
      <c r="B1816">
        <v>40</v>
      </c>
      <c r="C1816">
        <v>31</v>
      </c>
    </row>
    <row r="1817" spans="1:3" x14ac:dyDescent="0.45">
      <c r="A1817" t="s">
        <v>8219</v>
      </c>
      <c r="B1817">
        <v>78</v>
      </c>
      <c r="C1817">
        <v>3</v>
      </c>
    </row>
    <row r="1818" spans="1:3" x14ac:dyDescent="0.45">
      <c r="A1818" t="s">
        <v>8219</v>
      </c>
      <c r="B1818">
        <v>26</v>
      </c>
      <c r="C1818">
        <v>16</v>
      </c>
    </row>
    <row r="1819" spans="1:3" x14ac:dyDescent="0.45">
      <c r="A1819" t="s">
        <v>8219</v>
      </c>
      <c r="B1819">
        <v>14</v>
      </c>
      <c r="C1819">
        <v>199</v>
      </c>
    </row>
    <row r="1820" spans="1:3" x14ac:dyDescent="0.45">
      <c r="A1820" t="s">
        <v>8219</v>
      </c>
      <c r="B1820">
        <v>44</v>
      </c>
      <c r="C1820">
        <v>31</v>
      </c>
    </row>
    <row r="1821" spans="1:3" x14ac:dyDescent="0.45">
      <c r="A1821" t="s">
        <v>8219</v>
      </c>
      <c r="B1821">
        <v>9</v>
      </c>
      <c r="C1821">
        <v>30</v>
      </c>
    </row>
    <row r="1822" spans="1:3" x14ac:dyDescent="0.45">
      <c r="A1822" t="s">
        <v>8219</v>
      </c>
      <c r="B1822">
        <v>30</v>
      </c>
      <c r="C1822">
        <v>34</v>
      </c>
    </row>
    <row r="1823" spans="1:3" x14ac:dyDescent="0.45">
      <c r="A1823" t="s">
        <v>8219</v>
      </c>
      <c r="B1823">
        <v>45</v>
      </c>
      <c r="C1823">
        <v>18</v>
      </c>
    </row>
    <row r="1824" spans="1:3" x14ac:dyDescent="0.45">
      <c r="A1824" t="s">
        <v>8219</v>
      </c>
      <c r="B1824">
        <v>56</v>
      </c>
      <c r="C1824">
        <v>67</v>
      </c>
    </row>
    <row r="1825" spans="1:3" x14ac:dyDescent="0.45">
      <c r="A1825" t="s">
        <v>8219</v>
      </c>
      <c r="B1825">
        <v>46</v>
      </c>
      <c r="C1825">
        <v>66</v>
      </c>
    </row>
    <row r="1826" spans="1:3" x14ac:dyDescent="0.45">
      <c r="A1826" t="s">
        <v>8219</v>
      </c>
      <c r="B1826">
        <v>34</v>
      </c>
      <c r="C1826">
        <v>23</v>
      </c>
    </row>
    <row r="1827" spans="1:3" x14ac:dyDescent="0.45">
      <c r="A1827" t="s">
        <v>8219</v>
      </c>
      <c r="B1827">
        <v>98</v>
      </c>
      <c r="C1827">
        <v>126</v>
      </c>
    </row>
    <row r="1828" spans="1:3" x14ac:dyDescent="0.45">
      <c r="A1828" t="s">
        <v>8219</v>
      </c>
      <c r="B1828">
        <v>46</v>
      </c>
      <c r="C1828">
        <v>6</v>
      </c>
    </row>
    <row r="1829" spans="1:3" x14ac:dyDescent="0.45">
      <c r="A1829" t="s">
        <v>8219</v>
      </c>
      <c r="B1829">
        <v>10</v>
      </c>
      <c r="C1829">
        <v>25</v>
      </c>
    </row>
    <row r="1830" spans="1:3" x14ac:dyDescent="0.45">
      <c r="A1830" t="s">
        <v>8219</v>
      </c>
      <c r="B1830">
        <v>76</v>
      </c>
      <c r="C1830">
        <v>39</v>
      </c>
    </row>
    <row r="1831" spans="1:3" x14ac:dyDescent="0.45">
      <c r="A1831" t="s">
        <v>8219</v>
      </c>
      <c r="B1831">
        <v>104</v>
      </c>
      <c r="C1831">
        <v>62</v>
      </c>
    </row>
    <row r="1832" spans="1:3" x14ac:dyDescent="0.45">
      <c r="A1832" t="s">
        <v>8219</v>
      </c>
      <c r="B1832">
        <v>87</v>
      </c>
      <c r="C1832">
        <v>31</v>
      </c>
    </row>
    <row r="1833" spans="1:3" x14ac:dyDescent="0.45">
      <c r="A1833" t="s">
        <v>8219</v>
      </c>
      <c r="B1833">
        <v>29</v>
      </c>
      <c r="C1833">
        <v>274</v>
      </c>
    </row>
    <row r="1834" spans="1:3" x14ac:dyDescent="0.45">
      <c r="A1834" t="s">
        <v>8219</v>
      </c>
      <c r="B1834">
        <v>51</v>
      </c>
      <c r="C1834">
        <v>17</v>
      </c>
    </row>
    <row r="1835" spans="1:3" x14ac:dyDescent="0.45">
      <c r="A1835" t="s">
        <v>8219</v>
      </c>
      <c r="B1835">
        <v>12</v>
      </c>
      <c r="C1835">
        <v>14</v>
      </c>
    </row>
    <row r="1836" spans="1:3" x14ac:dyDescent="0.45">
      <c r="A1836" t="s">
        <v>8219</v>
      </c>
      <c r="B1836">
        <v>72</v>
      </c>
      <c r="C1836">
        <v>60</v>
      </c>
    </row>
    <row r="1837" spans="1:3" x14ac:dyDescent="0.45">
      <c r="A1837" t="s">
        <v>8219</v>
      </c>
      <c r="B1837">
        <v>21</v>
      </c>
      <c r="C1837">
        <v>33</v>
      </c>
    </row>
    <row r="1838" spans="1:3" x14ac:dyDescent="0.45">
      <c r="A1838" t="s">
        <v>8219</v>
      </c>
      <c r="B1838">
        <v>42</v>
      </c>
      <c r="C1838">
        <v>78</v>
      </c>
    </row>
    <row r="1839" spans="1:3" x14ac:dyDescent="0.45">
      <c r="A1839" t="s">
        <v>8219</v>
      </c>
      <c r="B1839">
        <v>71</v>
      </c>
      <c r="C1839">
        <v>30</v>
      </c>
    </row>
    <row r="1840" spans="1:3" x14ac:dyDescent="0.45">
      <c r="A1840" t="s">
        <v>8219</v>
      </c>
      <c r="B1840">
        <v>168</v>
      </c>
      <c r="C1840">
        <v>136</v>
      </c>
    </row>
    <row r="1841" spans="1:3" x14ac:dyDescent="0.45">
      <c r="A1841" t="s">
        <v>8219</v>
      </c>
      <c r="B1841">
        <v>19</v>
      </c>
      <c r="C1841">
        <v>40</v>
      </c>
    </row>
    <row r="1842" spans="1:3" x14ac:dyDescent="0.45">
      <c r="A1842" t="s">
        <v>8219</v>
      </c>
      <c r="B1842">
        <v>37</v>
      </c>
      <c r="C1842">
        <v>18</v>
      </c>
    </row>
    <row r="1843" spans="1:3" x14ac:dyDescent="0.45">
      <c r="A1843" t="s">
        <v>8219</v>
      </c>
      <c r="B1843">
        <v>36</v>
      </c>
      <c r="C1843">
        <v>39</v>
      </c>
    </row>
    <row r="1844" spans="1:3" x14ac:dyDescent="0.45">
      <c r="A1844" t="s">
        <v>8219</v>
      </c>
      <c r="B1844">
        <v>14</v>
      </c>
      <c r="C1844">
        <v>21</v>
      </c>
    </row>
    <row r="1845" spans="1:3" x14ac:dyDescent="0.45">
      <c r="A1845" t="s">
        <v>8219</v>
      </c>
      <c r="B1845">
        <v>18</v>
      </c>
      <c r="C1845">
        <v>30</v>
      </c>
    </row>
    <row r="1846" spans="1:3" x14ac:dyDescent="0.45">
      <c r="A1846" t="s">
        <v>8219</v>
      </c>
      <c r="B1846">
        <v>82</v>
      </c>
      <c r="C1846">
        <v>27</v>
      </c>
    </row>
    <row r="1847" spans="1:3" x14ac:dyDescent="0.45">
      <c r="A1847" t="s">
        <v>8219</v>
      </c>
      <c r="B1847">
        <v>43</v>
      </c>
      <c r="C1847">
        <v>35</v>
      </c>
    </row>
    <row r="1848" spans="1:3" x14ac:dyDescent="0.45">
      <c r="A1848" t="s">
        <v>8219</v>
      </c>
      <c r="B1848">
        <v>8</v>
      </c>
      <c r="C1848">
        <v>13</v>
      </c>
    </row>
    <row r="1849" spans="1:3" x14ac:dyDescent="0.45">
      <c r="A1849" t="s">
        <v>8219</v>
      </c>
      <c r="B1849">
        <v>45</v>
      </c>
      <c r="C1849">
        <v>23</v>
      </c>
    </row>
    <row r="1850" spans="1:3" x14ac:dyDescent="0.45">
      <c r="A1850" t="s">
        <v>8219</v>
      </c>
      <c r="B1850">
        <v>20</v>
      </c>
      <c r="C1850">
        <v>39</v>
      </c>
    </row>
    <row r="1851" spans="1:3" x14ac:dyDescent="0.45">
      <c r="A1851" t="s">
        <v>8219</v>
      </c>
      <c r="B1851">
        <v>31</v>
      </c>
      <c r="C1851">
        <v>35</v>
      </c>
    </row>
    <row r="1852" spans="1:3" x14ac:dyDescent="0.45">
      <c r="A1852" t="s">
        <v>8219</v>
      </c>
      <c r="B1852">
        <v>25</v>
      </c>
      <c r="C1852">
        <v>27</v>
      </c>
    </row>
    <row r="1853" spans="1:3" x14ac:dyDescent="0.45">
      <c r="A1853" t="s">
        <v>8219</v>
      </c>
      <c r="B1853">
        <v>14</v>
      </c>
      <c r="C1853">
        <v>21</v>
      </c>
    </row>
    <row r="1854" spans="1:3" x14ac:dyDescent="0.45">
      <c r="A1854" t="s">
        <v>8219</v>
      </c>
      <c r="B1854">
        <v>45</v>
      </c>
      <c r="C1854">
        <v>104</v>
      </c>
    </row>
    <row r="1855" spans="1:3" x14ac:dyDescent="0.45">
      <c r="A1855" t="s">
        <v>8219</v>
      </c>
      <c r="B1855">
        <v>20</v>
      </c>
      <c r="C1855">
        <v>19</v>
      </c>
    </row>
    <row r="1856" spans="1:3" x14ac:dyDescent="0.45">
      <c r="A1856" t="s">
        <v>8219</v>
      </c>
      <c r="B1856">
        <v>39</v>
      </c>
      <c r="C1856">
        <v>97</v>
      </c>
    </row>
    <row r="1857" spans="1:3" x14ac:dyDescent="0.45">
      <c r="A1857" t="s">
        <v>8219</v>
      </c>
      <c r="B1857">
        <v>16</v>
      </c>
      <c r="C1857">
        <v>27</v>
      </c>
    </row>
    <row r="1858" spans="1:3" x14ac:dyDescent="0.45">
      <c r="A1858" t="s">
        <v>8219</v>
      </c>
      <c r="B1858">
        <v>37</v>
      </c>
      <c r="C1858">
        <v>24</v>
      </c>
    </row>
    <row r="1859" spans="1:3" x14ac:dyDescent="0.45">
      <c r="A1859" t="s">
        <v>8219</v>
      </c>
      <c r="B1859">
        <v>14</v>
      </c>
      <c r="C1859">
        <v>13</v>
      </c>
    </row>
    <row r="1860" spans="1:3" x14ac:dyDescent="0.45">
      <c r="A1860" t="s">
        <v>8219</v>
      </c>
      <c r="B1860">
        <v>21</v>
      </c>
      <c r="C1860">
        <v>46</v>
      </c>
    </row>
    <row r="1861" spans="1:3" x14ac:dyDescent="0.45">
      <c r="A1861" t="s">
        <v>8219</v>
      </c>
      <c r="B1861">
        <v>69</v>
      </c>
      <c r="C1861">
        <v>4</v>
      </c>
    </row>
    <row r="1862" spans="1:3" x14ac:dyDescent="0.45">
      <c r="A1862" t="s">
        <v>8219</v>
      </c>
      <c r="B1862">
        <v>16</v>
      </c>
      <c r="C1862">
        <v>40</v>
      </c>
    </row>
    <row r="1863" spans="1:3" x14ac:dyDescent="0.45">
      <c r="A1863" t="s">
        <v>8219</v>
      </c>
      <c r="B1863">
        <v>55</v>
      </c>
      <c r="C1863">
        <v>44</v>
      </c>
    </row>
    <row r="1864" spans="1:3" x14ac:dyDescent="0.45">
      <c r="A1864" t="s">
        <v>8219</v>
      </c>
      <c r="B1864">
        <v>27</v>
      </c>
      <c r="C1864">
        <v>35</v>
      </c>
    </row>
    <row r="1865" spans="1:3" x14ac:dyDescent="0.45">
      <c r="A1865" t="s">
        <v>8219</v>
      </c>
      <c r="B1865">
        <v>36</v>
      </c>
      <c r="C1865">
        <v>63</v>
      </c>
    </row>
    <row r="1866" spans="1:3" x14ac:dyDescent="0.45">
      <c r="A1866" t="s">
        <v>8219</v>
      </c>
      <c r="B1866">
        <v>19</v>
      </c>
      <c r="C1866">
        <v>89</v>
      </c>
    </row>
    <row r="1867" spans="1:3" x14ac:dyDescent="0.45">
      <c r="A1867" t="s">
        <v>8219</v>
      </c>
      <c r="B1867">
        <v>12</v>
      </c>
      <c r="C1867">
        <v>15</v>
      </c>
    </row>
    <row r="1868" spans="1:3" x14ac:dyDescent="0.45">
      <c r="A1868" t="s">
        <v>8219</v>
      </c>
      <c r="B1868">
        <v>17</v>
      </c>
      <c r="C1868">
        <v>46</v>
      </c>
    </row>
    <row r="1869" spans="1:3" x14ac:dyDescent="0.45">
      <c r="A1869" t="s">
        <v>8219</v>
      </c>
      <c r="B1869">
        <v>114</v>
      </c>
      <c r="C1869">
        <v>33</v>
      </c>
    </row>
    <row r="1870" spans="1:3" x14ac:dyDescent="0.45">
      <c r="A1870" t="s">
        <v>8219</v>
      </c>
      <c r="B1870">
        <v>93</v>
      </c>
      <c r="C1870">
        <v>52</v>
      </c>
    </row>
    <row r="1871" spans="1:3" x14ac:dyDescent="0.45">
      <c r="A1871" t="s">
        <v>8219</v>
      </c>
      <c r="B1871">
        <v>36</v>
      </c>
      <c r="C1871">
        <v>7</v>
      </c>
    </row>
    <row r="1872" spans="1:3" x14ac:dyDescent="0.45">
      <c r="A1872" t="s">
        <v>8219</v>
      </c>
      <c r="B1872">
        <v>61</v>
      </c>
      <c r="C1872">
        <v>28</v>
      </c>
    </row>
    <row r="1873" spans="1:3" x14ac:dyDescent="0.45">
      <c r="A1873" t="s">
        <v>8219</v>
      </c>
      <c r="B1873">
        <v>47</v>
      </c>
      <c r="C1873">
        <v>11</v>
      </c>
    </row>
    <row r="1874" spans="1:3" x14ac:dyDescent="0.45">
      <c r="A1874" t="s">
        <v>8219</v>
      </c>
      <c r="B1874">
        <v>17</v>
      </c>
      <c r="C1874">
        <v>15</v>
      </c>
    </row>
    <row r="1875" spans="1:3" x14ac:dyDescent="0.45">
      <c r="A1875" t="s">
        <v>8219</v>
      </c>
      <c r="B1875">
        <v>63</v>
      </c>
      <c r="C1875">
        <v>30</v>
      </c>
    </row>
    <row r="1876" spans="1:3" x14ac:dyDescent="0.45">
      <c r="A1876" t="s">
        <v>8219</v>
      </c>
      <c r="B1876">
        <v>9</v>
      </c>
      <c r="C1876">
        <v>27</v>
      </c>
    </row>
    <row r="1877" spans="1:3" x14ac:dyDescent="0.45">
      <c r="A1877" t="s">
        <v>8219</v>
      </c>
      <c r="B1877">
        <v>30</v>
      </c>
      <c r="C1877">
        <v>28</v>
      </c>
    </row>
    <row r="1878" spans="1:3" x14ac:dyDescent="0.45">
      <c r="A1878" t="s">
        <v>8219</v>
      </c>
      <c r="B1878">
        <v>23</v>
      </c>
      <c r="C1878">
        <v>17</v>
      </c>
    </row>
    <row r="1879" spans="1:3" x14ac:dyDescent="0.45">
      <c r="A1879" t="s">
        <v>8219</v>
      </c>
      <c r="B1879">
        <v>33</v>
      </c>
      <c r="C1879">
        <v>50</v>
      </c>
    </row>
    <row r="1880" spans="1:3" x14ac:dyDescent="0.45">
      <c r="A1880" t="s">
        <v>8219</v>
      </c>
      <c r="B1880">
        <v>39</v>
      </c>
      <c r="C1880">
        <v>26</v>
      </c>
    </row>
    <row r="1881" spans="1:3" x14ac:dyDescent="0.45">
      <c r="A1881" t="s">
        <v>8219</v>
      </c>
      <c r="B1881">
        <v>17</v>
      </c>
      <c r="C1881">
        <v>88</v>
      </c>
    </row>
    <row r="1882" spans="1:3" x14ac:dyDescent="0.45">
      <c r="A1882" t="s">
        <v>8219</v>
      </c>
      <c r="B1882">
        <v>6</v>
      </c>
      <c r="C1882">
        <v>91</v>
      </c>
    </row>
    <row r="1883" spans="1:3" x14ac:dyDescent="0.45">
      <c r="A1883" t="s">
        <v>8219</v>
      </c>
      <c r="B1883">
        <v>39</v>
      </c>
      <c r="C1883">
        <v>3</v>
      </c>
    </row>
    <row r="1884" spans="1:3" x14ac:dyDescent="0.45">
      <c r="A1884" t="s">
        <v>8219</v>
      </c>
      <c r="B1884">
        <v>57</v>
      </c>
      <c r="C1884">
        <v>28</v>
      </c>
    </row>
    <row r="1885" spans="1:3" x14ac:dyDescent="0.45">
      <c r="A1885" t="s">
        <v>8219</v>
      </c>
      <c r="B1885">
        <v>56</v>
      </c>
      <c r="C1885">
        <v>77</v>
      </c>
    </row>
    <row r="1886" spans="1:3" x14ac:dyDescent="0.45">
      <c r="A1886" t="s">
        <v>8219</v>
      </c>
      <c r="B1886">
        <v>13</v>
      </c>
      <c r="C1886">
        <v>27</v>
      </c>
    </row>
    <row r="1887" spans="1:3" x14ac:dyDescent="0.45">
      <c r="A1887" t="s">
        <v>8219</v>
      </c>
      <c r="B1887">
        <v>95</v>
      </c>
      <c r="C1887">
        <v>107</v>
      </c>
    </row>
    <row r="1888" spans="1:3" x14ac:dyDescent="0.45">
      <c r="A1888" t="s">
        <v>8219</v>
      </c>
      <c r="B1888">
        <v>80</v>
      </c>
      <c r="C1888">
        <v>96</v>
      </c>
    </row>
    <row r="1889" spans="1:3" x14ac:dyDescent="0.45">
      <c r="A1889" t="s">
        <v>8219</v>
      </c>
      <c r="B1889">
        <v>133</v>
      </c>
      <c r="C1889">
        <v>56</v>
      </c>
    </row>
    <row r="1890" spans="1:3" x14ac:dyDescent="0.45">
      <c r="A1890" t="s">
        <v>8219</v>
      </c>
      <c r="B1890">
        <v>44</v>
      </c>
      <c r="C1890">
        <v>58</v>
      </c>
    </row>
    <row r="1891" spans="1:3" x14ac:dyDescent="0.45">
      <c r="A1891" t="s">
        <v>8219</v>
      </c>
      <c r="B1891">
        <v>30</v>
      </c>
      <c r="C1891">
        <v>15</v>
      </c>
    </row>
    <row r="1892" spans="1:3" x14ac:dyDescent="0.45">
      <c r="A1892" t="s">
        <v>8219</v>
      </c>
      <c r="B1892">
        <v>56</v>
      </c>
      <c r="C1892">
        <v>20</v>
      </c>
    </row>
    <row r="1893" spans="1:3" x14ac:dyDescent="0.45">
      <c r="A1893" t="s">
        <v>8219</v>
      </c>
      <c r="B1893">
        <v>66</v>
      </c>
      <c r="C1893">
        <v>38</v>
      </c>
    </row>
    <row r="1894" spans="1:3" x14ac:dyDescent="0.45">
      <c r="A1894" t="s">
        <v>8219</v>
      </c>
      <c r="B1894">
        <v>29</v>
      </c>
      <c r="C1894">
        <v>33</v>
      </c>
    </row>
    <row r="1895" spans="1:3" x14ac:dyDescent="0.45">
      <c r="A1895" t="s">
        <v>8219</v>
      </c>
      <c r="B1895">
        <v>72</v>
      </c>
      <c r="C1895">
        <v>57</v>
      </c>
    </row>
    <row r="1896" spans="1:3" x14ac:dyDescent="0.45">
      <c r="A1896" t="s">
        <v>8219</v>
      </c>
      <c r="B1896">
        <v>27</v>
      </c>
      <c r="C1896">
        <v>25</v>
      </c>
    </row>
    <row r="1897" spans="1:3" x14ac:dyDescent="0.45">
      <c r="A1897" t="s">
        <v>8219</v>
      </c>
      <c r="B1897">
        <v>10</v>
      </c>
      <c r="C1897">
        <v>14</v>
      </c>
    </row>
    <row r="1898" spans="1:3" x14ac:dyDescent="0.45">
      <c r="A1898" t="s">
        <v>8219</v>
      </c>
      <c r="B1898">
        <v>35</v>
      </c>
      <c r="C1898">
        <v>94</v>
      </c>
    </row>
    <row r="1899" spans="1:3" x14ac:dyDescent="0.45">
      <c r="A1899" t="s">
        <v>8219</v>
      </c>
      <c r="B1899">
        <v>29</v>
      </c>
      <c r="C1899">
        <v>59</v>
      </c>
    </row>
    <row r="1900" spans="1:3" x14ac:dyDescent="0.45">
      <c r="A1900" t="s">
        <v>8219</v>
      </c>
      <c r="B1900">
        <v>13</v>
      </c>
      <c r="C1900">
        <v>36</v>
      </c>
    </row>
    <row r="1901" spans="1:3" x14ac:dyDescent="0.45">
      <c r="A1901" t="s">
        <v>8219</v>
      </c>
      <c r="B1901">
        <v>72</v>
      </c>
      <c r="C1901">
        <v>115</v>
      </c>
    </row>
    <row r="1902" spans="1:3" x14ac:dyDescent="0.45">
      <c r="A1902" t="s">
        <v>8219</v>
      </c>
      <c r="B1902">
        <v>78</v>
      </c>
      <c r="C1902">
        <v>30</v>
      </c>
    </row>
    <row r="1903" spans="1:3" x14ac:dyDescent="0.45">
      <c r="A1903" t="s">
        <v>8219</v>
      </c>
      <c r="B1903">
        <v>49</v>
      </c>
      <c r="C1903">
        <v>52</v>
      </c>
    </row>
    <row r="1904" spans="1:3" x14ac:dyDescent="0.45">
      <c r="A1904" t="s">
        <v>8219</v>
      </c>
      <c r="B1904">
        <v>42</v>
      </c>
      <c r="C1904">
        <v>27</v>
      </c>
    </row>
    <row r="1905" spans="1:3" x14ac:dyDescent="0.45">
      <c r="A1905" t="s">
        <v>8219</v>
      </c>
      <c r="B1905">
        <v>35</v>
      </c>
      <c r="C1905">
        <v>24</v>
      </c>
    </row>
    <row r="1906" spans="1:3" x14ac:dyDescent="0.45">
      <c r="A1906" t="s">
        <v>8219</v>
      </c>
      <c r="B1906">
        <v>42</v>
      </c>
      <c r="C1906">
        <v>10</v>
      </c>
    </row>
    <row r="1907" spans="1:3" x14ac:dyDescent="0.45">
      <c r="A1907" t="s">
        <v>8219</v>
      </c>
      <c r="B1907">
        <v>42</v>
      </c>
      <c r="C1907">
        <v>30</v>
      </c>
    </row>
    <row r="1908" spans="1:3" x14ac:dyDescent="0.45">
      <c r="A1908" t="s">
        <v>8219</v>
      </c>
      <c r="B1908">
        <v>31</v>
      </c>
      <c r="C1908">
        <v>71</v>
      </c>
    </row>
    <row r="1909" spans="1:3" x14ac:dyDescent="0.45">
      <c r="A1909" t="s">
        <v>8219</v>
      </c>
      <c r="B1909">
        <v>38</v>
      </c>
      <c r="C1909">
        <v>10</v>
      </c>
    </row>
    <row r="1910" spans="1:3" x14ac:dyDescent="0.45">
      <c r="A1910" t="s">
        <v>8219</v>
      </c>
      <c r="B1910">
        <v>8</v>
      </c>
      <c r="C1910">
        <v>24</v>
      </c>
    </row>
    <row r="1911" spans="1:3" x14ac:dyDescent="0.45">
      <c r="A1911" t="s">
        <v>8219</v>
      </c>
      <c r="B1911">
        <v>39</v>
      </c>
      <c r="C1911">
        <v>38</v>
      </c>
    </row>
    <row r="1912" spans="1:3" x14ac:dyDescent="0.45">
      <c r="A1912" t="s">
        <v>8219</v>
      </c>
      <c r="B1912">
        <v>29</v>
      </c>
      <c r="C1912">
        <v>26</v>
      </c>
    </row>
    <row r="1913" spans="1:3" x14ac:dyDescent="0.45">
      <c r="A1913" t="s">
        <v>8219</v>
      </c>
      <c r="B1913">
        <v>72</v>
      </c>
      <c r="C1913">
        <v>19</v>
      </c>
    </row>
    <row r="1914" spans="1:3" x14ac:dyDescent="0.45">
      <c r="A1914" t="s">
        <v>8219</v>
      </c>
      <c r="B1914">
        <v>15</v>
      </c>
      <c r="C1914">
        <v>11</v>
      </c>
    </row>
    <row r="1915" spans="1:3" x14ac:dyDescent="0.45">
      <c r="A1915" t="s">
        <v>8219</v>
      </c>
      <c r="B1915">
        <v>33</v>
      </c>
      <c r="C1915">
        <v>27</v>
      </c>
    </row>
    <row r="1916" spans="1:3" x14ac:dyDescent="0.45">
      <c r="A1916" t="s">
        <v>8219</v>
      </c>
      <c r="B1916">
        <v>15</v>
      </c>
      <c r="C1916">
        <v>34</v>
      </c>
    </row>
    <row r="1917" spans="1:3" x14ac:dyDescent="0.45">
      <c r="A1917" t="s">
        <v>8219</v>
      </c>
      <c r="B1917">
        <v>19</v>
      </c>
      <c r="C1917">
        <v>20</v>
      </c>
    </row>
    <row r="1918" spans="1:3" x14ac:dyDescent="0.45">
      <c r="A1918" t="s">
        <v>8219</v>
      </c>
      <c r="B1918">
        <v>17</v>
      </c>
      <c r="C1918">
        <v>37</v>
      </c>
    </row>
    <row r="1919" spans="1:3" x14ac:dyDescent="0.45">
      <c r="A1919" t="s">
        <v>8219</v>
      </c>
      <c r="B1919">
        <v>44</v>
      </c>
      <c r="C1919">
        <v>20</v>
      </c>
    </row>
    <row r="1920" spans="1:3" x14ac:dyDescent="0.45">
      <c r="A1920" t="s">
        <v>8219</v>
      </c>
      <c r="B1920">
        <v>10</v>
      </c>
      <c r="C1920">
        <v>10</v>
      </c>
    </row>
    <row r="1921" spans="1:3" x14ac:dyDescent="0.45">
      <c r="A1921" t="s">
        <v>8219</v>
      </c>
      <c r="B1921">
        <v>46</v>
      </c>
      <c r="C1921">
        <v>26</v>
      </c>
    </row>
    <row r="1922" spans="1:3" x14ac:dyDescent="0.45">
      <c r="A1922" t="s">
        <v>8219</v>
      </c>
      <c r="B1922">
        <v>11</v>
      </c>
      <c r="C1922">
        <v>20</v>
      </c>
    </row>
    <row r="1923" spans="1:3" x14ac:dyDescent="0.45">
      <c r="A1923" t="s">
        <v>8219</v>
      </c>
      <c r="B1923">
        <v>13</v>
      </c>
      <c r="C1923">
        <v>46</v>
      </c>
    </row>
    <row r="1924" spans="1:3" x14ac:dyDescent="0.45">
      <c r="A1924" t="s">
        <v>8219</v>
      </c>
      <c r="B1924">
        <v>33</v>
      </c>
      <c r="C1924">
        <v>76</v>
      </c>
    </row>
    <row r="1925" spans="1:3" x14ac:dyDescent="0.45">
      <c r="A1925" t="s">
        <v>8219</v>
      </c>
      <c r="B1925">
        <v>28</v>
      </c>
      <c r="C1925">
        <v>41</v>
      </c>
    </row>
    <row r="1926" spans="1:3" x14ac:dyDescent="0.45">
      <c r="A1926" t="s">
        <v>8219</v>
      </c>
      <c r="B1926">
        <v>21</v>
      </c>
      <c r="C1926">
        <v>7</v>
      </c>
    </row>
    <row r="1927" spans="1:3" x14ac:dyDescent="0.45">
      <c r="A1927" t="s">
        <v>8219</v>
      </c>
      <c r="B1927">
        <v>13</v>
      </c>
      <c r="C1927">
        <v>49</v>
      </c>
    </row>
    <row r="1928" spans="1:3" x14ac:dyDescent="0.45">
      <c r="A1928" t="s">
        <v>8219</v>
      </c>
      <c r="B1928">
        <v>34</v>
      </c>
      <c r="C1928">
        <v>26</v>
      </c>
    </row>
    <row r="1929" spans="1:3" x14ac:dyDescent="0.45">
      <c r="A1929" t="s">
        <v>8219</v>
      </c>
      <c r="B1929">
        <v>80</v>
      </c>
      <c r="C1929">
        <v>65</v>
      </c>
    </row>
    <row r="1930" spans="1:3" x14ac:dyDescent="0.45">
      <c r="A1930" t="s">
        <v>8219</v>
      </c>
      <c r="B1930">
        <v>74</v>
      </c>
      <c r="C1930">
        <v>28</v>
      </c>
    </row>
    <row r="1931" spans="1:3" x14ac:dyDescent="0.45">
      <c r="A1931" t="s">
        <v>8219</v>
      </c>
      <c r="B1931">
        <v>7</v>
      </c>
      <c r="C1931">
        <v>8</v>
      </c>
    </row>
    <row r="1932" spans="1:3" x14ac:dyDescent="0.45">
      <c r="A1932" t="s">
        <v>8219</v>
      </c>
      <c r="B1932">
        <v>34</v>
      </c>
      <c r="C1932">
        <v>3</v>
      </c>
    </row>
    <row r="1933" spans="1:3" x14ac:dyDescent="0.45">
      <c r="A1933" t="s">
        <v>8219</v>
      </c>
      <c r="B1933">
        <v>86</v>
      </c>
      <c r="C1933">
        <v>9</v>
      </c>
    </row>
    <row r="1934" spans="1:3" x14ac:dyDescent="0.45">
      <c r="A1934" t="s">
        <v>8219</v>
      </c>
      <c r="B1934">
        <v>37</v>
      </c>
      <c r="C1934">
        <v>9</v>
      </c>
    </row>
    <row r="1935" spans="1:3" x14ac:dyDescent="0.45">
      <c r="A1935" t="s">
        <v>8219</v>
      </c>
      <c r="B1935">
        <v>18</v>
      </c>
      <c r="C1935">
        <v>20</v>
      </c>
    </row>
    <row r="1936" spans="1:3" x14ac:dyDescent="0.45">
      <c r="A1936" t="s">
        <v>8219</v>
      </c>
      <c r="B1936">
        <v>22</v>
      </c>
      <c r="C1936">
        <v>57</v>
      </c>
    </row>
    <row r="1937" spans="1:3" x14ac:dyDescent="0.45">
      <c r="A1937" t="s">
        <v>8219</v>
      </c>
      <c r="B1937">
        <v>26</v>
      </c>
      <c r="C1937">
        <v>8</v>
      </c>
    </row>
    <row r="1938" spans="1:3" x14ac:dyDescent="0.45">
      <c r="A1938" t="s">
        <v>8219</v>
      </c>
      <c r="B1938">
        <v>27</v>
      </c>
      <c r="C1938">
        <v>14</v>
      </c>
    </row>
    <row r="1939" spans="1:3" x14ac:dyDescent="0.45">
      <c r="A1939" t="s">
        <v>8219</v>
      </c>
      <c r="B1939">
        <v>8</v>
      </c>
      <c r="C1939">
        <v>17</v>
      </c>
    </row>
    <row r="1940" spans="1:3" x14ac:dyDescent="0.45">
      <c r="A1940" t="s">
        <v>8219</v>
      </c>
      <c r="B1940">
        <v>204</v>
      </c>
      <c r="C1940">
        <v>100</v>
      </c>
    </row>
    <row r="1941" spans="1:3" x14ac:dyDescent="0.45">
      <c r="A1941" t="s">
        <v>8219</v>
      </c>
      <c r="B1941">
        <v>46</v>
      </c>
      <c r="C1941">
        <v>32</v>
      </c>
    </row>
    <row r="1942" spans="1:3" x14ac:dyDescent="0.45">
      <c r="A1942" t="s">
        <v>8219</v>
      </c>
      <c r="B1942">
        <v>17</v>
      </c>
      <c r="C1942">
        <v>3</v>
      </c>
    </row>
    <row r="1943" spans="1:3" x14ac:dyDescent="0.45">
      <c r="A1943" t="s">
        <v>8219</v>
      </c>
      <c r="B1943">
        <v>28</v>
      </c>
    </row>
    <row r="1944" spans="1:3" x14ac:dyDescent="0.45">
      <c r="A1944" t="s">
        <v>8219</v>
      </c>
      <c r="B1944">
        <v>83</v>
      </c>
    </row>
    <row r="1945" spans="1:3" x14ac:dyDescent="0.45">
      <c r="A1945" t="s">
        <v>8219</v>
      </c>
      <c r="B1945">
        <v>13</v>
      </c>
    </row>
    <row r="1946" spans="1:3" x14ac:dyDescent="0.45">
      <c r="A1946" t="s">
        <v>8219</v>
      </c>
      <c r="B1946">
        <v>8</v>
      </c>
    </row>
    <row r="1947" spans="1:3" x14ac:dyDescent="0.45">
      <c r="A1947" t="s">
        <v>8219</v>
      </c>
      <c r="B1947">
        <v>32</v>
      </c>
    </row>
    <row r="1948" spans="1:3" x14ac:dyDescent="0.45">
      <c r="A1948" t="s">
        <v>8219</v>
      </c>
      <c r="B1948">
        <v>85</v>
      </c>
    </row>
    <row r="1949" spans="1:3" x14ac:dyDescent="0.45">
      <c r="A1949" t="s">
        <v>8219</v>
      </c>
      <c r="B1949">
        <v>29</v>
      </c>
    </row>
    <row r="1950" spans="1:3" x14ac:dyDescent="0.45">
      <c r="A1950" t="s">
        <v>8219</v>
      </c>
      <c r="B1950">
        <v>24</v>
      </c>
    </row>
    <row r="1951" spans="1:3" x14ac:dyDescent="0.45">
      <c r="A1951" t="s">
        <v>8219</v>
      </c>
      <c r="B1951">
        <v>8</v>
      </c>
    </row>
    <row r="1952" spans="1:3" x14ac:dyDescent="0.45">
      <c r="A1952" t="s">
        <v>8219</v>
      </c>
      <c r="B1952">
        <v>19</v>
      </c>
    </row>
    <row r="1953" spans="1:2" x14ac:dyDescent="0.45">
      <c r="A1953" t="s">
        <v>8219</v>
      </c>
      <c r="B1953">
        <v>336</v>
      </c>
    </row>
    <row r="1954" spans="1:2" x14ac:dyDescent="0.45">
      <c r="A1954" t="s">
        <v>8219</v>
      </c>
      <c r="B1954">
        <v>13</v>
      </c>
    </row>
    <row r="1955" spans="1:2" x14ac:dyDescent="0.45">
      <c r="A1955" t="s">
        <v>8219</v>
      </c>
      <c r="B1955">
        <v>42</v>
      </c>
    </row>
    <row r="1956" spans="1:2" x14ac:dyDescent="0.45">
      <c r="A1956" t="s">
        <v>8219</v>
      </c>
      <c r="B1956">
        <v>64</v>
      </c>
    </row>
    <row r="1957" spans="1:2" x14ac:dyDescent="0.45">
      <c r="A1957" t="s">
        <v>8219</v>
      </c>
      <c r="B1957">
        <v>25</v>
      </c>
    </row>
    <row r="1958" spans="1:2" x14ac:dyDescent="0.45">
      <c r="A1958" t="s">
        <v>8219</v>
      </c>
      <c r="B1958">
        <v>20</v>
      </c>
    </row>
    <row r="1959" spans="1:2" x14ac:dyDescent="0.45">
      <c r="A1959" t="s">
        <v>8219</v>
      </c>
      <c r="B1959">
        <v>104</v>
      </c>
    </row>
    <row r="1960" spans="1:2" x14ac:dyDescent="0.45">
      <c r="A1960" t="s">
        <v>8219</v>
      </c>
      <c r="B1960">
        <v>53</v>
      </c>
    </row>
    <row r="1961" spans="1:2" x14ac:dyDescent="0.45">
      <c r="A1961" t="s">
        <v>8219</v>
      </c>
      <c r="B1961">
        <v>14</v>
      </c>
    </row>
    <row r="1962" spans="1:2" x14ac:dyDescent="0.45">
      <c r="A1962" t="s">
        <v>8219</v>
      </c>
      <c r="B1962">
        <v>20</v>
      </c>
    </row>
    <row r="1963" spans="1:2" x14ac:dyDescent="0.45">
      <c r="A1963" t="s">
        <v>8219</v>
      </c>
      <c r="B1963">
        <v>558</v>
      </c>
    </row>
    <row r="1964" spans="1:2" x14ac:dyDescent="0.45">
      <c r="A1964" t="s">
        <v>8219</v>
      </c>
      <c r="B1964">
        <v>22</v>
      </c>
    </row>
    <row r="1965" spans="1:2" x14ac:dyDescent="0.45">
      <c r="A1965" t="s">
        <v>8219</v>
      </c>
      <c r="B1965">
        <v>24</v>
      </c>
    </row>
    <row r="1966" spans="1:2" x14ac:dyDescent="0.45">
      <c r="A1966" t="s">
        <v>8219</v>
      </c>
      <c r="B1966">
        <v>74</v>
      </c>
    </row>
    <row r="1967" spans="1:2" x14ac:dyDescent="0.45">
      <c r="A1967" t="s">
        <v>8219</v>
      </c>
      <c r="B1967">
        <v>54</v>
      </c>
    </row>
    <row r="1968" spans="1:2" x14ac:dyDescent="0.45">
      <c r="A1968" t="s">
        <v>8219</v>
      </c>
      <c r="B1968">
        <v>31</v>
      </c>
    </row>
    <row r="1969" spans="1:2" x14ac:dyDescent="0.45">
      <c r="A1969" t="s">
        <v>8219</v>
      </c>
      <c r="B1969">
        <v>25</v>
      </c>
    </row>
    <row r="1970" spans="1:2" x14ac:dyDescent="0.45">
      <c r="A1970" t="s">
        <v>8219</v>
      </c>
      <c r="B1970">
        <v>17</v>
      </c>
    </row>
    <row r="1971" spans="1:2" x14ac:dyDescent="0.45">
      <c r="A1971" t="s">
        <v>8219</v>
      </c>
      <c r="B1971">
        <v>12</v>
      </c>
    </row>
    <row r="1972" spans="1:2" x14ac:dyDescent="0.45">
      <c r="A1972" t="s">
        <v>8219</v>
      </c>
      <c r="B1972">
        <v>38</v>
      </c>
    </row>
    <row r="1973" spans="1:2" x14ac:dyDescent="0.45">
      <c r="A1973" t="s">
        <v>8219</v>
      </c>
      <c r="B1973">
        <v>41</v>
      </c>
    </row>
    <row r="1974" spans="1:2" x14ac:dyDescent="0.45">
      <c r="A1974" t="s">
        <v>8219</v>
      </c>
      <c r="B1974">
        <v>19</v>
      </c>
    </row>
    <row r="1975" spans="1:2" x14ac:dyDescent="0.45">
      <c r="A1975" t="s">
        <v>8219</v>
      </c>
      <c r="B1975">
        <v>41</v>
      </c>
    </row>
    <row r="1976" spans="1:2" x14ac:dyDescent="0.45">
      <c r="A1976" t="s">
        <v>8219</v>
      </c>
      <c r="B1976">
        <v>26</v>
      </c>
    </row>
    <row r="1977" spans="1:2" x14ac:dyDescent="0.45">
      <c r="A1977" t="s">
        <v>8219</v>
      </c>
      <c r="B1977">
        <v>25</v>
      </c>
    </row>
    <row r="1978" spans="1:2" x14ac:dyDescent="0.45">
      <c r="A1978" t="s">
        <v>8219</v>
      </c>
      <c r="B1978">
        <v>9</v>
      </c>
    </row>
    <row r="1979" spans="1:2" x14ac:dyDescent="0.45">
      <c r="A1979" t="s">
        <v>8219</v>
      </c>
      <c r="B1979">
        <v>78</v>
      </c>
    </row>
    <row r="1980" spans="1:2" x14ac:dyDescent="0.45">
      <c r="A1980" t="s">
        <v>8219</v>
      </c>
      <c r="B1980">
        <v>45</v>
      </c>
    </row>
    <row r="1981" spans="1:2" x14ac:dyDescent="0.45">
      <c r="A1981" t="s">
        <v>8219</v>
      </c>
      <c r="B1981">
        <v>102</v>
      </c>
    </row>
    <row r="1982" spans="1:2" x14ac:dyDescent="0.45">
      <c r="A1982" t="s">
        <v>8219</v>
      </c>
      <c r="B1982">
        <v>5</v>
      </c>
    </row>
    <row r="1983" spans="1:2" x14ac:dyDescent="0.45">
      <c r="A1983" t="s">
        <v>8219</v>
      </c>
      <c r="B1983">
        <v>27</v>
      </c>
    </row>
    <row r="1984" spans="1:2" x14ac:dyDescent="0.45">
      <c r="A1984" t="s">
        <v>8219</v>
      </c>
      <c r="B1984">
        <v>37</v>
      </c>
    </row>
    <row r="1985" spans="1:2" x14ac:dyDescent="0.45">
      <c r="A1985" t="s">
        <v>8219</v>
      </c>
      <c r="B1985">
        <v>14</v>
      </c>
    </row>
    <row r="1986" spans="1:2" x14ac:dyDescent="0.45">
      <c r="A1986" t="s">
        <v>8219</v>
      </c>
      <c r="B1986">
        <v>27</v>
      </c>
    </row>
    <row r="1987" spans="1:2" x14ac:dyDescent="0.45">
      <c r="A1987" t="s">
        <v>8219</v>
      </c>
      <c r="B1987">
        <v>45</v>
      </c>
    </row>
    <row r="1988" spans="1:2" x14ac:dyDescent="0.45">
      <c r="A1988" t="s">
        <v>8219</v>
      </c>
      <c r="B1988">
        <v>49</v>
      </c>
    </row>
    <row r="1989" spans="1:2" x14ac:dyDescent="0.45">
      <c r="A1989" t="s">
        <v>8219</v>
      </c>
      <c r="B1989">
        <v>24</v>
      </c>
    </row>
    <row r="1990" spans="1:2" x14ac:dyDescent="0.45">
      <c r="A1990" t="s">
        <v>8219</v>
      </c>
      <c r="B1990">
        <v>112</v>
      </c>
    </row>
    <row r="1991" spans="1:2" x14ac:dyDescent="0.45">
      <c r="A1991" t="s">
        <v>8219</v>
      </c>
      <c r="B1991">
        <v>23</v>
      </c>
    </row>
    <row r="1992" spans="1:2" x14ac:dyDescent="0.45">
      <c r="A1992" t="s">
        <v>8219</v>
      </c>
      <c r="B1992">
        <v>54</v>
      </c>
    </row>
    <row r="1993" spans="1:2" x14ac:dyDescent="0.45">
      <c r="A1993" t="s">
        <v>8219</v>
      </c>
      <c r="B1993">
        <v>28</v>
      </c>
    </row>
    <row r="1994" spans="1:2" x14ac:dyDescent="0.45">
      <c r="A1994" t="s">
        <v>8219</v>
      </c>
      <c r="B1994">
        <v>11</v>
      </c>
    </row>
    <row r="1995" spans="1:2" x14ac:dyDescent="0.45">
      <c r="A1995" t="s">
        <v>8219</v>
      </c>
      <c r="B1995">
        <v>62</v>
      </c>
    </row>
    <row r="1996" spans="1:2" x14ac:dyDescent="0.45">
      <c r="A1996" t="s">
        <v>8219</v>
      </c>
      <c r="B1996">
        <v>73</v>
      </c>
    </row>
    <row r="1997" spans="1:2" x14ac:dyDescent="0.45">
      <c r="A1997" t="s">
        <v>8219</v>
      </c>
      <c r="B1997">
        <v>18</v>
      </c>
    </row>
    <row r="1998" spans="1:2" x14ac:dyDescent="0.45">
      <c r="A1998" t="s">
        <v>8219</v>
      </c>
      <c r="B1998">
        <v>35</v>
      </c>
    </row>
    <row r="1999" spans="1:2" x14ac:dyDescent="0.45">
      <c r="A1999" t="s">
        <v>8219</v>
      </c>
      <c r="B1999">
        <v>43</v>
      </c>
    </row>
    <row r="2000" spans="1:2" x14ac:dyDescent="0.45">
      <c r="A2000" t="s">
        <v>8219</v>
      </c>
      <c r="B2000">
        <v>36</v>
      </c>
    </row>
    <row r="2001" spans="1:2" x14ac:dyDescent="0.45">
      <c r="A2001" t="s">
        <v>8219</v>
      </c>
      <c r="B2001">
        <v>62</v>
      </c>
    </row>
    <row r="2002" spans="1:2" x14ac:dyDescent="0.45">
      <c r="A2002" t="s">
        <v>8219</v>
      </c>
      <c r="B2002">
        <v>15</v>
      </c>
    </row>
    <row r="2003" spans="1:2" x14ac:dyDescent="0.45">
      <c r="A2003" t="s">
        <v>8219</v>
      </c>
      <c r="B2003">
        <v>33</v>
      </c>
    </row>
    <row r="2004" spans="1:2" x14ac:dyDescent="0.45">
      <c r="A2004" t="s">
        <v>8219</v>
      </c>
      <c r="B2004">
        <v>27</v>
      </c>
    </row>
    <row r="2005" spans="1:2" x14ac:dyDescent="0.45">
      <c r="A2005" t="s">
        <v>8219</v>
      </c>
      <c r="B2005">
        <v>17</v>
      </c>
    </row>
    <row r="2006" spans="1:2" x14ac:dyDescent="0.45">
      <c r="A2006" t="s">
        <v>8219</v>
      </c>
      <c r="B2006">
        <v>4</v>
      </c>
    </row>
    <row r="2007" spans="1:2" x14ac:dyDescent="0.45">
      <c r="A2007" t="s">
        <v>8219</v>
      </c>
      <c r="B2007">
        <v>53</v>
      </c>
    </row>
    <row r="2008" spans="1:2" x14ac:dyDescent="0.45">
      <c r="A2008" t="s">
        <v>8219</v>
      </c>
      <c r="B2008">
        <v>49</v>
      </c>
    </row>
    <row r="2009" spans="1:2" x14ac:dyDescent="0.45">
      <c r="A2009" t="s">
        <v>8219</v>
      </c>
      <c r="B2009">
        <v>57</v>
      </c>
    </row>
    <row r="2010" spans="1:2" x14ac:dyDescent="0.45">
      <c r="A2010" t="s">
        <v>8219</v>
      </c>
      <c r="B2010">
        <v>69</v>
      </c>
    </row>
    <row r="2011" spans="1:2" x14ac:dyDescent="0.45">
      <c r="A2011" t="s">
        <v>8219</v>
      </c>
      <c r="B2011">
        <v>15</v>
      </c>
    </row>
    <row r="2012" spans="1:2" x14ac:dyDescent="0.45">
      <c r="A2012" t="s">
        <v>8219</v>
      </c>
      <c r="B2012">
        <v>64</v>
      </c>
    </row>
    <row r="2013" spans="1:2" x14ac:dyDescent="0.45">
      <c r="A2013" t="s">
        <v>8219</v>
      </c>
      <c r="B2013">
        <v>20</v>
      </c>
    </row>
    <row r="2014" spans="1:2" x14ac:dyDescent="0.45">
      <c r="A2014" t="s">
        <v>8219</v>
      </c>
      <c r="B2014">
        <v>27</v>
      </c>
    </row>
    <row r="2015" spans="1:2" x14ac:dyDescent="0.45">
      <c r="A2015" t="s">
        <v>8219</v>
      </c>
      <c r="B2015">
        <v>21</v>
      </c>
    </row>
    <row r="2016" spans="1:2" x14ac:dyDescent="0.45">
      <c r="A2016" t="s">
        <v>8219</v>
      </c>
      <c r="B2016">
        <v>31</v>
      </c>
    </row>
    <row r="2017" spans="1:2" x14ac:dyDescent="0.45">
      <c r="A2017" t="s">
        <v>8219</v>
      </c>
      <c r="B2017">
        <v>51</v>
      </c>
    </row>
    <row r="2018" spans="1:2" x14ac:dyDescent="0.45">
      <c r="A2018" t="s">
        <v>8219</v>
      </c>
      <c r="B2018">
        <v>57</v>
      </c>
    </row>
    <row r="2019" spans="1:2" x14ac:dyDescent="0.45">
      <c r="A2019" t="s">
        <v>8219</v>
      </c>
      <c r="B2019">
        <v>20</v>
      </c>
    </row>
    <row r="2020" spans="1:2" x14ac:dyDescent="0.45">
      <c r="A2020" t="s">
        <v>8219</v>
      </c>
      <c r="B2020">
        <v>71</v>
      </c>
    </row>
    <row r="2021" spans="1:2" x14ac:dyDescent="0.45">
      <c r="A2021" t="s">
        <v>8219</v>
      </c>
      <c r="B2021">
        <v>72</v>
      </c>
    </row>
    <row r="2022" spans="1:2" x14ac:dyDescent="0.45">
      <c r="A2022" t="s">
        <v>8219</v>
      </c>
      <c r="B2022">
        <v>45</v>
      </c>
    </row>
    <row r="2023" spans="1:2" x14ac:dyDescent="0.45">
      <c r="A2023" t="s">
        <v>8219</v>
      </c>
      <c r="B2023">
        <v>51</v>
      </c>
    </row>
    <row r="2024" spans="1:2" x14ac:dyDescent="0.45">
      <c r="A2024" t="s">
        <v>8219</v>
      </c>
      <c r="B2024">
        <v>56</v>
      </c>
    </row>
    <row r="2025" spans="1:2" x14ac:dyDescent="0.45">
      <c r="A2025" t="s">
        <v>8219</v>
      </c>
      <c r="B2025">
        <v>17</v>
      </c>
    </row>
    <row r="2026" spans="1:2" x14ac:dyDescent="0.45">
      <c r="A2026" t="s">
        <v>8219</v>
      </c>
      <c r="B2026">
        <v>197</v>
      </c>
    </row>
    <row r="2027" spans="1:2" x14ac:dyDescent="0.45">
      <c r="A2027" t="s">
        <v>8219</v>
      </c>
      <c r="B2027">
        <v>70</v>
      </c>
    </row>
    <row r="2028" spans="1:2" x14ac:dyDescent="0.45">
      <c r="A2028" t="s">
        <v>8219</v>
      </c>
      <c r="B2028">
        <v>21</v>
      </c>
    </row>
    <row r="2029" spans="1:2" x14ac:dyDescent="0.45">
      <c r="A2029" t="s">
        <v>8219</v>
      </c>
      <c r="B2029">
        <v>34</v>
      </c>
    </row>
    <row r="2030" spans="1:2" x14ac:dyDescent="0.45">
      <c r="A2030" t="s">
        <v>8219</v>
      </c>
      <c r="B2030">
        <v>39</v>
      </c>
    </row>
    <row r="2031" spans="1:2" x14ac:dyDescent="0.45">
      <c r="A2031" t="s">
        <v>8219</v>
      </c>
      <c r="B2031">
        <v>78</v>
      </c>
    </row>
    <row r="2032" spans="1:2" x14ac:dyDescent="0.45">
      <c r="A2032" t="s">
        <v>8219</v>
      </c>
      <c r="B2032">
        <v>48</v>
      </c>
    </row>
    <row r="2033" spans="1:2" x14ac:dyDescent="0.45">
      <c r="A2033" t="s">
        <v>8219</v>
      </c>
      <c r="B2033">
        <v>29</v>
      </c>
    </row>
    <row r="2034" spans="1:2" x14ac:dyDescent="0.45">
      <c r="A2034" t="s">
        <v>8219</v>
      </c>
      <c r="B2034">
        <v>73</v>
      </c>
    </row>
    <row r="2035" spans="1:2" x14ac:dyDescent="0.45">
      <c r="A2035" t="s">
        <v>8219</v>
      </c>
      <c r="B2035">
        <v>8</v>
      </c>
    </row>
    <row r="2036" spans="1:2" x14ac:dyDescent="0.45">
      <c r="A2036" t="s">
        <v>8219</v>
      </c>
      <c r="B2036">
        <v>17</v>
      </c>
    </row>
    <row r="2037" spans="1:2" x14ac:dyDescent="0.45">
      <c r="A2037" t="s">
        <v>8219</v>
      </c>
      <c r="B2037">
        <v>9</v>
      </c>
    </row>
    <row r="2038" spans="1:2" x14ac:dyDescent="0.45">
      <c r="A2038" t="s">
        <v>8219</v>
      </c>
      <c r="B2038">
        <v>17</v>
      </c>
    </row>
    <row r="2039" spans="1:2" x14ac:dyDescent="0.45">
      <c r="A2039" t="s">
        <v>8219</v>
      </c>
      <c r="B2039">
        <v>33</v>
      </c>
    </row>
    <row r="2040" spans="1:2" x14ac:dyDescent="0.45">
      <c r="A2040" t="s">
        <v>8219</v>
      </c>
      <c r="B2040">
        <v>38</v>
      </c>
    </row>
    <row r="2041" spans="1:2" x14ac:dyDescent="0.45">
      <c r="A2041" t="s">
        <v>8219</v>
      </c>
      <c r="B2041">
        <v>79</v>
      </c>
    </row>
    <row r="2042" spans="1:2" x14ac:dyDescent="0.45">
      <c r="A2042" t="s">
        <v>8219</v>
      </c>
      <c r="B2042">
        <v>46</v>
      </c>
    </row>
    <row r="2043" spans="1:2" x14ac:dyDescent="0.45">
      <c r="A2043" t="s">
        <v>8219</v>
      </c>
      <c r="B2043">
        <v>20</v>
      </c>
    </row>
    <row r="2044" spans="1:2" x14ac:dyDescent="0.45">
      <c r="A2044" t="s">
        <v>8219</v>
      </c>
      <c r="B2044">
        <v>20</v>
      </c>
    </row>
    <row r="2045" spans="1:2" x14ac:dyDescent="0.45">
      <c r="A2045" t="s">
        <v>8219</v>
      </c>
      <c r="B2045">
        <v>13</v>
      </c>
    </row>
    <row r="2046" spans="1:2" x14ac:dyDescent="0.45">
      <c r="A2046" t="s">
        <v>8219</v>
      </c>
      <c r="B2046">
        <v>22</v>
      </c>
    </row>
    <row r="2047" spans="1:2" x14ac:dyDescent="0.45">
      <c r="A2047" t="s">
        <v>8219</v>
      </c>
      <c r="B2047">
        <v>36</v>
      </c>
    </row>
    <row r="2048" spans="1:2" x14ac:dyDescent="0.45">
      <c r="A2048" t="s">
        <v>8219</v>
      </c>
      <c r="B2048">
        <v>40</v>
      </c>
    </row>
    <row r="2049" spans="1:2" x14ac:dyDescent="0.45">
      <c r="A2049" t="s">
        <v>8219</v>
      </c>
      <c r="B2049">
        <v>9</v>
      </c>
    </row>
    <row r="2050" spans="1:2" x14ac:dyDescent="0.45">
      <c r="A2050" t="s">
        <v>8219</v>
      </c>
      <c r="B2050">
        <v>19</v>
      </c>
    </row>
    <row r="2051" spans="1:2" x14ac:dyDescent="0.45">
      <c r="A2051" t="s">
        <v>8219</v>
      </c>
      <c r="B2051">
        <v>14</v>
      </c>
    </row>
    <row r="2052" spans="1:2" x14ac:dyDescent="0.45">
      <c r="A2052" t="s">
        <v>8219</v>
      </c>
      <c r="B2052">
        <v>38</v>
      </c>
    </row>
    <row r="2053" spans="1:2" x14ac:dyDescent="0.45">
      <c r="A2053" t="s">
        <v>8219</v>
      </c>
      <c r="B2053">
        <v>58</v>
      </c>
    </row>
    <row r="2054" spans="1:2" x14ac:dyDescent="0.45">
      <c r="A2054" t="s">
        <v>8219</v>
      </c>
      <c r="B2054">
        <v>28</v>
      </c>
    </row>
    <row r="2055" spans="1:2" x14ac:dyDescent="0.45">
      <c r="A2055" t="s">
        <v>8219</v>
      </c>
      <c r="B2055">
        <v>17</v>
      </c>
    </row>
    <row r="2056" spans="1:2" x14ac:dyDescent="0.45">
      <c r="A2056" t="s">
        <v>8219</v>
      </c>
      <c r="B2056">
        <v>12</v>
      </c>
    </row>
    <row r="2057" spans="1:2" x14ac:dyDescent="0.45">
      <c r="A2057" t="s">
        <v>8219</v>
      </c>
      <c r="B2057">
        <v>40</v>
      </c>
    </row>
    <row r="2058" spans="1:2" x14ac:dyDescent="0.45">
      <c r="A2058" t="s">
        <v>8219</v>
      </c>
      <c r="B2058">
        <v>57</v>
      </c>
    </row>
    <row r="2059" spans="1:2" x14ac:dyDescent="0.45">
      <c r="A2059" t="s">
        <v>8219</v>
      </c>
      <c r="B2059">
        <v>114</v>
      </c>
    </row>
    <row r="2060" spans="1:2" x14ac:dyDescent="0.45">
      <c r="A2060" t="s">
        <v>8219</v>
      </c>
      <c r="B2060">
        <v>31</v>
      </c>
    </row>
    <row r="2061" spans="1:2" x14ac:dyDescent="0.45">
      <c r="A2061" t="s">
        <v>8219</v>
      </c>
      <c r="B2061">
        <v>3</v>
      </c>
    </row>
    <row r="2062" spans="1:2" x14ac:dyDescent="0.45">
      <c r="A2062" t="s">
        <v>8219</v>
      </c>
      <c r="B2062">
        <v>16</v>
      </c>
    </row>
    <row r="2063" spans="1:2" x14ac:dyDescent="0.45">
      <c r="A2063" t="s">
        <v>8219</v>
      </c>
      <c r="B2063">
        <v>199</v>
      </c>
    </row>
    <row r="2064" spans="1:2" x14ac:dyDescent="0.45">
      <c r="A2064" t="s">
        <v>8219</v>
      </c>
      <c r="B2064">
        <v>31</v>
      </c>
    </row>
    <row r="2065" spans="1:2" x14ac:dyDescent="0.45">
      <c r="A2065" t="s">
        <v>8219</v>
      </c>
      <c r="B2065">
        <v>30</v>
      </c>
    </row>
    <row r="2066" spans="1:2" x14ac:dyDescent="0.45">
      <c r="A2066" t="s">
        <v>8219</v>
      </c>
      <c r="B2066">
        <v>34</v>
      </c>
    </row>
    <row r="2067" spans="1:2" x14ac:dyDescent="0.45">
      <c r="A2067" t="s">
        <v>8219</v>
      </c>
      <c r="B2067">
        <v>18</v>
      </c>
    </row>
    <row r="2068" spans="1:2" x14ac:dyDescent="0.45">
      <c r="A2068" t="s">
        <v>8219</v>
      </c>
      <c r="B2068">
        <v>67</v>
      </c>
    </row>
    <row r="2069" spans="1:2" x14ac:dyDescent="0.45">
      <c r="A2069" t="s">
        <v>8219</v>
      </c>
      <c r="B2069">
        <v>66</v>
      </c>
    </row>
    <row r="2070" spans="1:2" x14ac:dyDescent="0.45">
      <c r="A2070" t="s">
        <v>8219</v>
      </c>
      <c r="B2070">
        <v>23</v>
      </c>
    </row>
    <row r="2071" spans="1:2" x14ac:dyDescent="0.45">
      <c r="A2071" t="s">
        <v>8219</v>
      </c>
      <c r="B2071">
        <v>126</v>
      </c>
    </row>
    <row r="2072" spans="1:2" x14ac:dyDescent="0.45">
      <c r="A2072" t="s">
        <v>8219</v>
      </c>
      <c r="B2072">
        <v>6</v>
      </c>
    </row>
    <row r="2073" spans="1:2" x14ac:dyDescent="0.45">
      <c r="A2073" t="s">
        <v>8219</v>
      </c>
      <c r="B2073">
        <v>25</v>
      </c>
    </row>
    <row r="2074" spans="1:2" x14ac:dyDescent="0.45">
      <c r="A2074" t="s">
        <v>8219</v>
      </c>
      <c r="B2074">
        <v>39</v>
      </c>
    </row>
    <row r="2075" spans="1:2" x14ac:dyDescent="0.45">
      <c r="A2075" t="s">
        <v>8219</v>
      </c>
      <c r="B2075">
        <v>62</v>
      </c>
    </row>
    <row r="2076" spans="1:2" x14ac:dyDescent="0.45">
      <c r="A2076" t="s">
        <v>8219</v>
      </c>
      <c r="B2076">
        <v>31</v>
      </c>
    </row>
    <row r="2077" spans="1:2" x14ac:dyDescent="0.45">
      <c r="A2077" t="s">
        <v>8219</v>
      </c>
      <c r="B2077">
        <v>274</v>
      </c>
    </row>
    <row r="2078" spans="1:2" x14ac:dyDescent="0.45">
      <c r="A2078" t="s">
        <v>8219</v>
      </c>
      <c r="B2078">
        <v>17</v>
      </c>
    </row>
    <row r="2079" spans="1:2" x14ac:dyDescent="0.45">
      <c r="A2079" t="s">
        <v>8219</v>
      </c>
      <c r="B2079">
        <v>14</v>
      </c>
    </row>
    <row r="2080" spans="1:2" x14ac:dyDescent="0.45">
      <c r="A2080" t="s">
        <v>8219</v>
      </c>
      <c r="B2080">
        <v>60</v>
      </c>
    </row>
    <row r="2081" spans="1:2" x14ac:dyDescent="0.45">
      <c r="A2081" t="s">
        <v>8219</v>
      </c>
      <c r="B2081">
        <v>33</v>
      </c>
    </row>
    <row r="2082" spans="1:2" x14ac:dyDescent="0.45">
      <c r="A2082" t="s">
        <v>8219</v>
      </c>
      <c r="B2082">
        <v>78</v>
      </c>
    </row>
    <row r="2083" spans="1:2" x14ac:dyDescent="0.45">
      <c r="A2083" t="s">
        <v>8219</v>
      </c>
      <c r="B2083">
        <v>30</v>
      </c>
    </row>
    <row r="2084" spans="1:2" x14ac:dyDescent="0.45">
      <c r="A2084" t="s">
        <v>8219</v>
      </c>
      <c r="B2084">
        <v>136</v>
      </c>
    </row>
    <row r="2085" spans="1:2" x14ac:dyDescent="0.45">
      <c r="A2085" t="s">
        <v>8219</v>
      </c>
      <c r="B2085">
        <v>40</v>
      </c>
    </row>
    <row r="2086" spans="1:2" x14ac:dyDescent="0.45">
      <c r="A2086" t="s">
        <v>8219</v>
      </c>
      <c r="B2086">
        <v>18</v>
      </c>
    </row>
    <row r="2087" spans="1:2" x14ac:dyDescent="0.45">
      <c r="A2087" t="s">
        <v>8219</v>
      </c>
      <c r="B2087">
        <v>39</v>
      </c>
    </row>
    <row r="2088" spans="1:2" x14ac:dyDescent="0.45">
      <c r="A2088" t="s">
        <v>8219</v>
      </c>
      <c r="B2088">
        <v>21</v>
      </c>
    </row>
    <row r="2089" spans="1:2" x14ac:dyDescent="0.45">
      <c r="A2089" t="s">
        <v>8219</v>
      </c>
      <c r="B2089">
        <v>30</v>
      </c>
    </row>
    <row r="2090" spans="1:2" x14ac:dyDescent="0.45">
      <c r="A2090" t="s">
        <v>8219</v>
      </c>
      <c r="B2090">
        <v>27</v>
      </c>
    </row>
    <row r="2091" spans="1:2" x14ac:dyDescent="0.45">
      <c r="A2091" t="s">
        <v>8219</v>
      </c>
      <c r="B2091">
        <v>35</v>
      </c>
    </row>
    <row r="2092" spans="1:2" x14ac:dyDescent="0.45">
      <c r="A2092" t="s">
        <v>8219</v>
      </c>
      <c r="B2092">
        <v>13</v>
      </c>
    </row>
    <row r="2093" spans="1:2" x14ac:dyDescent="0.45">
      <c r="A2093" t="s">
        <v>8219</v>
      </c>
      <c r="B2093">
        <v>23</v>
      </c>
    </row>
    <row r="2094" spans="1:2" x14ac:dyDescent="0.45">
      <c r="A2094" t="s">
        <v>8219</v>
      </c>
      <c r="B2094">
        <v>39</v>
      </c>
    </row>
    <row r="2095" spans="1:2" x14ac:dyDescent="0.45">
      <c r="A2095" t="s">
        <v>8219</v>
      </c>
      <c r="B2095">
        <v>35</v>
      </c>
    </row>
    <row r="2096" spans="1:2" x14ac:dyDescent="0.45">
      <c r="A2096" t="s">
        <v>8219</v>
      </c>
      <c r="B2096">
        <v>27</v>
      </c>
    </row>
    <row r="2097" spans="1:2" x14ac:dyDescent="0.45">
      <c r="A2097" t="s">
        <v>8219</v>
      </c>
      <c r="B2097">
        <v>21</v>
      </c>
    </row>
    <row r="2098" spans="1:2" x14ac:dyDescent="0.45">
      <c r="A2098" t="s">
        <v>8219</v>
      </c>
      <c r="B2098">
        <v>104</v>
      </c>
    </row>
    <row r="2099" spans="1:2" x14ac:dyDescent="0.45">
      <c r="A2099" t="s">
        <v>8219</v>
      </c>
      <c r="B2099">
        <v>19</v>
      </c>
    </row>
    <row r="2100" spans="1:2" x14ac:dyDescent="0.45">
      <c r="A2100" t="s">
        <v>8219</v>
      </c>
      <c r="B2100">
        <v>97</v>
      </c>
    </row>
    <row r="2101" spans="1:2" x14ac:dyDescent="0.45">
      <c r="A2101" t="s">
        <v>8219</v>
      </c>
      <c r="B2101">
        <v>27</v>
      </c>
    </row>
    <row r="2102" spans="1:2" x14ac:dyDescent="0.45">
      <c r="A2102" t="s">
        <v>8219</v>
      </c>
      <c r="B2102">
        <v>24</v>
      </c>
    </row>
    <row r="2103" spans="1:2" x14ac:dyDescent="0.45">
      <c r="A2103" t="s">
        <v>8219</v>
      </c>
      <c r="B2103">
        <v>13</v>
      </c>
    </row>
    <row r="2104" spans="1:2" x14ac:dyDescent="0.45">
      <c r="A2104" t="s">
        <v>8219</v>
      </c>
      <c r="B2104">
        <v>46</v>
      </c>
    </row>
    <row r="2105" spans="1:2" x14ac:dyDescent="0.45">
      <c r="A2105" t="s">
        <v>8219</v>
      </c>
      <c r="B2105">
        <v>4</v>
      </c>
    </row>
    <row r="2106" spans="1:2" x14ac:dyDescent="0.45">
      <c r="A2106" t="s">
        <v>8219</v>
      </c>
      <c r="B2106">
        <v>40</v>
      </c>
    </row>
    <row r="2107" spans="1:2" x14ac:dyDescent="0.45">
      <c r="A2107" t="s">
        <v>8219</v>
      </c>
      <c r="B2107">
        <v>44</v>
      </c>
    </row>
    <row r="2108" spans="1:2" x14ac:dyDescent="0.45">
      <c r="A2108" t="s">
        <v>8219</v>
      </c>
      <c r="B2108">
        <v>35</v>
      </c>
    </row>
    <row r="2109" spans="1:2" x14ac:dyDescent="0.45">
      <c r="A2109" t="s">
        <v>8219</v>
      </c>
      <c r="B2109">
        <v>63</v>
      </c>
    </row>
    <row r="2110" spans="1:2" x14ac:dyDescent="0.45">
      <c r="A2110" t="s">
        <v>8219</v>
      </c>
      <c r="B2110">
        <v>89</v>
      </c>
    </row>
    <row r="2111" spans="1:2" x14ac:dyDescent="0.45">
      <c r="A2111" t="s">
        <v>8219</v>
      </c>
      <c r="B2111">
        <v>15</v>
      </c>
    </row>
    <row r="2112" spans="1:2" x14ac:dyDescent="0.45">
      <c r="A2112" t="s">
        <v>8219</v>
      </c>
      <c r="B2112">
        <v>46</v>
      </c>
    </row>
    <row r="2113" spans="1:2" x14ac:dyDescent="0.45">
      <c r="A2113" t="s">
        <v>8219</v>
      </c>
      <c r="B2113">
        <v>33</v>
      </c>
    </row>
    <row r="2114" spans="1:2" x14ac:dyDescent="0.45">
      <c r="A2114" t="s">
        <v>8219</v>
      </c>
      <c r="B2114">
        <v>52</v>
      </c>
    </row>
    <row r="2115" spans="1:2" x14ac:dyDescent="0.45">
      <c r="A2115" t="s">
        <v>8219</v>
      </c>
      <c r="B2115">
        <v>7</v>
      </c>
    </row>
    <row r="2116" spans="1:2" x14ac:dyDescent="0.45">
      <c r="A2116" t="s">
        <v>8219</v>
      </c>
      <c r="B2116">
        <v>28</v>
      </c>
    </row>
    <row r="2117" spans="1:2" x14ac:dyDescent="0.45">
      <c r="A2117" t="s">
        <v>8219</v>
      </c>
      <c r="B2117">
        <v>11</v>
      </c>
    </row>
    <row r="2118" spans="1:2" x14ac:dyDescent="0.45">
      <c r="A2118" t="s">
        <v>8219</v>
      </c>
      <c r="B2118">
        <v>15</v>
      </c>
    </row>
    <row r="2119" spans="1:2" x14ac:dyDescent="0.45">
      <c r="A2119" t="s">
        <v>8219</v>
      </c>
      <c r="B2119">
        <v>30</v>
      </c>
    </row>
    <row r="2120" spans="1:2" x14ac:dyDescent="0.45">
      <c r="A2120" t="s">
        <v>8219</v>
      </c>
      <c r="B2120">
        <v>27</v>
      </c>
    </row>
    <row r="2121" spans="1:2" x14ac:dyDescent="0.45">
      <c r="A2121" t="s">
        <v>8219</v>
      </c>
      <c r="B2121">
        <v>28</v>
      </c>
    </row>
    <row r="2122" spans="1:2" x14ac:dyDescent="0.45">
      <c r="A2122" t="s">
        <v>8219</v>
      </c>
      <c r="B2122">
        <v>17</v>
      </c>
    </row>
    <row r="2123" spans="1:2" x14ac:dyDescent="0.45">
      <c r="A2123" t="s">
        <v>8219</v>
      </c>
      <c r="B2123">
        <v>50</v>
      </c>
    </row>
    <row r="2124" spans="1:2" x14ac:dyDescent="0.45">
      <c r="A2124" t="s">
        <v>8219</v>
      </c>
      <c r="B2124">
        <v>26</v>
      </c>
    </row>
    <row r="2125" spans="1:2" x14ac:dyDescent="0.45">
      <c r="A2125" t="s">
        <v>8219</v>
      </c>
      <c r="B2125">
        <v>88</v>
      </c>
    </row>
    <row r="2126" spans="1:2" x14ac:dyDescent="0.45">
      <c r="A2126" t="s">
        <v>8219</v>
      </c>
      <c r="B2126">
        <v>91</v>
      </c>
    </row>
    <row r="2127" spans="1:2" x14ac:dyDescent="0.45">
      <c r="A2127" t="s">
        <v>8219</v>
      </c>
      <c r="B2127">
        <v>3</v>
      </c>
    </row>
    <row r="2128" spans="1:2" x14ac:dyDescent="0.45">
      <c r="A2128" t="s">
        <v>8219</v>
      </c>
      <c r="B2128">
        <v>28</v>
      </c>
    </row>
    <row r="2129" spans="1:2" x14ac:dyDescent="0.45">
      <c r="A2129" t="s">
        <v>8219</v>
      </c>
      <c r="B2129">
        <v>77</v>
      </c>
    </row>
    <row r="2130" spans="1:2" x14ac:dyDescent="0.45">
      <c r="A2130" t="s">
        <v>8219</v>
      </c>
      <c r="B2130">
        <v>27</v>
      </c>
    </row>
    <row r="2131" spans="1:2" x14ac:dyDescent="0.45">
      <c r="A2131" t="s">
        <v>8219</v>
      </c>
      <c r="B2131">
        <v>107</v>
      </c>
    </row>
    <row r="2132" spans="1:2" x14ac:dyDescent="0.45">
      <c r="A2132" t="s">
        <v>8219</v>
      </c>
      <c r="B2132">
        <v>96</v>
      </c>
    </row>
    <row r="2133" spans="1:2" x14ac:dyDescent="0.45">
      <c r="A2133" t="s">
        <v>8219</v>
      </c>
      <c r="B2133">
        <v>56</v>
      </c>
    </row>
    <row r="2134" spans="1:2" x14ac:dyDescent="0.45">
      <c r="A2134" t="s">
        <v>8219</v>
      </c>
      <c r="B2134">
        <v>58</v>
      </c>
    </row>
    <row r="2135" spans="1:2" x14ac:dyDescent="0.45">
      <c r="A2135" t="s">
        <v>8219</v>
      </c>
      <c r="B2135">
        <v>15</v>
      </c>
    </row>
    <row r="2136" spans="1:2" x14ac:dyDescent="0.45">
      <c r="A2136" t="s">
        <v>8219</v>
      </c>
      <c r="B2136">
        <v>20</v>
      </c>
    </row>
    <row r="2137" spans="1:2" x14ac:dyDescent="0.45">
      <c r="A2137" t="s">
        <v>8219</v>
      </c>
      <c r="B2137">
        <v>38</v>
      </c>
    </row>
    <row r="2138" spans="1:2" x14ac:dyDescent="0.45">
      <c r="A2138" t="s">
        <v>8219</v>
      </c>
      <c r="B2138">
        <v>33</v>
      </c>
    </row>
    <row r="2139" spans="1:2" x14ac:dyDescent="0.45">
      <c r="A2139" t="s">
        <v>8219</v>
      </c>
      <c r="B2139">
        <v>57</v>
      </c>
    </row>
    <row r="2140" spans="1:2" x14ac:dyDescent="0.45">
      <c r="A2140" t="s">
        <v>8219</v>
      </c>
      <c r="B2140">
        <v>25</v>
      </c>
    </row>
    <row r="2141" spans="1:2" x14ac:dyDescent="0.45">
      <c r="A2141" t="s">
        <v>8219</v>
      </c>
      <c r="B2141">
        <v>14</v>
      </c>
    </row>
    <row r="2142" spans="1:2" x14ac:dyDescent="0.45">
      <c r="A2142" t="s">
        <v>8219</v>
      </c>
      <c r="B2142">
        <v>94</v>
      </c>
    </row>
    <row r="2143" spans="1:2" x14ac:dyDescent="0.45">
      <c r="A2143" t="s">
        <v>8219</v>
      </c>
      <c r="B2143">
        <v>59</v>
      </c>
    </row>
    <row r="2144" spans="1:2" x14ac:dyDescent="0.45">
      <c r="A2144" t="s">
        <v>8219</v>
      </c>
      <c r="B2144">
        <v>36</v>
      </c>
    </row>
    <row r="2145" spans="1:2" x14ac:dyDescent="0.45">
      <c r="A2145" t="s">
        <v>8219</v>
      </c>
      <c r="B2145">
        <v>115</v>
      </c>
    </row>
    <row r="2146" spans="1:2" x14ac:dyDescent="0.45">
      <c r="A2146" t="s">
        <v>8219</v>
      </c>
      <c r="B2146">
        <v>30</v>
      </c>
    </row>
    <row r="2147" spans="1:2" x14ac:dyDescent="0.45">
      <c r="A2147" t="s">
        <v>8219</v>
      </c>
      <c r="B2147">
        <v>52</v>
      </c>
    </row>
    <row r="2148" spans="1:2" x14ac:dyDescent="0.45">
      <c r="A2148" t="s">
        <v>8219</v>
      </c>
      <c r="B2148">
        <v>27</v>
      </c>
    </row>
    <row r="2149" spans="1:2" x14ac:dyDescent="0.45">
      <c r="A2149" t="s">
        <v>8219</v>
      </c>
      <c r="B2149">
        <v>24</v>
      </c>
    </row>
    <row r="2150" spans="1:2" x14ac:dyDescent="0.45">
      <c r="A2150" t="s">
        <v>8219</v>
      </c>
      <c r="B2150">
        <v>10</v>
      </c>
    </row>
    <row r="2151" spans="1:2" x14ac:dyDescent="0.45">
      <c r="A2151" t="s">
        <v>8219</v>
      </c>
      <c r="B2151">
        <v>30</v>
      </c>
    </row>
    <row r="2152" spans="1:2" x14ac:dyDescent="0.45">
      <c r="A2152" t="s">
        <v>8219</v>
      </c>
      <c r="B2152">
        <v>71</v>
      </c>
    </row>
    <row r="2153" spans="1:2" x14ac:dyDescent="0.45">
      <c r="A2153" t="s">
        <v>8219</v>
      </c>
      <c r="B2153">
        <v>10</v>
      </c>
    </row>
    <row r="2154" spans="1:2" x14ac:dyDescent="0.45">
      <c r="A2154" t="s">
        <v>8219</v>
      </c>
      <c r="B2154">
        <v>24</v>
      </c>
    </row>
    <row r="2155" spans="1:2" x14ac:dyDescent="0.45">
      <c r="A2155" t="s">
        <v>8219</v>
      </c>
      <c r="B2155">
        <v>38</v>
      </c>
    </row>
    <row r="2156" spans="1:2" x14ac:dyDescent="0.45">
      <c r="A2156" t="s">
        <v>8219</v>
      </c>
      <c r="B2156">
        <v>26</v>
      </c>
    </row>
    <row r="2157" spans="1:2" x14ac:dyDescent="0.45">
      <c r="A2157" t="s">
        <v>8219</v>
      </c>
      <c r="B2157">
        <v>19</v>
      </c>
    </row>
    <row r="2158" spans="1:2" x14ac:dyDescent="0.45">
      <c r="A2158" t="s">
        <v>8219</v>
      </c>
      <c r="B2158">
        <v>11</v>
      </c>
    </row>
    <row r="2159" spans="1:2" x14ac:dyDescent="0.45">
      <c r="A2159" t="s">
        <v>8219</v>
      </c>
      <c r="B2159">
        <v>27</v>
      </c>
    </row>
    <row r="2160" spans="1:2" x14ac:dyDescent="0.45">
      <c r="A2160" t="s">
        <v>8219</v>
      </c>
      <c r="B2160">
        <v>34</v>
      </c>
    </row>
    <row r="2161" spans="1:2" x14ac:dyDescent="0.45">
      <c r="A2161" t="s">
        <v>8219</v>
      </c>
      <c r="B2161">
        <v>20</v>
      </c>
    </row>
    <row r="2162" spans="1:2" x14ac:dyDescent="0.45">
      <c r="A2162" t="s">
        <v>8219</v>
      </c>
      <c r="B2162">
        <v>37</v>
      </c>
    </row>
    <row r="2163" spans="1:2" x14ac:dyDescent="0.45">
      <c r="A2163" t="s">
        <v>8219</v>
      </c>
      <c r="B2163">
        <v>20</v>
      </c>
    </row>
    <row r="2164" spans="1:2" x14ac:dyDescent="0.45">
      <c r="A2164" t="s">
        <v>8219</v>
      </c>
      <c r="B2164">
        <v>10</v>
      </c>
    </row>
    <row r="2165" spans="1:2" x14ac:dyDescent="0.45">
      <c r="A2165" t="s">
        <v>8219</v>
      </c>
      <c r="B2165">
        <v>26</v>
      </c>
    </row>
    <row r="2166" spans="1:2" x14ac:dyDescent="0.45">
      <c r="A2166" t="s">
        <v>8219</v>
      </c>
      <c r="B2166">
        <v>20</v>
      </c>
    </row>
    <row r="2167" spans="1:2" x14ac:dyDescent="0.45">
      <c r="A2167" t="s">
        <v>8219</v>
      </c>
      <c r="B2167">
        <v>46</v>
      </c>
    </row>
    <row r="2168" spans="1:2" x14ac:dyDescent="0.45">
      <c r="A2168" t="s">
        <v>8219</v>
      </c>
      <c r="B2168">
        <v>76</v>
      </c>
    </row>
    <row r="2169" spans="1:2" x14ac:dyDescent="0.45">
      <c r="A2169" t="s">
        <v>8219</v>
      </c>
      <c r="B2169">
        <v>41</v>
      </c>
    </row>
    <row r="2170" spans="1:2" x14ac:dyDescent="0.45">
      <c r="A2170" t="s">
        <v>8219</v>
      </c>
      <c r="B2170">
        <v>7</v>
      </c>
    </row>
    <row r="2171" spans="1:2" x14ac:dyDescent="0.45">
      <c r="A2171" t="s">
        <v>8219</v>
      </c>
      <c r="B2171">
        <v>49</v>
      </c>
    </row>
    <row r="2172" spans="1:2" x14ac:dyDescent="0.45">
      <c r="A2172" t="s">
        <v>8219</v>
      </c>
      <c r="B2172">
        <v>26</v>
      </c>
    </row>
    <row r="2173" spans="1:2" x14ac:dyDescent="0.45">
      <c r="A2173" t="s">
        <v>8219</v>
      </c>
      <c r="B2173">
        <v>65</v>
      </c>
    </row>
    <row r="2174" spans="1:2" x14ac:dyDescent="0.45">
      <c r="A2174" t="s">
        <v>8219</v>
      </c>
      <c r="B2174">
        <v>28</v>
      </c>
    </row>
    <row r="2175" spans="1:2" x14ac:dyDescent="0.45">
      <c r="A2175" t="s">
        <v>8219</v>
      </c>
      <c r="B2175">
        <v>8</v>
      </c>
    </row>
    <row r="2176" spans="1:2" x14ac:dyDescent="0.45">
      <c r="A2176" t="s">
        <v>8219</v>
      </c>
      <c r="B2176">
        <v>3</v>
      </c>
    </row>
    <row r="2177" spans="1:2" x14ac:dyDescent="0.45">
      <c r="A2177" t="s">
        <v>8219</v>
      </c>
      <c r="B2177">
        <v>9</v>
      </c>
    </row>
    <row r="2178" spans="1:2" x14ac:dyDescent="0.45">
      <c r="A2178" t="s">
        <v>8219</v>
      </c>
      <c r="B2178">
        <v>9</v>
      </c>
    </row>
    <row r="2179" spans="1:2" x14ac:dyDescent="0.45">
      <c r="A2179" t="s">
        <v>8219</v>
      </c>
      <c r="B2179">
        <v>20</v>
      </c>
    </row>
    <row r="2180" spans="1:2" x14ac:dyDescent="0.45">
      <c r="A2180" t="s">
        <v>8219</v>
      </c>
      <c r="B2180">
        <v>57</v>
      </c>
    </row>
    <row r="2181" spans="1:2" x14ac:dyDescent="0.45">
      <c r="A2181" t="s">
        <v>8219</v>
      </c>
      <c r="B2181">
        <v>8</v>
      </c>
    </row>
    <row r="2182" spans="1:2" x14ac:dyDescent="0.45">
      <c r="A2182" t="s">
        <v>8219</v>
      </c>
      <c r="B2182">
        <v>14</v>
      </c>
    </row>
    <row r="2183" spans="1:2" x14ac:dyDescent="0.45">
      <c r="A2183" t="s">
        <v>8219</v>
      </c>
      <c r="B2183">
        <v>17</v>
      </c>
    </row>
    <row r="2184" spans="1:2" x14ac:dyDescent="0.45">
      <c r="A2184" t="s">
        <v>8219</v>
      </c>
      <c r="B2184">
        <v>100</v>
      </c>
    </row>
    <row r="2185" spans="1:2" x14ac:dyDescent="0.45">
      <c r="A2185" t="s">
        <v>8219</v>
      </c>
      <c r="B2185">
        <v>32</v>
      </c>
    </row>
    <row r="2186" spans="1:2" x14ac:dyDescent="0.45">
      <c r="A2186" t="s">
        <v>8219</v>
      </c>
      <c r="B2186">
        <v>3</v>
      </c>
    </row>
  </sheetData>
  <mergeCells count="2">
    <mergeCell ref="I2:J2"/>
    <mergeCell ref="L2:M2"/>
  </mergeCells>
  <conditionalFormatting sqref="A2:A2186">
    <cfRule type="containsText" dxfId="7" priority="5" operator="containsText" text="failed">
      <formula>NOT(ISERROR(SEARCH("failed",A2)))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live">
      <formula>NOT(ISERROR(SEARCH("live",A2)))</formula>
    </cfRule>
    <cfRule type="containsText" dxfId="4" priority="8" operator="containsText" text="successful">
      <formula>NOT(ISERROR(SEARCH("successful",A2)))</formula>
    </cfRule>
  </conditionalFormatting>
  <conditionalFormatting sqref="E2:E1531">
    <cfRule type="containsText" dxfId="3" priority="1" operator="containsText" text="failed">
      <formula>NOT(ISERROR(SEARCH("failed",E2)))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live">
      <formula>NOT(ISERROR(SEARCH("live",E2)))</formula>
    </cfRule>
    <cfRule type="containsText" dxfId="0" priority="4" operator="containsText" text="successful">
      <formula>NOT(ISERROR(SEARCH("successful",E2)))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7829B-3961-40AA-99EE-F1E4463D8A01}">
  <dimension ref="A3:G13"/>
  <sheetViews>
    <sheetView workbookViewId="0">
      <selection activeCell="G4" sqref="G4"/>
    </sheetView>
  </sheetViews>
  <sheetFormatPr defaultRowHeight="14.25" x14ac:dyDescent="0.45"/>
  <cols>
    <col min="1" max="1" width="12.06640625" bestFit="1" customWidth="1"/>
    <col min="2" max="2" width="21.796875" bestFit="1" customWidth="1"/>
    <col min="3" max="3" width="15.46484375" bestFit="1" customWidth="1"/>
    <col min="4" max="11" width="11.73046875" bestFit="1" customWidth="1"/>
    <col min="12" max="19" width="11.265625" bestFit="1" customWidth="1"/>
    <col min="20" max="20" width="8.796875" bestFit="1" customWidth="1"/>
    <col min="21" max="21" width="6.06640625" bestFit="1" customWidth="1"/>
    <col min="22" max="22" width="8.796875" bestFit="1" customWidth="1"/>
    <col min="23" max="24" width="9.796875" bestFit="1" customWidth="1"/>
    <col min="25" max="25" width="8.796875" bestFit="1" customWidth="1"/>
    <col min="26" max="26" width="11.265625" bestFit="1" customWidth="1"/>
    <col min="27" max="27" width="8.796875" bestFit="1" customWidth="1"/>
    <col min="28" max="31" width="9.796875" bestFit="1" customWidth="1"/>
    <col min="32" max="32" width="8.796875" bestFit="1" customWidth="1"/>
    <col min="33" max="34" width="9.19921875" bestFit="1" customWidth="1"/>
    <col min="35" max="35" width="8.796875" bestFit="1" customWidth="1"/>
    <col min="36" max="36" width="6.73046875" bestFit="1" customWidth="1"/>
    <col min="37" max="37" width="8.796875" bestFit="1" customWidth="1"/>
    <col min="38" max="38" width="9.796875" bestFit="1" customWidth="1"/>
    <col min="39" max="39" width="8.796875" bestFit="1" customWidth="1"/>
    <col min="40" max="45" width="11.265625" bestFit="1" customWidth="1"/>
    <col min="46" max="46" width="8.796875" bestFit="1" customWidth="1"/>
    <col min="47" max="47" width="6.73046875" bestFit="1" customWidth="1"/>
    <col min="48" max="48" width="8.796875" bestFit="1" customWidth="1"/>
    <col min="49" max="49" width="6.06640625" bestFit="1" customWidth="1"/>
    <col min="50" max="50" width="8.796875" bestFit="1" customWidth="1"/>
    <col min="51" max="51" width="6.06640625" bestFit="1" customWidth="1"/>
    <col min="52" max="52" width="8.796875" bestFit="1" customWidth="1"/>
    <col min="53" max="53" width="10.6640625" bestFit="1" customWidth="1"/>
    <col min="54" max="54" width="8.796875" bestFit="1" customWidth="1"/>
    <col min="55" max="55" width="9.796875" bestFit="1" customWidth="1"/>
    <col min="56" max="56" width="8.796875" bestFit="1" customWidth="1"/>
    <col min="57" max="58" width="10.6640625" bestFit="1" customWidth="1"/>
    <col min="59" max="59" width="8.796875" bestFit="1" customWidth="1"/>
    <col min="60" max="60" width="6.06640625" bestFit="1" customWidth="1"/>
    <col min="61" max="61" width="8.796875" bestFit="1" customWidth="1"/>
    <col min="62" max="62" width="6.73046875" bestFit="1" customWidth="1"/>
    <col min="63" max="63" width="8.796875" bestFit="1" customWidth="1"/>
    <col min="64" max="64" width="10.6640625" bestFit="1" customWidth="1"/>
    <col min="65" max="65" width="8.796875" bestFit="1" customWidth="1"/>
    <col min="66" max="66" width="10.6640625" bestFit="1" customWidth="1"/>
    <col min="67" max="67" width="8.796875" bestFit="1" customWidth="1"/>
    <col min="68" max="68" width="9.19921875" bestFit="1" customWidth="1"/>
    <col min="69" max="69" width="8.796875" bestFit="1" customWidth="1"/>
    <col min="70" max="77" width="11.265625" bestFit="1" customWidth="1"/>
    <col min="78" max="78" width="8.796875" bestFit="1" customWidth="1"/>
    <col min="79" max="79" width="6.06640625" bestFit="1" customWidth="1"/>
    <col min="80" max="80" width="8.796875" bestFit="1" customWidth="1"/>
    <col min="81" max="81" width="6.06640625" bestFit="1" customWidth="1"/>
    <col min="82" max="82" width="8.796875" bestFit="1" customWidth="1"/>
    <col min="83" max="83" width="6.06640625" bestFit="1" customWidth="1"/>
    <col min="84" max="84" width="8.796875" bestFit="1" customWidth="1"/>
    <col min="85" max="87" width="10.6640625" bestFit="1" customWidth="1"/>
    <col min="88" max="88" width="8.796875" bestFit="1" customWidth="1"/>
    <col min="89" max="90" width="10.6640625" bestFit="1" customWidth="1"/>
    <col min="91" max="91" width="8.796875" bestFit="1" customWidth="1"/>
    <col min="92" max="92" width="6.73046875" bestFit="1" customWidth="1"/>
    <col min="93" max="93" width="8.796875" bestFit="1" customWidth="1"/>
    <col min="94" max="94" width="6.06640625" bestFit="1" customWidth="1"/>
    <col min="95" max="95" width="8.796875" bestFit="1" customWidth="1"/>
    <col min="96" max="96" width="9.19921875" bestFit="1" customWidth="1"/>
    <col min="97" max="97" width="8.796875" bestFit="1" customWidth="1"/>
    <col min="98" max="98" width="9.19921875" bestFit="1" customWidth="1"/>
    <col min="99" max="99" width="8.796875" bestFit="1" customWidth="1"/>
    <col min="100" max="100" width="11.265625" bestFit="1" customWidth="1"/>
    <col min="101" max="101" width="8.796875" bestFit="1" customWidth="1"/>
    <col min="102" max="102" width="9.796875" bestFit="1" customWidth="1"/>
    <col min="103" max="103" width="8.796875" bestFit="1" customWidth="1"/>
    <col min="104" max="104" width="6.73046875" bestFit="1" customWidth="1"/>
    <col min="105" max="105" width="8.796875" bestFit="1" customWidth="1"/>
    <col min="106" max="106" width="6.06640625" bestFit="1" customWidth="1"/>
    <col min="107" max="107" width="8.796875" bestFit="1" customWidth="1"/>
    <col min="108" max="108" width="6.73046875" bestFit="1" customWidth="1"/>
    <col min="109" max="109" width="8.796875" bestFit="1" customWidth="1"/>
    <col min="110" max="110" width="6.06640625" bestFit="1" customWidth="1"/>
    <col min="111" max="111" width="8.796875" bestFit="1" customWidth="1"/>
    <col min="112" max="113" width="9.19921875" bestFit="1" customWidth="1"/>
    <col min="114" max="114" width="8.796875" bestFit="1" customWidth="1"/>
    <col min="115" max="115" width="9.796875" bestFit="1" customWidth="1"/>
    <col min="116" max="116" width="8.796875" bestFit="1" customWidth="1"/>
    <col min="117" max="118" width="6.73046875" bestFit="1" customWidth="1"/>
    <col min="119" max="119" width="8.796875" bestFit="1" customWidth="1"/>
    <col min="120" max="120" width="6.73046875" bestFit="1" customWidth="1"/>
    <col min="121" max="121" width="8.796875" bestFit="1" customWidth="1"/>
    <col min="122" max="126" width="11.265625" bestFit="1" customWidth="1"/>
    <col min="127" max="127" width="8.796875" bestFit="1" customWidth="1"/>
    <col min="128" max="129" width="6.73046875" bestFit="1" customWidth="1"/>
    <col min="130" max="130" width="8.796875" bestFit="1" customWidth="1"/>
    <col min="131" max="131" width="9.796875" bestFit="1" customWidth="1"/>
    <col min="132" max="132" width="8.796875" bestFit="1" customWidth="1"/>
    <col min="133" max="134" width="6.06640625" bestFit="1" customWidth="1"/>
    <col min="135" max="135" width="8.796875" bestFit="1" customWidth="1"/>
    <col min="136" max="138" width="9.796875" bestFit="1" customWidth="1"/>
    <col min="139" max="139" width="8.796875" bestFit="1" customWidth="1"/>
    <col min="140" max="140" width="6.73046875" bestFit="1" customWidth="1"/>
    <col min="141" max="141" width="8.796875" bestFit="1" customWidth="1"/>
    <col min="142" max="144" width="9.796875" bestFit="1" customWidth="1"/>
    <col min="145" max="145" width="8.796875" bestFit="1" customWidth="1"/>
    <col min="146" max="146" width="6.73046875" bestFit="1" customWidth="1"/>
    <col min="147" max="147" width="8.796875" bestFit="1" customWidth="1"/>
    <col min="148" max="152" width="10.6640625" bestFit="1" customWidth="1"/>
    <col min="153" max="153" width="8.796875" bestFit="1" customWidth="1"/>
    <col min="154" max="154" width="6.73046875" bestFit="1" customWidth="1"/>
    <col min="155" max="155" width="8.796875" bestFit="1" customWidth="1"/>
    <col min="156" max="156" width="6.73046875" bestFit="1" customWidth="1"/>
    <col min="157" max="157" width="8.796875" bestFit="1" customWidth="1"/>
    <col min="158" max="158" width="6.73046875" bestFit="1" customWidth="1"/>
    <col min="159" max="159" width="8.796875" bestFit="1" customWidth="1"/>
    <col min="160" max="168" width="11.265625" bestFit="1" customWidth="1"/>
    <col min="169" max="171" width="9.796875" bestFit="1" customWidth="1"/>
    <col min="172" max="172" width="7.06640625" bestFit="1" customWidth="1"/>
    <col min="173" max="173" width="9.796875" bestFit="1" customWidth="1"/>
    <col min="174" max="174" width="7.06640625" bestFit="1" customWidth="1"/>
    <col min="175" max="175" width="9.796875" bestFit="1" customWidth="1"/>
    <col min="176" max="176" width="10.6640625" bestFit="1" customWidth="1"/>
    <col min="177" max="177" width="9.796875" bestFit="1" customWidth="1"/>
    <col min="178" max="178" width="7.06640625" bestFit="1" customWidth="1"/>
    <col min="179" max="189" width="9.796875" bestFit="1" customWidth="1"/>
    <col min="190" max="190" width="7.06640625" bestFit="1" customWidth="1"/>
    <col min="191" max="191" width="9.796875" bestFit="1" customWidth="1"/>
    <col min="192" max="193" width="7.06640625" bestFit="1" customWidth="1"/>
    <col min="194" max="194" width="9.796875" bestFit="1" customWidth="1"/>
    <col min="195" max="197" width="9.19921875" bestFit="1" customWidth="1"/>
    <col min="198" max="198" width="9.796875" bestFit="1" customWidth="1"/>
    <col min="199" max="199" width="9.19921875" bestFit="1" customWidth="1"/>
    <col min="200" max="200" width="9.796875" bestFit="1" customWidth="1"/>
    <col min="201" max="201" width="7.06640625" bestFit="1" customWidth="1"/>
    <col min="202" max="202" width="9.796875" bestFit="1" customWidth="1"/>
    <col min="203" max="203" width="7.06640625" bestFit="1" customWidth="1"/>
    <col min="204" max="204" width="9.796875" bestFit="1" customWidth="1"/>
    <col min="205" max="205" width="7.06640625" bestFit="1" customWidth="1"/>
    <col min="206" max="206" width="9.796875" bestFit="1" customWidth="1"/>
    <col min="207" max="207" width="11.265625" bestFit="1" customWidth="1"/>
    <col min="208" max="208" width="9.796875" bestFit="1" customWidth="1"/>
    <col min="209" max="213" width="11.265625" bestFit="1" customWidth="1"/>
    <col min="214" max="214" width="9.796875" bestFit="1" customWidth="1"/>
    <col min="215" max="215" width="7.06640625" bestFit="1" customWidth="1"/>
    <col min="216" max="216" width="9.796875" bestFit="1" customWidth="1"/>
    <col min="217" max="217" width="10.6640625" bestFit="1" customWidth="1"/>
    <col min="218" max="218" width="9.796875" bestFit="1" customWidth="1"/>
    <col min="219" max="219" width="7.06640625" bestFit="1" customWidth="1"/>
    <col min="220" max="225" width="9.796875" bestFit="1" customWidth="1"/>
    <col min="226" max="226" width="7.06640625" bestFit="1" customWidth="1"/>
    <col min="227" max="227" width="9.796875" bestFit="1" customWidth="1"/>
    <col min="228" max="228" width="7.06640625" bestFit="1" customWidth="1"/>
    <col min="229" max="229" width="9.796875" bestFit="1" customWidth="1"/>
    <col min="230" max="230" width="11.265625" bestFit="1" customWidth="1"/>
    <col min="231" max="231" width="9.796875" bestFit="1" customWidth="1"/>
    <col min="232" max="234" width="10.6640625" bestFit="1" customWidth="1"/>
    <col min="235" max="235" width="9.796875" bestFit="1" customWidth="1"/>
    <col min="236" max="236" width="7.06640625" bestFit="1" customWidth="1"/>
    <col min="237" max="237" width="9.796875" bestFit="1" customWidth="1"/>
    <col min="238" max="238" width="10.6640625" bestFit="1" customWidth="1"/>
    <col min="239" max="239" width="9.796875" bestFit="1" customWidth="1"/>
    <col min="240" max="242" width="11.265625" bestFit="1" customWidth="1"/>
    <col min="243" max="243" width="9.796875" bestFit="1" customWidth="1"/>
    <col min="244" max="244" width="7.06640625" bestFit="1" customWidth="1"/>
    <col min="245" max="245" width="9.796875" bestFit="1" customWidth="1"/>
    <col min="246" max="251" width="10.6640625" bestFit="1" customWidth="1"/>
    <col min="252" max="252" width="9.796875" bestFit="1" customWidth="1"/>
    <col min="253" max="253" width="7.06640625" bestFit="1" customWidth="1"/>
    <col min="254" max="254" width="9.796875" bestFit="1" customWidth="1"/>
    <col min="255" max="255" width="7.06640625" bestFit="1" customWidth="1"/>
    <col min="256" max="260" width="9.796875" bestFit="1" customWidth="1"/>
    <col min="261" max="263" width="10.6640625" bestFit="1" customWidth="1"/>
    <col min="264" max="264" width="9.796875" bestFit="1" customWidth="1"/>
    <col min="265" max="265" width="7.06640625" bestFit="1" customWidth="1"/>
    <col min="266" max="266" width="9.796875" bestFit="1" customWidth="1"/>
    <col min="267" max="267" width="7.06640625" bestFit="1" customWidth="1"/>
    <col min="268" max="268" width="9.796875" bestFit="1" customWidth="1"/>
    <col min="269" max="269" width="10.6640625" bestFit="1" customWidth="1"/>
    <col min="270" max="270" width="9.796875" bestFit="1" customWidth="1"/>
    <col min="271" max="271" width="7.06640625" bestFit="1" customWidth="1"/>
    <col min="272" max="275" width="9.796875" bestFit="1" customWidth="1"/>
    <col min="276" max="276" width="7.06640625" bestFit="1" customWidth="1"/>
    <col min="277" max="277" width="9.796875" bestFit="1" customWidth="1"/>
    <col min="278" max="278" width="7.06640625" bestFit="1" customWidth="1"/>
    <col min="279" max="279" width="9.796875" bestFit="1" customWidth="1"/>
    <col min="280" max="280" width="7.06640625" bestFit="1" customWidth="1"/>
    <col min="281" max="281" width="9.796875" bestFit="1" customWidth="1"/>
    <col min="282" max="282" width="11.265625" bestFit="1" customWidth="1"/>
    <col min="283" max="283" width="9.796875" bestFit="1" customWidth="1"/>
    <col min="284" max="284" width="7.06640625" bestFit="1" customWidth="1"/>
    <col min="285" max="285" width="9.796875" bestFit="1" customWidth="1"/>
    <col min="286" max="286" width="7.06640625" bestFit="1" customWidth="1"/>
    <col min="287" max="287" width="9.796875" bestFit="1" customWidth="1"/>
    <col min="288" max="296" width="11.265625" bestFit="1" customWidth="1"/>
    <col min="297" max="297" width="9.796875" bestFit="1" customWidth="1"/>
    <col min="298" max="298" width="7.06640625" bestFit="1" customWidth="1"/>
    <col min="299" max="299" width="9.796875" bestFit="1" customWidth="1"/>
    <col min="300" max="300" width="7.06640625" bestFit="1" customWidth="1"/>
    <col min="301" max="301" width="9.796875" bestFit="1" customWidth="1"/>
    <col min="302" max="302" width="7.06640625" bestFit="1" customWidth="1"/>
    <col min="303" max="303" width="9.796875" bestFit="1" customWidth="1"/>
    <col min="304" max="304" width="10.6640625" bestFit="1" customWidth="1"/>
    <col min="305" max="305" width="9.796875" bestFit="1" customWidth="1"/>
    <col min="306" max="306" width="10.6640625" bestFit="1" customWidth="1"/>
    <col min="307" max="311" width="9.796875" bestFit="1" customWidth="1"/>
    <col min="312" max="312" width="7.06640625" bestFit="1" customWidth="1"/>
    <col min="313" max="313" width="9.796875" bestFit="1" customWidth="1"/>
    <col min="314" max="314" width="10.6640625" bestFit="1" customWidth="1"/>
    <col min="315" max="315" width="9.796875" bestFit="1" customWidth="1"/>
    <col min="316" max="316" width="7.06640625" bestFit="1" customWidth="1"/>
    <col min="317" max="317" width="9.796875" bestFit="1" customWidth="1"/>
    <col min="318" max="318" width="7.06640625" bestFit="1" customWidth="1"/>
    <col min="319" max="319" width="9.796875" bestFit="1" customWidth="1"/>
    <col min="320" max="320" width="10.6640625" bestFit="1" customWidth="1"/>
    <col min="321" max="321" width="9.796875" bestFit="1" customWidth="1"/>
    <col min="322" max="322" width="7.06640625" bestFit="1" customWidth="1"/>
    <col min="323" max="323" width="9.796875" bestFit="1" customWidth="1"/>
    <col min="324" max="325" width="9.19921875" bestFit="1" customWidth="1"/>
    <col min="326" max="326" width="9.796875" bestFit="1" customWidth="1"/>
    <col min="327" max="327" width="7.06640625" bestFit="1" customWidth="1"/>
    <col min="328" max="328" width="9.796875" bestFit="1" customWidth="1"/>
    <col min="329" max="330" width="7.06640625" bestFit="1" customWidth="1"/>
    <col min="331" max="331" width="9.796875" bestFit="1" customWidth="1"/>
    <col min="332" max="332" width="7.06640625" bestFit="1" customWidth="1"/>
    <col min="333" max="335" width="9.796875" bestFit="1" customWidth="1"/>
    <col min="336" max="336" width="10.6640625" bestFit="1" customWidth="1"/>
    <col min="337" max="339" width="9.796875" bestFit="1" customWidth="1"/>
    <col min="340" max="340" width="10.6640625" bestFit="1" customWidth="1"/>
    <col min="341" max="341" width="9.796875" bestFit="1" customWidth="1"/>
    <col min="342" max="343" width="10.6640625" bestFit="1" customWidth="1"/>
    <col min="344" max="344" width="9.796875" bestFit="1" customWidth="1"/>
    <col min="345" max="345" width="10.6640625" bestFit="1" customWidth="1"/>
    <col min="346" max="346" width="9.796875" bestFit="1" customWidth="1"/>
    <col min="347" max="347" width="7.06640625" bestFit="1" customWidth="1"/>
    <col min="348" max="351" width="9.796875" bestFit="1" customWidth="1"/>
    <col min="352" max="352" width="7.06640625" bestFit="1" customWidth="1"/>
    <col min="353" max="353" width="9.796875" bestFit="1" customWidth="1"/>
    <col min="354" max="354" width="7.06640625" bestFit="1" customWidth="1"/>
    <col min="355" max="355" width="9.796875" bestFit="1" customWidth="1"/>
    <col min="356" max="356" width="10.6640625" bestFit="1" customWidth="1"/>
    <col min="357" max="357" width="9.796875" bestFit="1" customWidth="1"/>
    <col min="358" max="358" width="7.06640625" bestFit="1" customWidth="1"/>
    <col min="359" max="359" width="9.796875" bestFit="1" customWidth="1"/>
    <col min="360" max="360" width="9.19921875" bestFit="1" customWidth="1"/>
    <col min="361" max="361" width="9.796875" bestFit="1" customWidth="1"/>
    <col min="362" max="364" width="9.19921875" bestFit="1" customWidth="1"/>
    <col min="365" max="365" width="9.796875" bestFit="1" customWidth="1"/>
    <col min="366" max="366" width="7.06640625" bestFit="1" customWidth="1"/>
    <col min="367" max="369" width="9.796875" bestFit="1" customWidth="1"/>
    <col min="370" max="370" width="7.06640625" bestFit="1" customWidth="1"/>
    <col min="371" max="371" width="9.796875" bestFit="1" customWidth="1"/>
    <col min="372" max="372" width="9.19921875" bestFit="1" customWidth="1"/>
    <col min="373" max="373" width="9.796875" bestFit="1" customWidth="1"/>
    <col min="374" max="374" width="7.06640625" bestFit="1" customWidth="1"/>
    <col min="375" max="375" width="9.796875" bestFit="1" customWidth="1"/>
    <col min="376" max="376" width="7.06640625" bestFit="1" customWidth="1"/>
    <col min="377" max="377" width="9.796875" bestFit="1" customWidth="1"/>
    <col min="378" max="378" width="7.06640625" bestFit="1" customWidth="1"/>
    <col min="379" max="379" width="9.796875" bestFit="1" customWidth="1"/>
    <col min="380" max="383" width="7.06640625" bestFit="1" customWidth="1"/>
    <col min="384" max="386" width="9.796875" bestFit="1" customWidth="1"/>
    <col min="387" max="387" width="7.06640625" bestFit="1" customWidth="1"/>
    <col min="388" max="391" width="9.796875" bestFit="1" customWidth="1"/>
    <col min="392" max="392" width="7.06640625" bestFit="1" customWidth="1"/>
    <col min="393" max="393" width="9.796875" bestFit="1" customWidth="1"/>
    <col min="394" max="394" width="7.06640625" bestFit="1" customWidth="1"/>
    <col min="395" max="395" width="9.796875" bestFit="1" customWidth="1"/>
    <col min="396" max="397" width="7.06640625" bestFit="1" customWidth="1"/>
    <col min="398" max="398" width="9.796875" bestFit="1" customWidth="1"/>
    <col min="399" max="399" width="7.06640625" bestFit="1" customWidth="1"/>
    <col min="400" max="400" width="9.796875" bestFit="1" customWidth="1"/>
    <col min="401" max="402" width="7.06640625" bestFit="1" customWidth="1"/>
    <col min="403" max="403" width="9.796875" bestFit="1" customWidth="1"/>
    <col min="404" max="404" width="7.06640625" bestFit="1" customWidth="1"/>
    <col min="405" max="405" width="9.796875" bestFit="1" customWidth="1"/>
    <col min="406" max="406" width="7.06640625" bestFit="1" customWidth="1"/>
    <col min="407" max="407" width="9.796875" bestFit="1" customWidth="1"/>
    <col min="408" max="408" width="7.06640625" bestFit="1" customWidth="1"/>
    <col min="409" max="409" width="9.796875" bestFit="1" customWidth="1"/>
    <col min="410" max="411" width="11.265625" bestFit="1" customWidth="1"/>
    <col min="412" max="414" width="9.796875" bestFit="1" customWidth="1"/>
    <col min="415" max="415" width="7.06640625" bestFit="1" customWidth="1"/>
    <col min="416" max="416" width="9.796875" bestFit="1" customWidth="1"/>
    <col min="417" max="418" width="11.265625" bestFit="1" customWidth="1"/>
    <col min="419" max="421" width="9.796875" bestFit="1" customWidth="1"/>
    <col min="422" max="422" width="7.06640625" bestFit="1" customWidth="1"/>
    <col min="423" max="423" width="9.796875" bestFit="1" customWidth="1"/>
    <col min="424" max="424" width="10.6640625" bestFit="1" customWidth="1"/>
    <col min="425" max="425" width="9.796875" bestFit="1" customWidth="1"/>
    <col min="426" max="426" width="7.06640625" bestFit="1" customWidth="1"/>
    <col min="427" max="427" width="9.796875" bestFit="1" customWidth="1"/>
    <col min="428" max="428" width="7.06640625" bestFit="1" customWidth="1"/>
    <col min="429" max="429" width="9.796875" bestFit="1" customWidth="1"/>
    <col min="430" max="430" width="7.06640625" bestFit="1" customWidth="1"/>
    <col min="431" max="431" width="9.796875" bestFit="1" customWidth="1"/>
    <col min="432" max="432" width="7.06640625" bestFit="1" customWidth="1"/>
    <col min="433" max="433" width="9.796875" bestFit="1" customWidth="1"/>
    <col min="434" max="440" width="11.265625" bestFit="1" customWidth="1"/>
    <col min="441" max="441" width="9.796875" bestFit="1" customWidth="1"/>
    <col min="442" max="442" width="7.06640625" bestFit="1" customWidth="1"/>
    <col min="443" max="443" width="9.796875" bestFit="1" customWidth="1"/>
    <col min="444" max="444" width="7.06640625" bestFit="1" customWidth="1"/>
    <col min="445" max="445" width="9.796875" bestFit="1" customWidth="1"/>
    <col min="446" max="446" width="7.06640625" bestFit="1" customWidth="1"/>
    <col min="447" max="447" width="9.796875" bestFit="1" customWidth="1"/>
    <col min="448" max="448" width="10.6640625" bestFit="1" customWidth="1"/>
    <col min="449" max="449" width="9.796875" bestFit="1" customWidth="1"/>
    <col min="450" max="450" width="10.6640625" bestFit="1" customWidth="1"/>
    <col min="451" max="455" width="9.796875" bestFit="1" customWidth="1"/>
    <col min="456" max="457" width="11.265625" bestFit="1" customWidth="1"/>
    <col min="458" max="458" width="9.796875" bestFit="1" customWidth="1"/>
    <col min="459" max="459" width="10.6640625" bestFit="1" customWidth="1"/>
    <col min="460" max="460" width="9.796875" bestFit="1" customWidth="1"/>
    <col min="461" max="461" width="7.06640625" bestFit="1" customWidth="1"/>
    <col min="462" max="462" width="9.796875" bestFit="1" customWidth="1"/>
    <col min="463" max="463" width="7.06640625" bestFit="1" customWidth="1"/>
    <col min="464" max="464" width="9.796875" bestFit="1" customWidth="1"/>
    <col min="465" max="465" width="7.06640625" bestFit="1" customWidth="1"/>
    <col min="466" max="466" width="9.796875" bestFit="1" customWidth="1"/>
    <col min="467" max="467" width="10.6640625" bestFit="1" customWidth="1"/>
    <col min="468" max="468" width="9.796875" bestFit="1" customWidth="1"/>
    <col min="469" max="469" width="7.06640625" bestFit="1" customWidth="1"/>
    <col min="470" max="470" width="9.796875" bestFit="1" customWidth="1"/>
    <col min="471" max="471" width="7.06640625" bestFit="1" customWidth="1"/>
    <col min="472" max="477" width="9.796875" bestFit="1" customWidth="1"/>
    <col min="478" max="478" width="7.06640625" bestFit="1" customWidth="1"/>
    <col min="479" max="479" width="9.796875" bestFit="1" customWidth="1"/>
    <col min="480" max="480" width="7.06640625" bestFit="1" customWidth="1"/>
    <col min="481" max="481" width="9.796875" bestFit="1" customWidth="1"/>
    <col min="482" max="482" width="7.06640625" bestFit="1" customWidth="1"/>
    <col min="483" max="483" width="9.796875" bestFit="1" customWidth="1"/>
    <col min="484" max="484" width="7.06640625" bestFit="1" customWidth="1"/>
    <col min="485" max="485" width="9.796875" bestFit="1" customWidth="1"/>
    <col min="486" max="486" width="7.06640625" bestFit="1" customWidth="1"/>
    <col min="487" max="487" width="9.796875" bestFit="1" customWidth="1"/>
    <col min="488" max="488" width="7.06640625" bestFit="1" customWidth="1"/>
    <col min="489" max="489" width="9.796875" bestFit="1" customWidth="1"/>
    <col min="490" max="490" width="7.06640625" bestFit="1" customWidth="1"/>
    <col min="491" max="493" width="9.796875" bestFit="1" customWidth="1"/>
    <col min="494" max="494" width="7.06640625" bestFit="1" customWidth="1"/>
    <col min="495" max="497" width="9.796875" bestFit="1" customWidth="1"/>
    <col min="498" max="499" width="10.6640625" bestFit="1" customWidth="1"/>
    <col min="500" max="500" width="9.796875" bestFit="1" customWidth="1"/>
    <col min="501" max="501" width="7.06640625" bestFit="1" customWidth="1"/>
    <col min="502" max="502" width="9.796875" bestFit="1" customWidth="1"/>
    <col min="503" max="503" width="10.6640625" bestFit="1" customWidth="1"/>
    <col min="504" max="504" width="9.796875" bestFit="1" customWidth="1"/>
    <col min="505" max="505" width="7.06640625" bestFit="1" customWidth="1"/>
    <col min="506" max="506" width="9.796875" bestFit="1" customWidth="1"/>
    <col min="507" max="507" width="7.06640625" bestFit="1" customWidth="1"/>
    <col min="508" max="510" width="9.796875" bestFit="1" customWidth="1"/>
    <col min="511" max="511" width="10.6640625" bestFit="1" customWidth="1"/>
    <col min="512" max="512" width="9.796875" bestFit="1" customWidth="1"/>
    <col min="513" max="513" width="7.06640625" bestFit="1" customWidth="1"/>
    <col min="514" max="514" width="9.796875" bestFit="1" customWidth="1"/>
    <col min="515" max="515" width="7.06640625" bestFit="1" customWidth="1"/>
    <col min="516" max="516" width="9.796875" bestFit="1" customWidth="1"/>
    <col min="517" max="517" width="7.06640625" bestFit="1" customWidth="1"/>
    <col min="518" max="520" width="9.796875" bestFit="1" customWidth="1"/>
    <col min="521" max="521" width="7.06640625" bestFit="1" customWidth="1"/>
    <col min="522" max="522" width="9.796875" bestFit="1" customWidth="1"/>
    <col min="523" max="523" width="7.06640625" bestFit="1" customWidth="1"/>
    <col min="524" max="524" width="9.796875" bestFit="1" customWidth="1"/>
    <col min="525" max="529" width="10.6640625" bestFit="1" customWidth="1"/>
    <col min="530" max="530" width="9.796875" bestFit="1" customWidth="1"/>
    <col min="531" max="531" width="7.06640625" bestFit="1" customWidth="1"/>
    <col min="532" max="532" width="9.796875" bestFit="1" customWidth="1"/>
    <col min="533" max="533" width="7.06640625" bestFit="1" customWidth="1"/>
    <col min="534" max="534" width="9.796875" bestFit="1" customWidth="1"/>
    <col min="535" max="535" width="7.06640625" bestFit="1" customWidth="1"/>
    <col min="536" max="536" width="9.796875" bestFit="1" customWidth="1"/>
    <col min="537" max="537" width="7.06640625" bestFit="1" customWidth="1"/>
    <col min="538" max="541" width="9.796875" bestFit="1" customWidth="1"/>
    <col min="542" max="542" width="7.06640625" bestFit="1" customWidth="1"/>
    <col min="543" max="543" width="9.796875" bestFit="1" customWidth="1"/>
    <col min="544" max="544" width="7.06640625" bestFit="1" customWidth="1"/>
    <col min="545" max="545" width="9.796875" bestFit="1" customWidth="1"/>
    <col min="546" max="547" width="7.06640625" bestFit="1" customWidth="1"/>
    <col min="548" max="548" width="9.796875" bestFit="1" customWidth="1"/>
    <col min="549" max="549" width="7.06640625" bestFit="1" customWidth="1"/>
    <col min="550" max="550" width="9.796875" bestFit="1" customWidth="1"/>
    <col min="551" max="551" width="7.06640625" bestFit="1" customWidth="1"/>
    <col min="552" max="552" width="9.796875" bestFit="1" customWidth="1"/>
    <col min="553" max="553" width="7.06640625" bestFit="1" customWidth="1"/>
    <col min="554" max="554" width="9.796875" bestFit="1" customWidth="1"/>
    <col min="555" max="555" width="7.06640625" bestFit="1" customWidth="1"/>
    <col min="556" max="556" width="9.796875" bestFit="1" customWidth="1"/>
    <col min="557" max="557" width="7.06640625" bestFit="1" customWidth="1"/>
    <col min="558" max="558" width="9.796875" bestFit="1" customWidth="1"/>
    <col min="559" max="559" width="9.19921875" bestFit="1" customWidth="1"/>
    <col min="560" max="560" width="9.796875" bestFit="1" customWidth="1"/>
    <col min="561" max="561" width="7.06640625" bestFit="1" customWidth="1"/>
    <col min="562" max="562" width="9.796875" bestFit="1" customWidth="1"/>
    <col min="563" max="563" width="7.06640625" bestFit="1" customWidth="1"/>
    <col min="564" max="564" width="9.796875" bestFit="1" customWidth="1"/>
    <col min="565" max="565" width="7.06640625" bestFit="1" customWidth="1"/>
    <col min="566" max="569" width="9.796875" bestFit="1" customWidth="1"/>
    <col min="570" max="570" width="7.06640625" bestFit="1" customWidth="1"/>
    <col min="571" max="571" width="9.796875" bestFit="1" customWidth="1"/>
    <col min="572" max="573" width="11.265625" bestFit="1" customWidth="1"/>
    <col min="574" max="576" width="9.796875" bestFit="1" customWidth="1"/>
    <col min="577" max="577" width="7.06640625" bestFit="1" customWidth="1"/>
    <col min="578" max="578" width="9.796875" bestFit="1" customWidth="1"/>
    <col min="579" max="579" width="7.06640625" bestFit="1" customWidth="1"/>
    <col min="580" max="580" width="9.796875" bestFit="1" customWidth="1"/>
    <col min="581" max="581" width="7.06640625" bestFit="1" customWidth="1"/>
    <col min="582" max="582" width="9.796875" bestFit="1" customWidth="1"/>
    <col min="583" max="583" width="7.06640625" bestFit="1" customWidth="1"/>
    <col min="584" max="586" width="9.796875" bestFit="1" customWidth="1"/>
    <col min="587" max="588" width="7.06640625" bestFit="1" customWidth="1"/>
    <col min="589" max="589" width="9.796875" bestFit="1" customWidth="1"/>
    <col min="590" max="590" width="7.06640625" bestFit="1" customWidth="1"/>
    <col min="591" max="591" width="9.796875" bestFit="1" customWidth="1"/>
    <col min="592" max="592" width="11.265625" bestFit="1" customWidth="1"/>
    <col min="593" max="593" width="9.796875" bestFit="1" customWidth="1"/>
    <col min="594" max="594" width="7.06640625" bestFit="1" customWidth="1"/>
    <col min="595" max="595" width="9.796875" bestFit="1" customWidth="1"/>
    <col min="596" max="596" width="7.06640625" bestFit="1" customWidth="1"/>
    <col min="597" max="597" width="9.796875" bestFit="1" customWidth="1"/>
    <col min="598" max="598" width="7.06640625" bestFit="1" customWidth="1"/>
    <col min="599" max="601" width="9.796875" bestFit="1" customWidth="1"/>
    <col min="602" max="602" width="7.06640625" bestFit="1" customWidth="1"/>
    <col min="603" max="603" width="9.796875" bestFit="1" customWidth="1"/>
    <col min="604" max="604" width="7.06640625" bestFit="1" customWidth="1"/>
    <col min="605" max="605" width="9.796875" bestFit="1" customWidth="1"/>
    <col min="606" max="607" width="7.06640625" bestFit="1" customWidth="1"/>
    <col min="608" max="610" width="9.796875" bestFit="1" customWidth="1"/>
    <col min="611" max="611" width="7.06640625" bestFit="1" customWidth="1"/>
    <col min="612" max="612" width="9.796875" bestFit="1" customWidth="1"/>
    <col min="613" max="613" width="7.06640625" bestFit="1" customWidth="1"/>
    <col min="614" max="614" width="9.796875" bestFit="1" customWidth="1"/>
    <col min="615" max="615" width="7.06640625" bestFit="1" customWidth="1"/>
    <col min="616" max="616" width="9.796875" bestFit="1" customWidth="1"/>
    <col min="617" max="617" width="7.06640625" bestFit="1" customWidth="1"/>
    <col min="618" max="618" width="9.796875" bestFit="1" customWidth="1"/>
    <col min="619" max="619" width="7.06640625" bestFit="1" customWidth="1"/>
    <col min="620" max="620" width="9.796875" bestFit="1" customWidth="1"/>
    <col min="621" max="622" width="7.06640625" bestFit="1" customWidth="1"/>
    <col min="623" max="623" width="9.796875" bestFit="1" customWidth="1"/>
    <col min="624" max="624" width="9.19921875" bestFit="1" customWidth="1"/>
    <col min="625" max="625" width="9.796875" bestFit="1" customWidth="1"/>
    <col min="626" max="626" width="7.06640625" bestFit="1" customWidth="1"/>
    <col min="627" max="627" width="9.796875" bestFit="1" customWidth="1"/>
    <col min="628" max="628" width="7.06640625" bestFit="1" customWidth="1"/>
    <col min="629" max="631" width="9.796875" bestFit="1" customWidth="1"/>
    <col min="632" max="632" width="7.06640625" bestFit="1" customWidth="1"/>
    <col min="633" max="633" width="9.796875" bestFit="1" customWidth="1"/>
    <col min="634" max="634" width="7.06640625" bestFit="1" customWidth="1"/>
    <col min="635" max="635" width="9.796875" bestFit="1" customWidth="1"/>
    <col min="636" max="636" width="7.06640625" bestFit="1" customWidth="1"/>
    <col min="637" max="637" width="9.796875" bestFit="1" customWidth="1"/>
    <col min="638" max="638" width="9.19921875" bestFit="1" customWidth="1"/>
    <col min="639" max="639" width="9.796875" bestFit="1" customWidth="1"/>
    <col min="640" max="640" width="7.06640625" bestFit="1" customWidth="1"/>
    <col min="641" max="641" width="9.796875" bestFit="1" customWidth="1"/>
    <col min="642" max="642" width="7.06640625" bestFit="1" customWidth="1"/>
    <col min="643" max="645" width="9.796875" bestFit="1" customWidth="1"/>
    <col min="646" max="646" width="7.06640625" bestFit="1" customWidth="1"/>
    <col min="647" max="647" width="9.796875" bestFit="1" customWidth="1"/>
    <col min="648" max="655" width="11.265625" bestFit="1" customWidth="1"/>
    <col min="656" max="656" width="9.796875" bestFit="1" customWidth="1"/>
    <col min="657" max="657" width="7.06640625" bestFit="1" customWidth="1"/>
    <col min="658" max="658" width="9.796875" bestFit="1" customWidth="1"/>
    <col min="659" max="659" width="7.06640625" bestFit="1" customWidth="1"/>
    <col min="660" max="660" width="9.796875" bestFit="1" customWidth="1"/>
    <col min="661" max="661" width="7.06640625" bestFit="1" customWidth="1"/>
    <col min="662" max="662" width="9.796875" bestFit="1" customWidth="1"/>
    <col min="663" max="663" width="7.06640625" bestFit="1" customWidth="1"/>
    <col min="664" max="664" width="9.796875" bestFit="1" customWidth="1"/>
    <col min="665" max="665" width="10.6640625" bestFit="1" customWidth="1"/>
    <col min="666" max="670" width="9.796875" bestFit="1" customWidth="1"/>
    <col min="671" max="671" width="7.06640625" bestFit="1" customWidth="1"/>
    <col min="672" max="672" width="9.796875" bestFit="1" customWidth="1"/>
    <col min="673" max="673" width="7.06640625" bestFit="1" customWidth="1"/>
    <col min="674" max="674" width="9.796875" bestFit="1" customWidth="1"/>
    <col min="675" max="675" width="7.06640625" bestFit="1" customWidth="1"/>
    <col min="676" max="676" width="9.796875" bestFit="1" customWidth="1"/>
    <col min="677" max="677" width="9.19921875" bestFit="1" customWidth="1"/>
    <col min="678" max="678" width="9.796875" bestFit="1" customWidth="1"/>
    <col min="679" max="679" width="7.06640625" bestFit="1" customWidth="1"/>
    <col min="680" max="680" width="9.796875" bestFit="1" customWidth="1"/>
    <col min="681" max="681" width="7.06640625" bestFit="1" customWidth="1"/>
    <col min="682" max="682" width="9.796875" bestFit="1" customWidth="1"/>
    <col min="683" max="683" width="7.06640625" bestFit="1" customWidth="1"/>
    <col min="684" max="684" width="9.796875" bestFit="1" customWidth="1"/>
    <col min="685" max="685" width="7.06640625" bestFit="1" customWidth="1"/>
    <col min="686" max="686" width="9.796875" bestFit="1" customWidth="1"/>
    <col min="687" max="687" width="7.06640625" bestFit="1" customWidth="1"/>
    <col min="688" max="688" width="9.796875" bestFit="1" customWidth="1"/>
    <col min="689" max="692" width="10.6640625" bestFit="1" customWidth="1"/>
    <col min="693" max="693" width="9.796875" bestFit="1" customWidth="1"/>
    <col min="694" max="694" width="7.06640625" bestFit="1" customWidth="1"/>
    <col min="695" max="695" width="9.796875" bestFit="1" customWidth="1"/>
    <col min="696" max="696" width="7.06640625" bestFit="1" customWidth="1"/>
    <col min="697" max="697" width="9.796875" bestFit="1" customWidth="1"/>
    <col min="698" max="698" width="11.265625" bestFit="1" customWidth="1"/>
    <col min="699" max="699" width="9.796875" bestFit="1" customWidth="1"/>
    <col min="700" max="700" width="7.06640625" bestFit="1" customWidth="1"/>
    <col min="701" max="701" width="9.796875" bestFit="1" customWidth="1"/>
    <col min="702" max="702" width="7.06640625" bestFit="1" customWidth="1"/>
    <col min="703" max="703" width="9.796875" bestFit="1" customWidth="1"/>
    <col min="704" max="704" width="7.06640625" bestFit="1" customWidth="1"/>
    <col min="705" max="705" width="9.796875" bestFit="1" customWidth="1"/>
    <col min="706" max="706" width="10.6640625" bestFit="1" customWidth="1"/>
    <col min="707" max="707" width="9.796875" bestFit="1" customWidth="1"/>
    <col min="708" max="710" width="11.265625" bestFit="1" customWidth="1"/>
    <col min="711" max="711" width="9.796875" bestFit="1" customWidth="1"/>
    <col min="712" max="712" width="7.06640625" bestFit="1" customWidth="1"/>
    <col min="713" max="713" width="9.796875" bestFit="1" customWidth="1"/>
    <col min="714" max="714" width="7.06640625" bestFit="1" customWidth="1"/>
    <col min="715" max="715" width="9.796875" bestFit="1" customWidth="1"/>
    <col min="716" max="716" width="7.06640625" bestFit="1" customWidth="1"/>
    <col min="717" max="719" width="9.796875" bestFit="1" customWidth="1"/>
    <col min="720" max="720" width="7.06640625" bestFit="1" customWidth="1"/>
    <col min="721" max="721" width="9.796875" bestFit="1" customWidth="1"/>
    <col min="722" max="722" width="7.06640625" bestFit="1" customWidth="1"/>
    <col min="723" max="723" width="9.796875" bestFit="1" customWidth="1"/>
    <col min="724" max="724" width="11.265625" bestFit="1" customWidth="1"/>
    <col min="725" max="725" width="9.796875" bestFit="1" customWidth="1"/>
    <col min="726" max="726" width="7.06640625" bestFit="1" customWidth="1"/>
    <col min="727" max="727" width="9.796875" bestFit="1" customWidth="1"/>
    <col min="728" max="728" width="7.06640625" bestFit="1" customWidth="1"/>
    <col min="729" max="731" width="9.796875" bestFit="1" customWidth="1"/>
    <col min="732" max="732" width="7.06640625" bestFit="1" customWidth="1"/>
    <col min="733" max="733" width="9.796875" bestFit="1" customWidth="1"/>
    <col min="734" max="734" width="7.06640625" bestFit="1" customWidth="1"/>
    <col min="735" max="735" width="9.796875" bestFit="1" customWidth="1"/>
    <col min="736" max="736" width="7.06640625" bestFit="1" customWidth="1"/>
    <col min="737" max="739" width="9.796875" bestFit="1" customWidth="1"/>
    <col min="740" max="740" width="7.06640625" bestFit="1" customWidth="1"/>
    <col min="741" max="741" width="9.796875" bestFit="1" customWidth="1"/>
    <col min="742" max="742" width="7.06640625" bestFit="1" customWidth="1"/>
    <col min="743" max="743" width="9.796875" bestFit="1" customWidth="1"/>
    <col min="744" max="744" width="7.06640625" bestFit="1" customWidth="1"/>
    <col min="745" max="745" width="9.796875" bestFit="1" customWidth="1"/>
    <col min="746" max="746" width="7.06640625" bestFit="1" customWidth="1"/>
    <col min="747" max="747" width="9.796875" bestFit="1" customWidth="1"/>
    <col min="748" max="749" width="11.265625" bestFit="1" customWidth="1"/>
    <col min="750" max="750" width="9.796875" bestFit="1" customWidth="1"/>
    <col min="751" max="751" width="9.19921875" bestFit="1" customWidth="1"/>
    <col min="752" max="752" width="9.796875" bestFit="1" customWidth="1"/>
    <col min="753" max="753" width="7.06640625" bestFit="1" customWidth="1"/>
    <col min="754" max="754" width="9.796875" bestFit="1" customWidth="1"/>
    <col min="755" max="755" width="7.06640625" bestFit="1" customWidth="1"/>
    <col min="756" max="756" width="9.796875" bestFit="1" customWidth="1"/>
    <col min="757" max="757" width="7.06640625" bestFit="1" customWidth="1"/>
    <col min="758" max="758" width="9.796875" bestFit="1" customWidth="1"/>
    <col min="759" max="759" width="7.06640625" bestFit="1" customWidth="1"/>
    <col min="760" max="760" width="9.796875" bestFit="1" customWidth="1"/>
    <col min="761" max="761" width="7.06640625" bestFit="1" customWidth="1"/>
    <col min="762" max="762" width="9.796875" bestFit="1" customWidth="1"/>
    <col min="763" max="763" width="7.06640625" bestFit="1" customWidth="1"/>
    <col min="764" max="764" width="9.796875" bestFit="1" customWidth="1"/>
    <col min="765" max="765" width="7.06640625" bestFit="1" customWidth="1"/>
    <col min="766" max="766" width="9.796875" bestFit="1" customWidth="1"/>
    <col min="767" max="768" width="10.6640625" bestFit="1" customWidth="1"/>
    <col min="769" max="769" width="9.796875" bestFit="1" customWidth="1"/>
    <col min="770" max="770" width="7.06640625" bestFit="1" customWidth="1"/>
    <col min="771" max="771" width="9.796875" bestFit="1" customWidth="1"/>
    <col min="772" max="772" width="7.06640625" bestFit="1" customWidth="1"/>
    <col min="773" max="773" width="9.796875" bestFit="1" customWidth="1"/>
    <col min="774" max="774" width="7.06640625" bestFit="1" customWidth="1"/>
    <col min="775" max="777" width="9.796875" bestFit="1" customWidth="1"/>
    <col min="778" max="778" width="7.06640625" bestFit="1" customWidth="1"/>
    <col min="779" max="786" width="9.796875" bestFit="1" customWidth="1"/>
    <col min="787" max="787" width="7.06640625" bestFit="1" customWidth="1"/>
    <col min="788" max="792" width="9.796875" bestFit="1" customWidth="1"/>
    <col min="793" max="793" width="7.06640625" bestFit="1" customWidth="1"/>
    <col min="794" max="794" width="9.796875" bestFit="1" customWidth="1"/>
    <col min="795" max="795" width="7.06640625" bestFit="1" customWidth="1"/>
    <col min="796" max="796" width="9.796875" bestFit="1" customWidth="1"/>
    <col min="797" max="798" width="7.06640625" bestFit="1" customWidth="1"/>
    <col min="799" max="799" width="9.796875" bestFit="1" customWidth="1"/>
    <col min="800" max="800" width="7.06640625" bestFit="1" customWidth="1"/>
    <col min="801" max="801" width="9.796875" bestFit="1" customWidth="1"/>
    <col min="802" max="802" width="7.06640625" bestFit="1" customWidth="1"/>
    <col min="803" max="803" width="9.796875" bestFit="1" customWidth="1"/>
    <col min="804" max="804" width="10.6640625" bestFit="1" customWidth="1"/>
    <col min="805" max="805" width="9.796875" bestFit="1" customWidth="1"/>
    <col min="806" max="806" width="7.06640625" bestFit="1" customWidth="1"/>
    <col min="807" max="807" width="9.796875" bestFit="1" customWidth="1"/>
    <col min="808" max="810" width="10.6640625" bestFit="1" customWidth="1"/>
    <col min="811" max="811" width="9.796875" bestFit="1" customWidth="1"/>
    <col min="812" max="812" width="7.06640625" bestFit="1" customWidth="1"/>
    <col min="813" max="813" width="9.796875" bestFit="1" customWidth="1"/>
    <col min="814" max="814" width="10.6640625" bestFit="1" customWidth="1"/>
    <col min="815" max="815" width="9.796875" bestFit="1" customWidth="1"/>
    <col min="816" max="816" width="7.06640625" bestFit="1" customWidth="1"/>
    <col min="817" max="817" width="9.796875" bestFit="1" customWidth="1"/>
    <col min="818" max="818" width="7.06640625" bestFit="1" customWidth="1"/>
    <col min="819" max="819" width="9.796875" bestFit="1" customWidth="1"/>
    <col min="820" max="820" width="7.06640625" bestFit="1" customWidth="1"/>
    <col min="821" max="821" width="9.796875" bestFit="1" customWidth="1"/>
    <col min="822" max="822" width="10.6640625" bestFit="1" customWidth="1"/>
    <col min="823" max="823" width="9.796875" bestFit="1" customWidth="1"/>
    <col min="824" max="824" width="7.06640625" bestFit="1" customWidth="1"/>
    <col min="825" max="825" width="9.796875" bestFit="1" customWidth="1"/>
    <col min="826" max="826" width="11.265625" bestFit="1" customWidth="1"/>
    <col min="827" max="827" width="9.796875" bestFit="1" customWidth="1"/>
    <col min="828" max="828" width="7.06640625" bestFit="1" customWidth="1"/>
    <col min="829" max="829" width="9.796875" bestFit="1" customWidth="1"/>
    <col min="830" max="830" width="7.06640625" bestFit="1" customWidth="1"/>
    <col min="831" max="831" width="9.796875" bestFit="1" customWidth="1"/>
    <col min="832" max="832" width="7.06640625" bestFit="1" customWidth="1"/>
    <col min="833" max="833" width="9.796875" bestFit="1" customWidth="1"/>
    <col min="834" max="834" width="7.06640625" bestFit="1" customWidth="1"/>
    <col min="835" max="835" width="9.796875" bestFit="1" customWidth="1"/>
    <col min="836" max="837" width="7.06640625" bestFit="1" customWidth="1"/>
    <col min="838" max="838" width="9.796875" bestFit="1" customWidth="1"/>
    <col min="839" max="839" width="10.6640625" bestFit="1" customWidth="1"/>
    <col min="840" max="840" width="9.796875" bestFit="1" customWidth="1"/>
    <col min="841" max="841" width="7.06640625" bestFit="1" customWidth="1"/>
    <col min="842" max="842" width="9.796875" bestFit="1" customWidth="1"/>
    <col min="843" max="843" width="9.19921875" bestFit="1" customWidth="1"/>
    <col min="844" max="844" width="9.796875" bestFit="1" customWidth="1"/>
    <col min="845" max="845" width="7.06640625" bestFit="1" customWidth="1"/>
    <col min="846" max="846" width="9.796875" bestFit="1" customWidth="1"/>
    <col min="847" max="847" width="7.06640625" bestFit="1" customWidth="1"/>
    <col min="848" max="848" width="9.796875" bestFit="1" customWidth="1"/>
    <col min="849" max="849" width="10.6640625" bestFit="1" customWidth="1"/>
    <col min="850" max="850" width="9.796875" bestFit="1" customWidth="1"/>
    <col min="851" max="851" width="7.06640625" bestFit="1" customWidth="1"/>
    <col min="852" max="856" width="9.796875" bestFit="1" customWidth="1"/>
    <col min="857" max="857" width="10.6640625" bestFit="1" customWidth="1"/>
    <col min="858" max="858" width="9.796875" bestFit="1" customWidth="1"/>
    <col min="859" max="859" width="9.19921875" bestFit="1" customWidth="1"/>
    <col min="860" max="860" width="9.796875" bestFit="1" customWidth="1"/>
    <col min="861" max="861" width="7.06640625" bestFit="1" customWidth="1"/>
    <col min="862" max="862" width="9.796875" bestFit="1" customWidth="1"/>
    <col min="863" max="863" width="7.06640625" bestFit="1" customWidth="1"/>
    <col min="864" max="864" width="9.796875" bestFit="1" customWidth="1"/>
    <col min="865" max="865" width="7.06640625" bestFit="1" customWidth="1"/>
    <col min="866" max="866" width="9.796875" bestFit="1" customWidth="1"/>
    <col min="867" max="867" width="7.06640625" bestFit="1" customWidth="1"/>
    <col min="868" max="868" width="9.796875" bestFit="1" customWidth="1"/>
    <col min="869" max="869" width="7.06640625" bestFit="1" customWidth="1"/>
    <col min="870" max="870" width="9.796875" bestFit="1" customWidth="1"/>
    <col min="871" max="871" width="7.06640625" bestFit="1" customWidth="1"/>
    <col min="872" max="872" width="9.796875" bestFit="1" customWidth="1"/>
    <col min="873" max="873" width="7.06640625" bestFit="1" customWidth="1"/>
    <col min="874" max="874" width="9.796875" bestFit="1" customWidth="1"/>
    <col min="875" max="875" width="7.06640625" bestFit="1" customWidth="1"/>
    <col min="876" max="876" width="9.796875" bestFit="1" customWidth="1"/>
    <col min="877" max="877" width="9.19921875" bestFit="1" customWidth="1"/>
    <col min="878" max="878" width="9.796875" bestFit="1" customWidth="1"/>
    <col min="879" max="879" width="7.06640625" bestFit="1" customWidth="1"/>
    <col min="880" max="880" width="9.796875" bestFit="1" customWidth="1"/>
    <col min="881" max="881" width="9.33203125" bestFit="1" customWidth="1"/>
    <col min="882" max="884" width="9.796875" bestFit="1" customWidth="1"/>
    <col min="885" max="885" width="7.06640625" bestFit="1" customWidth="1"/>
    <col min="886" max="886" width="9.796875" bestFit="1" customWidth="1"/>
    <col min="887" max="887" width="7.06640625" bestFit="1" customWidth="1"/>
    <col min="888" max="890" width="9.796875" bestFit="1" customWidth="1"/>
    <col min="891" max="891" width="7.06640625" bestFit="1" customWidth="1"/>
    <col min="892" max="892" width="9.796875" bestFit="1" customWidth="1"/>
    <col min="893" max="893" width="7.06640625" bestFit="1" customWidth="1"/>
    <col min="894" max="894" width="9.796875" bestFit="1" customWidth="1"/>
    <col min="895" max="895" width="9.19921875" bestFit="1" customWidth="1"/>
    <col min="896" max="896" width="9.796875" bestFit="1" customWidth="1"/>
    <col min="897" max="897" width="7.06640625" bestFit="1" customWidth="1"/>
    <col min="898" max="898" width="9.796875" bestFit="1" customWidth="1"/>
    <col min="899" max="899" width="7.06640625" bestFit="1" customWidth="1"/>
    <col min="900" max="900" width="9.796875" bestFit="1" customWidth="1"/>
    <col min="901" max="901" width="7.06640625" bestFit="1" customWidth="1"/>
    <col min="902" max="902" width="9.796875" bestFit="1" customWidth="1"/>
    <col min="903" max="903" width="7.06640625" bestFit="1" customWidth="1"/>
    <col min="904" max="904" width="9.796875" bestFit="1" customWidth="1"/>
    <col min="905" max="905" width="7.06640625" bestFit="1" customWidth="1"/>
    <col min="906" max="908" width="9.796875" bestFit="1" customWidth="1"/>
    <col min="909" max="909" width="7.06640625" bestFit="1" customWidth="1"/>
    <col min="910" max="910" width="9.796875" bestFit="1" customWidth="1"/>
    <col min="911" max="911" width="7.06640625" bestFit="1" customWidth="1"/>
    <col min="912" max="912" width="9.796875" bestFit="1" customWidth="1"/>
    <col min="913" max="913" width="7.06640625" bestFit="1" customWidth="1"/>
    <col min="914" max="914" width="9.796875" bestFit="1" customWidth="1"/>
    <col min="915" max="915" width="7.06640625" bestFit="1" customWidth="1"/>
    <col min="916" max="918" width="9.796875" bestFit="1" customWidth="1"/>
    <col min="919" max="924" width="10.6640625" bestFit="1" customWidth="1"/>
    <col min="925" max="925" width="9.796875" bestFit="1" customWidth="1"/>
    <col min="926" max="926" width="7.06640625" bestFit="1" customWidth="1"/>
    <col min="927" max="927" width="9.796875" bestFit="1" customWidth="1"/>
    <col min="928" max="928" width="7.06640625" bestFit="1" customWidth="1"/>
    <col min="929" max="929" width="9.796875" bestFit="1" customWidth="1"/>
    <col min="930" max="930" width="7.06640625" bestFit="1" customWidth="1"/>
    <col min="931" max="931" width="9.796875" bestFit="1" customWidth="1"/>
    <col min="932" max="932" width="7.06640625" bestFit="1" customWidth="1"/>
    <col min="933" max="933" width="9.796875" bestFit="1" customWidth="1"/>
    <col min="934" max="934" width="7.06640625" bestFit="1" customWidth="1"/>
    <col min="935" max="935" width="9.796875" bestFit="1" customWidth="1"/>
    <col min="936" max="936" width="7.06640625" bestFit="1" customWidth="1"/>
    <col min="937" max="937" width="9.796875" bestFit="1" customWidth="1"/>
    <col min="938" max="938" width="7.06640625" bestFit="1" customWidth="1"/>
    <col min="939" max="945" width="9.796875" bestFit="1" customWidth="1"/>
    <col min="946" max="946" width="7.06640625" bestFit="1" customWidth="1"/>
    <col min="947" max="949" width="9.796875" bestFit="1" customWidth="1"/>
    <col min="950" max="950" width="7.06640625" bestFit="1" customWidth="1"/>
    <col min="951" max="951" width="9.796875" bestFit="1" customWidth="1"/>
    <col min="952" max="952" width="10.6640625" bestFit="1" customWidth="1"/>
    <col min="953" max="953" width="9.796875" bestFit="1" customWidth="1"/>
    <col min="954" max="955" width="10.6640625" bestFit="1" customWidth="1"/>
    <col min="956" max="956" width="9.796875" bestFit="1" customWidth="1"/>
    <col min="957" max="957" width="7.06640625" bestFit="1" customWidth="1"/>
    <col min="958" max="958" width="9.796875" bestFit="1" customWidth="1"/>
    <col min="959" max="959" width="7.06640625" bestFit="1" customWidth="1"/>
    <col min="960" max="960" width="9.796875" bestFit="1" customWidth="1"/>
    <col min="961" max="961" width="7.06640625" bestFit="1" customWidth="1"/>
    <col min="962" max="962" width="9.796875" bestFit="1" customWidth="1"/>
    <col min="963" max="963" width="10.6640625" bestFit="1" customWidth="1"/>
    <col min="964" max="964" width="9.796875" bestFit="1" customWidth="1"/>
    <col min="965" max="965" width="7.06640625" bestFit="1" customWidth="1"/>
    <col min="966" max="966" width="9.796875" bestFit="1" customWidth="1"/>
    <col min="967" max="967" width="7.06640625" bestFit="1" customWidth="1"/>
    <col min="968" max="968" width="9.796875" bestFit="1" customWidth="1"/>
    <col min="969" max="969" width="7.06640625" bestFit="1" customWidth="1"/>
    <col min="970" max="970" width="9.796875" bestFit="1" customWidth="1"/>
    <col min="971" max="971" width="9.19921875" bestFit="1" customWidth="1"/>
    <col min="972" max="972" width="9.796875" bestFit="1" customWidth="1"/>
    <col min="973" max="974" width="11.265625" bestFit="1" customWidth="1"/>
    <col min="975" max="975" width="9.796875" bestFit="1" customWidth="1"/>
    <col min="976" max="976" width="7.06640625" bestFit="1" customWidth="1"/>
    <col min="977" max="977" width="9.796875" bestFit="1" customWidth="1"/>
    <col min="978" max="978" width="7.06640625" bestFit="1" customWidth="1"/>
    <col min="979" max="979" width="9.796875" bestFit="1" customWidth="1"/>
    <col min="980" max="980" width="7.06640625" bestFit="1" customWidth="1"/>
    <col min="981" max="983" width="9.796875" bestFit="1" customWidth="1"/>
    <col min="984" max="984" width="11.265625" bestFit="1" customWidth="1"/>
    <col min="985" max="985" width="9.796875" bestFit="1" customWidth="1"/>
    <col min="986" max="986" width="7.06640625" bestFit="1" customWidth="1"/>
    <col min="987" max="987" width="9.796875" bestFit="1" customWidth="1"/>
    <col min="988" max="990" width="7.06640625" bestFit="1" customWidth="1"/>
    <col min="991" max="991" width="9.796875" bestFit="1" customWidth="1"/>
    <col min="992" max="992" width="7.06640625" bestFit="1" customWidth="1"/>
    <col min="993" max="993" width="9.796875" bestFit="1" customWidth="1"/>
    <col min="994" max="995" width="10.6640625" bestFit="1" customWidth="1"/>
    <col min="996" max="998" width="9.796875" bestFit="1" customWidth="1"/>
    <col min="999" max="999" width="10.6640625" bestFit="1" customWidth="1"/>
    <col min="1000" max="1000" width="9.796875" bestFit="1" customWidth="1"/>
    <col min="1001" max="1001" width="7.06640625" bestFit="1" customWidth="1"/>
    <col min="1002" max="1002" width="9.796875" bestFit="1" customWidth="1"/>
    <col min="1003" max="1003" width="7.06640625" bestFit="1" customWidth="1"/>
    <col min="1004" max="1004" width="9.796875" bestFit="1" customWidth="1"/>
    <col min="1005" max="1005" width="7.06640625" bestFit="1" customWidth="1"/>
    <col min="1006" max="1006" width="9.796875" bestFit="1" customWidth="1"/>
    <col min="1007" max="1007" width="7.06640625" bestFit="1" customWidth="1"/>
    <col min="1008" max="1008" width="9.796875" bestFit="1" customWidth="1"/>
    <col min="1009" max="1009" width="7.06640625" bestFit="1" customWidth="1"/>
    <col min="1010" max="1010" width="9.796875" bestFit="1" customWidth="1"/>
    <col min="1011" max="1011" width="10.6640625" bestFit="1" customWidth="1"/>
    <col min="1012" max="1012" width="9.796875" bestFit="1" customWidth="1"/>
    <col min="1013" max="1013" width="7.06640625" bestFit="1" customWidth="1"/>
    <col min="1014" max="1016" width="9.796875" bestFit="1" customWidth="1"/>
    <col min="1017" max="1017" width="7.06640625" bestFit="1" customWidth="1"/>
    <col min="1018" max="1018" width="9.796875" bestFit="1" customWidth="1"/>
    <col min="1019" max="1019" width="11.265625" bestFit="1" customWidth="1"/>
    <col min="1020" max="1020" width="9.796875" bestFit="1" customWidth="1"/>
    <col min="1021" max="1021" width="9.19921875" bestFit="1" customWidth="1"/>
    <col min="1022" max="1022" width="9.796875" bestFit="1" customWidth="1"/>
    <col min="1023" max="1023" width="9.19921875" bestFit="1" customWidth="1"/>
    <col min="1024" max="1026" width="9.796875" bestFit="1" customWidth="1"/>
    <col min="1027" max="1027" width="7.06640625" bestFit="1" customWidth="1"/>
    <col min="1028" max="1028" width="9.796875" bestFit="1" customWidth="1"/>
    <col min="1029" max="1029" width="7.06640625" bestFit="1" customWidth="1"/>
    <col min="1030" max="1030" width="9.796875" bestFit="1" customWidth="1"/>
    <col min="1031" max="1031" width="9.19921875" bestFit="1" customWidth="1"/>
    <col min="1032" max="1032" width="9.796875" bestFit="1" customWidth="1"/>
    <col min="1033" max="1033" width="7.06640625" bestFit="1" customWidth="1"/>
    <col min="1034" max="1034" width="9.796875" bestFit="1" customWidth="1"/>
    <col min="1035" max="1035" width="7.06640625" bestFit="1" customWidth="1"/>
    <col min="1036" max="1038" width="9.796875" bestFit="1" customWidth="1"/>
    <col min="1039" max="1039" width="7.06640625" bestFit="1" customWidth="1"/>
    <col min="1040" max="1040" width="9.796875" bestFit="1" customWidth="1"/>
    <col min="1041" max="1041" width="7.06640625" bestFit="1" customWidth="1"/>
    <col min="1042" max="1042" width="9.796875" bestFit="1" customWidth="1"/>
    <col min="1043" max="1043" width="7.06640625" bestFit="1" customWidth="1"/>
    <col min="1044" max="1044" width="9.796875" bestFit="1" customWidth="1"/>
    <col min="1045" max="1045" width="9.19921875" bestFit="1" customWidth="1"/>
    <col min="1046" max="1046" width="9.796875" bestFit="1" customWidth="1"/>
    <col min="1047" max="1047" width="10.6640625" bestFit="1" customWidth="1"/>
    <col min="1048" max="1048" width="9.796875" bestFit="1" customWidth="1"/>
    <col min="1049" max="1049" width="7.06640625" bestFit="1" customWidth="1"/>
    <col min="1050" max="1050" width="9.796875" bestFit="1" customWidth="1"/>
    <col min="1051" max="1051" width="7.06640625" bestFit="1" customWidth="1"/>
    <col min="1052" max="1052" width="9.796875" bestFit="1" customWidth="1"/>
    <col min="1053" max="1053" width="11.265625" bestFit="1" customWidth="1"/>
    <col min="1054" max="1054" width="9.796875" bestFit="1" customWidth="1"/>
    <col min="1055" max="1055" width="7.06640625" bestFit="1" customWidth="1"/>
    <col min="1056" max="1056" width="9.796875" bestFit="1" customWidth="1"/>
    <col min="1057" max="1057" width="7.06640625" bestFit="1" customWidth="1"/>
    <col min="1058" max="1058" width="9.796875" bestFit="1" customWidth="1"/>
    <col min="1059" max="1059" width="11.265625" bestFit="1" customWidth="1"/>
    <col min="1060" max="1060" width="9.796875" bestFit="1" customWidth="1"/>
    <col min="1061" max="1061" width="7.06640625" bestFit="1" customWidth="1"/>
    <col min="1062" max="1062" width="9.796875" bestFit="1" customWidth="1"/>
    <col min="1063" max="1065" width="10.6640625" bestFit="1" customWidth="1"/>
    <col min="1066" max="1066" width="9.796875" bestFit="1" customWidth="1"/>
    <col min="1067" max="1067" width="7.06640625" bestFit="1" customWidth="1"/>
    <col min="1068" max="1068" width="9.796875" bestFit="1" customWidth="1"/>
    <col min="1069" max="1069" width="7.06640625" bestFit="1" customWidth="1"/>
    <col min="1070" max="1070" width="9.796875" bestFit="1" customWidth="1"/>
    <col min="1071" max="1072" width="10.6640625" bestFit="1" customWidth="1"/>
    <col min="1073" max="1073" width="9.796875" bestFit="1" customWidth="1"/>
    <col min="1074" max="1074" width="7.06640625" bestFit="1" customWidth="1"/>
    <col min="1075" max="1075" width="9.796875" bestFit="1" customWidth="1"/>
    <col min="1076" max="1076" width="7.06640625" bestFit="1" customWidth="1"/>
    <col min="1077" max="1077" width="9.796875" bestFit="1" customWidth="1"/>
    <col min="1078" max="1078" width="7.06640625" bestFit="1" customWidth="1"/>
    <col min="1079" max="1079" width="9.796875" bestFit="1" customWidth="1"/>
    <col min="1080" max="1080" width="7.06640625" bestFit="1" customWidth="1"/>
    <col min="1081" max="1081" width="9.796875" bestFit="1" customWidth="1"/>
    <col min="1082" max="1082" width="7.06640625" bestFit="1" customWidth="1"/>
    <col min="1083" max="1083" width="9.796875" bestFit="1" customWidth="1"/>
    <col min="1084" max="1084" width="9.19921875" bestFit="1" customWidth="1"/>
    <col min="1085" max="1085" width="9.796875" bestFit="1" customWidth="1"/>
    <col min="1086" max="1086" width="7.06640625" bestFit="1" customWidth="1"/>
    <col min="1087" max="1087" width="9.796875" bestFit="1" customWidth="1"/>
    <col min="1088" max="1088" width="9.19921875" bestFit="1" customWidth="1"/>
    <col min="1089" max="1089" width="9.796875" bestFit="1" customWidth="1"/>
    <col min="1090" max="1090" width="7.06640625" bestFit="1" customWidth="1"/>
    <col min="1091" max="1091" width="9.796875" bestFit="1" customWidth="1"/>
    <col min="1092" max="1092" width="9.33203125" bestFit="1" customWidth="1"/>
    <col min="1093" max="1095" width="9.796875" bestFit="1" customWidth="1"/>
    <col min="1096" max="1096" width="7.06640625" bestFit="1" customWidth="1"/>
    <col min="1097" max="1097" width="9.796875" bestFit="1" customWidth="1"/>
    <col min="1098" max="1098" width="7.06640625" bestFit="1" customWidth="1"/>
    <col min="1099" max="1099" width="9.796875" bestFit="1" customWidth="1"/>
    <col min="1100" max="1101" width="7.06640625" bestFit="1" customWidth="1"/>
    <col min="1102" max="1102" width="9.796875" bestFit="1" customWidth="1"/>
    <col min="1103" max="1103" width="7.06640625" bestFit="1" customWidth="1"/>
    <col min="1104" max="1104" width="9.796875" bestFit="1" customWidth="1"/>
    <col min="1105" max="1105" width="7.06640625" bestFit="1" customWidth="1"/>
    <col min="1106" max="1106" width="9.796875" bestFit="1" customWidth="1"/>
    <col min="1107" max="1107" width="7.06640625" bestFit="1" customWidth="1"/>
    <col min="1108" max="1108" width="9.796875" bestFit="1" customWidth="1"/>
    <col min="1109" max="1109" width="11.265625" bestFit="1" customWidth="1"/>
    <col min="1110" max="1110" width="9.796875" bestFit="1" customWidth="1"/>
    <col min="1111" max="1111" width="7.06640625" bestFit="1" customWidth="1"/>
    <col min="1112" max="1112" width="9.796875" bestFit="1" customWidth="1"/>
    <col min="1113" max="1114" width="7.06640625" bestFit="1" customWidth="1"/>
    <col min="1115" max="1117" width="9.796875" bestFit="1" customWidth="1"/>
    <col min="1118" max="1118" width="7.06640625" bestFit="1" customWidth="1"/>
    <col min="1119" max="1119" width="9.796875" bestFit="1" customWidth="1"/>
    <col min="1120" max="1120" width="7.06640625" bestFit="1" customWidth="1"/>
    <col min="1121" max="1126" width="9.796875" bestFit="1" customWidth="1"/>
    <col min="1127" max="1127" width="7.06640625" bestFit="1" customWidth="1"/>
    <col min="1128" max="1128" width="9.796875" bestFit="1" customWidth="1"/>
    <col min="1129" max="1129" width="7.06640625" bestFit="1" customWidth="1"/>
    <col min="1130" max="1130" width="9.796875" bestFit="1" customWidth="1"/>
    <col min="1131" max="1131" width="7.06640625" bestFit="1" customWidth="1"/>
    <col min="1132" max="1134" width="9.796875" bestFit="1" customWidth="1"/>
    <col min="1135" max="1135" width="7.06640625" bestFit="1" customWidth="1"/>
    <col min="1136" max="1136" width="9.796875" bestFit="1" customWidth="1"/>
    <col min="1137" max="1137" width="7.06640625" bestFit="1" customWidth="1"/>
    <col min="1138" max="1138" width="9.796875" bestFit="1" customWidth="1"/>
    <col min="1139" max="1139" width="7.06640625" bestFit="1" customWidth="1"/>
    <col min="1140" max="1140" width="9.796875" bestFit="1" customWidth="1"/>
    <col min="1141" max="1141" width="7.06640625" bestFit="1" customWidth="1"/>
    <col min="1142" max="1142" width="9.796875" bestFit="1" customWidth="1"/>
    <col min="1143" max="1143" width="7.06640625" bestFit="1" customWidth="1"/>
    <col min="1144" max="1144" width="9.796875" bestFit="1" customWidth="1"/>
    <col min="1145" max="1145" width="9.19921875" bestFit="1" customWidth="1"/>
    <col min="1146" max="1146" width="9.796875" bestFit="1" customWidth="1"/>
    <col min="1147" max="1147" width="7.06640625" bestFit="1" customWidth="1"/>
    <col min="1148" max="1148" width="9.796875" bestFit="1" customWidth="1"/>
    <col min="1149" max="1149" width="7.06640625" bestFit="1" customWidth="1"/>
    <col min="1150" max="1152" width="9.796875" bestFit="1" customWidth="1"/>
    <col min="1153" max="1153" width="7.06640625" bestFit="1" customWidth="1"/>
    <col min="1154" max="1154" width="9.796875" bestFit="1" customWidth="1"/>
    <col min="1155" max="1155" width="7.06640625" bestFit="1" customWidth="1"/>
    <col min="1156" max="1156" width="9.796875" bestFit="1" customWidth="1"/>
    <col min="1157" max="1157" width="7.06640625" bestFit="1" customWidth="1"/>
    <col min="1158" max="1158" width="9.796875" bestFit="1" customWidth="1"/>
    <col min="1159" max="1160" width="7.06640625" bestFit="1" customWidth="1"/>
    <col min="1161" max="1161" width="9.796875" bestFit="1" customWidth="1"/>
    <col min="1162" max="1162" width="7.06640625" bestFit="1" customWidth="1"/>
    <col min="1163" max="1163" width="9.796875" bestFit="1" customWidth="1"/>
    <col min="1164" max="1164" width="11.265625" bestFit="1" customWidth="1"/>
    <col min="1165" max="1165" width="9.796875" bestFit="1" customWidth="1"/>
    <col min="1166" max="1166" width="7.06640625" bestFit="1" customWidth="1"/>
    <col min="1167" max="1167" width="9.796875" bestFit="1" customWidth="1"/>
    <col min="1168" max="1168" width="7.06640625" bestFit="1" customWidth="1"/>
    <col min="1169" max="1169" width="9.796875" bestFit="1" customWidth="1"/>
    <col min="1170" max="1170" width="7.06640625" bestFit="1" customWidth="1"/>
    <col min="1171" max="1171" width="9.796875" bestFit="1" customWidth="1"/>
    <col min="1172" max="1172" width="9.19921875" bestFit="1" customWidth="1"/>
    <col min="1173" max="1173" width="9.796875" bestFit="1" customWidth="1"/>
    <col min="1174" max="1174" width="7.06640625" bestFit="1" customWidth="1"/>
    <col min="1175" max="1177" width="9.796875" bestFit="1" customWidth="1"/>
    <col min="1178" max="1178" width="7.06640625" bestFit="1" customWidth="1"/>
    <col min="1179" max="1179" width="9.796875" bestFit="1" customWidth="1"/>
    <col min="1180" max="1180" width="7.06640625" bestFit="1" customWidth="1"/>
    <col min="1181" max="1189" width="9.796875" bestFit="1" customWidth="1"/>
    <col min="1190" max="1190" width="7.06640625" bestFit="1" customWidth="1"/>
    <col min="1191" max="1191" width="9.796875" bestFit="1" customWidth="1"/>
    <col min="1192" max="1192" width="7.06640625" bestFit="1" customWidth="1"/>
    <col min="1193" max="1193" width="9.796875" bestFit="1" customWidth="1"/>
    <col min="1194" max="1194" width="7.06640625" bestFit="1" customWidth="1"/>
    <col min="1195" max="1197" width="9.796875" bestFit="1" customWidth="1"/>
    <col min="1198" max="1198" width="7.06640625" bestFit="1" customWidth="1"/>
    <col min="1199" max="1201" width="9.796875" bestFit="1" customWidth="1"/>
    <col min="1202" max="1202" width="7.06640625" bestFit="1" customWidth="1"/>
    <col min="1203" max="1203" width="9.796875" bestFit="1" customWidth="1"/>
    <col min="1204" max="1205" width="11.265625" bestFit="1" customWidth="1"/>
    <col min="1206" max="1206" width="9.796875" bestFit="1" customWidth="1"/>
    <col min="1207" max="1207" width="9.19921875" bestFit="1" customWidth="1"/>
    <col min="1208" max="1208" width="9.796875" bestFit="1" customWidth="1"/>
    <col min="1209" max="1209" width="10.6640625" bestFit="1" customWidth="1"/>
    <col min="1210" max="1210" width="9.796875" bestFit="1" customWidth="1"/>
    <col min="1211" max="1211" width="7.06640625" bestFit="1" customWidth="1"/>
    <col min="1212" max="1212" width="9.796875" bestFit="1" customWidth="1"/>
    <col min="1213" max="1213" width="7.06640625" bestFit="1" customWidth="1"/>
    <col min="1214" max="1218" width="9.796875" bestFit="1" customWidth="1"/>
    <col min="1219" max="1219" width="7.06640625" bestFit="1" customWidth="1"/>
    <col min="1220" max="1220" width="9.796875" bestFit="1" customWidth="1"/>
    <col min="1221" max="1221" width="7.06640625" bestFit="1" customWidth="1"/>
    <col min="1222" max="1222" width="9.796875" bestFit="1" customWidth="1"/>
    <col min="1223" max="1223" width="7.06640625" bestFit="1" customWidth="1"/>
    <col min="1224" max="1224" width="9.796875" bestFit="1" customWidth="1"/>
    <col min="1225" max="1225" width="7.06640625" bestFit="1" customWidth="1"/>
    <col min="1226" max="1226" width="9.796875" bestFit="1" customWidth="1"/>
    <col min="1227" max="1229" width="7.06640625" bestFit="1" customWidth="1"/>
    <col min="1230" max="1230" width="9.796875" bestFit="1" customWidth="1"/>
    <col min="1231" max="1231" width="9.19921875" bestFit="1" customWidth="1"/>
    <col min="1232" max="1232" width="9.796875" bestFit="1" customWidth="1"/>
    <col min="1233" max="1233" width="7.06640625" bestFit="1" customWidth="1"/>
    <col min="1234" max="1234" width="9.796875" bestFit="1" customWidth="1"/>
    <col min="1235" max="1235" width="7.06640625" bestFit="1" customWidth="1"/>
    <col min="1236" max="1236" width="9.796875" bestFit="1" customWidth="1"/>
    <col min="1237" max="1237" width="7.06640625" bestFit="1" customWidth="1"/>
    <col min="1238" max="1238" width="9.796875" bestFit="1" customWidth="1"/>
    <col min="1239" max="1239" width="7.06640625" bestFit="1" customWidth="1"/>
    <col min="1240" max="1240" width="9.796875" bestFit="1" customWidth="1"/>
    <col min="1241" max="1241" width="7.06640625" bestFit="1" customWidth="1"/>
    <col min="1242" max="1242" width="9.796875" bestFit="1" customWidth="1"/>
    <col min="1243" max="1244" width="11.265625" bestFit="1" customWidth="1"/>
    <col min="1245" max="1245" width="9.796875" bestFit="1" customWidth="1"/>
    <col min="1246" max="1246" width="10.6640625" bestFit="1" customWidth="1"/>
    <col min="1247" max="1247" width="9.796875" bestFit="1" customWidth="1"/>
    <col min="1248" max="1248" width="7.06640625" bestFit="1" customWidth="1"/>
    <col min="1249" max="1249" width="9.796875" bestFit="1" customWidth="1"/>
    <col min="1250" max="1250" width="10.6640625" bestFit="1" customWidth="1"/>
    <col min="1251" max="1251" width="9.796875" bestFit="1" customWidth="1"/>
    <col min="1252" max="1252" width="7.06640625" bestFit="1" customWidth="1"/>
    <col min="1253" max="1253" width="9.796875" bestFit="1" customWidth="1"/>
    <col min="1254" max="1254" width="7.06640625" bestFit="1" customWidth="1"/>
    <col min="1255" max="1255" width="9.796875" bestFit="1" customWidth="1"/>
    <col min="1256" max="1256" width="7.06640625" bestFit="1" customWidth="1"/>
    <col min="1257" max="1257" width="9.796875" bestFit="1" customWidth="1"/>
    <col min="1258" max="1258" width="7.06640625" bestFit="1" customWidth="1"/>
    <col min="1259" max="1261" width="9.796875" bestFit="1" customWidth="1"/>
    <col min="1262" max="1262" width="7.06640625" bestFit="1" customWidth="1"/>
    <col min="1263" max="1263" width="9.796875" bestFit="1" customWidth="1"/>
    <col min="1264" max="1264" width="7.06640625" bestFit="1" customWidth="1"/>
    <col min="1265" max="1265" width="9.796875" bestFit="1" customWidth="1"/>
    <col min="1266" max="1266" width="7.06640625" bestFit="1" customWidth="1"/>
    <col min="1267" max="1267" width="9.796875" bestFit="1" customWidth="1"/>
    <col min="1268" max="1268" width="7.06640625" bestFit="1" customWidth="1"/>
    <col min="1269" max="1269" width="9.796875" bestFit="1" customWidth="1"/>
    <col min="1270" max="1270" width="7.06640625" bestFit="1" customWidth="1"/>
    <col min="1271" max="1271" width="9.796875" bestFit="1" customWidth="1"/>
    <col min="1272" max="1272" width="7.06640625" bestFit="1" customWidth="1"/>
    <col min="1273" max="1275" width="9.796875" bestFit="1" customWidth="1"/>
    <col min="1276" max="1277" width="7.06640625" bestFit="1" customWidth="1"/>
    <col min="1278" max="1278" width="9.796875" bestFit="1" customWidth="1"/>
    <col min="1279" max="1279" width="7.06640625" bestFit="1" customWidth="1"/>
    <col min="1280" max="1280" width="9.796875" bestFit="1" customWidth="1"/>
    <col min="1281" max="1281" width="7.06640625" bestFit="1" customWidth="1"/>
    <col min="1282" max="1282" width="9.796875" bestFit="1" customWidth="1"/>
    <col min="1283" max="1283" width="7.06640625" bestFit="1" customWidth="1"/>
    <col min="1284" max="1284" width="9.796875" bestFit="1" customWidth="1"/>
    <col min="1285" max="1285" width="9.19921875" bestFit="1" customWidth="1"/>
    <col min="1286" max="1286" width="9.796875" bestFit="1" customWidth="1"/>
    <col min="1287" max="1287" width="7.06640625" bestFit="1" customWidth="1"/>
    <col min="1288" max="1288" width="9.796875" bestFit="1" customWidth="1"/>
    <col min="1289" max="1289" width="7.06640625" bestFit="1" customWidth="1"/>
    <col min="1290" max="1290" width="9.796875" bestFit="1" customWidth="1"/>
    <col min="1291" max="1291" width="7.06640625" bestFit="1" customWidth="1"/>
    <col min="1292" max="1292" width="9.796875" bestFit="1" customWidth="1"/>
    <col min="1293" max="1293" width="10.6640625" bestFit="1" customWidth="1"/>
    <col min="1294" max="1294" width="9.796875" bestFit="1" customWidth="1"/>
    <col min="1295" max="1295" width="7.06640625" bestFit="1" customWidth="1"/>
    <col min="1296" max="1296" width="9.796875" bestFit="1" customWidth="1"/>
    <col min="1297" max="1297" width="7.06640625" bestFit="1" customWidth="1"/>
    <col min="1298" max="1298" width="9.796875" bestFit="1" customWidth="1"/>
    <col min="1299" max="1299" width="9.19921875" bestFit="1" customWidth="1"/>
    <col min="1300" max="1302" width="9.796875" bestFit="1" customWidth="1"/>
    <col min="1303" max="1303" width="7.06640625" bestFit="1" customWidth="1"/>
    <col min="1304" max="1304" width="9.796875" bestFit="1" customWidth="1"/>
    <col min="1305" max="1305" width="7.06640625" bestFit="1" customWidth="1"/>
    <col min="1306" max="1308" width="9.796875" bestFit="1" customWidth="1"/>
    <col min="1309" max="1309" width="7.06640625" bestFit="1" customWidth="1"/>
    <col min="1310" max="1310" width="9.796875" bestFit="1" customWidth="1"/>
    <col min="1311" max="1311" width="7.06640625" bestFit="1" customWidth="1"/>
    <col min="1312" max="1312" width="9.796875" bestFit="1" customWidth="1"/>
    <col min="1313" max="1313" width="7.06640625" bestFit="1" customWidth="1"/>
    <col min="1314" max="1314" width="9.796875" bestFit="1" customWidth="1"/>
    <col min="1315" max="1315" width="7.06640625" bestFit="1" customWidth="1"/>
    <col min="1316" max="1316" width="9.796875" bestFit="1" customWidth="1"/>
    <col min="1317" max="1317" width="7.06640625" bestFit="1" customWidth="1"/>
    <col min="1318" max="1318" width="9.796875" bestFit="1" customWidth="1"/>
    <col min="1319" max="1319" width="7.06640625" bestFit="1" customWidth="1"/>
    <col min="1320" max="1320" width="9.796875" bestFit="1" customWidth="1"/>
    <col min="1321" max="1321" width="7.06640625" bestFit="1" customWidth="1"/>
    <col min="1322" max="1322" width="9.796875" bestFit="1" customWidth="1"/>
    <col min="1323" max="1323" width="7.06640625" bestFit="1" customWidth="1"/>
    <col min="1324" max="1324" width="9.796875" bestFit="1" customWidth="1"/>
    <col min="1325" max="1325" width="7.06640625" bestFit="1" customWidth="1"/>
    <col min="1326" max="1326" width="9.796875" bestFit="1" customWidth="1"/>
    <col min="1327" max="1327" width="7.06640625" bestFit="1" customWidth="1"/>
    <col min="1328" max="1328" width="9.796875" bestFit="1" customWidth="1"/>
    <col min="1329" max="1329" width="7.06640625" bestFit="1" customWidth="1"/>
    <col min="1330" max="1330" width="9.796875" bestFit="1" customWidth="1"/>
    <col min="1331" max="1331" width="7.06640625" bestFit="1" customWidth="1"/>
    <col min="1332" max="1332" width="9.796875" bestFit="1" customWidth="1"/>
    <col min="1333" max="1333" width="10.6640625" bestFit="1" customWidth="1"/>
    <col min="1334" max="1336" width="9.796875" bestFit="1" customWidth="1"/>
    <col min="1337" max="1337" width="9.19921875" bestFit="1" customWidth="1"/>
    <col min="1338" max="1340" width="9.796875" bestFit="1" customWidth="1"/>
    <col min="1341" max="1341" width="9.19921875" bestFit="1" customWidth="1"/>
    <col min="1342" max="1342" width="9.796875" bestFit="1" customWidth="1"/>
    <col min="1343" max="1343" width="7.06640625" bestFit="1" customWidth="1"/>
    <col min="1344" max="1349" width="9.796875" bestFit="1" customWidth="1"/>
    <col min="1350" max="1350" width="7.06640625" bestFit="1" customWidth="1"/>
    <col min="1351" max="1351" width="9.796875" bestFit="1" customWidth="1"/>
    <col min="1352" max="1352" width="10.6640625" bestFit="1" customWidth="1"/>
    <col min="1353" max="1353" width="9.796875" bestFit="1" customWidth="1"/>
    <col min="1354" max="1354" width="7.06640625" bestFit="1" customWidth="1"/>
    <col min="1355" max="1355" width="9.796875" bestFit="1" customWidth="1"/>
    <col min="1356" max="1356" width="11.265625" bestFit="1" customWidth="1"/>
    <col min="1357" max="1357" width="9.796875" bestFit="1" customWidth="1"/>
    <col min="1358" max="1358" width="7.06640625" bestFit="1" customWidth="1"/>
    <col min="1359" max="1359" width="9.796875" bestFit="1" customWidth="1"/>
    <col min="1360" max="1361" width="7.06640625" bestFit="1" customWidth="1"/>
    <col min="1362" max="1362" width="9.796875" bestFit="1" customWidth="1"/>
    <col min="1363" max="1364" width="7.06640625" bestFit="1" customWidth="1"/>
    <col min="1365" max="1365" width="9.796875" bestFit="1" customWidth="1"/>
    <col min="1366" max="1366" width="7.06640625" bestFit="1" customWidth="1"/>
    <col min="1367" max="1367" width="9.796875" bestFit="1" customWidth="1"/>
    <col min="1368" max="1368" width="7.06640625" bestFit="1" customWidth="1"/>
    <col min="1369" max="1369" width="9.796875" bestFit="1" customWidth="1"/>
    <col min="1370" max="1370" width="11.265625" bestFit="1" customWidth="1"/>
    <col min="1371" max="1371" width="9.796875" bestFit="1" customWidth="1"/>
    <col min="1372" max="1372" width="7.06640625" bestFit="1" customWidth="1"/>
    <col min="1373" max="1375" width="9.796875" bestFit="1" customWidth="1"/>
    <col min="1376" max="1376" width="7.06640625" bestFit="1" customWidth="1"/>
    <col min="1377" max="1377" width="9.796875" bestFit="1" customWidth="1"/>
    <col min="1378" max="1378" width="9.19921875" bestFit="1" customWidth="1"/>
    <col min="1379" max="1379" width="9.796875" bestFit="1" customWidth="1"/>
    <col min="1380" max="1380" width="7.06640625" bestFit="1" customWidth="1"/>
    <col min="1381" max="1381" width="9.796875" bestFit="1" customWidth="1"/>
    <col min="1382" max="1382" width="7.06640625" bestFit="1" customWidth="1"/>
    <col min="1383" max="1383" width="9.796875" bestFit="1" customWidth="1"/>
    <col min="1384" max="1384" width="7.06640625" bestFit="1" customWidth="1"/>
    <col min="1385" max="1385" width="9.796875" bestFit="1" customWidth="1"/>
    <col min="1386" max="1386" width="7.06640625" bestFit="1" customWidth="1"/>
    <col min="1387" max="1387" width="9.796875" bestFit="1" customWidth="1"/>
    <col min="1388" max="1388" width="7.06640625" bestFit="1" customWidth="1"/>
    <col min="1389" max="1389" width="9.796875" bestFit="1" customWidth="1"/>
    <col min="1390" max="1391" width="10.6640625" bestFit="1" customWidth="1"/>
    <col min="1392" max="1392" width="9.796875" bestFit="1" customWidth="1"/>
    <col min="1393" max="1393" width="7.06640625" bestFit="1" customWidth="1"/>
    <col min="1394" max="1396" width="9.796875" bestFit="1" customWidth="1"/>
    <col min="1397" max="1397" width="9.19921875" bestFit="1" customWidth="1"/>
    <col min="1398" max="1398" width="9.796875" bestFit="1" customWidth="1"/>
    <col min="1399" max="1399" width="10.6640625" bestFit="1" customWidth="1"/>
    <col min="1400" max="1400" width="9.796875" bestFit="1" customWidth="1"/>
    <col min="1401" max="1401" width="9.19921875" bestFit="1" customWidth="1"/>
    <col min="1402" max="1402" width="9.796875" bestFit="1" customWidth="1"/>
    <col min="1403" max="1403" width="7.06640625" bestFit="1" customWidth="1"/>
    <col min="1404" max="1404" width="9.796875" bestFit="1" customWidth="1"/>
    <col min="1405" max="1405" width="7.06640625" bestFit="1" customWidth="1"/>
    <col min="1406" max="1406" width="9.796875" bestFit="1" customWidth="1"/>
    <col min="1407" max="1407" width="7.06640625" bestFit="1" customWidth="1"/>
    <col min="1408" max="1408" width="9.796875" bestFit="1" customWidth="1"/>
    <col min="1409" max="1409" width="9.19921875" bestFit="1" customWidth="1"/>
    <col min="1410" max="1410" width="9.796875" bestFit="1" customWidth="1"/>
    <col min="1411" max="1411" width="7.06640625" bestFit="1" customWidth="1"/>
    <col min="1412" max="1412" width="9.796875" bestFit="1" customWidth="1"/>
    <col min="1413" max="1413" width="7.06640625" bestFit="1" customWidth="1"/>
    <col min="1414" max="1414" width="9.796875" bestFit="1" customWidth="1"/>
    <col min="1415" max="1415" width="10.6640625" bestFit="1" customWidth="1"/>
    <col min="1416" max="1416" width="9.796875" bestFit="1" customWidth="1"/>
    <col min="1417" max="1417" width="7.06640625" bestFit="1" customWidth="1"/>
    <col min="1418" max="1418" width="9.796875" bestFit="1" customWidth="1"/>
    <col min="1419" max="1419" width="7.06640625" bestFit="1" customWidth="1"/>
    <col min="1420" max="1420" width="9.796875" bestFit="1" customWidth="1"/>
    <col min="1421" max="1421" width="7.06640625" bestFit="1" customWidth="1"/>
    <col min="1422" max="1422" width="9.796875" bestFit="1" customWidth="1"/>
    <col min="1423" max="1423" width="7.06640625" bestFit="1" customWidth="1"/>
    <col min="1424" max="1424" width="9.796875" bestFit="1" customWidth="1"/>
    <col min="1425" max="1425" width="7.06640625" bestFit="1" customWidth="1"/>
    <col min="1426" max="1426" width="9.796875" bestFit="1" customWidth="1"/>
    <col min="1427" max="1427" width="7.06640625" bestFit="1" customWidth="1"/>
    <col min="1428" max="1428" width="9.796875" bestFit="1" customWidth="1"/>
    <col min="1429" max="1429" width="7.06640625" bestFit="1" customWidth="1"/>
    <col min="1430" max="1430" width="9.796875" bestFit="1" customWidth="1"/>
    <col min="1431" max="1431" width="11.265625" bestFit="1" customWidth="1"/>
    <col min="1432" max="1432" width="9.796875" bestFit="1" customWidth="1"/>
    <col min="1433" max="1433" width="11.265625" bestFit="1" customWidth="1"/>
    <col min="1434" max="1434" width="9.796875" bestFit="1" customWidth="1"/>
    <col min="1435" max="1435" width="7.06640625" bestFit="1" customWidth="1"/>
    <col min="1436" max="1436" width="9.796875" bestFit="1" customWidth="1"/>
    <col min="1437" max="1437" width="7.06640625" bestFit="1" customWidth="1"/>
    <col min="1438" max="1438" width="9.796875" bestFit="1" customWidth="1"/>
    <col min="1439" max="1439" width="7.06640625" bestFit="1" customWidth="1"/>
    <col min="1440" max="1446" width="9.796875" bestFit="1" customWidth="1"/>
    <col min="1447" max="1447" width="7.06640625" bestFit="1" customWidth="1"/>
    <col min="1448" max="1448" width="9.796875" bestFit="1" customWidth="1"/>
    <col min="1449" max="1449" width="9.19921875" bestFit="1" customWidth="1"/>
    <col min="1450" max="1450" width="9.796875" bestFit="1" customWidth="1"/>
    <col min="1451" max="1451" width="7.06640625" bestFit="1" customWidth="1"/>
    <col min="1452" max="1454" width="9.796875" bestFit="1" customWidth="1"/>
    <col min="1455" max="1455" width="7.06640625" bestFit="1" customWidth="1"/>
    <col min="1456" max="1456" width="9.796875" bestFit="1" customWidth="1"/>
    <col min="1457" max="1457" width="9.19921875" bestFit="1" customWidth="1"/>
    <col min="1458" max="1458" width="9.796875" bestFit="1" customWidth="1"/>
    <col min="1459" max="1459" width="7.06640625" bestFit="1" customWidth="1"/>
    <col min="1460" max="1460" width="9.796875" bestFit="1" customWidth="1"/>
    <col min="1461" max="1461" width="10.6640625" bestFit="1" customWidth="1"/>
    <col min="1462" max="1462" width="9.796875" bestFit="1" customWidth="1"/>
    <col min="1463" max="1463" width="9.19921875" bestFit="1" customWidth="1"/>
    <col min="1464" max="1464" width="9.796875" bestFit="1" customWidth="1"/>
    <col min="1465" max="1465" width="7.06640625" bestFit="1" customWidth="1"/>
    <col min="1466" max="1466" width="9.796875" bestFit="1" customWidth="1"/>
    <col min="1467" max="1467" width="7.06640625" bestFit="1" customWidth="1"/>
    <col min="1468" max="1468" width="9.796875" bestFit="1" customWidth="1"/>
    <col min="1469" max="1469" width="7.06640625" bestFit="1" customWidth="1"/>
    <col min="1470" max="1470" width="9.796875" bestFit="1" customWidth="1"/>
    <col min="1471" max="1471" width="10.6640625" bestFit="1" customWidth="1"/>
    <col min="1472" max="1476" width="9.796875" bestFit="1" customWidth="1"/>
    <col min="1477" max="1477" width="7.06640625" bestFit="1" customWidth="1"/>
    <col min="1478" max="1478" width="9.796875" bestFit="1" customWidth="1"/>
    <col min="1479" max="1479" width="7.06640625" bestFit="1" customWidth="1"/>
    <col min="1480" max="1480" width="9.796875" bestFit="1" customWidth="1"/>
    <col min="1481" max="1481" width="11.265625" bestFit="1" customWidth="1"/>
    <col min="1482" max="1482" width="9.796875" bestFit="1" customWidth="1"/>
    <col min="1483" max="1483" width="7.06640625" bestFit="1" customWidth="1"/>
    <col min="1484" max="1484" width="9.796875" bestFit="1" customWidth="1"/>
    <col min="1485" max="1485" width="10.6640625" bestFit="1" customWidth="1"/>
    <col min="1486" max="1486" width="9.796875" bestFit="1" customWidth="1"/>
    <col min="1487" max="1487" width="7.06640625" bestFit="1" customWidth="1"/>
    <col min="1488" max="1488" width="9.796875" bestFit="1" customWidth="1"/>
    <col min="1489" max="1489" width="7.06640625" bestFit="1" customWidth="1"/>
    <col min="1490" max="1490" width="9.796875" bestFit="1" customWidth="1"/>
    <col min="1491" max="1491" width="7.06640625" bestFit="1" customWidth="1"/>
    <col min="1492" max="1492" width="9.796875" bestFit="1" customWidth="1"/>
    <col min="1493" max="1493" width="7.06640625" bestFit="1" customWidth="1"/>
    <col min="1494" max="1494" width="9.796875" bestFit="1" customWidth="1"/>
    <col min="1495" max="1495" width="7.06640625" bestFit="1" customWidth="1"/>
    <col min="1496" max="1496" width="9.796875" bestFit="1" customWidth="1"/>
    <col min="1497" max="1497" width="7.06640625" bestFit="1" customWidth="1"/>
    <col min="1498" max="1498" width="9.796875" bestFit="1" customWidth="1"/>
    <col min="1499" max="1499" width="7.06640625" bestFit="1" customWidth="1"/>
    <col min="1500" max="1500" width="9.796875" bestFit="1" customWidth="1"/>
    <col min="1501" max="1501" width="7.06640625" bestFit="1" customWidth="1"/>
    <col min="1502" max="1502" width="9.796875" bestFit="1" customWidth="1"/>
    <col min="1503" max="1503" width="11.265625" bestFit="1" customWidth="1"/>
    <col min="1504" max="1504" width="9.796875" bestFit="1" customWidth="1"/>
    <col min="1505" max="1505" width="7.06640625" bestFit="1" customWidth="1"/>
    <col min="1506" max="1506" width="9.796875" bestFit="1" customWidth="1"/>
    <col min="1507" max="1512" width="11.265625" bestFit="1" customWidth="1"/>
    <col min="1513" max="1513" width="9.796875" bestFit="1" customWidth="1"/>
    <col min="1514" max="1514" width="10.6640625" bestFit="1" customWidth="1"/>
    <col min="1515" max="1515" width="9.796875" bestFit="1" customWidth="1"/>
    <col min="1516" max="1516" width="7.06640625" bestFit="1" customWidth="1"/>
    <col min="1517" max="1517" width="9.796875" bestFit="1" customWidth="1"/>
    <col min="1518" max="1518" width="7.06640625" bestFit="1" customWidth="1"/>
    <col min="1519" max="1519" width="9.796875" bestFit="1" customWidth="1"/>
    <col min="1520" max="1520" width="7.06640625" bestFit="1" customWidth="1"/>
    <col min="1521" max="1521" width="9.796875" bestFit="1" customWidth="1"/>
    <col min="1522" max="1522" width="7.06640625" bestFit="1" customWidth="1"/>
    <col min="1523" max="1523" width="9.796875" bestFit="1" customWidth="1"/>
    <col min="1524" max="1524" width="7.06640625" bestFit="1" customWidth="1"/>
    <col min="1525" max="1525" width="9.796875" bestFit="1" customWidth="1"/>
    <col min="1526" max="1526" width="7.06640625" bestFit="1" customWidth="1"/>
    <col min="1527" max="1527" width="9.796875" bestFit="1" customWidth="1"/>
    <col min="1528" max="1528" width="9.19921875" bestFit="1" customWidth="1"/>
    <col min="1529" max="1529" width="9.796875" bestFit="1" customWidth="1"/>
    <col min="1530" max="1530" width="7.06640625" bestFit="1" customWidth="1"/>
    <col min="1531" max="1531" width="9.796875" bestFit="1" customWidth="1"/>
    <col min="1532" max="1532" width="10.6640625" bestFit="1" customWidth="1"/>
    <col min="1533" max="1533" width="9.796875" bestFit="1" customWidth="1"/>
    <col min="1534" max="1534" width="7.06640625" bestFit="1" customWidth="1"/>
    <col min="1535" max="1535" width="9.796875" bestFit="1" customWidth="1"/>
    <col min="1536" max="1536" width="7.06640625" bestFit="1" customWidth="1"/>
    <col min="1537" max="1537" width="9.796875" bestFit="1" customWidth="1"/>
    <col min="1538" max="1538" width="7.06640625" bestFit="1" customWidth="1"/>
    <col min="1539" max="1539" width="9.796875" bestFit="1" customWidth="1"/>
    <col min="1540" max="1540" width="10.6640625" bestFit="1" customWidth="1"/>
    <col min="1541" max="1541" width="9.796875" bestFit="1" customWidth="1"/>
    <col min="1542" max="1542" width="7.06640625" bestFit="1" customWidth="1"/>
    <col min="1543" max="1543" width="9.796875" bestFit="1" customWidth="1"/>
    <col min="1544" max="1544" width="10.6640625" bestFit="1" customWidth="1"/>
    <col min="1545" max="1545" width="9.796875" bestFit="1" customWidth="1"/>
    <col min="1546" max="1546" width="9.19921875" bestFit="1" customWidth="1"/>
    <col min="1547" max="1547" width="9.796875" bestFit="1" customWidth="1"/>
    <col min="1548" max="1549" width="7.06640625" bestFit="1" customWidth="1"/>
    <col min="1550" max="1550" width="9.796875" bestFit="1" customWidth="1"/>
    <col min="1551" max="1551" width="7.06640625" bestFit="1" customWidth="1"/>
    <col min="1552" max="1552" width="9.796875" bestFit="1" customWidth="1"/>
    <col min="1553" max="1553" width="7.06640625" bestFit="1" customWidth="1"/>
    <col min="1554" max="1554" width="9.796875" bestFit="1" customWidth="1"/>
    <col min="1555" max="1555" width="7.06640625" bestFit="1" customWidth="1"/>
    <col min="1556" max="1556" width="9.796875" bestFit="1" customWidth="1"/>
    <col min="1557" max="1557" width="9.19921875" bestFit="1" customWidth="1"/>
    <col min="1558" max="1558" width="9.796875" bestFit="1" customWidth="1"/>
    <col min="1559" max="1559" width="7.06640625" bestFit="1" customWidth="1"/>
    <col min="1560" max="1560" width="9.796875" bestFit="1" customWidth="1"/>
    <col min="1561" max="1561" width="7.06640625" bestFit="1" customWidth="1"/>
    <col min="1562" max="1562" width="9.796875" bestFit="1" customWidth="1"/>
    <col min="1563" max="1563" width="7.06640625" bestFit="1" customWidth="1"/>
    <col min="1564" max="1564" width="9.796875" bestFit="1" customWidth="1"/>
    <col min="1565" max="1565" width="10.6640625" bestFit="1" customWidth="1"/>
    <col min="1566" max="1568" width="9.796875" bestFit="1" customWidth="1"/>
    <col min="1569" max="1569" width="9.19921875" bestFit="1" customWidth="1"/>
    <col min="1570" max="1570" width="9.796875" bestFit="1" customWidth="1"/>
    <col min="1571" max="1571" width="10.6640625" bestFit="1" customWidth="1"/>
    <col min="1572" max="1572" width="9.796875" bestFit="1" customWidth="1"/>
    <col min="1573" max="1574" width="11.265625" bestFit="1" customWidth="1"/>
    <col min="1575" max="1575" width="9.796875" bestFit="1" customWidth="1"/>
    <col min="1576" max="1576" width="10.6640625" bestFit="1" customWidth="1"/>
    <col min="1577" max="1577" width="9.796875" bestFit="1" customWidth="1"/>
    <col min="1578" max="1578" width="7.06640625" bestFit="1" customWidth="1"/>
    <col min="1579" max="1579" width="9.796875" bestFit="1" customWidth="1"/>
    <col min="1580" max="1580" width="7.06640625" bestFit="1" customWidth="1"/>
    <col min="1581" max="1581" width="9.796875" bestFit="1" customWidth="1"/>
    <col min="1582" max="1582" width="7.06640625" bestFit="1" customWidth="1"/>
    <col min="1583" max="1583" width="9.796875" bestFit="1" customWidth="1"/>
    <col min="1584" max="1584" width="7.06640625" bestFit="1" customWidth="1"/>
    <col min="1585" max="1585" width="9.796875" bestFit="1" customWidth="1"/>
    <col min="1586" max="1586" width="7.06640625" bestFit="1" customWidth="1"/>
    <col min="1587" max="1587" width="9.796875" bestFit="1" customWidth="1"/>
    <col min="1588" max="1588" width="7.06640625" bestFit="1" customWidth="1"/>
    <col min="1589" max="1591" width="9.796875" bestFit="1" customWidth="1"/>
    <col min="1592" max="1592" width="7.06640625" bestFit="1" customWidth="1"/>
    <col min="1593" max="1593" width="9.796875" bestFit="1" customWidth="1"/>
    <col min="1594" max="1594" width="7.06640625" bestFit="1" customWidth="1"/>
    <col min="1595" max="1595" width="9.796875" bestFit="1" customWidth="1"/>
    <col min="1596" max="1596" width="7.06640625" bestFit="1" customWidth="1"/>
    <col min="1597" max="1597" width="9.796875" bestFit="1" customWidth="1"/>
    <col min="1598" max="1598" width="7.06640625" bestFit="1" customWidth="1"/>
    <col min="1599" max="1599" width="9.796875" bestFit="1" customWidth="1"/>
    <col min="1600" max="1600" width="7.06640625" bestFit="1" customWidth="1"/>
    <col min="1601" max="1601" width="9.796875" bestFit="1" customWidth="1"/>
    <col min="1602" max="1602" width="7.06640625" bestFit="1" customWidth="1"/>
    <col min="1603" max="1603" width="9.796875" bestFit="1" customWidth="1"/>
    <col min="1604" max="1604" width="7.06640625" bestFit="1" customWidth="1"/>
    <col min="1605" max="1607" width="9.796875" bestFit="1" customWidth="1"/>
    <col min="1608" max="1608" width="10.6640625" bestFit="1" customWidth="1"/>
    <col min="1609" max="1609" width="9.796875" bestFit="1" customWidth="1"/>
    <col min="1610" max="1610" width="7.06640625" bestFit="1" customWidth="1"/>
    <col min="1611" max="1611" width="9.796875" bestFit="1" customWidth="1"/>
    <col min="1612" max="1612" width="7.06640625" bestFit="1" customWidth="1"/>
    <col min="1613" max="1617" width="9.796875" bestFit="1" customWidth="1"/>
    <col min="1618" max="1618" width="7.06640625" bestFit="1" customWidth="1"/>
    <col min="1619" max="1619" width="9.796875" bestFit="1" customWidth="1"/>
    <col min="1620" max="1622" width="9.19921875" bestFit="1" customWidth="1"/>
    <col min="1623" max="1623" width="9.796875" bestFit="1" customWidth="1"/>
    <col min="1624" max="1624" width="10.6640625" bestFit="1" customWidth="1"/>
    <col min="1625" max="1625" width="9.796875" bestFit="1" customWidth="1"/>
    <col min="1626" max="1626" width="7.06640625" bestFit="1" customWidth="1"/>
    <col min="1627" max="1627" width="9.796875" bestFit="1" customWidth="1"/>
    <col min="1628" max="1628" width="7.06640625" bestFit="1" customWidth="1"/>
    <col min="1629" max="1629" width="9.796875" bestFit="1" customWidth="1"/>
    <col min="1630" max="1630" width="7.06640625" bestFit="1" customWidth="1"/>
    <col min="1631" max="1635" width="9.796875" bestFit="1" customWidth="1"/>
    <col min="1636" max="1636" width="7.06640625" bestFit="1" customWidth="1"/>
    <col min="1637" max="1637" width="9.796875" bestFit="1" customWidth="1"/>
    <col min="1638" max="1638" width="10.6640625" bestFit="1" customWidth="1"/>
    <col min="1639" max="1639" width="9.796875" bestFit="1" customWidth="1"/>
    <col min="1640" max="1640" width="7.06640625" bestFit="1" customWidth="1"/>
    <col min="1641" max="1641" width="9.796875" bestFit="1" customWidth="1"/>
    <col min="1642" max="1642" width="7.06640625" bestFit="1" customWidth="1"/>
    <col min="1643" max="1643" width="9.796875" bestFit="1" customWidth="1"/>
    <col min="1644" max="1644" width="7.06640625" bestFit="1" customWidth="1"/>
    <col min="1645" max="1647" width="9.796875" bestFit="1" customWidth="1"/>
    <col min="1648" max="1648" width="7.06640625" bestFit="1" customWidth="1"/>
    <col min="1649" max="1649" width="9.796875" bestFit="1" customWidth="1"/>
    <col min="1650" max="1651" width="10.6640625" bestFit="1" customWidth="1"/>
    <col min="1652" max="1652" width="9.796875" bestFit="1" customWidth="1"/>
    <col min="1653" max="1653" width="7.06640625" bestFit="1" customWidth="1"/>
    <col min="1654" max="1654" width="9.796875" bestFit="1" customWidth="1"/>
    <col min="1655" max="1655" width="7.06640625" bestFit="1" customWidth="1"/>
    <col min="1656" max="1656" width="9.796875" bestFit="1" customWidth="1"/>
    <col min="1657" max="1659" width="7.06640625" bestFit="1" customWidth="1"/>
    <col min="1660" max="1660" width="9.796875" bestFit="1" customWidth="1"/>
    <col min="1661" max="1661" width="7.06640625" bestFit="1" customWidth="1"/>
    <col min="1662" max="1662" width="9.796875" bestFit="1" customWidth="1"/>
    <col min="1663" max="1663" width="7.06640625" bestFit="1" customWidth="1"/>
    <col min="1664" max="1664" width="9.796875" bestFit="1" customWidth="1"/>
    <col min="1665" max="1665" width="11.265625" bestFit="1" customWidth="1"/>
    <col min="1666" max="1666" width="9.796875" bestFit="1" customWidth="1"/>
    <col min="1667" max="1667" width="9.19921875" bestFit="1" customWidth="1"/>
    <col min="1668" max="1668" width="9.796875" bestFit="1" customWidth="1"/>
    <col min="1669" max="1669" width="7.06640625" bestFit="1" customWidth="1"/>
    <col min="1670" max="1670" width="9.796875" bestFit="1" customWidth="1"/>
    <col min="1671" max="1672" width="11.265625" bestFit="1" customWidth="1"/>
    <col min="1673" max="1673" width="9.796875" bestFit="1" customWidth="1"/>
    <col min="1674" max="1674" width="7.06640625" bestFit="1" customWidth="1"/>
    <col min="1675" max="1675" width="9.796875" bestFit="1" customWidth="1"/>
    <col min="1676" max="1676" width="7.06640625" bestFit="1" customWidth="1"/>
    <col min="1677" max="1677" width="9.796875" bestFit="1" customWidth="1"/>
    <col min="1678" max="1678" width="7.06640625" bestFit="1" customWidth="1"/>
    <col min="1679" max="1679" width="9.796875" bestFit="1" customWidth="1"/>
    <col min="1680" max="1680" width="9.19921875" bestFit="1" customWidth="1"/>
    <col min="1681" max="1681" width="9.796875" bestFit="1" customWidth="1"/>
    <col min="1682" max="1682" width="7.06640625" bestFit="1" customWidth="1"/>
    <col min="1683" max="1683" width="9.796875" bestFit="1" customWidth="1"/>
    <col min="1684" max="1684" width="11.265625" bestFit="1" customWidth="1"/>
    <col min="1685" max="1685" width="9.796875" bestFit="1" customWidth="1"/>
    <col min="1686" max="1688" width="9.19921875" bestFit="1" customWidth="1"/>
    <col min="1689" max="1689" width="9.796875" bestFit="1" customWidth="1"/>
    <col min="1690" max="1690" width="10.6640625" bestFit="1" customWidth="1"/>
    <col min="1691" max="1691" width="9.796875" bestFit="1" customWidth="1"/>
    <col min="1692" max="1692" width="7.06640625" bestFit="1" customWidth="1"/>
    <col min="1693" max="1693" width="9.796875" bestFit="1" customWidth="1"/>
    <col min="1694" max="1694" width="7.06640625" bestFit="1" customWidth="1"/>
    <col min="1695" max="1695" width="9.796875" bestFit="1" customWidth="1"/>
    <col min="1696" max="1696" width="7.06640625" bestFit="1" customWidth="1"/>
    <col min="1697" max="1699" width="9.796875" bestFit="1" customWidth="1"/>
    <col min="1700" max="1700" width="7.06640625" bestFit="1" customWidth="1"/>
    <col min="1701" max="1701" width="9.796875" bestFit="1" customWidth="1"/>
    <col min="1702" max="1702" width="7.06640625" bestFit="1" customWidth="1"/>
    <col min="1703" max="1703" width="9.796875" bestFit="1" customWidth="1"/>
    <col min="1704" max="1704" width="7.06640625" bestFit="1" customWidth="1"/>
    <col min="1705" max="1705" width="9.796875" bestFit="1" customWidth="1"/>
    <col min="1706" max="1707" width="10.6640625" bestFit="1" customWidth="1"/>
    <col min="1708" max="1708" width="9.796875" bestFit="1" customWidth="1"/>
    <col min="1709" max="1709" width="10.6640625" bestFit="1" customWidth="1"/>
    <col min="1710" max="1712" width="9.796875" bestFit="1" customWidth="1"/>
    <col min="1713" max="1713" width="7.06640625" bestFit="1" customWidth="1"/>
    <col min="1714" max="1714" width="9.796875" bestFit="1" customWidth="1"/>
    <col min="1715" max="1716" width="7.06640625" bestFit="1" customWidth="1"/>
    <col min="1717" max="1717" width="9.796875" bestFit="1" customWidth="1"/>
    <col min="1718" max="1718" width="10.6640625" bestFit="1" customWidth="1"/>
    <col min="1719" max="1719" width="9.796875" bestFit="1" customWidth="1"/>
    <col min="1720" max="1720" width="7.06640625" bestFit="1" customWidth="1"/>
    <col min="1721" max="1721" width="9.796875" bestFit="1" customWidth="1"/>
    <col min="1722" max="1722" width="10.6640625" bestFit="1" customWidth="1"/>
    <col min="1723" max="1723" width="9.796875" bestFit="1" customWidth="1"/>
    <col min="1724" max="1724" width="7.06640625" bestFit="1" customWidth="1"/>
    <col min="1725" max="1727" width="9.796875" bestFit="1" customWidth="1"/>
    <col min="1728" max="1728" width="7.06640625" bestFit="1" customWidth="1"/>
    <col min="1729" max="1729" width="9.796875" bestFit="1" customWidth="1"/>
    <col min="1730" max="1730" width="7.06640625" bestFit="1" customWidth="1"/>
    <col min="1731" max="1731" width="9.796875" bestFit="1" customWidth="1"/>
    <col min="1732" max="1732" width="7.06640625" bestFit="1" customWidth="1"/>
    <col min="1733" max="1733" width="9.796875" bestFit="1" customWidth="1"/>
    <col min="1734" max="1734" width="7.06640625" bestFit="1" customWidth="1"/>
    <col min="1735" max="1735" width="9.796875" bestFit="1" customWidth="1"/>
    <col min="1736" max="1736" width="9.19921875" bestFit="1" customWidth="1"/>
    <col min="1737" max="1737" width="9.796875" bestFit="1" customWidth="1"/>
    <col min="1738" max="1738" width="7.06640625" bestFit="1" customWidth="1"/>
    <col min="1739" max="1739" width="9.796875" bestFit="1" customWidth="1"/>
    <col min="1740" max="1740" width="7.06640625" bestFit="1" customWidth="1"/>
    <col min="1741" max="1741" width="9.796875" bestFit="1" customWidth="1"/>
    <col min="1742" max="1742" width="7.06640625" bestFit="1" customWidth="1"/>
    <col min="1743" max="1743" width="9.796875" bestFit="1" customWidth="1"/>
    <col min="1744" max="1745" width="10.6640625" bestFit="1" customWidth="1"/>
    <col min="1746" max="1746" width="9.796875" bestFit="1" customWidth="1"/>
    <col min="1747" max="1747" width="7.06640625" bestFit="1" customWidth="1"/>
    <col min="1748" max="1748" width="9.796875" bestFit="1" customWidth="1"/>
    <col min="1749" max="1749" width="7.06640625" bestFit="1" customWidth="1"/>
    <col min="1750" max="1750" width="9.796875" bestFit="1" customWidth="1"/>
    <col min="1751" max="1751" width="9.19921875" bestFit="1" customWidth="1"/>
    <col min="1752" max="1752" width="9.796875" bestFit="1" customWidth="1"/>
    <col min="1753" max="1753" width="7.06640625" bestFit="1" customWidth="1"/>
    <col min="1754" max="1754" width="9.796875" bestFit="1" customWidth="1"/>
    <col min="1755" max="1755" width="7.06640625" bestFit="1" customWidth="1"/>
    <col min="1756" max="1756" width="9.796875" bestFit="1" customWidth="1"/>
    <col min="1757" max="1757" width="9.19921875" bestFit="1" customWidth="1"/>
    <col min="1758" max="1758" width="9.796875" bestFit="1" customWidth="1"/>
    <col min="1759" max="1759" width="7.06640625" bestFit="1" customWidth="1"/>
    <col min="1760" max="1760" width="9.796875" bestFit="1" customWidth="1"/>
    <col min="1761" max="1761" width="7.06640625" bestFit="1" customWidth="1"/>
    <col min="1762" max="1762" width="9.796875" bestFit="1" customWidth="1"/>
    <col min="1763" max="1763" width="7.06640625" bestFit="1" customWidth="1"/>
    <col min="1764" max="1764" width="9.796875" bestFit="1" customWidth="1"/>
    <col min="1765" max="1765" width="7.06640625" bestFit="1" customWidth="1"/>
    <col min="1766" max="1766" width="9.796875" bestFit="1" customWidth="1"/>
    <col min="1767" max="1767" width="9.19921875" bestFit="1" customWidth="1"/>
    <col min="1768" max="1768" width="9.796875" bestFit="1" customWidth="1"/>
    <col min="1769" max="1769" width="7.06640625" bestFit="1" customWidth="1"/>
    <col min="1770" max="1772" width="9.796875" bestFit="1" customWidth="1"/>
    <col min="1773" max="1773" width="7.06640625" bestFit="1" customWidth="1"/>
    <col min="1774" max="1778" width="9.796875" bestFit="1" customWidth="1"/>
    <col min="1779" max="1779" width="7.06640625" bestFit="1" customWidth="1"/>
    <col min="1780" max="1780" width="9.796875" bestFit="1" customWidth="1"/>
    <col min="1781" max="1781" width="7.06640625" bestFit="1" customWidth="1"/>
    <col min="1782" max="1784" width="9.796875" bestFit="1" customWidth="1"/>
    <col min="1785" max="1785" width="7.06640625" bestFit="1" customWidth="1"/>
    <col min="1786" max="1786" width="9.796875" bestFit="1" customWidth="1"/>
    <col min="1787" max="1787" width="7.06640625" bestFit="1" customWidth="1"/>
    <col min="1788" max="1788" width="9.796875" bestFit="1" customWidth="1"/>
    <col min="1789" max="1789" width="7.06640625" bestFit="1" customWidth="1"/>
    <col min="1790" max="1790" width="9.796875" bestFit="1" customWidth="1"/>
    <col min="1791" max="1791" width="7.06640625" bestFit="1" customWidth="1"/>
    <col min="1792" max="1792" width="9.796875" bestFit="1" customWidth="1"/>
    <col min="1793" max="1793" width="7.06640625" bestFit="1" customWidth="1"/>
    <col min="1794" max="1794" width="9.796875" bestFit="1" customWidth="1"/>
    <col min="1795" max="1795" width="7.06640625" bestFit="1" customWidth="1"/>
    <col min="1796" max="1796" width="9.796875" bestFit="1" customWidth="1"/>
    <col min="1797" max="1797" width="7.06640625" bestFit="1" customWidth="1"/>
    <col min="1798" max="1798" width="9.796875" bestFit="1" customWidth="1"/>
    <col min="1799" max="1799" width="7.06640625" bestFit="1" customWidth="1"/>
    <col min="1800" max="1800" width="9.796875" bestFit="1" customWidth="1"/>
    <col min="1801" max="1801" width="9.19921875" bestFit="1" customWidth="1"/>
    <col min="1802" max="1802" width="9.796875" bestFit="1" customWidth="1"/>
    <col min="1803" max="1803" width="7.06640625" bestFit="1" customWidth="1"/>
    <col min="1804" max="1804" width="9.796875" bestFit="1" customWidth="1"/>
    <col min="1805" max="1805" width="7.06640625" bestFit="1" customWidth="1"/>
    <col min="1806" max="1806" width="9.796875" bestFit="1" customWidth="1"/>
    <col min="1807" max="1807" width="7.06640625" bestFit="1" customWidth="1"/>
    <col min="1808" max="1808" width="9.796875" bestFit="1" customWidth="1"/>
    <col min="1809" max="1809" width="11.265625" bestFit="1" customWidth="1"/>
    <col min="1810" max="1810" width="9.796875" bestFit="1" customWidth="1"/>
    <col min="1811" max="1812" width="9.19921875" bestFit="1" customWidth="1"/>
    <col min="1813" max="1813" width="9.796875" bestFit="1" customWidth="1"/>
    <col min="1814" max="1814" width="7.06640625" bestFit="1" customWidth="1"/>
    <col min="1815" max="1815" width="9.796875" bestFit="1" customWidth="1"/>
    <col min="1816" max="1816" width="7.06640625" bestFit="1" customWidth="1"/>
    <col min="1817" max="1817" width="9.796875" bestFit="1" customWidth="1"/>
    <col min="1818" max="1818" width="7.06640625" bestFit="1" customWidth="1"/>
    <col min="1819" max="1819" width="9.796875" bestFit="1" customWidth="1"/>
    <col min="1820" max="1820" width="9.19921875" bestFit="1" customWidth="1"/>
    <col min="1821" max="1823" width="9.796875" bestFit="1" customWidth="1"/>
    <col min="1824" max="1824" width="7.06640625" bestFit="1" customWidth="1"/>
    <col min="1825" max="1825" width="9.796875" bestFit="1" customWidth="1"/>
    <col min="1826" max="1826" width="7.06640625" bestFit="1" customWidth="1"/>
    <col min="1827" max="1827" width="9.796875" bestFit="1" customWidth="1"/>
    <col min="1828" max="1828" width="7.06640625" bestFit="1" customWidth="1"/>
    <col min="1829" max="1831" width="9.796875" bestFit="1" customWidth="1"/>
    <col min="1832" max="1832" width="7.06640625" bestFit="1" customWidth="1"/>
    <col min="1833" max="1833" width="9.796875" bestFit="1" customWidth="1"/>
    <col min="1834" max="1834" width="7.06640625" bestFit="1" customWidth="1"/>
    <col min="1835" max="1835" width="9.796875" bestFit="1" customWidth="1"/>
    <col min="1836" max="1836" width="10.6640625" bestFit="1" customWidth="1"/>
    <col min="1837" max="1837" width="9.796875" bestFit="1" customWidth="1"/>
    <col min="1838" max="1838" width="7.06640625" bestFit="1" customWidth="1"/>
    <col min="1839" max="1839" width="9.796875" bestFit="1" customWidth="1"/>
    <col min="1840" max="1840" width="11.265625" bestFit="1" customWidth="1"/>
    <col min="1841" max="1841" width="9.796875" bestFit="1" customWidth="1"/>
    <col min="1842" max="1842" width="7.06640625" bestFit="1" customWidth="1"/>
    <col min="1843" max="1843" width="9.796875" bestFit="1" customWidth="1"/>
    <col min="1844" max="1845" width="7.06640625" bestFit="1" customWidth="1"/>
    <col min="1846" max="1846" width="9.796875" bestFit="1" customWidth="1"/>
    <col min="1847" max="1847" width="7.06640625" bestFit="1" customWidth="1"/>
    <col min="1848" max="1848" width="9.796875" bestFit="1" customWidth="1"/>
    <col min="1849" max="1849" width="10.6640625" bestFit="1" customWidth="1"/>
    <col min="1850" max="1850" width="9.796875" bestFit="1" customWidth="1"/>
    <col min="1851" max="1851" width="7.06640625" bestFit="1" customWidth="1"/>
    <col min="1852" max="1852" width="9.796875" bestFit="1" customWidth="1"/>
    <col min="1853" max="1853" width="11.265625" bestFit="1" customWidth="1"/>
    <col min="1854" max="1856" width="9.796875" bestFit="1" customWidth="1"/>
    <col min="1857" max="1857" width="7.06640625" bestFit="1" customWidth="1"/>
    <col min="1858" max="1860" width="9.796875" bestFit="1" customWidth="1"/>
    <col min="1861" max="1861" width="7.06640625" bestFit="1" customWidth="1"/>
    <col min="1862" max="1866" width="9.796875" bestFit="1" customWidth="1"/>
    <col min="1867" max="1867" width="10.6640625" bestFit="1" customWidth="1"/>
    <col min="1868" max="1868" width="9.796875" bestFit="1" customWidth="1"/>
    <col min="1869" max="1869" width="7.06640625" bestFit="1" customWidth="1"/>
    <col min="1870" max="1870" width="9.796875" bestFit="1" customWidth="1"/>
    <col min="1871" max="1871" width="7.06640625" bestFit="1" customWidth="1"/>
    <col min="1872" max="1872" width="9.796875" bestFit="1" customWidth="1"/>
    <col min="1873" max="1873" width="7.06640625" bestFit="1" customWidth="1"/>
    <col min="1874" max="1874" width="9.796875" bestFit="1" customWidth="1"/>
    <col min="1875" max="1875" width="7.06640625" bestFit="1" customWidth="1"/>
    <col min="1876" max="1878" width="9.796875" bestFit="1" customWidth="1"/>
    <col min="1879" max="1879" width="7.06640625" bestFit="1" customWidth="1"/>
    <col min="1880" max="1880" width="9.796875" bestFit="1" customWidth="1"/>
    <col min="1881" max="1881" width="9.19921875" bestFit="1" customWidth="1"/>
    <col min="1882" max="1882" width="9.796875" bestFit="1" customWidth="1"/>
    <col min="1883" max="1883" width="7.06640625" bestFit="1" customWidth="1"/>
    <col min="1884" max="1884" width="9.796875" bestFit="1" customWidth="1"/>
    <col min="1885" max="1885" width="7.06640625" bestFit="1" customWidth="1"/>
    <col min="1886" max="1886" width="9.796875" bestFit="1" customWidth="1"/>
    <col min="1887" max="1887" width="10.6640625" bestFit="1" customWidth="1"/>
    <col min="1888" max="1888" width="9.796875" bestFit="1" customWidth="1"/>
    <col min="1889" max="1889" width="7.06640625" bestFit="1" customWidth="1"/>
    <col min="1890" max="1890" width="9.796875" bestFit="1" customWidth="1"/>
    <col min="1891" max="1891" width="7.06640625" bestFit="1" customWidth="1"/>
    <col min="1892" max="1892" width="9.796875" bestFit="1" customWidth="1"/>
    <col min="1893" max="1893" width="10.6640625" bestFit="1" customWidth="1"/>
    <col min="1894" max="1894" width="9.796875" bestFit="1" customWidth="1"/>
    <col min="1895" max="1895" width="7.06640625" bestFit="1" customWidth="1"/>
    <col min="1896" max="1896" width="9.796875" bestFit="1" customWidth="1"/>
    <col min="1897" max="1897" width="7.06640625" bestFit="1" customWidth="1"/>
    <col min="1898" max="1898" width="9.796875" bestFit="1" customWidth="1"/>
    <col min="1899" max="1899" width="7.06640625" bestFit="1" customWidth="1"/>
    <col min="1900" max="1900" width="9.796875" bestFit="1" customWidth="1"/>
    <col min="1901" max="1901" width="7.06640625" bestFit="1" customWidth="1"/>
    <col min="1902" max="1902" width="9.796875" bestFit="1" customWidth="1"/>
    <col min="1903" max="1903" width="7.06640625" bestFit="1" customWidth="1"/>
    <col min="1904" max="1906" width="9.796875" bestFit="1" customWidth="1"/>
    <col min="1907" max="1907" width="9.19921875" bestFit="1" customWidth="1"/>
    <col min="1908" max="1908" width="9.796875" bestFit="1" customWidth="1"/>
    <col min="1909" max="1909" width="7.06640625" bestFit="1" customWidth="1"/>
    <col min="1910" max="1910" width="9.796875" bestFit="1" customWidth="1"/>
    <col min="1911" max="1911" width="7.06640625" bestFit="1" customWidth="1"/>
    <col min="1912" max="1912" width="9.796875" bestFit="1" customWidth="1"/>
    <col min="1913" max="1913" width="7.06640625" bestFit="1" customWidth="1"/>
    <col min="1914" max="1914" width="9.796875" bestFit="1" customWidth="1"/>
    <col min="1915" max="1915" width="7.06640625" bestFit="1" customWidth="1"/>
    <col min="1916" max="1916" width="9.796875" bestFit="1" customWidth="1"/>
    <col min="1917" max="1917" width="7.06640625" bestFit="1" customWidth="1"/>
    <col min="1918" max="1918" width="9.796875" bestFit="1" customWidth="1"/>
    <col min="1919" max="1919" width="7.06640625" bestFit="1" customWidth="1"/>
    <col min="1920" max="1920" width="9.796875" bestFit="1" customWidth="1"/>
    <col min="1921" max="1921" width="7.06640625" bestFit="1" customWidth="1"/>
    <col min="1922" max="1922" width="9.796875" bestFit="1" customWidth="1"/>
    <col min="1923" max="1923" width="7.06640625" bestFit="1" customWidth="1"/>
    <col min="1924" max="1924" width="9.796875" bestFit="1" customWidth="1"/>
    <col min="1925" max="1925" width="7.06640625" bestFit="1" customWidth="1"/>
    <col min="1926" max="1926" width="9.796875" bestFit="1" customWidth="1"/>
    <col min="1927" max="1927" width="10.6640625" bestFit="1" customWidth="1"/>
    <col min="1928" max="1928" width="9.796875" bestFit="1" customWidth="1"/>
    <col min="1929" max="1929" width="7.06640625" bestFit="1" customWidth="1"/>
    <col min="1930" max="1930" width="9.796875" bestFit="1" customWidth="1"/>
    <col min="1931" max="1931" width="7.06640625" bestFit="1" customWidth="1"/>
    <col min="1932" max="1932" width="9.796875" bestFit="1" customWidth="1"/>
    <col min="1933" max="1933" width="10.6640625" bestFit="1" customWidth="1"/>
    <col min="1934" max="1934" width="9.796875" bestFit="1" customWidth="1"/>
    <col min="1935" max="1935" width="7.06640625" bestFit="1" customWidth="1"/>
    <col min="1936" max="1936" width="9.796875" bestFit="1" customWidth="1"/>
    <col min="1937" max="1937" width="7.06640625" bestFit="1" customWidth="1"/>
    <col min="1938" max="1938" width="9.796875" bestFit="1" customWidth="1"/>
    <col min="1939" max="1939" width="7.06640625" bestFit="1" customWidth="1"/>
    <col min="1940" max="1940" width="9.796875" bestFit="1" customWidth="1"/>
    <col min="1941" max="1941" width="7.06640625" bestFit="1" customWidth="1"/>
    <col min="1942" max="1942" width="9.796875" bestFit="1" customWidth="1"/>
    <col min="1943" max="1943" width="7.06640625" bestFit="1" customWidth="1"/>
    <col min="1944" max="1944" width="9.796875" bestFit="1" customWidth="1"/>
    <col min="1945" max="1945" width="10.6640625" bestFit="1" customWidth="1"/>
    <col min="1946" max="1948" width="9.796875" bestFit="1" customWidth="1"/>
    <col min="1949" max="1949" width="7.06640625" bestFit="1" customWidth="1"/>
    <col min="1950" max="1950" width="9.796875" bestFit="1" customWidth="1"/>
    <col min="1951" max="1951" width="7.06640625" bestFit="1" customWidth="1"/>
    <col min="1952" max="1952" width="9.796875" bestFit="1" customWidth="1"/>
    <col min="1953" max="1953" width="7.06640625" bestFit="1" customWidth="1"/>
    <col min="1954" max="1954" width="9.796875" bestFit="1" customWidth="1"/>
    <col min="1955" max="1955" width="7.06640625" bestFit="1" customWidth="1"/>
    <col min="1956" max="1956" width="9.796875" bestFit="1" customWidth="1"/>
    <col min="1957" max="1957" width="7.06640625" bestFit="1" customWidth="1"/>
    <col min="1958" max="1958" width="9.796875" bestFit="1" customWidth="1"/>
    <col min="1959" max="1959" width="11.265625" bestFit="1" customWidth="1"/>
    <col min="1960" max="1960" width="9.796875" bestFit="1" customWidth="1"/>
    <col min="1961" max="1961" width="7.06640625" bestFit="1" customWidth="1"/>
    <col min="1962" max="1962" width="9.796875" bestFit="1" customWidth="1"/>
    <col min="1963" max="1963" width="10.6640625" bestFit="1" customWidth="1"/>
    <col min="1964" max="1964" width="9.796875" bestFit="1" customWidth="1"/>
    <col min="1965" max="1965" width="7.06640625" bestFit="1" customWidth="1"/>
    <col min="1966" max="1966" width="9.796875" bestFit="1" customWidth="1"/>
    <col min="1967" max="1967" width="9.19921875" bestFit="1" customWidth="1"/>
    <col min="1968" max="1968" width="9.796875" bestFit="1" customWidth="1"/>
    <col min="1969" max="1969" width="7.06640625" bestFit="1" customWidth="1"/>
    <col min="1970" max="1970" width="9.796875" bestFit="1" customWidth="1"/>
    <col min="1971" max="1971" width="10.6640625" bestFit="1" customWidth="1"/>
    <col min="1972" max="1972" width="9.796875" bestFit="1" customWidth="1"/>
    <col min="1973" max="1973" width="7.06640625" bestFit="1" customWidth="1"/>
    <col min="1974" max="1974" width="9.796875" bestFit="1" customWidth="1"/>
    <col min="1975" max="1975" width="7.06640625" bestFit="1" customWidth="1"/>
    <col min="1976" max="1976" width="9.796875" bestFit="1" customWidth="1"/>
    <col min="1977" max="1977" width="7.06640625" bestFit="1" customWidth="1"/>
    <col min="1978" max="1978" width="9.796875" bestFit="1" customWidth="1"/>
    <col min="1979" max="1980" width="7.06640625" bestFit="1" customWidth="1"/>
    <col min="1981" max="1981" width="9.796875" bestFit="1" customWidth="1"/>
    <col min="1982" max="1982" width="7.06640625" bestFit="1" customWidth="1"/>
    <col min="1983" max="1985" width="9.796875" bestFit="1" customWidth="1"/>
    <col min="1986" max="1986" width="9.19921875" bestFit="1" customWidth="1"/>
    <col min="1987" max="1987" width="9.796875" bestFit="1" customWidth="1"/>
    <col min="1988" max="1988" width="11.265625" bestFit="1" customWidth="1"/>
    <col min="1989" max="1991" width="9.796875" bestFit="1" customWidth="1"/>
    <col min="1992" max="1992" width="7.06640625" bestFit="1" customWidth="1"/>
    <col min="1993" max="1993" width="9.796875" bestFit="1" customWidth="1"/>
    <col min="1994" max="1994" width="7.06640625" bestFit="1" customWidth="1"/>
    <col min="1995" max="1995" width="9.796875" bestFit="1" customWidth="1"/>
    <col min="1996" max="1997" width="7.06640625" bestFit="1" customWidth="1"/>
    <col min="1998" max="1998" width="9.796875" bestFit="1" customWidth="1"/>
    <col min="1999" max="1999" width="7.06640625" bestFit="1" customWidth="1"/>
    <col min="2000" max="2000" width="9.796875" bestFit="1" customWidth="1"/>
    <col min="2001" max="2002" width="7.06640625" bestFit="1" customWidth="1"/>
    <col min="2003" max="2003" width="9.796875" bestFit="1" customWidth="1"/>
    <col min="2004" max="2004" width="7.06640625" bestFit="1" customWidth="1"/>
    <col min="2005" max="2005" width="9.796875" bestFit="1" customWidth="1"/>
    <col min="2006" max="2006" width="7.06640625" bestFit="1" customWidth="1"/>
    <col min="2007" max="2007" width="9.796875" bestFit="1" customWidth="1"/>
    <col min="2008" max="2008" width="10.6640625" bestFit="1" customWidth="1"/>
    <col min="2009" max="2009" width="9.796875" bestFit="1" customWidth="1"/>
    <col min="2010" max="2010" width="7.06640625" bestFit="1" customWidth="1"/>
    <col min="2011" max="2011" width="9.796875" bestFit="1" customWidth="1"/>
    <col min="2012" max="2012" width="7.06640625" bestFit="1" customWidth="1"/>
    <col min="2013" max="2013" width="9.796875" bestFit="1" customWidth="1"/>
    <col min="2014" max="2014" width="7.06640625" bestFit="1" customWidth="1"/>
    <col min="2015" max="2017" width="9.796875" bestFit="1" customWidth="1"/>
    <col min="2018" max="2020" width="10.6640625" bestFit="1" customWidth="1"/>
    <col min="2021" max="2021" width="9.796875" bestFit="1" customWidth="1"/>
    <col min="2022" max="2022" width="7.06640625" bestFit="1" customWidth="1"/>
    <col min="2023" max="2023" width="9.796875" bestFit="1" customWidth="1"/>
    <col min="2024" max="2024" width="7.06640625" bestFit="1" customWidth="1"/>
    <col min="2025" max="2025" width="9.796875" bestFit="1" customWidth="1"/>
    <col min="2026" max="2026" width="7.06640625" bestFit="1" customWidth="1"/>
    <col min="2027" max="2027" width="9.796875" bestFit="1" customWidth="1"/>
    <col min="2028" max="2028" width="7.06640625" bestFit="1" customWidth="1"/>
    <col min="2029" max="2029" width="9.796875" bestFit="1" customWidth="1"/>
    <col min="2030" max="2030" width="7.06640625" bestFit="1" customWidth="1"/>
    <col min="2031" max="2031" width="9.796875" bestFit="1" customWidth="1"/>
    <col min="2032" max="2032" width="7.06640625" bestFit="1" customWidth="1"/>
    <col min="2033" max="2033" width="9.796875" bestFit="1" customWidth="1"/>
    <col min="2034" max="2034" width="7.06640625" bestFit="1" customWidth="1"/>
    <col min="2035" max="2035" width="9.796875" bestFit="1" customWidth="1"/>
    <col min="2036" max="2036" width="7.06640625" bestFit="1" customWidth="1"/>
    <col min="2037" max="2037" width="9.796875" bestFit="1" customWidth="1"/>
    <col min="2038" max="2038" width="9.19921875" bestFit="1" customWidth="1"/>
    <col min="2039" max="2039" width="9.796875" bestFit="1" customWidth="1"/>
    <col min="2040" max="2040" width="7.06640625" bestFit="1" customWidth="1"/>
    <col min="2041" max="2041" width="9.796875" bestFit="1" customWidth="1"/>
    <col min="2042" max="2042" width="7.06640625" bestFit="1" customWidth="1"/>
    <col min="2043" max="2045" width="9.796875" bestFit="1" customWidth="1"/>
    <col min="2046" max="2046" width="10.6640625" bestFit="1" customWidth="1"/>
    <col min="2047" max="2047" width="9.796875" bestFit="1" customWidth="1"/>
    <col min="2048" max="2048" width="7.06640625" bestFit="1" customWidth="1"/>
    <col min="2049" max="2049" width="9.796875" bestFit="1" customWidth="1"/>
    <col min="2050" max="2050" width="7.06640625" bestFit="1" customWidth="1"/>
    <col min="2051" max="2055" width="9.796875" bestFit="1" customWidth="1"/>
    <col min="2056" max="2056" width="11.265625" bestFit="1" customWidth="1"/>
    <col min="2057" max="2057" width="9.796875" bestFit="1" customWidth="1"/>
    <col min="2058" max="2058" width="10.6640625" bestFit="1" customWidth="1"/>
    <col min="2059" max="2059" width="9.796875" bestFit="1" customWidth="1"/>
    <col min="2060" max="2060" width="7.06640625" bestFit="1" customWidth="1"/>
    <col min="2061" max="2061" width="9.796875" bestFit="1" customWidth="1"/>
    <col min="2062" max="2062" width="7.06640625" bestFit="1" customWidth="1"/>
    <col min="2063" max="2063" width="9.796875" bestFit="1" customWidth="1"/>
    <col min="2064" max="2064" width="10.6640625" bestFit="1" customWidth="1"/>
    <col min="2065" max="2065" width="9.796875" bestFit="1" customWidth="1"/>
    <col min="2066" max="2066" width="7.06640625" bestFit="1" customWidth="1"/>
    <col min="2067" max="2067" width="9.796875" bestFit="1" customWidth="1"/>
    <col min="2068" max="2068" width="7.06640625" bestFit="1" customWidth="1"/>
    <col min="2069" max="2069" width="9.796875" bestFit="1" customWidth="1"/>
    <col min="2070" max="2070" width="11.265625" bestFit="1" customWidth="1"/>
    <col min="2071" max="2071" width="9.796875" bestFit="1" customWidth="1"/>
    <col min="2072" max="2072" width="7.06640625" bestFit="1" customWidth="1"/>
    <col min="2073" max="2073" width="9.796875" bestFit="1" customWidth="1"/>
    <col min="2074" max="2074" width="9.19921875" bestFit="1" customWidth="1"/>
    <col min="2075" max="2075" width="9.796875" bestFit="1" customWidth="1"/>
    <col min="2076" max="2076" width="7.06640625" bestFit="1" customWidth="1"/>
    <col min="2077" max="2077" width="9.796875" bestFit="1" customWidth="1"/>
    <col min="2078" max="2078" width="11.265625" bestFit="1" customWidth="1"/>
    <col min="2079" max="2079" width="9.796875" bestFit="1" customWidth="1"/>
    <col min="2080" max="2080" width="7.06640625" bestFit="1" customWidth="1"/>
    <col min="2081" max="2081" width="9.796875" bestFit="1" customWidth="1"/>
    <col min="2082" max="2082" width="7.06640625" bestFit="1" customWidth="1"/>
    <col min="2083" max="2083" width="9.796875" bestFit="1" customWidth="1"/>
    <col min="2084" max="2084" width="7.06640625" bestFit="1" customWidth="1"/>
    <col min="2085" max="2085" width="9.796875" bestFit="1" customWidth="1"/>
    <col min="2086" max="2086" width="9.19921875" bestFit="1" customWidth="1"/>
    <col min="2087" max="2087" width="9.796875" bestFit="1" customWidth="1"/>
    <col min="2088" max="2088" width="7.06640625" bestFit="1" customWidth="1"/>
    <col min="2089" max="2089" width="9.796875" bestFit="1" customWidth="1"/>
    <col min="2090" max="2090" width="7.06640625" bestFit="1" customWidth="1"/>
    <col min="2091" max="2091" width="9.796875" bestFit="1" customWidth="1"/>
    <col min="2092" max="2092" width="7.06640625" bestFit="1" customWidth="1"/>
    <col min="2093" max="2093" width="9.796875" bestFit="1" customWidth="1"/>
    <col min="2094" max="2094" width="9.19921875" bestFit="1" customWidth="1"/>
    <col min="2095" max="2095" width="9.796875" bestFit="1" customWidth="1"/>
    <col min="2096" max="2096" width="7.06640625" bestFit="1" customWidth="1"/>
    <col min="2097" max="2097" width="9.796875" bestFit="1" customWidth="1"/>
    <col min="2098" max="2098" width="7.06640625" bestFit="1" customWidth="1"/>
    <col min="2099" max="2099" width="9.796875" bestFit="1" customWidth="1"/>
    <col min="2100" max="2100" width="7.06640625" bestFit="1" customWidth="1"/>
    <col min="2101" max="2101" width="9.796875" bestFit="1" customWidth="1"/>
    <col min="2102" max="2102" width="7.06640625" bestFit="1" customWidth="1"/>
    <col min="2103" max="2103" width="9.796875" bestFit="1" customWidth="1"/>
    <col min="2104" max="2104" width="7.06640625" bestFit="1" customWidth="1"/>
    <col min="2105" max="2105" width="9.796875" bestFit="1" customWidth="1"/>
    <col min="2106" max="2106" width="7.06640625" bestFit="1" customWidth="1"/>
    <col min="2107" max="2107" width="9.796875" bestFit="1" customWidth="1"/>
    <col min="2108" max="2108" width="7.06640625" bestFit="1" customWidth="1"/>
    <col min="2109" max="2109" width="9.796875" bestFit="1" customWidth="1"/>
    <col min="2110" max="2110" width="7.06640625" bestFit="1" customWidth="1"/>
    <col min="2111" max="2111" width="9.796875" bestFit="1" customWidth="1"/>
    <col min="2112" max="2112" width="11.265625" bestFit="1" customWidth="1"/>
    <col min="2113" max="2113" width="9.796875" bestFit="1" customWidth="1"/>
    <col min="2114" max="2114" width="7.06640625" bestFit="1" customWidth="1"/>
    <col min="2115" max="2115" width="9.796875" bestFit="1" customWidth="1"/>
    <col min="2116" max="2116" width="7.06640625" bestFit="1" customWidth="1"/>
    <col min="2117" max="2117" width="9.796875" bestFit="1" customWidth="1"/>
    <col min="2118" max="2118" width="7.06640625" bestFit="1" customWidth="1"/>
    <col min="2119" max="2121" width="9.796875" bestFit="1" customWidth="1"/>
    <col min="2122" max="2122" width="7.06640625" bestFit="1" customWidth="1"/>
    <col min="2123" max="2123" width="9.796875" bestFit="1" customWidth="1"/>
    <col min="2124" max="2124" width="7.06640625" bestFit="1" customWidth="1"/>
    <col min="2125" max="2125" width="9.796875" bestFit="1" customWidth="1"/>
    <col min="2126" max="2126" width="7.06640625" bestFit="1" customWidth="1"/>
    <col min="2127" max="2127" width="9.796875" bestFit="1" customWidth="1"/>
    <col min="2128" max="2128" width="11.265625" bestFit="1" customWidth="1"/>
    <col min="2129" max="2129" width="9.796875" bestFit="1" customWidth="1"/>
    <col min="2130" max="2130" width="7.06640625" bestFit="1" customWidth="1"/>
    <col min="2131" max="2131" width="9.796875" bestFit="1" customWidth="1"/>
    <col min="2132" max="2132" width="7.06640625" bestFit="1" customWidth="1"/>
    <col min="2133" max="2133" width="9.796875" bestFit="1" customWidth="1"/>
    <col min="2134" max="2134" width="7.06640625" bestFit="1" customWidth="1"/>
    <col min="2135" max="2135" width="9.796875" bestFit="1" customWidth="1"/>
    <col min="2136" max="2136" width="7.06640625" bestFit="1" customWidth="1"/>
    <col min="2137" max="2137" width="9.796875" bestFit="1" customWidth="1"/>
    <col min="2138" max="2138" width="7.06640625" bestFit="1" customWidth="1"/>
    <col min="2139" max="2139" width="9.796875" bestFit="1" customWidth="1"/>
    <col min="2140" max="2140" width="10.6640625" bestFit="1" customWidth="1"/>
    <col min="2141" max="2141" width="9.796875" bestFit="1" customWidth="1"/>
    <col min="2142" max="2142" width="7.06640625" bestFit="1" customWidth="1"/>
    <col min="2143" max="2143" width="9.796875" bestFit="1" customWidth="1"/>
    <col min="2144" max="2144" width="7.06640625" bestFit="1" customWidth="1"/>
    <col min="2145" max="2145" width="9.796875" bestFit="1" customWidth="1"/>
    <col min="2146" max="2146" width="7.06640625" bestFit="1" customWidth="1"/>
    <col min="2147" max="2147" width="9.796875" bestFit="1" customWidth="1"/>
    <col min="2148" max="2148" width="7.06640625" bestFit="1" customWidth="1"/>
    <col min="2149" max="2149" width="9.796875" bestFit="1" customWidth="1"/>
    <col min="2150" max="2150" width="7.06640625" bestFit="1" customWidth="1"/>
    <col min="2151" max="2151" width="9.796875" bestFit="1" customWidth="1"/>
    <col min="2152" max="2152" width="7.06640625" bestFit="1" customWidth="1"/>
    <col min="2153" max="2155" width="9.796875" bestFit="1" customWidth="1"/>
    <col min="2156" max="2156" width="7.06640625" bestFit="1" customWidth="1"/>
    <col min="2157" max="2159" width="9.796875" bestFit="1" customWidth="1"/>
    <col min="2160" max="2160" width="10.6640625" bestFit="1" customWidth="1"/>
    <col min="2161" max="2161" width="9.796875" bestFit="1" customWidth="1"/>
    <col min="2162" max="2162" width="10.6640625" bestFit="1" customWidth="1"/>
    <col min="2163" max="2163" width="9.796875" bestFit="1" customWidth="1"/>
    <col min="2164" max="2164" width="10.6640625" bestFit="1" customWidth="1"/>
    <col min="2165" max="2165" width="9.796875" bestFit="1" customWidth="1"/>
    <col min="2166" max="2166" width="7.06640625" bestFit="1" customWidth="1"/>
    <col min="2167" max="2167" width="9.796875" bestFit="1" customWidth="1"/>
    <col min="2168" max="2176" width="11.265625" bestFit="1" customWidth="1"/>
    <col min="2177" max="2177" width="9.796875" bestFit="1" customWidth="1"/>
    <col min="2178" max="2178" width="7.06640625" bestFit="1" customWidth="1"/>
    <col min="2179" max="2179" width="9.796875" bestFit="1" customWidth="1"/>
    <col min="2180" max="2180" width="7.06640625" bestFit="1" customWidth="1"/>
    <col min="2181" max="2181" width="9.796875" bestFit="1" customWidth="1"/>
    <col min="2182" max="2182" width="7.06640625" bestFit="1" customWidth="1"/>
    <col min="2183" max="2183" width="9.796875" bestFit="1" customWidth="1"/>
    <col min="2184" max="2184" width="7.06640625" bestFit="1" customWidth="1"/>
    <col min="2185" max="2185" width="9.796875" bestFit="1" customWidth="1"/>
    <col min="2186" max="2186" width="7.06640625" bestFit="1" customWidth="1"/>
    <col min="2187" max="2187" width="9.796875" bestFit="1" customWidth="1"/>
    <col min="2188" max="2188" width="7.06640625" bestFit="1" customWidth="1"/>
    <col min="2189" max="2189" width="9.796875" bestFit="1" customWidth="1"/>
    <col min="2190" max="2190" width="10.6640625" bestFit="1" customWidth="1"/>
    <col min="2191" max="2191" width="9.796875" bestFit="1" customWidth="1"/>
    <col min="2192" max="2192" width="10.6640625" bestFit="1" customWidth="1"/>
    <col min="2193" max="2193" width="9.796875" bestFit="1" customWidth="1"/>
    <col min="2194" max="2194" width="7.06640625" bestFit="1" customWidth="1"/>
    <col min="2195" max="2195" width="9.796875" bestFit="1" customWidth="1"/>
    <col min="2196" max="2196" width="7.06640625" bestFit="1" customWidth="1"/>
    <col min="2197" max="2199" width="9.796875" bestFit="1" customWidth="1"/>
    <col min="2200" max="2200" width="7.06640625" bestFit="1" customWidth="1"/>
    <col min="2201" max="2201" width="9.796875" bestFit="1" customWidth="1"/>
    <col min="2202" max="2202" width="7.06640625" bestFit="1" customWidth="1"/>
    <col min="2203" max="2203" width="9.796875" bestFit="1" customWidth="1"/>
    <col min="2204" max="2204" width="10.6640625" bestFit="1" customWidth="1"/>
    <col min="2205" max="2207" width="9.796875" bestFit="1" customWidth="1"/>
    <col min="2208" max="2209" width="7.06640625" bestFit="1" customWidth="1"/>
    <col min="2210" max="2210" width="9.796875" bestFit="1" customWidth="1"/>
    <col min="2211" max="2211" width="7.06640625" bestFit="1" customWidth="1"/>
    <col min="2212" max="2212" width="9.796875" bestFit="1" customWidth="1"/>
    <col min="2213" max="2213" width="7.06640625" bestFit="1" customWidth="1"/>
    <col min="2214" max="2214" width="9.796875" bestFit="1" customWidth="1"/>
    <col min="2215" max="2215" width="7.06640625" bestFit="1" customWidth="1"/>
    <col min="2216" max="2216" width="9.796875" bestFit="1" customWidth="1"/>
    <col min="2217" max="2217" width="7.06640625" bestFit="1" customWidth="1"/>
    <col min="2218" max="2218" width="9.796875" bestFit="1" customWidth="1"/>
    <col min="2219" max="2219" width="7.06640625" bestFit="1" customWidth="1"/>
    <col min="2220" max="2220" width="9.796875" bestFit="1" customWidth="1"/>
    <col min="2221" max="2221" width="7.06640625" bestFit="1" customWidth="1"/>
    <col min="2222" max="2226" width="9.796875" bestFit="1" customWidth="1"/>
    <col min="2227" max="2227" width="7.06640625" bestFit="1" customWidth="1"/>
    <col min="2228" max="2228" width="9.796875" bestFit="1" customWidth="1"/>
    <col min="2229" max="2229" width="7.06640625" bestFit="1" customWidth="1"/>
    <col min="2230" max="2230" width="9.796875" bestFit="1" customWidth="1"/>
    <col min="2231" max="2231" width="10.6640625" bestFit="1" customWidth="1"/>
    <col min="2232" max="2232" width="9.796875" bestFit="1" customWidth="1"/>
    <col min="2233" max="2233" width="7.06640625" bestFit="1" customWidth="1"/>
    <col min="2234" max="2234" width="9.796875" bestFit="1" customWidth="1"/>
    <col min="2235" max="2235" width="7.06640625" bestFit="1" customWidth="1"/>
    <col min="2236" max="2238" width="9.796875" bestFit="1" customWidth="1"/>
    <col min="2239" max="2239" width="7.06640625" bestFit="1" customWidth="1"/>
    <col min="2240" max="2240" width="9.796875" bestFit="1" customWidth="1"/>
    <col min="2241" max="2242" width="7.06640625" bestFit="1" customWidth="1"/>
    <col min="2243" max="2243" width="9.796875" bestFit="1" customWidth="1"/>
    <col min="2244" max="2244" width="7.06640625" bestFit="1" customWidth="1"/>
    <col min="2245" max="2245" width="9.796875" bestFit="1" customWidth="1"/>
    <col min="2246" max="2246" width="7.06640625" bestFit="1" customWidth="1"/>
    <col min="2247" max="2247" width="9.796875" bestFit="1" customWidth="1"/>
    <col min="2248" max="2248" width="7.06640625" bestFit="1" customWidth="1"/>
    <col min="2249" max="2249" width="9.796875" bestFit="1" customWidth="1"/>
    <col min="2250" max="2250" width="7.06640625" bestFit="1" customWidth="1"/>
    <col min="2251" max="2251" width="9.796875" bestFit="1" customWidth="1"/>
    <col min="2252" max="2252" width="7.06640625" bestFit="1" customWidth="1"/>
    <col min="2253" max="2253" width="9.796875" bestFit="1" customWidth="1"/>
    <col min="2254" max="2254" width="7.06640625" bestFit="1" customWidth="1"/>
    <col min="2255" max="2255" width="9.796875" bestFit="1" customWidth="1"/>
    <col min="2256" max="2257" width="7.06640625" bestFit="1" customWidth="1"/>
    <col min="2258" max="2258" width="9.796875" bestFit="1" customWidth="1"/>
    <col min="2259" max="2259" width="7.06640625" bestFit="1" customWidth="1"/>
    <col min="2260" max="2260" width="9.796875" bestFit="1" customWidth="1"/>
    <col min="2261" max="2261" width="7.06640625" bestFit="1" customWidth="1"/>
    <col min="2262" max="2262" width="9.796875" bestFit="1" customWidth="1"/>
    <col min="2263" max="2263" width="7.06640625" bestFit="1" customWidth="1"/>
    <col min="2264" max="2264" width="9.796875" bestFit="1" customWidth="1"/>
    <col min="2265" max="2265" width="7.06640625" bestFit="1" customWidth="1"/>
    <col min="2266" max="2266" width="9.796875" bestFit="1" customWidth="1"/>
    <col min="2267" max="2267" width="7.06640625" bestFit="1" customWidth="1"/>
    <col min="2268" max="2268" width="9.796875" bestFit="1" customWidth="1"/>
    <col min="2269" max="2269" width="7.06640625" bestFit="1" customWidth="1"/>
    <col min="2270" max="2270" width="9.796875" bestFit="1" customWidth="1"/>
    <col min="2271" max="2271" width="7.06640625" bestFit="1" customWidth="1"/>
    <col min="2272" max="2272" width="9.796875" bestFit="1" customWidth="1"/>
    <col min="2273" max="2273" width="7.06640625" bestFit="1" customWidth="1"/>
    <col min="2274" max="2276" width="9.796875" bestFit="1" customWidth="1"/>
    <col min="2277" max="2277" width="7.06640625" bestFit="1" customWidth="1"/>
    <col min="2278" max="2278" width="9.796875" bestFit="1" customWidth="1"/>
    <col min="2279" max="2279" width="7.06640625" bestFit="1" customWidth="1"/>
    <col min="2280" max="2280" width="9.796875" bestFit="1" customWidth="1"/>
    <col min="2281" max="2281" width="10.6640625" bestFit="1" customWidth="1"/>
    <col min="2282" max="2282" width="9.796875" bestFit="1" customWidth="1"/>
    <col min="2283" max="2283" width="11.265625" bestFit="1" customWidth="1"/>
    <col min="2284" max="2284" width="9.796875" bestFit="1" customWidth="1"/>
    <col min="2285" max="2285" width="7.06640625" bestFit="1" customWidth="1"/>
    <col min="2286" max="2286" width="9.796875" bestFit="1" customWidth="1"/>
    <col min="2287" max="2288" width="10.6640625" bestFit="1" customWidth="1"/>
    <col min="2289" max="2289" width="9.796875" bestFit="1" customWidth="1"/>
    <col min="2290" max="2290" width="7.06640625" bestFit="1" customWidth="1"/>
    <col min="2291" max="2291" width="9.796875" bestFit="1" customWidth="1"/>
    <col min="2292" max="2292" width="7.06640625" bestFit="1" customWidth="1"/>
    <col min="2293" max="2295" width="9.796875" bestFit="1" customWidth="1"/>
    <col min="2296" max="2296" width="7.06640625" bestFit="1" customWidth="1"/>
    <col min="2297" max="2299" width="9.796875" bestFit="1" customWidth="1"/>
    <col min="2300" max="2300" width="9.19921875" bestFit="1" customWidth="1"/>
    <col min="2301" max="2301" width="9.796875" bestFit="1" customWidth="1"/>
    <col min="2302" max="2302" width="7.06640625" bestFit="1" customWidth="1"/>
    <col min="2303" max="2303" width="9.796875" bestFit="1" customWidth="1"/>
    <col min="2304" max="2305" width="7.06640625" bestFit="1" customWidth="1"/>
    <col min="2306" max="2306" width="9.796875" bestFit="1" customWidth="1"/>
    <col min="2307" max="2307" width="7.06640625" bestFit="1" customWidth="1"/>
    <col min="2308" max="2308" width="9.796875" bestFit="1" customWidth="1"/>
    <col min="2309" max="2309" width="9.19921875" bestFit="1" customWidth="1"/>
    <col min="2310" max="2310" width="9.796875" bestFit="1" customWidth="1"/>
    <col min="2311" max="2312" width="11.265625" bestFit="1" customWidth="1"/>
    <col min="2313" max="2313" width="9.796875" bestFit="1" customWidth="1"/>
    <col min="2314" max="2314" width="7.06640625" bestFit="1" customWidth="1"/>
    <col min="2315" max="2315" width="9.796875" bestFit="1" customWidth="1"/>
    <col min="2316" max="2316" width="10.6640625" bestFit="1" customWidth="1"/>
    <col min="2317" max="2317" width="9.796875" bestFit="1" customWidth="1"/>
    <col min="2318" max="2318" width="7.06640625" bestFit="1" customWidth="1"/>
    <col min="2319" max="2319" width="9.796875" bestFit="1" customWidth="1"/>
    <col min="2320" max="2320" width="7.06640625" bestFit="1" customWidth="1"/>
    <col min="2321" max="2321" width="9.796875" bestFit="1" customWidth="1"/>
    <col min="2322" max="2322" width="7.06640625" bestFit="1" customWidth="1"/>
    <col min="2323" max="2323" width="9.796875" bestFit="1" customWidth="1"/>
    <col min="2324" max="2324" width="7.06640625" bestFit="1" customWidth="1"/>
    <col min="2325" max="2329" width="9.796875" bestFit="1" customWidth="1"/>
    <col min="2330" max="2330" width="7.06640625" bestFit="1" customWidth="1"/>
    <col min="2331" max="2331" width="9.796875" bestFit="1" customWidth="1"/>
    <col min="2332" max="2332" width="7.06640625" bestFit="1" customWidth="1"/>
    <col min="2333" max="2333" width="9.796875" bestFit="1" customWidth="1"/>
    <col min="2334" max="2335" width="10.6640625" bestFit="1" customWidth="1"/>
    <col min="2336" max="2336" width="9.796875" bestFit="1" customWidth="1"/>
    <col min="2337" max="2337" width="7.06640625" bestFit="1" customWidth="1"/>
    <col min="2338" max="2338" width="9.796875" bestFit="1" customWidth="1"/>
    <col min="2339" max="2339" width="7.06640625" bestFit="1" customWidth="1"/>
    <col min="2340" max="2340" width="9.796875" bestFit="1" customWidth="1"/>
    <col min="2341" max="2341" width="11.265625" bestFit="1" customWidth="1"/>
    <col min="2342" max="2342" width="9.796875" bestFit="1" customWidth="1"/>
    <col min="2343" max="2343" width="7.06640625" bestFit="1" customWidth="1"/>
    <col min="2344" max="2344" width="9.796875" bestFit="1" customWidth="1"/>
    <col min="2345" max="2347" width="10.6640625" bestFit="1" customWidth="1"/>
    <col min="2348" max="2348" width="9.796875" bestFit="1" customWidth="1"/>
    <col min="2349" max="2349" width="7.06640625" bestFit="1" customWidth="1"/>
    <col min="2350" max="2350" width="9.796875" bestFit="1" customWidth="1"/>
    <col min="2351" max="2351" width="7.06640625" bestFit="1" customWidth="1"/>
    <col min="2352" max="2352" width="9.796875" bestFit="1" customWidth="1"/>
    <col min="2353" max="2353" width="7.06640625" bestFit="1" customWidth="1"/>
    <col min="2354" max="2354" width="9.796875" bestFit="1" customWidth="1"/>
    <col min="2355" max="2355" width="7.06640625" bestFit="1" customWidth="1"/>
    <col min="2356" max="2356" width="9.796875" bestFit="1" customWidth="1"/>
    <col min="2357" max="2357" width="7.06640625" bestFit="1" customWidth="1"/>
    <col min="2358" max="2360" width="9.796875" bestFit="1" customWidth="1"/>
    <col min="2361" max="2361" width="7.06640625" bestFit="1" customWidth="1"/>
    <col min="2362" max="2362" width="9.796875" bestFit="1" customWidth="1"/>
    <col min="2363" max="2365" width="9.19921875" bestFit="1" customWidth="1"/>
    <col min="2366" max="2366" width="9.796875" bestFit="1" customWidth="1"/>
    <col min="2367" max="2367" width="7.06640625" bestFit="1" customWidth="1"/>
    <col min="2368" max="2368" width="9.796875" bestFit="1" customWidth="1"/>
    <col min="2369" max="2369" width="7.06640625" bestFit="1" customWidth="1"/>
    <col min="2370" max="2370" width="9.796875" bestFit="1" customWidth="1"/>
    <col min="2371" max="2371" width="7.06640625" bestFit="1" customWidth="1"/>
    <col min="2372" max="2372" width="9.796875" bestFit="1" customWidth="1"/>
    <col min="2373" max="2373" width="9.19921875" bestFit="1" customWidth="1"/>
    <col min="2374" max="2374" width="9.796875" bestFit="1" customWidth="1"/>
    <col min="2375" max="2375" width="7.06640625" bestFit="1" customWidth="1"/>
    <col min="2376" max="2376" width="9.796875" bestFit="1" customWidth="1"/>
    <col min="2377" max="2377" width="7.06640625" bestFit="1" customWidth="1"/>
    <col min="2378" max="2378" width="9.796875" bestFit="1" customWidth="1"/>
    <col min="2379" max="2379" width="7.06640625" bestFit="1" customWidth="1"/>
    <col min="2380" max="2380" width="9.796875" bestFit="1" customWidth="1"/>
    <col min="2381" max="2381" width="11.265625" bestFit="1" customWidth="1"/>
    <col min="2382" max="2382" width="9.796875" bestFit="1" customWidth="1"/>
    <col min="2383" max="2384" width="7.06640625" bestFit="1" customWidth="1"/>
    <col min="2385" max="2385" width="9.796875" bestFit="1" customWidth="1"/>
    <col min="2386" max="2386" width="7.06640625" bestFit="1" customWidth="1"/>
    <col min="2387" max="2387" width="9.796875" bestFit="1" customWidth="1"/>
    <col min="2388" max="2388" width="7.06640625" bestFit="1" customWidth="1"/>
    <col min="2389" max="2389" width="9.796875" bestFit="1" customWidth="1"/>
    <col min="2390" max="2390" width="7.06640625" bestFit="1" customWidth="1"/>
    <col min="2391" max="2391" width="9.796875" bestFit="1" customWidth="1"/>
    <col min="2392" max="2392" width="7.06640625" bestFit="1" customWidth="1"/>
    <col min="2393" max="2393" width="9.796875" bestFit="1" customWidth="1"/>
    <col min="2394" max="2394" width="7.06640625" bestFit="1" customWidth="1"/>
    <col min="2395" max="2399" width="9.796875" bestFit="1" customWidth="1"/>
    <col min="2400" max="2400" width="7.06640625" bestFit="1" customWidth="1"/>
    <col min="2401" max="2401" width="9.796875" bestFit="1" customWidth="1"/>
    <col min="2402" max="2402" width="10.6640625" bestFit="1" customWidth="1"/>
    <col min="2403" max="2403" width="9.796875" bestFit="1" customWidth="1"/>
    <col min="2404" max="2404" width="7.06640625" bestFit="1" customWidth="1"/>
    <col min="2405" max="2405" width="9.796875" bestFit="1" customWidth="1"/>
    <col min="2406" max="2406" width="7.06640625" bestFit="1" customWidth="1"/>
    <col min="2407" max="2407" width="9.796875" bestFit="1" customWidth="1"/>
    <col min="2408" max="2409" width="10.6640625" bestFit="1" customWidth="1"/>
    <col min="2410" max="2410" width="9.796875" bestFit="1" customWidth="1"/>
    <col min="2411" max="2411" width="7.06640625" bestFit="1" customWidth="1"/>
    <col min="2412" max="2412" width="9.796875" bestFit="1" customWidth="1"/>
    <col min="2413" max="2413" width="7.06640625" bestFit="1" customWidth="1"/>
    <col min="2414" max="2414" width="9.796875" bestFit="1" customWidth="1"/>
    <col min="2415" max="2415" width="7.06640625" bestFit="1" customWidth="1"/>
    <col min="2416" max="2416" width="9.796875" bestFit="1" customWidth="1"/>
    <col min="2417" max="2417" width="9.19921875" bestFit="1" customWidth="1"/>
    <col min="2418" max="2418" width="9.796875" bestFit="1" customWidth="1"/>
    <col min="2419" max="2419" width="7.06640625" bestFit="1" customWidth="1"/>
    <col min="2420" max="2422" width="9.796875" bestFit="1" customWidth="1"/>
    <col min="2423" max="2424" width="7.06640625" bestFit="1" customWidth="1"/>
    <col min="2425" max="2425" width="9.796875" bestFit="1" customWidth="1"/>
    <col min="2426" max="2426" width="7.06640625" bestFit="1" customWidth="1"/>
    <col min="2427" max="2427" width="9.796875" bestFit="1" customWidth="1"/>
    <col min="2428" max="2428" width="7.06640625" bestFit="1" customWidth="1"/>
    <col min="2429" max="2429" width="9.796875" bestFit="1" customWidth="1"/>
    <col min="2430" max="2430" width="7.06640625" bestFit="1" customWidth="1"/>
    <col min="2431" max="2431" width="9.796875" bestFit="1" customWidth="1"/>
    <col min="2432" max="2432" width="7.06640625" bestFit="1" customWidth="1"/>
    <col min="2433" max="2433" width="9.796875" bestFit="1" customWidth="1"/>
    <col min="2434" max="2434" width="7.06640625" bestFit="1" customWidth="1"/>
    <col min="2435" max="2435" width="9.796875" bestFit="1" customWidth="1"/>
    <col min="2436" max="2436" width="7.06640625" bestFit="1" customWidth="1"/>
    <col min="2437" max="2437" width="9.796875" bestFit="1" customWidth="1"/>
    <col min="2438" max="2438" width="7.06640625" bestFit="1" customWidth="1"/>
    <col min="2439" max="2439" width="9.796875" bestFit="1" customWidth="1"/>
    <col min="2440" max="2440" width="7.06640625" bestFit="1" customWidth="1"/>
    <col min="2441" max="2441" width="9.796875" bestFit="1" customWidth="1"/>
    <col min="2442" max="2442" width="7.06640625" bestFit="1" customWidth="1"/>
    <col min="2443" max="2443" width="9.796875" bestFit="1" customWidth="1"/>
    <col min="2444" max="2444" width="7.06640625" bestFit="1" customWidth="1"/>
    <col min="2445" max="2445" width="9.796875" bestFit="1" customWidth="1"/>
    <col min="2446" max="2446" width="7.06640625" bestFit="1" customWidth="1"/>
    <col min="2447" max="2447" width="9.796875" bestFit="1" customWidth="1"/>
    <col min="2448" max="2448" width="7.06640625" bestFit="1" customWidth="1"/>
    <col min="2449" max="2449" width="9.796875" bestFit="1" customWidth="1"/>
    <col min="2450" max="2450" width="9.19921875" bestFit="1" customWidth="1"/>
    <col min="2451" max="2451" width="9.796875" bestFit="1" customWidth="1"/>
    <col min="2452" max="2452" width="7.06640625" bestFit="1" customWidth="1"/>
    <col min="2453" max="2453" width="9.796875" bestFit="1" customWidth="1"/>
    <col min="2454" max="2454" width="7.06640625" bestFit="1" customWidth="1"/>
    <col min="2455" max="2455" width="9.796875" bestFit="1" customWidth="1"/>
    <col min="2456" max="2456" width="9.19921875" bestFit="1" customWidth="1"/>
    <col min="2457" max="2457" width="9.796875" bestFit="1" customWidth="1"/>
    <col min="2458" max="2460" width="10.6640625" bestFit="1" customWidth="1"/>
    <col min="2461" max="2461" width="9.796875" bestFit="1" customWidth="1"/>
    <col min="2462" max="2462" width="7.06640625" bestFit="1" customWidth="1"/>
    <col min="2463" max="2463" width="9.796875" bestFit="1" customWidth="1"/>
    <col min="2464" max="2464" width="7.06640625" bestFit="1" customWidth="1"/>
    <col min="2465" max="2465" width="9.796875" bestFit="1" customWidth="1"/>
    <col min="2466" max="2466" width="7.06640625" bestFit="1" customWidth="1"/>
    <col min="2467" max="2467" width="9.796875" bestFit="1" customWidth="1"/>
    <col min="2468" max="2468" width="7.06640625" bestFit="1" customWidth="1"/>
    <col min="2469" max="2469" width="9.796875" bestFit="1" customWidth="1"/>
    <col min="2470" max="2470" width="7.06640625" bestFit="1" customWidth="1"/>
    <col min="2471" max="2471" width="9.796875" bestFit="1" customWidth="1"/>
    <col min="2472" max="2472" width="7.06640625" bestFit="1" customWidth="1"/>
    <col min="2473" max="2473" width="9.796875" bestFit="1" customWidth="1"/>
    <col min="2474" max="2474" width="11.265625" bestFit="1" customWidth="1"/>
    <col min="2475" max="2479" width="9.796875" bestFit="1" customWidth="1"/>
    <col min="2480" max="2480" width="10.6640625" bestFit="1" customWidth="1"/>
    <col min="2481" max="2481" width="9.796875" bestFit="1" customWidth="1"/>
    <col min="2482" max="2482" width="10.6640625" bestFit="1" customWidth="1"/>
    <col min="2483" max="2483" width="9.796875" bestFit="1" customWidth="1"/>
    <col min="2484" max="2484" width="7.06640625" bestFit="1" customWidth="1"/>
    <col min="2485" max="2485" width="9.796875" bestFit="1" customWidth="1"/>
    <col min="2486" max="2486" width="7.06640625" bestFit="1" customWidth="1"/>
    <col min="2487" max="2487" width="9.796875" bestFit="1" customWidth="1"/>
    <col min="2488" max="2488" width="7.06640625" bestFit="1" customWidth="1"/>
    <col min="2489" max="2489" width="9.796875" bestFit="1" customWidth="1"/>
    <col min="2490" max="2490" width="7.06640625" bestFit="1" customWidth="1"/>
    <col min="2491" max="2491" width="9.796875" bestFit="1" customWidth="1"/>
    <col min="2492" max="2492" width="9.19921875" bestFit="1" customWidth="1"/>
    <col min="2493" max="2493" width="9.796875" bestFit="1" customWidth="1"/>
    <col min="2494" max="2494" width="10.6640625" bestFit="1" customWidth="1"/>
    <col min="2495" max="2495" width="9.796875" bestFit="1" customWidth="1"/>
    <col min="2496" max="2496" width="7.06640625" bestFit="1" customWidth="1"/>
    <col min="2497" max="2497" width="9.796875" bestFit="1" customWidth="1"/>
    <col min="2498" max="2498" width="7.06640625" bestFit="1" customWidth="1"/>
    <col min="2499" max="2499" width="9.796875" bestFit="1" customWidth="1"/>
    <col min="2500" max="2500" width="7.06640625" bestFit="1" customWidth="1"/>
    <col min="2501" max="2501" width="9.796875" bestFit="1" customWidth="1"/>
    <col min="2502" max="2502" width="7.06640625" bestFit="1" customWidth="1"/>
    <col min="2503" max="2503" width="9.796875" bestFit="1" customWidth="1"/>
    <col min="2504" max="2504" width="11.265625" bestFit="1" customWidth="1"/>
    <col min="2505" max="2507" width="9.796875" bestFit="1" customWidth="1"/>
    <col min="2508" max="2508" width="9.19921875" bestFit="1" customWidth="1"/>
    <col min="2509" max="2509" width="9.796875" bestFit="1" customWidth="1"/>
    <col min="2510" max="2510" width="10.6640625" bestFit="1" customWidth="1"/>
    <col min="2511" max="2511" width="9.796875" bestFit="1" customWidth="1"/>
    <col min="2512" max="2512" width="7.06640625" bestFit="1" customWidth="1"/>
    <col min="2513" max="2513" width="9.796875" bestFit="1" customWidth="1"/>
    <col min="2514" max="2514" width="7.06640625" bestFit="1" customWidth="1"/>
    <col min="2515" max="2515" width="9.796875" bestFit="1" customWidth="1"/>
    <col min="2516" max="2516" width="7.06640625" bestFit="1" customWidth="1"/>
    <col min="2517" max="2522" width="9.796875" bestFit="1" customWidth="1"/>
    <col min="2523" max="2523" width="7.06640625" bestFit="1" customWidth="1"/>
    <col min="2524" max="2524" width="9.796875" bestFit="1" customWidth="1"/>
    <col min="2525" max="2525" width="7.06640625" bestFit="1" customWidth="1"/>
    <col min="2526" max="2526" width="9.796875" bestFit="1" customWidth="1"/>
    <col min="2527" max="2527" width="10.6640625" bestFit="1" customWidth="1"/>
    <col min="2528" max="2528" width="9.796875" bestFit="1" customWidth="1"/>
    <col min="2529" max="2529" width="7.06640625" bestFit="1" customWidth="1"/>
    <col min="2530" max="2530" width="9.796875" bestFit="1" customWidth="1"/>
    <col min="2531" max="2531" width="10.6640625" bestFit="1" customWidth="1"/>
    <col min="2532" max="2532" width="9.796875" bestFit="1" customWidth="1"/>
    <col min="2533" max="2533" width="10.6640625" bestFit="1" customWidth="1"/>
    <col min="2534" max="2534" width="9.796875" bestFit="1" customWidth="1"/>
    <col min="2535" max="2535" width="11.265625" bestFit="1" customWidth="1"/>
    <col min="2536" max="2536" width="9.796875" bestFit="1" customWidth="1"/>
    <col min="2537" max="2537" width="7.06640625" bestFit="1" customWidth="1"/>
    <col min="2538" max="2540" width="9.796875" bestFit="1" customWidth="1"/>
    <col min="2541" max="2541" width="11.265625" bestFit="1" customWidth="1"/>
    <col min="2542" max="2544" width="9.796875" bestFit="1" customWidth="1"/>
    <col min="2545" max="2545" width="7.06640625" bestFit="1" customWidth="1"/>
    <col min="2546" max="2546" width="9.796875" bestFit="1" customWidth="1"/>
    <col min="2547" max="2547" width="11.265625" bestFit="1" customWidth="1"/>
    <col min="2548" max="2548" width="9.796875" bestFit="1" customWidth="1"/>
    <col min="2549" max="2549" width="11.265625" bestFit="1" customWidth="1"/>
    <col min="2550" max="2550" width="9.796875" bestFit="1" customWidth="1"/>
    <col min="2551" max="2551" width="10.6640625" bestFit="1" customWidth="1"/>
    <col min="2552" max="2552" width="9.796875" bestFit="1" customWidth="1"/>
    <col min="2553" max="2553" width="7.06640625" bestFit="1" customWidth="1"/>
    <col min="2554" max="2554" width="9.796875" bestFit="1" customWidth="1"/>
    <col min="2555" max="2555" width="7.06640625" bestFit="1" customWidth="1"/>
    <col min="2556" max="2556" width="9.796875" bestFit="1" customWidth="1"/>
    <col min="2557" max="2557" width="7.06640625" bestFit="1" customWidth="1"/>
    <col min="2558" max="2558" width="9.796875" bestFit="1" customWidth="1"/>
    <col min="2559" max="2559" width="7.06640625" bestFit="1" customWidth="1"/>
    <col min="2560" max="2560" width="9.796875" bestFit="1" customWidth="1"/>
    <col min="2561" max="2561" width="7.06640625" bestFit="1" customWidth="1"/>
    <col min="2562" max="2564" width="9.796875" bestFit="1" customWidth="1"/>
    <col min="2565" max="2565" width="7.06640625" bestFit="1" customWidth="1"/>
    <col min="2566" max="2566" width="9.796875" bestFit="1" customWidth="1"/>
    <col min="2567" max="2567" width="7.06640625" bestFit="1" customWidth="1"/>
    <col min="2568" max="2570" width="9.796875" bestFit="1" customWidth="1"/>
    <col min="2571" max="2571" width="11.265625" bestFit="1" customWidth="1"/>
    <col min="2572" max="2572" width="9.796875" bestFit="1" customWidth="1"/>
    <col min="2573" max="2574" width="7.06640625" bestFit="1" customWidth="1"/>
    <col min="2575" max="2575" width="9.796875" bestFit="1" customWidth="1"/>
    <col min="2576" max="2576" width="7.06640625" bestFit="1" customWidth="1"/>
    <col min="2577" max="2577" width="9.796875" bestFit="1" customWidth="1"/>
    <col min="2578" max="2578" width="10.6640625" bestFit="1" customWidth="1"/>
    <col min="2579" max="2579" width="9.796875" bestFit="1" customWidth="1"/>
    <col min="2580" max="2580" width="7.06640625" bestFit="1" customWidth="1"/>
    <col min="2581" max="2581" width="9.796875" bestFit="1" customWidth="1"/>
    <col min="2582" max="2582" width="7.06640625" bestFit="1" customWidth="1"/>
    <col min="2583" max="2583" width="9.796875" bestFit="1" customWidth="1"/>
    <col min="2584" max="2585" width="10.6640625" bestFit="1" customWidth="1"/>
    <col min="2586" max="2586" width="9.796875" bestFit="1" customWidth="1"/>
    <col min="2587" max="2587" width="7.06640625" bestFit="1" customWidth="1"/>
    <col min="2588" max="2588" width="9.796875" bestFit="1" customWidth="1"/>
    <col min="2589" max="2589" width="7.06640625" bestFit="1" customWidth="1"/>
    <col min="2590" max="2590" width="9.796875" bestFit="1" customWidth="1"/>
    <col min="2591" max="2591" width="7.06640625" bestFit="1" customWidth="1"/>
    <col min="2592" max="2592" width="9.796875" bestFit="1" customWidth="1"/>
    <col min="2593" max="2593" width="10.6640625" bestFit="1" customWidth="1"/>
    <col min="2594" max="2594" width="9.796875" bestFit="1" customWidth="1"/>
    <col min="2595" max="2595" width="7.06640625" bestFit="1" customWidth="1"/>
    <col min="2596" max="2598" width="9.796875" bestFit="1" customWidth="1"/>
    <col min="2599" max="2600" width="7.06640625" bestFit="1" customWidth="1"/>
    <col min="2601" max="2601" width="9.796875" bestFit="1" customWidth="1"/>
    <col min="2602" max="2602" width="7.06640625" bestFit="1" customWidth="1"/>
    <col min="2603" max="2603" width="9.796875" bestFit="1" customWidth="1"/>
    <col min="2604" max="2604" width="7.06640625" bestFit="1" customWidth="1"/>
    <col min="2605" max="2605" width="9.796875" bestFit="1" customWidth="1"/>
    <col min="2606" max="2606" width="7.06640625" bestFit="1" customWidth="1"/>
    <col min="2607" max="2607" width="9.796875" bestFit="1" customWidth="1"/>
    <col min="2608" max="2608" width="10.6640625" bestFit="1" customWidth="1"/>
    <col min="2609" max="2609" width="9.796875" bestFit="1" customWidth="1"/>
    <col min="2610" max="2610" width="7.06640625" bestFit="1" customWidth="1"/>
    <col min="2611" max="2611" width="9.796875" bestFit="1" customWidth="1"/>
    <col min="2612" max="2612" width="7.06640625" bestFit="1" customWidth="1"/>
    <col min="2613" max="2613" width="9.796875" bestFit="1" customWidth="1"/>
    <col min="2614" max="2614" width="11.265625" bestFit="1" customWidth="1"/>
    <col min="2615" max="2615" width="9.796875" bestFit="1" customWidth="1"/>
    <col min="2616" max="2616" width="11.265625" bestFit="1" customWidth="1"/>
    <col min="2617" max="2617" width="9.796875" bestFit="1" customWidth="1"/>
    <col min="2618" max="2618" width="10.6640625" bestFit="1" customWidth="1"/>
    <col min="2619" max="2619" width="9.796875" bestFit="1" customWidth="1"/>
    <col min="2620" max="2620" width="10.6640625" bestFit="1" customWidth="1"/>
    <col min="2621" max="2621" width="9.796875" bestFit="1" customWidth="1"/>
    <col min="2622" max="2622" width="11.265625" bestFit="1" customWidth="1"/>
    <col min="2623" max="2623" width="9.796875" bestFit="1" customWidth="1"/>
    <col min="2624" max="2626" width="10.6640625" bestFit="1" customWidth="1"/>
    <col min="2627" max="2627" width="9.796875" bestFit="1" customWidth="1"/>
    <col min="2628" max="2628" width="7.06640625" bestFit="1" customWidth="1"/>
    <col min="2629" max="2629" width="9.796875" bestFit="1" customWidth="1"/>
    <col min="2630" max="2630" width="10.6640625" bestFit="1" customWidth="1"/>
    <col min="2631" max="2631" width="9.796875" bestFit="1" customWidth="1"/>
    <col min="2632" max="2632" width="7.06640625" bestFit="1" customWidth="1"/>
    <col min="2633" max="2633" width="9.796875" bestFit="1" customWidth="1"/>
    <col min="2634" max="2634" width="7.06640625" bestFit="1" customWidth="1"/>
    <col min="2635" max="2635" width="9.796875" bestFit="1" customWidth="1"/>
    <col min="2636" max="2636" width="10.6640625" bestFit="1" customWidth="1"/>
    <col min="2637" max="2637" width="9.796875" bestFit="1" customWidth="1"/>
    <col min="2638" max="2638" width="7.06640625" bestFit="1" customWidth="1"/>
    <col min="2639" max="2639" width="9.796875" bestFit="1" customWidth="1"/>
    <col min="2640" max="2640" width="11.265625" bestFit="1" customWidth="1"/>
    <col min="2641" max="2641" width="9.796875" bestFit="1" customWidth="1"/>
    <col min="2642" max="2642" width="7.06640625" bestFit="1" customWidth="1"/>
    <col min="2643" max="2643" width="9.796875" bestFit="1" customWidth="1"/>
    <col min="2644" max="2644" width="10.6640625" bestFit="1" customWidth="1"/>
    <col min="2645" max="2645" width="9.796875" bestFit="1" customWidth="1"/>
    <col min="2646" max="2646" width="10.6640625" bestFit="1" customWidth="1"/>
    <col min="2647" max="2647" width="9.796875" bestFit="1" customWidth="1"/>
    <col min="2648" max="2648" width="7.06640625" bestFit="1" customWidth="1"/>
    <col min="2649" max="2649" width="9.796875" bestFit="1" customWidth="1"/>
    <col min="2650" max="2650" width="7.06640625" bestFit="1" customWidth="1"/>
    <col min="2651" max="2654" width="9.796875" bestFit="1" customWidth="1"/>
    <col min="2655" max="2655" width="7.06640625" bestFit="1" customWidth="1"/>
    <col min="2656" max="2656" width="9.796875" bestFit="1" customWidth="1"/>
    <col min="2657" max="2658" width="7.06640625" bestFit="1" customWidth="1"/>
    <col min="2659" max="2659" width="9.796875" bestFit="1" customWidth="1"/>
    <col min="2660" max="2660" width="7.06640625" bestFit="1" customWidth="1"/>
    <col min="2661" max="2661" width="9.796875" bestFit="1" customWidth="1"/>
    <col min="2662" max="2662" width="9.19921875" bestFit="1" customWidth="1"/>
    <col min="2663" max="2663" width="9.796875" bestFit="1" customWidth="1"/>
    <col min="2664" max="2664" width="9.19921875" bestFit="1" customWidth="1"/>
    <col min="2665" max="2665" width="9.796875" bestFit="1" customWidth="1"/>
    <col min="2666" max="2666" width="7.06640625" bestFit="1" customWidth="1"/>
    <col min="2667" max="2667" width="9.796875" bestFit="1" customWidth="1"/>
    <col min="2668" max="2668" width="7.06640625" bestFit="1" customWidth="1"/>
    <col min="2669" max="2669" width="9.796875" bestFit="1" customWidth="1"/>
    <col min="2670" max="2671" width="10.6640625" bestFit="1" customWidth="1"/>
    <col min="2672" max="2672" width="9.796875" bestFit="1" customWidth="1"/>
    <col min="2673" max="2673" width="7.06640625" bestFit="1" customWidth="1"/>
    <col min="2674" max="2674" width="9.796875" bestFit="1" customWidth="1"/>
    <col min="2675" max="2675" width="7.06640625" bestFit="1" customWidth="1"/>
    <col min="2676" max="2676" width="9.796875" bestFit="1" customWidth="1"/>
    <col min="2677" max="2677" width="7.06640625" bestFit="1" customWidth="1"/>
    <col min="2678" max="2678" width="9.796875" bestFit="1" customWidth="1"/>
    <col min="2679" max="2679" width="10.6640625" bestFit="1" customWidth="1"/>
    <col min="2680" max="2680" width="9.796875" bestFit="1" customWidth="1"/>
    <col min="2681" max="2681" width="7.06640625" bestFit="1" customWidth="1"/>
    <col min="2682" max="2682" width="9.796875" bestFit="1" customWidth="1"/>
    <col min="2683" max="2683" width="7.06640625" bestFit="1" customWidth="1"/>
    <col min="2684" max="2684" width="9.796875" bestFit="1" customWidth="1"/>
    <col min="2685" max="2685" width="7.06640625" bestFit="1" customWidth="1"/>
    <col min="2686" max="2686" width="9.796875" bestFit="1" customWidth="1"/>
    <col min="2687" max="2687" width="7.06640625" bestFit="1" customWidth="1"/>
    <col min="2688" max="2688" width="9.796875" bestFit="1" customWidth="1"/>
    <col min="2689" max="2689" width="10.6640625" bestFit="1" customWidth="1"/>
    <col min="2690" max="2690" width="9.796875" bestFit="1" customWidth="1"/>
    <col min="2691" max="2691" width="7.06640625" bestFit="1" customWidth="1"/>
    <col min="2692" max="2692" width="9.796875" bestFit="1" customWidth="1"/>
    <col min="2693" max="2693" width="7.06640625" bestFit="1" customWidth="1"/>
    <col min="2694" max="2694" width="9.796875" bestFit="1" customWidth="1"/>
    <col min="2695" max="2696" width="7.06640625" bestFit="1" customWidth="1"/>
    <col min="2697" max="2699" width="9.796875" bestFit="1" customWidth="1"/>
    <col min="2700" max="2700" width="7.06640625" bestFit="1" customWidth="1"/>
    <col min="2701" max="2701" width="9.796875" bestFit="1" customWidth="1"/>
    <col min="2702" max="2702" width="7.06640625" bestFit="1" customWidth="1"/>
    <col min="2703" max="2703" width="9.796875" bestFit="1" customWidth="1"/>
    <col min="2704" max="2704" width="7.06640625" bestFit="1" customWidth="1"/>
    <col min="2705" max="2705" width="9.796875" bestFit="1" customWidth="1"/>
    <col min="2706" max="2706" width="7.06640625" bestFit="1" customWidth="1"/>
    <col min="2707" max="2707" width="9.796875" bestFit="1" customWidth="1"/>
    <col min="2708" max="2708" width="7.06640625" bestFit="1" customWidth="1"/>
    <col min="2709" max="2709" width="9.796875" bestFit="1" customWidth="1"/>
    <col min="2710" max="2710" width="7.06640625" bestFit="1" customWidth="1"/>
    <col min="2711" max="2711" width="9.796875" bestFit="1" customWidth="1"/>
    <col min="2712" max="2712" width="7.06640625" bestFit="1" customWidth="1"/>
    <col min="2713" max="2713" width="9.796875" bestFit="1" customWidth="1"/>
    <col min="2714" max="2714" width="10.6640625" bestFit="1" customWidth="1"/>
    <col min="2715" max="2715" width="9.796875" bestFit="1" customWidth="1"/>
    <col min="2716" max="2716" width="7.06640625" bestFit="1" customWidth="1"/>
    <col min="2717" max="2717" width="9.796875" bestFit="1" customWidth="1"/>
    <col min="2718" max="2718" width="7.06640625" bestFit="1" customWidth="1"/>
    <col min="2719" max="2719" width="9.796875" bestFit="1" customWidth="1"/>
    <col min="2720" max="2720" width="7.06640625" bestFit="1" customWidth="1"/>
    <col min="2721" max="2721" width="9.796875" bestFit="1" customWidth="1"/>
    <col min="2722" max="2722" width="7.06640625" bestFit="1" customWidth="1"/>
    <col min="2723" max="2723" width="9.796875" bestFit="1" customWidth="1"/>
    <col min="2724" max="2724" width="7.06640625" bestFit="1" customWidth="1"/>
    <col min="2725" max="2725" width="9.796875" bestFit="1" customWidth="1"/>
    <col min="2726" max="2726" width="11.265625" bestFit="1" customWidth="1"/>
    <col min="2727" max="2727" width="9.796875" bestFit="1" customWidth="1"/>
    <col min="2728" max="2728" width="10.6640625" bestFit="1" customWidth="1"/>
    <col min="2729" max="2731" width="9.796875" bestFit="1" customWidth="1"/>
    <col min="2732" max="2732" width="7.06640625" bestFit="1" customWidth="1"/>
    <col min="2733" max="2735" width="9.796875" bestFit="1" customWidth="1"/>
    <col min="2736" max="2736" width="11.265625" bestFit="1" customWidth="1"/>
    <col min="2737" max="2737" width="9.796875" bestFit="1" customWidth="1"/>
    <col min="2738" max="2738" width="10.6640625" bestFit="1" customWidth="1"/>
    <col min="2739" max="2739" width="9.796875" bestFit="1" customWidth="1"/>
    <col min="2740" max="2740" width="7.06640625" bestFit="1" customWidth="1"/>
    <col min="2741" max="2741" width="9.796875" bestFit="1" customWidth="1"/>
    <col min="2742" max="2742" width="7.06640625" bestFit="1" customWidth="1"/>
    <col min="2743" max="2743" width="9.796875" bestFit="1" customWidth="1"/>
    <col min="2744" max="2744" width="7.06640625" bestFit="1" customWidth="1"/>
    <col min="2745" max="2745" width="9.796875" bestFit="1" customWidth="1"/>
    <col min="2746" max="2746" width="11.265625" bestFit="1" customWidth="1"/>
    <col min="2747" max="2747" width="9.796875" bestFit="1" customWidth="1"/>
    <col min="2748" max="2748" width="7.06640625" bestFit="1" customWidth="1"/>
    <col min="2749" max="2749" width="9.796875" bestFit="1" customWidth="1"/>
    <col min="2750" max="2750" width="7.06640625" bestFit="1" customWidth="1"/>
    <col min="2751" max="2751" width="9.796875" bestFit="1" customWidth="1"/>
    <col min="2752" max="2752" width="7.06640625" bestFit="1" customWidth="1"/>
    <col min="2753" max="2753" width="9.796875" bestFit="1" customWidth="1"/>
    <col min="2754" max="2754" width="7.06640625" bestFit="1" customWidth="1"/>
    <col min="2755" max="2755" width="9.796875" bestFit="1" customWidth="1"/>
    <col min="2756" max="2756" width="10.6640625" bestFit="1" customWidth="1"/>
    <col min="2757" max="2757" width="9.796875" bestFit="1" customWidth="1"/>
    <col min="2758" max="2758" width="7.06640625" bestFit="1" customWidth="1"/>
    <col min="2759" max="2759" width="9.796875" bestFit="1" customWidth="1"/>
    <col min="2760" max="2760" width="7.06640625" bestFit="1" customWidth="1"/>
    <col min="2761" max="2761" width="9.796875" bestFit="1" customWidth="1"/>
    <col min="2762" max="2762" width="7.06640625" bestFit="1" customWidth="1"/>
    <col min="2763" max="2763" width="9.796875" bestFit="1" customWidth="1"/>
    <col min="2764" max="2764" width="7.06640625" bestFit="1" customWidth="1"/>
    <col min="2765" max="2767" width="9.796875" bestFit="1" customWidth="1"/>
    <col min="2768" max="2768" width="7.06640625" bestFit="1" customWidth="1"/>
    <col min="2769" max="2769" width="9.796875" bestFit="1" customWidth="1"/>
    <col min="2770" max="2770" width="7.06640625" bestFit="1" customWidth="1"/>
    <col min="2771" max="2771" width="9.796875" bestFit="1" customWidth="1"/>
    <col min="2772" max="2772" width="11.265625" bestFit="1" customWidth="1"/>
    <col min="2773" max="2773" width="9.796875" bestFit="1" customWidth="1"/>
    <col min="2774" max="2775" width="9.19921875" bestFit="1" customWidth="1"/>
    <col min="2776" max="2776" width="9.796875" bestFit="1" customWidth="1"/>
    <col min="2777" max="2777" width="7.06640625" bestFit="1" customWidth="1"/>
    <col min="2778" max="2778" width="9.796875" bestFit="1" customWidth="1"/>
    <col min="2779" max="2779" width="11.265625" bestFit="1" customWidth="1"/>
    <col min="2780" max="2780" width="9.796875" bestFit="1" customWidth="1"/>
    <col min="2781" max="2781" width="7.06640625" bestFit="1" customWidth="1"/>
    <col min="2782" max="2782" width="9.796875" bestFit="1" customWidth="1"/>
    <col min="2783" max="2783" width="7.06640625" bestFit="1" customWidth="1"/>
    <col min="2784" max="2784" width="9.796875" bestFit="1" customWidth="1"/>
    <col min="2785" max="2785" width="7.06640625" bestFit="1" customWidth="1"/>
    <col min="2786" max="2788" width="9.796875" bestFit="1" customWidth="1"/>
    <col min="2789" max="2789" width="7.06640625" bestFit="1" customWidth="1"/>
    <col min="2790" max="2790" width="9.796875" bestFit="1" customWidth="1"/>
    <col min="2791" max="2791" width="7.06640625" bestFit="1" customWidth="1"/>
    <col min="2792" max="2792" width="9.796875" bestFit="1" customWidth="1"/>
    <col min="2793" max="2793" width="10.6640625" bestFit="1" customWidth="1"/>
    <col min="2794" max="2794" width="9.796875" bestFit="1" customWidth="1"/>
    <col min="2795" max="2795" width="7.06640625" bestFit="1" customWidth="1"/>
    <col min="2796" max="2796" width="9.796875" bestFit="1" customWidth="1"/>
    <col min="2797" max="2797" width="7.06640625" bestFit="1" customWidth="1"/>
    <col min="2798" max="2798" width="9.796875" bestFit="1" customWidth="1"/>
    <col min="2799" max="2799" width="9.19921875" bestFit="1" customWidth="1"/>
    <col min="2800" max="2800" width="9.796875" bestFit="1" customWidth="1"/>
    <col min="2801" max="2801" width="11.265625" bestFit="1" customWidth="1"/>
    <col min="2802" max="2802" width="9.796875" bestFit="1" customWidth="1"/>
    <col min="2803" max="2803" width="7.06640625" bestFit="1" customWidth="1"/>
    <col min="2804" max="2804" width="9.796875" bestFit="1" customWidth="1"/>
    <col min="2805" max="2805" width="7.06640625" bestFit="1" customWidth="1"/>
    <col min="2806" max="2806" width="9.796875" bestFit="1" customWidth="1"/>
    <col min="2807" max="2807" width="10.6640625" bestFit="1" customWidth="1"/>
    <col min="2808" max="2808" width="9.796875" bestFit="1" customWidth="1"/>
    <col min="2809" max="2809" width="7.06640625" bestFit="1" customWidth="1"/>
    <col min="2810" max="2810" width="9.796875" bestFit="1" customWidth="1"/>
    <col min="2811" max="2811" width="7.06640625" bestFit="1" customWidth="1"/>
    <col min="2812" max="2812" width="9.796875" bestFit="1" customWidth="1"/>
    <col min="2813" max="2813" width="7.06640625" bestFit="1" customWidth="1"/>
    <col min="2814" max="2814" width="9.796875" bestFit="1" customWidth="1"/>
    <col min="2815" max="2815" width="7.06640625" bestFit="1" customWidth="1"/>
    <col min="2816" max="2816" width="9.796875" bestFit="1" customWidth="1"/>
    <col min="2817" max="2817" width="7.06640625" bestFit="1" customWidth="1"/>
    <col min="2818" max="2818" width="9.796875" bestFit="1" customWidth="1"/>
    <col min="2819" max="2819" width="7.06640625" bestFit="1" customWidth="1"/>
    <col min="2820" max="2820" width="9.796875" bestFit="1" customWidth="1"/>
    <col min="2821" max="2821" width="7.06640625" bestFit="1" customWidth="1"/>
    <col min="2822" max="2822" width="9.796875" bestFit="1" customWidth="1"/>
    <col min="2823" max="2823" width="10.6640625" bestFit="1" customWidth="1"/>
    <col min="2824" max="2824" width="9.796875" bestFit="1" customWidth="1"/>
    <col min="2825" max="2825" width="9.19921875" bestFit="1" customWidth="1"/>
    <col min="2826" max="2826" width="9.796875" bestFit="1" customWidth="1"/>
    <col min="2827" max="2833" width="11.265625" bestFit="1" customWidth="1"/>
    <col min="2834" max="2834" width="9.796875" bestFit="1" customWidth="1"/>
    <col min="2835" max="2835" width="7.06640625" bestFit="1" customWidth="1"/>
    <col min="2836" max="2836" width="9.796875" bestFit="1" customWidth="1"/>
    <col min="2837" max="2837" width="7.06640625" bestFit="1" customWidth="1"/>
    <col min="2838" max="2838" width="9.796875" bestFit="1" customWidth="1"/>
    <col min="2839" max="2839" width="7.06640625" bestFit="1" customWidth="1"/>
    <col min="2840" max="2840" width="9.796875" bestFit="1" customWidth="1"/>
    <col min="2841" max="2841" width="7.06640625" bestFit="1" customWidth="1"/>
    <col min="2842" max="2842" width="9.796875" bestFit="1" customWidth="1"/>
    <col min="2843" max="2843" width="7.06640625" bestFit="1" customWidth="1"/>
    <col min="2844" max="2844" width="9.796875" bestFit="1" customWidth="1"/>
    <col min="2845" max="2845" width="11.265625" bestFit="1" customWidth="1"/>
    <col min="2846" max="2846" width="9.796875" bestFit="1" customWidth="1"/>
    <col min="2847" max="2847" width="7.06640625" bestFit="1" customWidth="1"/>
    <col min="2848" max="2848" width="9.796875" bestFit="1" customWidth="1"/>
    <col min="2849" max="2849" width="7.06640625" bestFit="1" customWidth="1"/>
    <col min="2850" max="2850" width="9.796875" bestFit="1" customWidth="1"/>
    <col min="2851" max="2851" width="7.06640625" bestFit="1" customWidth="1"/>
    <col min="2852" max="2852" width="9.796875" bestFit="1" customWidth="1"/>
    <col min="2853" max="2853" width="7.06640625" bestFit="1" customWidth="1"/>
    <col min="2854" max="2854" width="9.796875" bestFit="1" customWidth="1"/>
    <col min="2855" max="2855" width="10.6640625" bestFit="1" customWidth="1"/>
    <col min="2856" max="2856" width="9.796875" bestFit="1" customWidth="1"/>
    <col min="2857" max="2857" width="7.06640625" bestFit="1" customWidth="1"/>
    <col min="2858" max="2858" width="9.796875" bestFit="1" customWidth="1"/>
    <col min="2859" max="2859" width="7.06640625" bestFit="1" customWidth="1"/>
    <col min="2860" max="2860" width="9.796875" bestFit="1" customWidth="1"/>
    <col min="2861" max="2861" width="7.06640625" bestFit="1" customWidth="1"/>
    <col min="2862" max="2862" width="9.796875" bestFit="1" customWidth="1"/>
    <col min="2863" max="2863" width="7.06640625" bestFit="1" customWidth="1"/>
    <col min="2864" max="2864" width="9.796875" bestFit="1" customWidth="1"/>
    <col min="2865" max="2865" width="7.06640625" bestFit="1" customWidth="1"/>
    <col min="2866" max="2866" width="9.796875" bestFit="1" customWidth="1"/>
    <col min="2867" max="2867" width="7.06640625" bestFit="1" customWidth="1"/>
    <col min="2868" max="2868" width="9.796875" bestFit="1" customWidth="1"/>
    <col min="2869" max="2869" width="7.06640625" bestFit="1" customWidth="1"/>
    <col min="2870" max="2872" width="9.796875" bestFit="1" customWidth="1"/>
    <col min="2873" max="2873" width="7.06640625" bestFit="1" customWidth="1"/>
    <col min="2874" max="2874" width="9.796875" bestFit="1" customWidth="1"/>
    <col min="2875" max="2875" width="7.06640625" bestFit="1" customWidth="1"/>
    <col min="2876" max="2876" width="9.796875" bestFit="1" customWidth="1"/>
    <col min="2877" max="2877" width="7.06640625" bestFit="1" customWidth="1"/>
    <col min="2878" max="2878" width="9.796875" bestFit="1" customWidth="1"/>
    <col min="2879" max="2879" width="7.06640625" bestFit="1" customWidth="1"/>
    <col min="2880" max="2880" width="9.796875" bestFit="1" customWidth="1"/>
    <col min="2881" max="2881" width="7.06640625" bestFit="1" customWidth="1"/>
    <col min="2882" max="2882" width="9.796875" bestFit="1" customWidth="1"/>
    <col min="2883" max="2883" width="7.06640625" bestFit="1" customWidth="1"/>
    <col min="2884" max="2884" width="9.796875" bestFit="1" customWidth="1"/>
    <col min="2885" max="2885" width="9.19921875" bestFit="1" customWidth="1"/>
    <col min="2886" max="2886" width="9.796875" bestFit="1" customWidth="1"/>
    <col min="2887" max="2887" width="7.06640625" bestFit="1" customWidth="1"/>
    <col min="2888" max="2888" width="9.796875" bestFit="1" customWidth="1"/>
    <col min="2889" max="2889" width="7.06640625" bestFit="1" customWidth="1"/>
    <col min="2890" max="2894" width="9.796875" bestFit="1" customWidth="1"/>
    <col min="2895" max="2895" width="7.06640625" bestFit="1" customWidth="1"/>
    <col min="2896" max="2896" width="9.796875" bestFit="1" customWidth="1"/>
    <col min="2897" max="2897" width="7.06640625" bestFit="1" customWidth="1"/>
    <col min="2898" max="2898" width="9.796875" bestFit="1" customWidth="1"/>
    <col min="2899" max="2899" width="7.06640625" bestFit="1" customWidth="1"/>
    <col min="2900" max="2900" width="9.796875" bestFit="1" customWidth="1"/>
    <col min="2901" max="2901" width="7.06640625" bestFit="1" customWidth="1"/>
    <col min="2902" max="2902" width="9.796875" bestFit="1" customWidth="1"/>
    <col min="2903" max="2903" width="7.06640625" bestFit="1" customWidth="1"/>
    <col min="2904" max="2904" width="9.796875" bestFit="1" customWidth="1"/>
    <col min="2905" max="2905" width="7.06640625" bestFit="1" customWidth="1"/>
    <col min="2906" max="2906" width="9.796875" bestFit="1" customWidth="1"/>
    <col min="2907" max="2907" width="7.06640625" bestFit="1" customWidth="1"/>
    <col min="2908" max="2908" width="9.796875" bestFit="1" customWidth="1"/>
    <col min="2909" max="2909" width="7.06640625" bestFit="1" customWidth="1"/>
    <col min="2910" max="2910" width="9.796875" bestFit="1" customWidth="1"/>
    <col min="2911" max="2911" width="7.06640625" bestFit="1" customWidth="1"/>
    <col min="2912" max="2912" width="9.796875" bestFit="1" customWidth="1"/>
    <col min="2913" max="2913" width="7.06640625" bestFit="1" customWidth="1"/>
    <col min="2914" max="2914" width="9.796875" bestFit="1" customWidth="1"/>
    <col min="2915" max="2915" width="7.06640625" bestFit="1" customWidth="1"/>
    <col min="2916" max="2916" width="9.796875" bestFit="1" customWidth="1"/>
    <col min="2917" max="2917" width="7.06640625" bestFit="1" customWidth="1"/>
    <col min="2918" max="2918" width="9.796875" bestFit="1" customWidth="1"/>
    <col min="2919" max="2919" width="7.06640625" bestFit="1" customWidth="1"/>
    <col min="2920" max="2920" width="9.796875" bestFit="1" customWidth="1"/>
    <col min="2921" max="2921" width="7.06640625" bestFit="1" customWidth="1"/>
    <col min="2922" max="2924" width="9.796875" bestFit="1" customWidth="1"/>
    <col min="2925" max="2925" width="10.6640625" bestFit="1" customWidth="1"/>
    <col min="2926" max="2926" width="9.796875" bestFit="1" customWidth="1"/>
    <col min="2927" max="2927" width="7.06640625" bestFit="1" customWidth="1"/>
    <col min="2928" max="2928" width="9.796875" bestFit="1" customWidth="1"/>
    <col min="2929" max="2929" width="7.06640625" bestFit="1" customWidth="1"/>
    <col min="2930" max="2930" width="9.796875" bestFit="1" customWidth="1"/>
    <col min="2931" max="2931" width="7.06640625" bestFit="1" customWidth="1"/>
    <col min="2932" max="2934" width="9.796875" bestFit="1" customWidth="1"/>
    <col min="2935" max="2935" width="7.06640625" bestFit="1" customWidth="1"/>
    <col min="2936" max="2936" width="9.796875" bestFit="1" customWidth="1"/>
    <col min="2937" max="2937" width="10.6640625" bestFit="1" customWidth="1"/>
    <col min="2938" max="2938" width="9.796875" bestFit="1" customWidth="1"/>
    <col min="2939" max="2939" width="10.6640625" bestFit="1" customWidth="1"/>
    <col min="2940" max="2940" width="9.796875" bestFit="1" customWidth="1"/>
    <col min="2941" max="2941" width="11.265625" bestFit="1" customWidth="1"/>
    <col min="2942" max="2942" width="9.796875" bestFit="1" customWidth="1"/>
    <col min="2943" max="2943" width="11.265625" bestFit="1" customWidth="1"/>
    <col min="2944" max="2944" width="9.796875" bestFit="1" customWidth="1"/>
    <col min="2945" max="2945" width="7.06640625" bestFit="1" customWidth="1"/>
    <col min="2946" max="2946" width="9.796875" bestFit="1" customWidth="1"/>
    <col min="2947" max="2947" width="7.06640625" bestFit="1" customWidth="1"/>
    <col min="2948" max="2948" width="9.796875" bestFit="1" customWidth="1"/>
    <col min="2949" max="2949" width="7.06640625" bestFit="1" customWidth="1"/>
    <col min="2950" max="2950" width="9.796875" bestFit="1" customWidth="1"/>
    <col min="2951" max="2951" width="7.06640625" bestFit="1" customWidth="1"/>
    <col min="2952" max="2952" width="9.796875" bestFit="1" customWidth="1"/>
    <col min="2953" max="2953" width="7.06640625" bestFit="1" customWidth="1"/>
    <col min="2954" max="2954" width="9.796875" bestFit="1" customWidth="1"/>
    <col min="2955" max="2955" width="7.06640625" bestFit="1" customWidth="1"/>
    <col min="2956" max="2956" width="9.796875" bestFit="1" customWidth="1"/>
    <col min="2957" max="2957" width="7.06640625" bestFit="1" customWidth="1"/>
    <col min="2958" max="2958" width="9.796875" bestFit="1" customWidth="1"/>
    <col min="2959" max="2959" width="7.06640625" bestFit="1" customWidth="1"/>
    <col min="2960" max="2960" width="9.796875" bestFit="1" customWidth="1"/>
    <col min="2961" max="2961" width="7.06640625" bestFit="1" customWidth="1"/>
    <col min="2962" max="2962" width="9.796875" bestFit="1" customWidth="1"/>
    <col min="2963" max="2963" width="7.06640625" bestFit="1" customWidth="1"/>
    <col min="2964" max="2964" width="9.796875" bestFit="1" customWidth="1"/>
    <col min="2965" max="2966" width="7.06640625" bestFit="1" customWidth="1"/>
    <col min="2967" max="2967" width="9.796875" bestFit="1" customWidth="1"/>
    <col min="2968" max="2968" width="7.06640625" bestFit="1" customWidth="1"/>
    <col min="2969" max="2969" width="9.796875" bestFit="1" customWidth="1"/>
    <col min="2970" max="2970" width="10.6640625" bestFit="1" customWidth="1"/>
    <col min="2971" max="2971" width="9.796875" bestFit="1" customWidth="1"/>
    <col min="2972" max="2972" width="7.06640625" bestFit="1" customWidth="1"/>
    <col min="2973" max="2973" width="9.796875" bestFit="1" customWidth="1"/>
    <col min="2974" max="2974" width="7.06640625" bestFit="1" customWidth="1"/>
    <col min="2975" max="2975" width="9.796875" bestFit="1" customWidth="1"/>
    <col min="2976" max="2980" width="10.6640625" bestFit="1" customWidth="1"/>
    <col min="2981" max="2981" width="9.796875" bestFit="1" customWidth="1"/>
    <col min="2982" max="2982" width="7.06640625" bestFit="1" customWidth="1"/>
    <col min="2983" max="2983" width="9.796875" bestFit="1" customWidth="1"/>
    <col min="2984" max="2984" width="7.06640625" bestFit="1" customWidth="1"/>
    <col min="2985" max="2985" width="9.796875" bestFit="1" customWidth="1"/>
    <col min="2986" max="2986" width="7.06640625" bestFit="1" customWidth="1"/>
    <col min="2987" max="2987" width="9.796875" bestFit="1" customWidth="1"/>
    <col min="2988" max="2988" width="7.06640625" bestFit="1" customWidth="1"/>
    <col min="2989" max="2989" width="9.796875" bestFit="1" customWidth="1"/>
    <col min="2990" max="2990" width="10.6640625" bestFit="1" customWidth="1"/>
    <col min="2991" max="2993" width="9.796875" bestFit="1" customWidth="1"/>
    <col min="2994" max="2994" width="7.06640625" bestFit="1" customWidth="1"/>
    <col min="2995" max="2995" width="9.796875" bestFit="1" customWidth="1"/>
    <col min="2996" max="2996" width="7.06640625" bestFit="1" customWidth="1"/>
    <col min="2997" max="2997" width="9.796875" bestFit="1" customWidth="1"/>
    <col min="2998" max="2998" width="7.06640625" bestFit="1" customWidth="1"/>
    <col min="2999" max="2999" width="9.796875" bestFit="1" customWidth="1"/>
    <col min="3000" max="3000" width="7.06640625" bestFit="1" customWidth="1"/>
    <col min="3001" max="3001" width="9.796875" bestFit="1" customWidth="1"/>
    <col min="3002" max="3002" width="7.06640625" bestFit="1" customWidth="1"/>
    <col min="3003" max="3003" width="9.796875" bestFit="1" customWidth="1"/>
    <col min="3004" max="3004" width="7.06640625" bestFit="1" customWidth="1"/>
    <col min="3005" max="3005" width="9.796875" bestFit="1" customWidth="1"/>
    <col min="3006" max="3006" width="7.06640625" bestFit="1" customWidth="1"/>
    <col min="3007" max="3007" width="9.796875" bestFit="1" customWidth="1"/>
    <col min="3008" max="3008" width="7.06640625" bestFit="1" customWidth="1"/>
    <col min="3009" max="3011" width="9.796875" bestFit="1" customWidth="1"/>
    <col min="3012" max="3012" width="9.19921875" bestFit="1" customWidth="1"/>
    <col min="3013" max="3013" width="9.796875" bestFit="1" customWidth="1"/>
    <col min="3014" max="3014" width="7.06640625" bestFit="1" customWidth="1"/>
    <col min="3015" max="3015" width="9.796875" bestFit="1" customWidth="1"/>
    <col min="3016" max="3016" width="7.06640625" bestFit="1" customWidth="1"/>
    <col min="3017" max="3017" width="9.796875" bestFit="1" customWidth="1"/>
    <col min="3018" max="3018" width="9.19921875" bestFit="1" customWidth="1"/>
    <col min="3019" max="3019" width="9.796875" bestFit="1" customWidth="1"/>
    <col min="3020" max="3020" width="7.06640625" bestFit="1" customWidth="1"/>
    <col min="3021" max="3021" width="9.796875" bestFit="1" customWidth="1"/>
    <col min="3022" max="3022" width="10.6640625" bestFit="1" customWidth="1"/>
    <col min="3023" max="3023" width="9.796875" bestFit="1" customWidth="1"/>
    <col min="3024" max="3024" width="7.06640625" bestFit="1" customWidth="1"/>
    <col min="3025" max="3025" width="9.796875" bestFit="1" customWidth="1"/>
    <col min="3026" max="3026" width="7.06640625" bestFit="1" customWidth="1"/>
    <col min="3027" max="3027" width="9.796875" bestFit="1" customWidth="1"/>
    <col min="3028" max="3028" width="7.06640625" bestFit="1" customWidth="1"/>
    <col min="3029" max="3029" width="9.796875" bestFit="1" customWidth="1"/>
    <col min="3030" max="3030" width="7.06640625" bestFit="1" customWidth="1"/>
    <col min="3031" max="3031" width="9.796875" bestFit="1" customWidth="1"/>
    <col min="3032" max="3032" width="7.06640625" bestFit="1" customWidth="1"/>
    <col min="3033" max="3033" width="9.796875" bestFit="1" customWidth="1"/>
    <col min="3034" max="3034" width="7.06640625" bestFit="1" customWidth="1"/>
    <col min="3035" max="3035" width="9.796875" bestFit="1" customWidth="1"/>
    <col min="3036" max="3036" width="7.06640625" bestFit="1" customWidth="1"/>
    <col min="3037" max="3037" width="9.796875" bestFit="1" customWidth="1"/>
    <col min="3038" max="3038" width="7.06640625" bestFit="1" customWidth="1"/>
    <col min="3039" max="3039" width="9.796875" bestFit="1" customWidth="1"/>
    <col min="3040" max="3040" width="7.06640625" bestFit="1" customWidth="1"/>
    <col min="3041" max="3041" width="9.796875" bestFit="1" customWidth="1"/>
    <col min="3042" max="3042" width="7.06640625" bestFit="1" customWidth="1"/>
    <col min="3043" max="3043" width="9.796875" bestFit="1" customWidth="1"/>
    <col min="3044" max="3044" width="7.06640625" bestFit="1" customWidth="1"/>
    <col min="3045" max="3045" width="9.796875" bestFit="1" customWidth="1"/>
    <col min="3046" max="3046" width="7.06640625" bestFit="1" customWidth="1"/>
    <col min="3047" max="3047" width="9.796875" bestFit="1" customWidth="1"/>
    <col min="3048" max="3048" width="11.265625" bestFit="1" customWidth="1"/>
    <col min="3049" max="3049" width="9.796875" bestFit="1" customWidth="1"/>
    <col min="3050" max="3050" width="7.06640625" bestFit="1" customWidth="1"/>
    <col min="3051" max="3051" width="9.796875" bestFit="1" customWidth="1"/>
    <col min="3052" max="3052" width="7.06640625" bestFit="1" customWidth="1"/>
    <col min="3053" max="3053" width="9.796875" bestFit="1" customWidth="1"/>
    <col min="3054" max="3054" width="7.06640625" bestFit="1" customWidth="1"/>
    <col min="3055" max="3055" width="9.796875" bestFit="1" customWidth="1"/>
    <col min="3056" max="3056" width="7.06640625" bestFit="1" customWidth="1"/>
    <col min="3057" max="3059" width="9.796875" bestFit="1" customWidth="1"/>
    <col min="3060" max="3060" width="11.265625" bestFit="1" customWidth="1"/>
    <col min="3061" max="3061" width="9.796875" bestFit="1" customWidth="1"/>
    <col min="3062" max="3062" width="10.6640625" bestFit="1" customWidth="1"/>
    <col min="3063" max="3063" width="9.796875" bestFit="1" customWidth="1"/>
    <col min="3064" max="3064" width="11.265625" bestFit="1" customWidth="1"/>
    <col min="3065" max="3065" width="9.796875" bestFit="1" customWidth="1"/>
    <col min="3066" max="3066" width="10.6640625" bestFit="1" customWidth="1"/>
    <col min="3067" max="3069" width="9.796875" bestFit="1" customWidth="1"/>
    <col min="3070" max="3070" width="7.06640625" bestFit="1" customWidth="1"/>
    <col min="3071" max="3071" width="9.796875" bestFit="1" customWidth="1"/>
    <col min="3072" max="3072" width="11.265625" bestFit="1" customWidth="1"/>
    <col min="3073" max="3073" width="9.796875" bestFit="1" customWidth="1"/>
    <col min="3074" max="3074" width="7.06640625" bestFit="1" customWidth="1"/>
    <col min="3075" max="3075" width="9.796875" bestFit="1" customWidth="1"/>
    <col min="3076" max="3076" width="7.06640625" bestFit="1" customWidth="1"/>
    <col min="3077" max="3077" width="9.796875" bestFit="1" customWidth="1"/>
    <col min="3078" max="3078" width="7.06640625" bestFit="1" customWidth="1"/>
    <col min="3079" max="3079" width="9.796875" bestFit="1" customWidth="1"/>
    <col min="3080" max="3080" width="9.19921875" bestFit="1" customWidth="1"/>
    <col min="3081" max="3083" width="9.796875" bestFit="1" customWidth="1"/>
    <col min="3084" max="3084" width="10.6640625" bestFit="1" customWidth="1"/>
    <col min="3085" max="3085" width="9.796875" bestFit="1" customWidth="1"/>
    <col min="3086" max="3086" width="7.06640625" bestFit="1" customWidth="1"/>
    <col min="3087" max="3087" width="9.796875" bestFit="1" customWidth="1"/>
    <col min="3088" max="3088" width="7.06640625" bestFit="1" customWidth="1"/>
    <col min="3089" max="3089" width="9.796875" bestFit="1" customWidth="1"/>
    <col min="3090" max="3090" width="7.06640625" bestFit="1" customWidth="1"/>
    <col min="3091" max="3093" width="9.796875" bestFit="1" customWidth="1"/>
    <col min="3094" max="3094" width="7.06640625" bestFit="1" customWidth="1"/>
    <col min="3095" max="3095" width="9.796875" bestFit="1" customWidth="1"/>
    <col min="3096" max="3096" width="7.06640625" bestFit="1" customWidth="1"/>
    <col min="3097" max="3097" width="9.796875" bestFit="1" customWidth="1"/>
    <col min="3098" max="3098" width="7.06640625" bestFit="1" customWidth="1"/>
    <col min="3099" max="3099" width="9.796875" bestFit="1" customWidth="1"/>
    <col min="3100" max="3100" width="7.06640625" bestFit="1" customWidth="1"/>
    <col min="3101" max="3101" width="9.796875" bestFit="1" customWidth="1"/>
    <col min="3102" max="3102" width="7.06640625" bestFit="1" customWidth="1"/>
    <col min="3103" max="3103" width="9.796875" bestFit="1" customWidth="1"/>
    <col min="3104" max="3104" width="7.06640625" bestFit="1" customWidth="1"/>
    <col min="3105" max="3105" width="9.796875" bestFit="1" customWidth="1"/>
    <col min="3106" max="3106" width="7.06640625" bestFit="1" customWidth="1"/>
    <col min="3107" max="3107" width="9.796875" bestFit="1" customWidth="1"/>
    <col min="3108" max="3108" width="7.06640625" bestFit="1" customWidth="1"/>
    <col min="3109" max="3109" width="9.796875" bestFit="1" customWidth="1"/>
    <col min="3110" max="3110" width="7.06640625" bestFit="1" customWidth="1"/>
    <col min="3111" max="3113" width="9.796875" bestFit="1" customWidth="1"/>
    <col min="3114" max="3114" width="7.06640625" bestFit="1" customWidth="1"/>
    <col min="3115" max="3115" width="9.796875" bestFit="1" customWidth="1"/>
    <col min="3116" max="3116" width="7.06640625" bestFit="1" customWidth="1"/>
    <col min="3117" max="3117" width="9.796875" bestFit="1" customWidth="1"/>
    <col min="3118" max="3118" width="7.06640625" bestFit="1" customWidth="1"/>
    <col min="3119" max="3119" width="9.796875" bestFit="1" customWidth="1"/>
    <col min="3120" max="3120" width="7.06640625" bestFit="1" customWidth="1"/>
    <col min="3121" max="3121" width="9.796875" bestFit="1" customWidth="1"/>
    <col min="3122" max="3122" width="7.06640625" bestFit="1" customWidth="1"/>
    <col min="3123" max="3125" width="9.796875" bestFit="1" customWidth="1"/>
    <col min="3126" max="3126" width="7.06640625" bestFit="1" customWidth="1"/>
    <col min="3127" max="3127" width="9.796875" bestFit="1" customWidth="1"/>
    <col min="3128" max="3128" width="7.06640625" bestFit="1" customWidth="1"/>
    <col min="3129" max="3129" width="9.796875" bestFit="1" customWidth="1"/>
    <col min="3130" max="3130" width="7.06640625" bestFit="1" customWidth="1"/>
    <col min="3131" max="3131" width="9.796875" bestFit="1" customWidth="1"/>
    <col min="3132" max="3132" width="7.06640625" bestFit="1" customWidth="1"/>
    <col min="3133" max="3135" width="9.796875" bestFit="1" customWidth="1"/>
    <col min="3136" max="3136" width="7.06640625" bestFit="1" customWidth="1"/>
    <col min="3137" max="3137" width="9.796875" bestFit="1" customWidth="1"/>
    <col min="3138" max="3138" width="10.6640625" bestFit="1" customWidth="1"/>
    <col min="3139" max="3139" width="9.796875" bestFit="1" customWidth="1"/>
    <col min="3140" max="3145" width="10.6640625" bestFit="1" customWidth="1"/>
    <col min="3146" max="3146" width="9.796875" bestFit="1" customWidth="1"/>
    <col min="3147" max="3147" width="7.06640625" bestFit="1" customWidth="1"/>
    <col min="3148" max="3148" width="9.796875" bestFit="1" customWidth="1"/>
    <col min="3149" max="3149" width="11.265625" bestFit="1" customWidth="1"/>
    <col min="3150" max="3150" width="9.796875" bestFit="1" customWidth="1"/>
    <col min="3151" max="3151" width="11.265625" bestFit="1" customWidth="1"/>
    <col min="3152" max="3152" width="9.796875" bestFit="1" customWidth="1"/>
    <col min="3153" max="3153" width="7.06640625" bestFit="1" customWidth="1"/>
    <col min="3154" max="3154" width="9.796875" bestFit="1" customWidth="1"/>
    <col min="3155" max="3155" width="7.06640625" bestFit="1" customWidth="1"/>
    <col min="3156" max="3156" width="9.796875" bestFit="1" customWidth="1"/>
    <col min="3157" max="3157" width="7.06640625" bestFit="1" customWidth="1"/>
    <col min="3158" max="3158" width="9.796875" bestFit="1" customWidth="1"/>
    <col min="3159" max="3159" width="7.06640625" bestFit="1" customWidth="1"/>
    <col min="3160" max="3160" width="9.796875" bestFit="1" customWidth="1"/>
    <col min="3161" max="3161" width="7.06640625" bestFit="1" customWidth="1"/>
    <col min="3162" max="3164" width="9.796875" bestFit="1" customWidth="1"/>
    <col min="3165" max="3165" width="7.06640625" bestFit="1" customWidth="1"/>
    <col min="3166" max="3166" width="9.796875" bestFit="1" customWidth="1"/>
    <col min="3167" max="3167" width="10.6640625" bestFit="1" customWidth="1"/>
    <col min="3168" max="3168" width="9.796875" bestFit="1" customWidth="1"/>
    <col min="3169" max="3169" width="7.06640625" bestFit="1" customWidth="1"/>
    <col min="3170" max="3170" width="9.796875" bestFit="1" customWidth="1"/>
    <col min="3171" max="3171" width="7.06640625" bestFit="1" customWidth="1"/>
    <col min="3172" max="3172" width="9.796875" bestFit="1" customWidth="1"/>
    <col min="3173" max="3173" width="7.06640625" bestFit="1" customWidth="1"/>
    <col min="3174" max="3174" width="9.796875" bestFit="1" customWidth="1"/>
    <col min="3175" max="3175" width="7.06640625" bestFit="1" customWidth="1"/>
    <col min="3176" max="3176" width="9.796875" bestFit="1" customWidth="1"/>
    <col min="3177" max="3177" width="10.6640625" bestFit="1" customWidth="1"/>
    <col min="3178" max="3180" width="9.796875" bestFit="1" customWidth="1"/>
    <col min="3181" max="3181" width="9.19921875" bestFit="1" customWidth="1"/>
    <col min="3182" max="3182" width="9.796875" bestFit="1" customWidth="1"/>
    <col min="3183" max="3183" width="7.06640625" bestFit="1" customWidth="1"/>
    <col min="3184" max="3184" width="9.796875" bestFit="1" customWidth="1"/>
    <col min="3185" max="3185" width="7.06640625" bestFit="1" customWidth="1"/>
    <col min="3186" max="3186" width="9.796875" bestFit="1" customWidth="1"/>
    <col min="3187" max="3187" width="10.6640625" bestFit="1" customWidth="1"/>
    <col min="3188" max="3188" width="9.796875" bestFit="1" customWidth="1"/>
    <col min="3189" max="3189" width="7.06640625" bestFit="1" customWidth="1"/>
    <col min="3190" max="3190" width="9.796875" bestFit="1" customWidth="1"/>
    <col min="3191" max="3191" width="7.06640625" bestFit="1" customWidth="1"/>
    <col min="3192" max="3192" width="9.796875" bestFit="1" customWidth="1"/>
    <col min="3193" max="3193" width="7.06640625" bestFit="1" customWidth="1"/>
    <col min="3194" max="3194" width="9.796875" bestFit="1" customWidth="1"/>
    <col min="3195" max="3195" width="7.06640625" bestFit="1" customWidth="1"/>
    <col min="3196" max="3196" width="9.796875" bestFit="1" customWidth="1"/>
    <col min="3197" max="3197" width="10.6640625" bestFit="1" customWidth="1"/>
    <col min="3198" max="3198" width="9.796875" bestFit="1" customWidth="1"/>
    <col min="3199" max="3199" width="7.06640625" bestFit="1" customWidth="1"/>
    <col min="3200" max="3200" width="9.796875" bestFit="1" customWidth="1"/>
    <col min="3201" max="3201" width="7.06640625" bestFit="1" customWidth="1"/>
    <col min="3202" max="3202" width="9.796875" bestFit="1" customWidth="1"/>
    <col min="3203" max="3203" width="7.06640625" bestFit="1" customWidth="1"/>
    <col min="3204" max="3204" width="9.796875" bestFit="1" customWidth="1"/>
    <col min="3205" max="3205" width="11.265625" bestFit="1" customWidth="1"/>
    <col min="3206" max="3208" width="9.796875" bestFit="1" customWidth="1"/>
    <col min="3209" max="3209" width="7.06640625" bestFit="1" customWidth="1"/>
    <col min="3210" max="3210" width="9.796875" bestFit="1" customWidth="1"/>
    <col min="3211" max="3211" width="7.06640625" bestFit="1" customWidth="1"/>
    <col min="3212" max="3212" width="9.796875" bestFit="1" customWidth="1"/>
    <col min="3213" max="3213" width="7.06640625" bestFit="1" customWidth="1"/>
    <col min="3214" max="3214" width="9.796875" bestFit="1" customWidth="1"/>
    <col min="3215" max="3215" width="7.06640625" bestFit="1" customWidth="1"/>
    <col min="3216" max="3216" width="9.796875" bestFit="1" customWidth="1"/>
    <col min="3217" max="3217" width="7.06640625" bestFit="1" customWidth="1"/>
    <col min="3218" max="3218" width="9.796875" bestFit="1" customWidth="1"/>
    <col min="3219" max="3219" width="11.265625" bestFit="1" customWidth="1"/>
    <col min="3220" max="3220" width="9.796875" bestFit="1" customWidth="1"/>
    <col min="3221" max="3221" width="10.6640625" bestFit="1" customWidth="1"/>
    <col min="3222" max="3222" width="9.796875" bestFit="1" customWidth="1"/>
    <col min="3223" max="3223" width="7.06640625" bestFit="1" customWidth="1"/>
    <col min="3224" max="3224" width="9.796875" bestFit="1" customWidth="1"/>
    <col min="3225" max="3225" width="7.06640625" bestFit="1" customWidth="1"/>
    <col min="3226" max="3226" width="9.796875" bestFit="1" customWidth="1"/>
    <col min="3227" max="3228" width="7.06640625" bestFit="1" customWidth="1"/>
    <col min="3229" max="3229" width="9.796875" bestFit="1" customWidth="1"/>
    <col min="3230" max="3230" width="7.06640625" bestFit="1" customWidth="1"/>
    <col min="3231" max="3231" width="9.796875" bestFit="1" customWidth="1"/>
    <col min="3232" max="3232" width="10.6640625" bestFit="1" customWidth="1"/>
    <col min="3233" max="3233" width="9.796875" bestFit="1" customWidth="1"/>
    <col min="3234" max="3234" width="7.06640625" bestFit="1" customWidth="1"/>
    <col min="3235" max="3235" width="9.796875" bestFit="1" customWidth="1"/>
    <col min="3236" max="3236" width="7.06640625" bestFit="1" customWidth="1"/>
    <col min="3237" max="3237" width="9.796875" bestFit="1" customWidth="1"/>
    <col min="3238" max="3239" width="9.19921875" bestFit="1" customWidth="1"/>
    <col min="3240" max="3240" width="9.796875" bestFit="1" customWidth="1"/>
    <col min="3241" max="3241" width="7.06640625" bestFit="1" customWidth="1"/>
    <col min="3242" max="3242" width="9.796875" bestFit="1" customWidth="1"/>
    <col min="3243" max="3243" width="7.06640625" bestFit="1" customWidth="1"/>
    <col min="3244" max="3244" width="9.796875" bestFit="1" customWidth="1"/>
    <col min="3245" max="3245" width="9.19921875" bestFit="1" customWidth="1"/>
    <col min="3246" max="3246" width="9.796875" bestFit="1" customWidth="1"/>
    <col min="3247" max="3247" width="10.6640625" bestFit="1" customWidth="1"/>
    <col min="3248" max="3248" width="9.796875" bestFit="1" customWidth="1"/>
    <col min="3249" max="3249" width="9.19921875" bestFit="1" customWidth="1"/>
    <col min="3250" max="3250" width="9.796875" bestFit="1" customWidth="1"/>
    <col min="3251" max="3251" width="7.06640625" bestFit="1" customWidth="1"/>
    <col min="3252" max="3252" width="9.796875" bestFit="1" customWidth="1"/>
    <col min="3253" max="3253" width="7.06640625" bestFit="1" customWidth="1"/>
    <col min="3254" max="3254" width="9.796875" bestFit="1" customWidth="1"/>
    <col min="3255" max="3255" width="7.06640625" bestFit="1" customWidth="1"/>
    <col min="3256" max="3256" width="9.796875" bestFit="1" customWidth="1"/>
    <col min="3257" max="3257" width="7.06640625" bestFit="1" customWidth="1"/>
    <col min="3258" max="3258" width="9.796875" bestFit="1" customWidth="1"/>
    <col min="3259" max="3260" width="10.6640625" bestFit="1" customWidth="1"/>
    <col min="3261" max="3261" width="9.796875" bestFit="1" customWidth="1"/>
    <col min="3262" max="3262" width="7.06640625" bestFit="1" customWidth="1"/>
    <col min="3263" max="3263" width="9.796875" bestFit="1" customWidth="1"/>
    <col min="3264" max="3264" width="11.265625" bestFit="1" customWidth="1"/>
    <col min="3265" max="3265" width="9.796875" bestFit="1" customWidth="1"/>
    <col min="3266" max="3266" width="11.265625" bestFit="1" customWidth="1"/>
    <col min="3267" max="3269" width="9.796875" bestFit="1" customWidth="1"/>
    <col min="3270" max="3270" width="7.06640625" bestFit="1" customWidth="1"/>
    <col min="3271" max="3271" width="9.796875" bestFit="1" customWidth="1"/>
    <col min="3272" max="3272" width="7.06640625" bestFit="1" customWidth="1"/>
    <col min="3273" max="3273" width="9.796875" bestFit="1" customWidth="1"/>
    <col min="3274" max="3274" width="9.19921875" bestFit="1" customWidth="1"/>
    <col min="3275" max="3277" width="9.796875" bestFit="1" customWidth="1"/>
    <col min="3278" max="3278" width="7.06640625" bestFit="1" customWidth="1"/>
    <col min="3279" max="3279" width="9.796875" bestFit="1" customWidth="1"/>
    <col min="3280" max="3280" width="7.06640625" bestFit="1" customWidth="1"/>
    <col min="3281" max="3281" width="9.796875" bestFit="1" customWidth="1"/>
    <col min="3282" max="3282" width="7.06640625" bestFit="1" customWidth="1"/>
    <col min="3283" max="3285" width="9.796875" bestFit="1" customWidth="1"/>
    <col min="3286" max="3286" width="7.06640625" bestFit="1" customWidth="1"/>
    <col min="3287" max="3287" width="9.796875" bestFit="1" customWidth="1"/>
    <col min="3288" max="3288" width="7.06640625" bestFit="1" customWidth="1"/>
    <col min="3289" max="3289" width="9.796875" bestFit="1" customWidth="1"/>
    <col min="3290" max="3290" width="7.06640625" bestFit="1" customWidth="1"/>
    <col min="3291" max="3291" width="9.796875" bestFit="1" customWidth="1"/>
    <col min="3292" max="3292" width="10.6640625" bestFit="1" customWidth="1"/>
    <col min="3293" max="3293" width="9.796875" bestFit="1" customWidth="1"/>
    <col min="3294" max="3294" width="7.06640625" bestFit="1" customWidth="1"/>
    <col min="3295" max="3295" width="9.796875" bestFit="1" customWidth="1"/>
    <col min="3296" max="3296" width="11.265625" bestFit="1" customWidth="1"/>
    <col min="3297" max="3297" width="9.796875" bestFit="1" customWidth="1"/>
    <col min="3298" max="3298" width="7.06640625" bestFit="1" customWidth="1"/>
    <col min="3299" max="3299" width="9.796875" bestFit="1" customWidth="1"/>
    <col min="3300" max="3300" width="10.6640625" bestFit="1" customWidth="1"/>
    <col min="3301" max="3301" width="9.796875" bestFit="1" customWidth="1"/>
    <col min="3302" max="3302" width="7.06640625" bestFit="1" customWidth="1"/>
    <col min="3303" max="3303" width="9.796875" bestFit="1" customWidth="1"/>
    <col min="3304" max="3304" width="7.06640625" bestFit="1" customWidth="1"/>
    <col min="3305" max="3305" width="9.796875" bestFit="1" customWidth="1"/>
    <col min="3306" max="3306" width="7.06640625" bestFit="1" customWidth="1"/>
    <col min="3307" max="3307" width="9.796875" bestFit="1" customWidth="1"/>
    <col min="3308" max="3308" width="7.06640625" bestFit="1" customWidth="1"/>
    <col min="3309" max="3309" width="9.796875" bestFit="1" customWidth="1"/>
    <col min="3310" max="3310" width="7.06640625" bestFit="1" customWidth="1"/>
    <col min="3311" max="3311" width="9.796875" bestFit="1" customWidth="1"/>
    <col min="3312" max="3312" width="10.6640625" bestFit="1" customWidth="1"/>
    <col min="3313" max="3313" width="9.796875" bestFit="1" customWidth="1"/>
    <col min="3314" max="3314" width="7.06640625" bestFit="1" customWidth="1"/>
    <col min="3315" max="3315" width="9.796875" bestFit="1" customWidth="1"/>
    <col min="3316" max="3316" width="7.06640625" bestFit="1" customWidth="1"/>
    <col min="3317" max="3317" width="9.796875" bestFit="1" customWidth="1"/>
    <col min="3318" max="3318" width="10.6640625" bestFit="1" customWidth="1"/>
    <col min="3319" max="3319" width="9.796875" bestFit="1" customWidth="1"/>
    <col min="3320" max="3320" width="7.06640625" bestFit="1" customWidth="1"/>
    <col min="3321" max="3321" width="9.796875" bestFit="1" customWidth="1"/>
    <col min="3322" max="3322" width="7.06640625" bestFit="1" customWidth="1"/>
    <col min="3323" max="3327" width="9.796875" bestFit="1" customWidth="1"/>
    <col min="3328" max="3329" width="10.6640625" bestFit="1" customWidth="1"/>
    <col min="3330" max="3330" width="9.796875" bestFit="1" customWidth="1"/>
    <col min="3331" max="3331" width="9.19921875" bestFit="1" customWidth="1"/>
    <col min="3332" max="3332" width="9.796875" bestFit="1" customWidth="1"/>
    <col min="3333" max="3333" width="7.06640625" bestFit="1" customWidth="1"/>
    <col min="3334" max="3334" width="9.796875" bestFit="1" customWidth="1"/>
    <col min="3335" max="3335" width="9.19921875" bestFit="1" customWidth="1"/>
    <col min="3336" max="3336" width="9.796875" bestFit="1" customWidth="1"/>
    <col min="3337" max="3337" width="7.06640625" bestFit="1" customWidth="1"/>
    <col min="3338" max="3338" width="9.796875" bestFit="1" customWidth="1"/>
    <col min="3339" max="3339" width="7.06640625" bestFit="1" customWidth="1"/>
    <col min="3340" max="3340" width="9.796875" bestFit="1" customWidth="1"/>
    <col min="3341" max="3341" width="10.6640625" bestFit="1" customWidth="1"/>
    <col min="3342" max="3342" width="9.796875" bestFit="1" customWidth="1"/>
    <col min="3343" max="3343" width="7.06640625" bestFit="1" customWidth="1"/>
    <col min="3344" max="3344" width="9.796875" bestFit="1" customWidth="1"/>
    <col min="3345" max="3345" width="7.06640625" bestFit="1" customWidth="1"/>
    <col min="3346" max="3346" width="9.796875" bestFit="1" customWidth="1"/>
    <col min="3347" max="3347" width="7.06640625" bestFit="1" customWidth="1"/>
    <col min="3348" max="3348" width="9.796875" bestFit="1" customWidth="1"/>
    <col min="3349" max="3349" width="7.06640625" bestFit="1" customWidth="1"/>
    <col min="3350" max="3350" width="9.796875" bestFit="1" customWidth="1"/>
    <col min="3351" max="3351" width="7.06640625" bestFit="1" customWidth="1"/>
    <col min="3352" max="3352" width="9.796875" bestFit="1" customWidth="1"/>
    <col min="3353" max="3353" width="7.06640625" bestFit="1" customWidth="1"/>
    <col min="3354" max="3356" width="9.796875" bestFit="1" customWidth="1"/>
    <col min="3357" max="3357" width="7.06640625" bestFit="1" customWidth="1"/>
    <col min="3358" max="3358" width="9.796875" bestFit="1" customWidth="1"/>
    <col min="3359" max="3359" width="7.06640625" bestFit="1" customWidth="1"/>
    <col min="3360" max="3360" width="9.796875" bestFit="1" customWidth="1"/>
    <col min="3361" max="3361" width="7.06640625" bestFit="1" customWidth="1"/>
    <col min="3362" max="3362" width="9.796875" bestFit="1" customWidth="1"/>
    <col min="3363" max="3363" width="7.06640625" bestFit="1" customWidth="1"/>
    <col min="3364" max="3364" width="9.796875" bestFit="1" customWidth="1"/>
    <col min="3365" max="3367" width="10.6640625" bestFit="1" customWidth="1"/>
    <col min="3368" max="3368" width="9.796875" bestFit="1" customWidth="1"/>
    <col min="3369" max="3369" width="7.06640625" bestFit="1" customWidth="1"/>
    <col min="3370" max="3370" width="9.796875" bestFit="1" customWidth="1"/>
    <col min="3371" max="3371" width="11.265625" bestFit="1" customWidth="1"/>
    <col min="3372" max="3372" width="9.796875" bestFit="1" customWidth="1"/>
    <col min="3373" max="3373" width="7.06640625" bestFit="1" customWidth="1"/>
    <col min="3374" max="3374" width="9.796875" bestFit="1" customWidth="1"/>
    <col min="3375" max="3375" width="10.6640625" bestFit="1" customWidth="1"/>
    <col min="3376" max="3376" width="9.796875" bestFit="1" customWidth="1"/>
    <col min="3377" max="3377" width="7.06640625" bestFit="1" customWidth="1"/>
    <col min="3378" max="3378" width="9.796875" bestFit="1" customWidth="1"/>
    <col min="3379" max="3379" width="7.06640625" bestFit="1" customWidth="1"/>
    <col min="3380" max="3382" width="9.796875" bestFit="1" customWidth="1"/>
    <col min="3383" max="3383" width="7.06640625" bestFit="1" customWidth="1"/>
    <col min="3384" max="3384" width="9.796875" bestFit="1" customWidth="1"/>
    <col min="3385" max="3385" width="7.06640625" bestFit="1" customWidth="1"/>
    <col min="3386" max="3386" width="9.796875" bestFit="1" customWidth="1"/>
    <col min="3387" max="3387" width="7.06640625" bestFit="1" customWidth="1"/>
    <col min="3388" max="3388" width="9.796875" bestFit="1" customWidth="1"/>
    <col min="3389" max="3389" width="7.06640625" bestFit="1" customWidth="1"/>
    <col min="3390" max="3390" width="9.796875" bestFit="1" customWidth="1"/>
    <col min="3391" max="3391" width="9.19921875" bestFit="1" customWidth="1"/>
    <col min="3392" max="3392" width="9.796875" bestFit="1" customWidth="1"/>
    <col min="3393" max="3393" width="7.06640625" bestFit="1" customWidth="1"/>
    <col min="3394" max="3394" width="9.796875" bestFit="1" customWidth="1"/>
    <col min="3395" max="3395" width="10.6640625" bestFit="1" customWidth="1"/>
    <col min="3396" max="3398" width="9.796875" bestFit="1" customWidth="1"/>
    <col min="3399" max="3399" width="10.6640625" bestFit="1" customWidth="1"/>
    <col min="3400" max="3400" width="9.796875" bestFit="1" customWidth="1"/>
    <col min="3401" max="3401" width="10.6640625" bestFit="1" customWidth="1"/>
    <col min="3402" max="3402" width="9.796875" bestFit="1" customWidth="1"/>
    <col min="3403" max="3403" width="7.06640625" bestFit="1" customWidth="1"/>
    <col min="3404" max="3404" width="9.796875" bestFit="1" customWidth="1"/>
    <col min="3405" max="3405" width="7.06640625" bestFit="1" customWidth="1"/>
    <col min="3406" max="3406" width="9.796875" bestFit="1" customWidth="1"/>
    <col min="3407" max="3407" width="7.06640625" bestFit="1" customWidth="1"/>
    <col min="3408" max="3408" width="9.796875" bestFit="1" customWidth="1"/>
    <col min="3409" max="3409" width="7.06640625" bestFit="1" customWidth="1"/>
    <col min="3410" max="3410" width="9.796875" bestFit="1" customWidth="1"/>
    <col min="3411" max="3411" width="10.6640625" bestFit="1" customWidth="1"/>
    <col min="3412" max="3412" width="9.796875" bestFit="1" customWidth="1"/>
    <col min="3413" max="3413" width="7.06640625" bestFit="1" customWidth="1"/>
    <col min="3414" max="3416" width="9.796875" bestFit="1" customWidth="1"/>
    <col min="3417" max="3417" width="7.06640625" bestFit="1" customWidth="1"/>
    <col min="3418" max="3418" width="9.796875" bestFit="1" customWidth="1"/>
    <col min="3419" max="3419" width="7.06640625" bestFit="1" customWidth="1"/>
    <col min="3420" max="3420" width="9.796875" bestFit="1" customWidth="1"/>
    <col min="3421" max="3421" width="7.06640625" bestFit="1" customWidth="1"/>
    <col min="3422" max="3422" width="9.796875" bestFit="1" customWidth="1"/>
    <col min="3423" max="3423" width="7.06640625" bestFit="1" customWidth="1"/>
    <col min="3424" max="3424" width="9.796875" bestFit="1" customWidth="1"/>
    <col min="3425" max="3425" width="7.06640625" bestFit="1" customWidth="1"/>
    <col min="3426" max="3426" width="9.796875" bestFit="1" customWidth="1"/>
    <col min="3427" max="3427" width="7.06640625" bestFit="1" customWidth="1"/>
    <col min="3428" max="3428" width="9.796875" bestFit="1" customWidth="1"/>
    <col min="3429" max="3429" width="7.06640625" bestFit="1" customWidth="1"/>
    <col min="3430" max="3430" width="9.796875" bestFit="1" customWidth="1"/>
    <col min="3431" max="3431" width="7.06640625" bestFit="1" customWidth="1"/>
    <col min="3432" max="3432" width="9.796875" bestFit="1" customWidth="1"/>
    <col min="3433" max="3433" width="7.06640625" bestFit="1" customWidth="1"/>
    <col min="3434" max="3434" width="9.796875" bestFit="1" customWidth="1"/>
    <col min="3435" max="3435" width="7.06640625" bestFit="1" customWidth="1"/>
    <col min="3436" max="3436" width="9.796875" bestFit="1" customWidth="1"/>
    <col min="3437" max="3437" width="7.06640625" bestFit="1" customWidth="1"/>
    <col min="3438" max="3442" width="9.796875" bestFit="1" customWidth="1"/>
    <col min="3443" max="3443" width="7.06640625" bestFit="1" customWidth="1"/>
    <col min="3444" max="3444" width="9.796875" bestFit="1" customWidth="1"/>
    <col min="3445" max="3445" width="7.06640625" bestFit="1" customWidth="1"/>
    <col min="3446" max="3446" width="9.796875" bestFit="1" customWidth="1"/>
    <col min="3447" max="3447" width="7.06640625" bestFit="1" customWidth="1"/>
    <col min="3448" max="3448" width="9.796875" bestFit="1" customWidth="1"/>
    <col min="3449" max="3449" width="7.06640625" bestFit="1" customWidth="1"/>
    <col min="3450" max="3450" width="9.796875" bestFit="1" customWidth="1"/>
    <col min="3451" max="3451" width="7.06640625" bestFit="1" customWidth="1"/>
    <col min="3452" max="3452" width="9.796875" bestFit="1" customWidth="1"/>
    <col min="3453" max="3453" width="7.06640625" bestFit="1" customWidth="1"/>
    <col min="3454" max="3454" width="9.796875" bestFit="1" customWidth="1"/>
    <col min="3455" max="3455" width="7.06640625" bestFit="1" customWidth="1"/>
    <col min="3456" max="3456" width="9.796875" bestFit="1" customWidth="1"/>
    <col min="3457" max="3457" width="7.06640625" bestFit="1" customWidth="1"/>
    <col min="3458" max="3460" width="9.796875" bestFit="1" customWidth="1"/>
    <col min="3461" max="3461" width="7.06640625" bestFit="1" customWidth="1"/>
    <col min="3462" max="3462" width="9.796875" bestFit="1" customWidth="1"/>
    <col min="3463" max="3463" width="7.06640625" bestFit="1" customWidth="1"/>
    <col min="3464" max="3464" width="9.796875" bestFit="1" customWidth="1"/>
    <col min="3465" max="3465" width="10.6640625" bestFit="1" customWidth="1"/>
    <col min="3466" max="3466" width="9.796875" bestFit="1" customWidth="1"/>
    <col min="3467" max="3467" width="7.06640625" bestFit="1" customWidth="1"/>
    <col min="3468" max="3468" width="9.796875" bestFit="1" customWidth="1"/>
    <col min="3469" max="3469" width="7.06640625" bestFit="1" customWidth="1"/>
    <col min="3470" max="3470" width="9.796875" bestFit="1" customWidth="1"/>
    <col min="3471" max="3471" width="7.06640625" bestFit="1" customWidth="1"/>
    <col min="3472" max="3472" width="9.796875" bestFit="1" customWidth="1"/>
    <col min="3473" max="3474" width="10.6640625" bestFit="1" customWidth="1"/>
    <col min="3475" max="3475" width="9.796875" bestFit="1" customWidth="1"/>
    <col min="3476" max="3476" width="11.265625" bestFit="1" customWidth="1"/>
    <col min="3477" max="3477" width="9.796875" bestFit="1" customWidth="1"/>
    <col min="3478" max="3478" width="10.6640625" bestFit="1" customWidth="1"/>
    <col min="3479" max="3479" width="9.796875" bestFit="1" customWidth="1"/>
    <col min="3480" max="3480" width="9.19921875" bestFit="1" customWidth="1"/>
    <col min="3481" max="3481" width="9.796875" bestFit="1" customWidth="1"/>
    <col min="3482" max="3482" width="7.06640625" bestFit="1" customWidth="1"/>
    <col min="3483" max="3483" width="9.796875" bestFit="1" customWidth="1"/>
    <col min="3484" max="3484" width="7.06640625" bestFit="1" customWidth="1"/>
    <col min="3485" max="3485" width="9.796875" bestFit="1" customWidth="1"/>
    <col min="3486" max="3486" width="7.06640625" bestFit="1" customWidth="1"/>
    <col min="3487" max="3487" width="9.796875" bestFit="1" customWidth="1"/>
    <col min="3488" max="3488" width="11.265625" bestFit="1" customWidth="1"/>
    <col min="3489" max="3491" width="9.796875" bestFit="1" customWidth="1"/>
    <col min="3492" max="3493" width="10.6640625" bestFit="1" customWidth="1"/>
    <col min="3494" max="3494" width="9.796875" bestFit="1" customWidth="1"/>
    <col min="3495" max="3495" width="10.6640625" bestFit="1" customWidth="1"/>
    <col min="3496" max="3496" width="9.796875" bestFit="1" customWidth="1"/>
    <col min="3497" max="3497" width="7.06640625" bestFit="1" customWidth="1"/>
    <col min="3498" max="3498" width="9.796875" bestFit="1" customWidth="1"/>
    <col min="3499" max="3499" width="7.06640625" bestFit="1" customWidth="1"/>
    <col min="3500" max="3500" width="9.796875" bestFit="1" customWidth="1"/>
    <col min="3501" max="3501" width="7.06640625" bestFit="1" customWidth="1"/>
    <col min="3502" max="3502" width="9.796875" bestFit="1" customWidth="1"/>
    <col min="3503" max="3503" width="11.265625" bestFit="1" customWidth="1"/>
    <col min="3504" max="3504" width="9.796875" bestFit="1" customWidth="1"/>
    <col min="3505" max="3505" width="10.6640625" bestFit="1" customWidth="1"/>
    <col min="3506" max="3506" width="9.796875" bestFit="1" customWidth="1"/>
    <col min="3507" max="3507" width="7.06640625" bestFit="1" customWidth="1"/>
    <col min="3508" max="3508" width="9.796875" bestFit="1" customWidth="1"/>
    <col min="3509" max="3509" width="7.06640625" bestFit="1" customWidth="1"/>
    <col min="3510" max="3510" width="9.796875" bestFit="1" customWidth="1"/>
    <col min="3511" max="3511" width="7.06640625" bestFit="1" customWidth="1"/>
    <col min="3512" max="3512" width="9.796875" bestFit="1" customWidth="1"/>
    <col min="3513" max="3513" width="7.06640625" bestFit="1" customWidth="1"/>
    <col min="3514" max="3514" width="9.796875" bestFit="1" customWidth="1"/>
    <col min="3515" max="3515" width="11.265625" bestFit="1" customWidth="1"/>
    <col min="3516" max="3516" width="9.796875" bestFit="1" customWidth="1"/>
    <col min="3517" max="3517" width="7.06640625" bestFit="1" customWidth="1"/>
    <col min="3518" max="3518" width="9.796875" bestFit="1" customWidth="1"/>
    <col min="3519" max="3519" width="7.06640625" bestFit="1" customWidth="1"/>
    <col min="3520" max="3520" width="9.796875" bestFit="1" customWidth="1"/>
    <col min="3521" max="3521" width="7.06640625" bestFit="1" customWidth="1"/>
    <col min="3522" max="3522" width="9.796875" bestFit="1" customWidth="1"/>
    <col min="3523" max="3523" width="7.06640625" bestFit="1" customWidth="1"/>
    <col min="3524" max="3524" width="9.796875" bestFit="1" customWidth="1"/>
    <col min="3525" max="3525" width="9.19921875" bestFit="1" customWidth="1"/>
    <col min="3526" max="3526" width="9.796875" bestFit="1" customWidth="1"/>
    <col min="3527" max="3527" width="10.6640625" bestFit="1" customWidth="1"/>
    <col min="3528" max="3528" width="9.796875" bestFit="1" customWidth="1"/>
    <col min="3529" max="3529" width="7.06640625" bestFit="1" customWidth="1"/>
    <col min="3530" max="3532" width="9.796875" bestFit="1" customWidth="1"/>
    <col min="3533" max="3533" width="7.06640625" bestFit="1" customWidth="1"/>
    <col min="3534" max="3534" width="9.796875" bestFit="1" customWidth="1"/>
    <col min="3535" max="3535" width="7.06640625" bestFit="1" customWidth="1"/>
    <col min="3536" max="3536" width="9.796875" bestFit="1" customWidth="1"/>
    <col min="3537" max="3537" width="7.06640625" bestFit="1" customWidth="1"/>
    <col min="3538" max="3538" width="9.796875" bestFit="1" customWidth="1"/>
    <col min="3539" max="3539" width="10.6640625" bestFit="1" customWidth="1"/>
    <col min="3540" max="3540" width="9.796875" bestFit="1" customWidth="1"/>
    <col min="3541" max="3541" width="7.06640625" bestFit="1" customWidth="1"/>
    <col min="3542" max="3542" width="9.796875" bestFit="1" customWidth="1"/>
    <col min="3543" max="3543" width="7.06640625" bestFit="1" customWidth="1"/>
    <col min="3544" max="3544" width="9.796875" bestFit="1" customWidth="1"/>
    <col min="3545" max="3545" width="7.06640625" bestFit="1" customWidth="1"/>
    <col min="3546" max="3546" width="9.796875" bestFit="1" customWidth="1"/>
    <col min="3547" max="3547" width="7.06640625" bestFit="1" customWidth="1"/>
    <col min="3548" max="3548" width="9.796875" bestFit="1" customWidth="1"/>
    <col min="3549" max="3549" width="10.6640625" bestFit="1" customWidth="1"/>
    <col min="3550" max="3550" width="9.796875" bestFit="1" customWidth="1"/>
    <col min="3551" max="3551" width="7.06640625" bestFit="1" customWidth="1"/>
    <col min="3552" max="3552" width="9.796875" bestFit="1" customWidth="1"/>
    <col min="3553" max="3553" width="7.06640625" bestFit="1" customWidth="1"/>
    <col min="3554" max="3554" width="9.796875" bestFit="1" customWidth="1"/>
    <col min="3555" max="3555" width="7.06640625" bestFit="1" customWidth="1"/>
    <col min="3556" max="3556" width="9.796875" bestFit="1" customWidth="1"/>
    <col min="3557" max="3557" width="7.06640625" bestFit="1" customWidth="1"/>
    <col min="3558" max="3558" width="9.796875" bestFit="1" customWidth="1"/>
    <col min="3559" max="3559" width="7.06640625" bestFit="1" customWidth="1"/>
    <col min="3560" max="3560" width="9.796875" bestFit="1" customWidth="1"/>
    <col min="3561" max="3561" width="10.6640625" bestFit="1" customWidth="1"/>
    <col min="3562" max="3562" width="9.796875" bestFit="1" customWidth="1"/>
    <col min="3563" max="3563" width="7.06640625" bestFit="1" customWidth="1"/>
    <col min="3564" max="3564" width="9.796875" bestFit="1" customWidth="1"/>
    <col min="3565" max="3565" width="7.06640625" bestFit="1" customWidth="1"/>
    <col min="3566" max="3568" width="9.796875" bestFit="1" customWidth="1"/>
    <col min="3569" max="3569" width="7.06640625" bestFit="1" customWidth="1"/>
    <col min="3570" max="3572" width="9.796875" bestFit="1" customWidth="1"/>
    <col min="3573" max="3573" width="10.6640625" bestFit="1" customWidth="1"/>
    <col min="3574" max="3578" width="9.796875" bestFit="1" customWidth="1"/>
    <col min="3579" max="3579" width="7.06640625" bestFit="1" customWidth="1"/>
    <col min="3580" max="3580" width="9.796875" bestFit="1" customWidth="1"/>
    <col min="3581" max="3581" width="7.06640625" bestFit="1" customWidth="1"/>
    <col min="3582" max="3582" width="9.796875" bestFit="1" customWidth="1"/>
    <col min="3583" max="3583" width="7.06640625" bestFit="1" customWidth="1"/>
    <col min="3584" max="3584" width="9.796875" bestFit="1" customWidth="1"/>
    <col min="3585" max="3585" width="10.6640625" bestFit="1" customWidth="1"/>
    <col min="3586" max="3586" width="9.796875" bestFit="1" customWidth="1"/>
    <col min="3587" max="3587" width="7.06640625" bestFit="1" customWidth="1"/>
    <col min="3588" max="3588" width="9.796875" bestFit="1" customWidth="1"/>
    <col min="3589" max="3589" width="7.06640625" bestFit="1" customWidth="1"/>
    <col min="3590" max="3590" width="9.796875" bestFit="1" customWidth="1"/>
    <col min="3591" max="3591" width="11.265625" bestFit="1" customWidth="1"/>
    <col min="3592" max="3592" width="9.796875" bestFit="1" customWidth="1"/>
    <col min="3593" max="3593" width="7.06640625" bestFit="1" customWidth="1"/>
    <col min="3594" max="3594" width="9.796875" bestFit="1" customWidth="1"/>
    <col min="3595" max="3595" width="7.06640625" bestFit="1" customWidth="1"/>
    <col min="3596" max="3596" width="9.796875" bestFit="1" customWidth="1"/>
    <col min="3597" max="3597" width="7.06640625" bestFit="1" customWidth="1"/>
    <col min="3598" max="3600" width="9.796875" bestFit="1" customWidth="1"/>
    <col min="3601" max="3601" width="7.06640625" bestFit="1" customWidth="1"/>
    <col min="3602" max="3602" width="9.796875" bestFit="1" customWidth="1"/>
    <col min="3603" max="3603" width="7.06640625" bestFit="1" customWidth="1"/>
    <col min="3604" max="3604" width="9.796875" bestFit="1" customWidth="1"/>
    <col min="3605" max="3605" width="7.06640625" bestFit="1" customWidth="1"/>
    <col min="3606" max="3606" width="9.796875" bestFit="1" customWidth="1"/>
    <col min="3607" max="3607" width="7.06640625" bestFit="1" customWidth="1"/>
    <col min="3608" max="3608" width="9.796875" bestFit="1" customWidth="1"/>
    <col min="3609" max="3609" width="7.06640625" bestFit="1" customWidth="1"/>
    <col min="3610" max="3610" width="9.796875" bestFit="1" customWidth="1"/>
    <col min="3611" max="3611" width="7.06640625" bestFit="1" customWidth="1"/>
    <col min="3612" max="3612" width="9.796875" bestFit="1" customWidth="1"/>
    <col min="3613" max="3613" width="7.06640625" bestFit="1" customWidth="1"/>
    <col min="3614" max="3614" width="9.796875" bestFit="1" customWidth="1"/>
    <col min="3615" max="3615" width="7.06640625" bestFit="1" customWidth="1"/>
    <col min="3616" max="3616" width="9.796875" bestFit="1" customWidth="1"/>
    <col min="3617" max="3617" width="7.06640625" bestFit="1" customWidth="1"/>
    <col min="3618" max="3618" width="9.796875" bestFit="1" customWidth="1"/>
    <col min="3619" max="3619" width="9.19921875" bestFit="1" customWidth="1"/>
    <col min="3620" max="3620" width="9.796875" bestFit="1" customWidth="1"/>
    <col min="3621" max="3621" width="7.06640625" bestFit="1" customWidth="1"/>
    <col min="3622" max="3622" width="9.796875" bestFit="1" customWidth="1"/>
    <col min="3623" max="3623" width="7.06640625" bestFit="1" customWidth="1"/>
    <col min="3624" max="3624" width="9.796875" bestFit="1" customWidth="1"/>
    <col min="3625" max="3625" width="7.06640625" bestFit="1" customWidth="1"/>
    <col min="3626" max="3626" width="9.796875" bestFit="1" customWidth="1"/>
    <col min="3627" max="3627" width="7.06640625" bestFit="1" customWidth="1"/>
    <col min="3628" max="3628" width="9.796875" bestFit="1" customWidth="1"/>
    <col min="3629" max="3629" width="7.06640625" bestFit="1" customWidth="1"/>
    <col min="3630" max="3634" width="9.796875" bestFit="1" customWidth="1"/>
    <col min="3635" max="3635" width="7.06640625" bestFit="1" customWidth="1"/>
    <col min="3636" max="3636" width="9.796875" bestFit="1" customWidth="1"/>
    <col min="3637" max="3637" width="7.06640625" bestFit="1" customWidth="1"/>
    <col min="3638" max="3642" width="9.796875" bestFit="1" customWidth="1"/>
    <col min="3643" max="3643" width="7.06640625" bestFit="1" customWidth="1"/>
    <col min="3644" max="3644" width="9.796875" bestFit="1" customWidth="1"/>
    <col min="3645" max="3645" width="7.06640625" bestFit="1" customWidth="1"/>
    <col min="3646" max="3646" width="9.796875" bestFit="1" customWidth="1"/>
    <col min="3647" max="3647" width="7.06640625" bestFit="1" customWidth="1"/>
    <col min="3648" max="3648" width="9.796875" bestFit="1" customWidth="1"/>
    <col min="3649" max="3649" width="7.06640625" bestFit="1" customWidth="1"/>
    <col min="3650" max="3650" width="9.796875" bestFit="1" customWidth="1"/>
    <col min="3651" max="3651" width="7.06640625" bestFit="1" customWidth="1"/>
    <col min="3652" max="3652" width="9.796875" bestFit="1" customWidth="1"/>
    <col min="3653" max="3653" width="7.06640625" bestFit="1" customWidth="1"/>
    <col min="3654" max="3654" width="9.796875" bestFit="1" customWidth="1"/>
    <col min="3655" max="3655" width="10.6640625" bestFit="1" customWidth="1"/>
    <col min="3656" max="3656" width="9.796875" bestFit="1" customWidth="1"/>
    <col min="3657" max="3657" width="7.06640625" bestFit="1" customWidth="1"/>
    <col min="3658" max="3658" width="9.796875" bestFit="1" customWidth="1"/>
    <col min="3659" max="3659" width="7.06640625" bestFit="1" customWidth="1"/>
    <col min="3660" max="3660" width="9.796875" bestFit="1" customWidth="1"/>
    <col min="3661" max="3661" width="7.06640625" bestFit="1" customWidth="1"/>
    <col min="3662" max="3662" width="9.796875" bestFit="1" customWidth="1"/>
    <col min="3663" max="3663" width="7.06640625" bestFit="1" customWidth="1"/>
    <col min="3664" max="3664" width="9.796875" bestFit="1" customWidth="1"/>
    <col min="3665" max="3665" width="10.6640625" bestFit="1" customWidth="1"/>
    <col min="3666" max="3666" width="9.796875" bestFit="1" customWidth="1"/>
    <col min="3667" max="3667" width="7.06640625" bestFit="1" customWidth="1"/>
    <col min="3668" max="3668" width="9.796875" bestFit="1" customWidth="1"/>
    <col min="3669" max="3669" width="7.06640625" bestFit="1" customWidth="1"/>
    <col min="3670" max="3670" width="9.796875" bestFit="1" customWidth="1"/>
    <col min="3671" max="3671" width="7.06640625" bestFit="1" customWidth="1"/>
    <col min="3672" max="3672" width="9.796875" bestFit="1" customWidth="1"/>
    <col min="3673" max="3673" width="7.06640625" bestFit="1" customWidth="1"/>
    <col min="3674" max="3674" width="9.796875" bestFit="1" customWidth="1"/>
    <col min="3675" max="3675" width="7.06640625" bestFit="1" customWidth="1"/>
    <col min="3676" max="3676" width="9.796875" bestFit="1" customWidth="1"/>
    <col min="3677" max="3677" width="7.06640625" bestFit="1" customWidth="1"/>
    <col min="3678" max="3678" width="9.796875" bestFit="1" customWidth="1"/>
    <col min="3679" max="3679" width="7.06640625" bestFit="1" customWidth="1"/>
    <col min="3680" max="3680" width="9.796875" bestFit="1" customWidth="1"/>
    <col min="3681" max="3681" width="7.06640625" bestFit="1" customWidth="1"/>
    <col min="3682" max="3684" width="9.796875" bestFit="1" customWidth="1"/>
    <col min="3685" max="3685" width="7.06640625" bestFit="1" customWidth="1"/>
    <col min="3686" max="3686" width="9.796875" bestFit="1" customWidth="1"/>
    <col min="3687" max="3687" width="7.06640625" bestFit="1" customWidth="1"/>
    <col min="3688" max="3688" width="9.796875" bestFit="1" customWidth="1"/>
    <col min="3689" max="3689" width="7.06640625" bestFit="1" customWidth="1"/>
    <col min="3690" max="3690" width="9.796875" bestFit="1" customWidth="1"/>
    <col min="3691" max="3691" width="11.265625" bestFit="1" customWidth="1"/>
    <col min="3692" max="3692" width="9.796875" bestFit="1" customWidth="1"/>
    <col min="3693" max="3693" width="7.06640625" bestFit="1" customWidth="1"/>
    <col min="3694" max="3694" width="9.796875" bestFit="1" customWidth="1"/>
    <col min="3695" max="3695" width="7.06640625" bestFit="1" customWidth="1"/>
    <col min="3696" max="3696" width="9.796875" bestFit="1" customWidth="1"/>
    <col min="3697" max="3697" width="7.06640625" bestFit="1" customWidth="1"/>
    <col min="3698" max="3702" width="9.796875" bestFit="1" customWidth="1"/>
    <col min="3703" max="3703" width="11.265625" bestFit="1" customWidth="1"/>
    <col min="3704" max="3704" width="9.796875" bestFit="1" customWidth="1"/>
    <col min="3705" max="3705" width="10.6640625" bestFit="1" customWidth="1"/>
    <col min="3706" max="3706" width="9.796875" bestFit="1" customWidth="1"/>
    <col min="3707" max="3707" width="10.6640625" bestFit="1" customWidth="1"/>
    <col min="3708" max="3708" width="9.796875" bestFit="1" customWidth="1"/>
    <col min="3709" max="3709" width="7.06640625" bestFit="1" customWidth="1"/>
    <col min="3710" max="3714" width="9.796875" bestFit="1" customWidth="1"/>
    <col min="3715" max="3715" width="9.19921875" bestFit="1" customWidth="1"/>
    <col min="3716" max="3716" width="9.796875" bestFit="1" customWidth="1"/>
    <col min="3717" max="3717" width="7.06640625" bestFit="1" customWidth="1"/>
    <col min="3718" max="3718" width="9.796875" bestFit="1" customWidth="1"/>
    <col min="3719" max="3719" width="7.06640625" bestFit="1" customWidth="1"/>
    <col min="3720" max="3720" width="9.796875" bestFit="1" customWidth="1"/>
    <col min="3721" max="3721" width="7.06640625" bestFit="1" customWidth="1"/>
    <col min="3722" max="3722" width="9.796875" bestFit="1" customWidth="1"/>
    <col min="3723" max="3723" width="10.6640625" bestFit="1" customWidth="1"/>
    <col min="3724" max="3724" width="9.796875" bestFit="1" customWidth="1"/>
    <col min="3725" max="3725" width="7.06640625" bestFit="1" customWidth="1"/>
    <col min="3726" max="3726" width="9.796875" bestFit="1" customWidth="1"/>
    <col min="3727" max="3727" width="7.06640625" bestFit="1" customWidth="1"/>
    <col min="3728" max="3728" width="9.796875" bestFit="1" customWidth="1"/>
    <col min="3729" max="3729" width="10.6640625" bestFit="1" customWidth="1"/>
    <col min="3730" max="3730" width="9.796875" bestFit="1" customWidth="1"/>
    <col min="3731" max="3731" width="7.06640625" bestFit="1" customWidth="1"/>
    <col min="3732" max="3732" width="9.796875" bestFit="1" customWidth="1"/>
    <col min="3733" max="3733" width="7.06640625" bestFit="1" customWidth="1"/>
    <col min="3734" max="3736" width="9.796875" bestFit="1" customWidth="1"/>
    <col min="3737" max="3737" width="9.19921875" bestFit="1" customWidth="1"/>
    <col min="3738" max="3740" width="9.796875" bestFit="1" customWidth="1"/>
    <col min="3741" max="3741" width="7.06640625" bestFit="1" customWidth="1"/>
    <col min="3742" max="3742" width="9.796875" bestFit="1" customWidth="1"/>
    <col min="3743" max="3743" width="7.06640625" bestFit="1" customWidth="1"/>
    <col min="3744" max="3744" width="9.796875" bestFit="1" customWidth="1"/>
    <col min="3745" max="3745" width="7.06640625" bestFit="1" customWidth="1"/>
    <col min="3746" max="3746" width="9.796875" bestFit="1" customWidth="1"/>
    <col min="3747" max="3747" width="7.06640625" bestFit="1" customWidth="1"/>
    <col min="3748" max="3748" width="9.796875" bestFit="1" customWidth="1"/>
    <col min="3749" max="3749" width="7.06640625" bestFit="1" customWidth="1"/>
    <col min="3750" max="3750" width="9.796875" bestFit="1" customWidth="1"/>
    <col min="3751" max="3751" width="7.06640625" bestFit="1" customWidth="1"/>
    <col min="3752" max="3752" width="9.796875" bestFit="1" customWidth="1"/>
    <col min="3753" max="3753" width="7.06640625" bestFit="1" customWidth="1"/>
    <col min="3754" max="3754" width="9.796875" bestFit="1" customWidth="1"/>
    <col min="3755" max="3755" width="7.06640625" bestFit="1" customWidth="1"/>
    <col min="3756" max="3756" width="9.796875" bestFit="1" customWidth="1"/>
    <col min="3757" max="3757" width="11.265625" bestFit="1" customWidth="1"/>
    <col min="3758" max="3758" width="9.796875" bestFit="1" customWidth="1"/>
    <col min="3759" max="3759" width="10.6640625" bestFit="1" customWidth="1"/>
    <col min="3760" max="3760" width="9.796875" bestFit="1" customWidth="1"/>
    <col min="3761" max="3761" width="7.06640625" bestFit="1" customWidth="1"/>
    <col min="3762" max="3762" width="9.796875" bestFit="1" customWidth="1"/>
    <col min="3763" max="3763" width="10.6640625" bestFit="1" customWidth="1"/>
    <col min="3764" max="3764" width="9.796875" bestFit="1" customWidth="1"/>
    <col min="3765" max="3765" width="7.06640625" bestFit="1" customWidth="1"/>
    <col min="3766" max="3766" width="9.796875" bestFit="1" customWidth="1"/>
    <col min="3767" max="3767" width="7.06640625" bestFit="1" customWidth="1"/>
    <col min="3768" max="3768" width="9.796875" bestFit="1" customWidth="1"/>
    <col min="3769" max="3769" width="11.265625" bestFit="1" customWidth="1"/>
    <col min="3770" max="3770" width="9.796875" bestFit="1" customWidth="1"/>
    <col min="3771" max="3771" width="7.06640625" bestFit="1" customWidth="1"/>
    <col min="3772" max="3772" width="9.796875" bestFit="1" customWidth="1"/>
    <col min="3773" max="3773" width="7.06640625" bestFit="1" customWidth="1"/>
    <col min="3774" max="3774" width="9.796875" bestFit="1" customWidth="1"/>
    <col min="3775" max="3775" width="10.6640625" bestFit="1" customWidth="1"/>
    <col min="3776" max="3776" width="9.796875" bestFit="1" customWidth="1"/>
    <col min="3777" max="3777" width="10.6640625" bestFit="1" customWidth="1"/>
    <col min="3778" max="3780" width="9.796875" bestFit="1" customWidth="1"/>
    <col min="3781" max="3781" width="10.6640625" bestFit="1" customWidth="1"/>
    <col min="3782" max="3784" width="9.796875" bestFit="1" customWidth="1"/>
    <col min="3785" max="3785" width="7.06640625" bestFit="1" customWidth="1"/>
    <col min="3786" max="3786" width="9.796875" bestFit="1" customWidth="1"/>
    <col min="3787" max="3787" width="7.06640625" bestFit="1" customWidth="1"/>
    <col min="3788" max="3788" width="9.796875" bestFit="1" customWidth="1"/>
    <col min="3789" max="3789" width="7.06640625" bestFit="1" customWidth="1"/>
    <col min="3790" max="3790" width="9.796875" bestFit="1" customWidth="1"/>
    <col min="3791" max="3791" width="7.06640625" bestFit="1" customWidth="1"/>
    <col min="3792" max="3792" width="9.796875" bestFit="1" customWidth="1"/>
    <col min="3793" max="3793" width="7.06640625" bestFit="1" customWidth="1"/>
    <col min="3794" max="3794" width="9.796875" bestFit="1" customWidth="1"/>
    <col min="3795" max="3795" width="7.06640625" bestFit="1" customWidth="1"/>
    <col min="3796" max="3796" width="9.796875" bestFit="1" customWidth="1"/>
    <col min="3797" max="3797" width="7.06640625" bestFit="1" customWidth="1"/>
    <col min="3798" max="3798" width="9.796875" bestFit="1" customWidth="1"/>
    <col min="3799" max="3799" width="7.06640625" bestFit="1" customWidth="1"/>
    <col min="3800" max="3800" width="9.796875" bestFit="1" customWidth="1"/>
    <col min="3801" max="3801" width="7.06640625" bestFit="1" customWidth="1"/>
    <col min="3802" max="3802" width="9.796875" bestFit="1" customWidth="1"/>
    <col min="3803" max="3803" width="10.6640625" bestFit="1" customWidth="1"/>
    <col min="3804" max="3804" width="9.796875" bestFit="1" customWidth="1"/>
    <col min="3805" max="3805" width="11.265625" bestFit="1" customWidth="1"/>
    <col min="3806" max="3806" width="9.796875" bestFit="1" customWidth="1"/>
    <col min="3807" max="3807" width="7.06640625" bestFit="1" customWidth="1"/>
    <col min="3808" max="3808" width="9.796875" bestFit="1" customWidth="1"/>
    <col min="3809" max="3809" width="7.06640625" bestFit="1" customWidth="1"/>
    <col min="3810" max="3810" width="9.796875" bestFit="1" customWidth="1"/>
    <col min="3811" max="3811" width="7.06640625" bestFit="1" customWidth="1"/>
    <col min="3812" max="3812" width="9.796875" bestFit="1" customWidth="1"/>
    <col min="3813" max="3813" width="7.06640625" bestFit="1" customWidth="1"/>
    <col min="3814" max="3814" width="9.796875" bestFit="1" customWidth="1"/>
    <col min="3815" max="3815" width="7.06640625" bestFit="1" customWidth="1"/>
    <col min="3816" max="3816" width="9.796875" bestFit="1" customWidth="1"/>
    <col min="3817" max="3817" width="7.06640625" bestFit="1" customWidth="1"/>
    <col min="3818" max="3818" width="9.796875" bestFit="1" customWidth="1"/>
    <col min="3819" max="3819" width="11.265625" bestFit="1" customWidth="1"/>
    <col min="3820" max="3820" width="9.796875" bestFit="1" customWidth="1"/>
    <col min="3821" max="3821" width="7.06640625" bestFit="1" customWidth="1"/>
    <col min="3822" max="3824" width="9.796875" bestFit="1" customWidth="1"/>
    <col min="3825" max="3825" width="7.06640625" bestFit="1" customWidth="1"/>
    <col min="3826" max="3826" width="9.796875" bestFit="1" customWidth="1"/>
    <col min="3827" max="3827" width="7.06640625" bestFit="1" customWidth="1"/>
    <col min="3828" max="3828" width="9.796875" bestFit="1" customWidth="1"/>
    <col min="3829" max="3829" width="7.06640625" bestFit="1" customWidth="1"/>
    <col min="3830" max="3830" width="9.796875" bestFit="1" customWidth="1"/>
    <col min="3831" max="3831" width="10.6640625" bestFit="1" customWidth="1"/>
    <col min="3832" max="3832" width="9.796875" bestFit="1" customWidth="1"/>
    <col min="3833" max="3833" width="7.06640625" bestFit="1" customWidth="1"/>
    <col min="3834" max="3836" width="9.796875" bestFit="1" customWidth="1"/>
    <col min="3837" max="3837" width="10.6640625" bestFit="1" customWidth="1"/>
    <col min="3838" max="3838" width="9.796875" bestFit="1" customWidth="1"/>
    <col min="3839" max="3839" width="10.6640625" bestFit="1" customWidth="1"/>
    <col min="3840" max="3840" width="9.796875" bestFit="1" customWidth="1"/>
    <col min="3841" max="3841" width="7.06640625" bestFit="1" customWidth="1"/>
    <col min="3842" max="3842" width="9.796875" bestFit="1" customWidth="1"/>
    <col min="3843" max="3843" width="7.06640625" bestFit="1" customWidth="1"/>
    <col min="3844" max="3844" width="9.796875" bestFit="1" customWidth="1"/>
    <col min="3845" max="3845" width="7.06640625" bestFit="1" customWidth="1"/>
    <col min="3846" max="3846" width="9.796875" bestFit="1" customWidth="1"/>
    <col min="3847" max="3847" width="7.06640625" bestFit="1" customWidth="1"/>
    <col min="3848" max="3850" width="9.796875" bestFit="1" customWidth="1"/>
    <col min="3851" max="3851" width="10.6640625" bestFit="1" customWidth="1"/>
    <col min="3852" max="3852" width="9.796875" bestFit="1" customWidth="1"/>
    <col min="3853" max="3853" width="7.06640625" bestFit="1" customWidth="1"/>
    <col min="3854" max="3856" width="9.796875" bestFit="1" customWidth="1"/>
    <col min="3857" max="3857" width="7.06640625" bestFit="1" customWidth="1"/>
    <col min="3858" max="3858" width="9.796875" bestFit="1" customWidth="1"/>
    <col min="3859" max="3859" width="9.19921875" bestFit="1" customWidth="1"/>
    <col min="3860" max="3860" width="9.796875" bestFit="1" customWidth="1"/>
    <col min="3861" max="3861" width="7.06640625" bestFit="1" customWidth="1"/>
    <col min="3862" max="3862" width="9.796875" bestFit="1" customWidth="1"/>
    <col min="3863" max="3863" width="7.06640625" bestFit="1" customWidth="1"/>
    <col min="3864" max="3864" width="9.796875" bestFit="1" customWidth="1"/>
    <col min="3865" max="3866" width="10.6640625" bestFit="1" customWidth="1"/>
    <col min="3867" max="3867" width="9.796875" bestFit="1" customWidth="1"/>
    <col min="3868" max="3868" width="11.265625" bestFit="1" customWidth="1"/>
    <col min="3869" max="3871" width="9.796875" bestFit="1" customWidth="1"/>
    <col min="3872" max="3872" width="7.06640625" bestFit="1" customWidth="1"/>
    <col min="3873" max="3873" width="9.796875" bestFit="1" customWidth="1"/>
    <col min="3874" max="3874" width="7.06640625" bestFit="1" customWidth="1"/>
    <col min="3875" max="3877" width="9.796875" bestFit="1" customWidth="1"/>
    <col min="3878" max="3878" width="7.06640625" bestFit="1" customWidth="1"/>
    <col min="3879" max="3879" width="9.796875" bestFit="1" customWidth="1"/>
    <col min="3880" max="3880" width="7.06640625" bestFit="1" customWidth="1"/>
    <col min="3881" max="3883" width="9.796875" bestFit="1" customWidth="1"/>
    <col min="3884" max="3884" width="7.06640625" bestFit="1" customWidth="1"/>
    <col min="3885" max="3885" width="9.796875" bestFit="1" customWidth="1"/>
    <col min="3886" max="3886" width="7.06640625" bestFit="1" customWidth="1"/>
    <col min="3887" max="3887" width="9.796875" bestFit="1" customWidth="1"/>
    <col min="3888" max="3888" width="11.265625" bestFit="1" customWidth="1"/>
    <col min="3889" max="3889" width="9.796875" bestFit="1" customWidth="1"/>
    <col min="3890" max="3890" width="7.06640625" bestFit="1" customWidth="1"/>
    <col min="3891" max="3891" width="9.796875" bestFit="1" customWidth="1"/>
    <col min="3892" max="3892" width="10.6640625" bestFit="1" customWidth="1"/>
    <col min="3893" max="3893" width="9.796875" bestFit="1" customWidth="1"/>
    <col min="3894" max="3894" width="7.06640625" bestFit="1" customWidth="1"/>
    <col min="3895" max="3895" width="9.796875" bestFit="1" customWidth="1"/>
    <col min="3896" max="3896" width="7.06640625" bestFit="1" customWidth="1"/>
    <col min="3897" max="3897" width="9.796875" bestFit="1" customWidth="1"/>
    <col min="3898" max="3898" width="7.06640625" bestFit="1" customWidth="1"/>
    <col min="3899" max="3899" width="9.796875" bestFit="1" customWidth="1"/>
    <col min="3900" max="3900" width="11.265625" bestFit="1" customWidth="1"/>
    <col min="3901" max="3901" width="9.796875" bestFit="1" customWidth="1"/>
    <col min="3902" max="3902" width="7.06640625" bestFit="1" customWidth="1"/>
    <col min="3903" max="3903" width="9.796875" bestFit="1" customWidth="1"/>
    <col min="3904" max="3904" width="7.06640625" bestFit="1" customWidth="1"/>
    <col min="3905" max="3905" width="9.796875" bestFit="1" customWidth="1"/>
    <col min="3906" max="3906" width="7.06640625" bestFit="1" customWidth="1"/>
    <col min="3907" max="3907" width="9.796875" bestFit="1" customWidth="1"/>
    <col min="3908" max="3908" width="7.06640625" bestFit="1" customWidth="1"/>
    <col min="3909" max="3909" width="9.796875" bestFit="1" customWidth="1"/>
    <col min="3910" max="3910" width="7.06640625" bestFit="1" customWidth="1"/>
    <col min="3911" max="3911" width="9.796875" bestFit="1" customWidth="1"/>
    <col min="3912" max="3912" width="7.06640625" bestFit="1" customWidth="1"/>
    <col min="3913" max="3913" width="9.796875" bestFit="1" customWidth="1"/>
    <col min="3914" max="3914" width="7.06640625" bestFit="1" customWidth="1"/>
    <col min="3915" max="3915" width="9.796875" bestFit="1" customWidth="1"/>
    <col min="3916" max="3916" width="7.06640625" bestFit="1" customWidth="1"/>
    <col min="3917" max="3919" width="9.796875" bestFit="1" customWidth="1"/>
    <col min="3920" max="3920" width="10.6640625" bestFit="1" customWidth="1"/>
    <col min="3921" max="3921" width="9.796875" bestFit="1" customWidth="1"/>
    <col min="3922" max="3922" width="7.06640625" bestFit="1" customWidth="1"/>
    <col min="3923" max="3923" width="9.796875" bestFit="1" customWidth="1"/>
    <col min="3924" max="3924" width="7.06640625" bestFit="1" customWidth="1"/>
    <col min="3925" max="3925" width="9.796875" bestFit="1" customWidth="1"/>
    <col min="3926" max="3926" width="7.06640625" bestFit="1" customWidth="1"/>
    <col min="3927" max="3927" width="9.796875" bestFit="1" customWidth="1"/>
    <col min="3928" max="3928" width="10.6640625" bestFit="1" customWidth="1"/>
    <col min="3929" max="3929" width="9.796875" bestFit="1" customWidth="1"/>
    <col min="3930" max="3930" width="7.06640625" bestFit="1" customWidth="1"/>
    <col min="3931" max="3931" width="9.796875" bestFit="1" customWidth="1"/>
    <col min="3932" max="3932" width="10.6640625" bestFit="1" customWidth="1"/>
    <col min="3933" max="3933" width="9.796875" bestFit="1" customWidth="1"/>
    <col min="3934" max="3934" width="10.6640625" bestFit="1" customWidth="1"/>
    <col min="3935" max="3937" width="9.796875" bestFit="1" customWidth="1"/>
    <col min="3938" max="3938" width="7.06640625" bestFit="1" customWidth="1"/>
    <col min="3939" max="3941" width="9.796875" bestFit="1" customWidth="1"/>
    <col min="3942" max="3942" width="7.06640625" bestFit="1" customWidth="1"/>
    <col min="3943" max="3943" width="9.796875" bestFit="1" customWidth="1"/>
    <col min="3944" max="3944" width="7.06640625" bestFit="1" customWidth="1"/>
    <col min="3945" max="3945" width="9.796875" bestFit="1" customWidth="1"/>
    <col min="3946" max="3946" width="11.265625" bestFit="1" customWidth="1"/>
    <col min="3947" max="3947" width="9.796875" bestFit="1" customWidth="1"/>
    <col min="3948" max="3948" width="7.06640625" bestFit="1" customWidth="1"/>
    <col min="3949" max="3949" width="9.796875" bestFit="1" customWidth="1"/>
    <col min="3950" max="3950" width="7.06640625" bestFit="1" customWidth="1"/>
    <col min="3951" max="3951" width="9.796875" bestFit="1" customWidth="1"/>
    <col min="3952" max="3952" width="7.06640625" bestFit="1" customWidth="1"/>
    <col min="3953" max="3953" width="9.796875" bestFit="1" customWidth="1"/>
    <col min="3954" max="3954" width="9.19921875" bestFit="1" customWidth="1"/>
    <col min="3955" max="3955" width="9.796875" bestFit="1" customWidth="1"/>
    <col min="3956" max="3956" width="7.06640625" bestFit="1" customWidth="1"/>
    <col min="3957" max="3957" width="9.796875" bestFit="1" customWidth="1"/>
    <col min="3958" max="3958" width="7.06640625" bestFit="1" customWidth="1"/>
    <col min="3959" max="3959" width="9.796875" bestFit="1" customWidth="1"/>
    <col min="3960" max="3960" width="9.19921875" bestFit="1" customWidth="1"/>
    <col min="3961" max="3961" width="9.796875" bestFit="1" customWidth="1"/>
    <col min="3962" max="3962" width="7.06640625" bestFit="1" customWidth="1"/>
    <col min="3963" max="3963" width="9.796875" bestFit="1" customWidth="1"/>
    <col min="3964" max="3964" width="7.06640625" bestFit="1" customWidth="1"/>
    <col min="3965" max="3965" width="9.796875" bestFit="1" customWidth="1"/>
    <col min="3966" max="3966" width="7.06640625" bestFit="1" customWidth="1"/>
    <col min="3967" max="3967" width="9.796875" bestFit="1" customWidth="1"/>
    <col min="3968" max="3968" width="7.06640625" bestFit="1" customWidth="1"/>
    <col min="3969" max="3969" width="9.796875" bestFit="1" customWidth="1"/>
    <col min="3970" max="3970" width="7.06640625" bestFit="1" customWidth="1"/>
    <col min="3971" max="3971" width="9.796875" bestFit="1" customWidth="1"/>
    <col min="3972" max="3972" width="7.06640625" bestFit="1" customWidth="1"/>
    <col min="3973" max="3973" width="9.796875" bestFit="1" customWidth="1"/>
    <col min="3974" max="3974" width="7.06640625" bestFit="1" customWidth="1"/>
    <col min="3975" max="3975" width="9.796875" bestFit="1" customWidth="1"/>
    <col min="3976" max="3976" width="7.06640625" bestFit="1" customWidth="1"/>
    <col min="3977" max="3977" width="9.796875" bestFit="1" customWidth="1"/>
    <col min="3978" max="3978" width="7.06640625" bestFit="1" customWidth="1"/>
    <col min="3979" max="3979" width="9.796875" bestFit="1" customWidth="1"/>
    <col min="3980" max="3980" width="7.06640625" bestFit="1" customWidth="1"/>
    <col min="3981" max="3981" width="9.796875" bestFit="1" customWidth="1"/>
    <col min="3982" max="3983" width="10.6640625" bestFit="1" customWidth="1"/>
    <col min="3984" max="3984" width="9.796875" bestFit="1" customWidth="1"/>
    <col min="3985" max="3985" width="10.6640625" bestFit="1" customWidth="1"/>
    <col min="3986" max="3986" width="9.796875" bestFit="1" customWidth="1"/>
    <col min="3987" max="3987" width="7.06640625" bestFit="1" customWidth="1"/>
    <col min="3988" max="3988" width="9.796875" bestFit="1" customWidth="1"/>
    <col min="3989" max="3989" width="7.06640625" bestFit="1" customWidth="1"/>
    <col min="3990" max="3990" width="9.796875" bestFit="1" customWidth="1"/>
    <col min="3991" max="3991" width="11.265625" bestFit="1" customWidth="1"/>
    <col min="3992" max="3992" width="9.796875" bestFit="1" customWidth="1"/>
    <col min="3993" max="3993" width="7.06640625" bestFit="1" customWidth="1"/>
    <col min="3994" max="3994" width="9.796875" bestFit="1" customWidth="1"/>
    <col min="3995" max="3996" width="7.06640625" bestFit="1" customWidth="1"/>
    <col min="3997" max="3997" width="9.796875" bestFit="1" customWidth="1"/>
    <col min="3998" max="3998" width="11.265625" bestFit="1" customWidth="1"/>
    <col min="3999" max="3999" width="9.796875" bestFit="1" customWidth="1"/>
    <col min="4000" max="4001" width="11.265625" bestFit="1" customWidth="1"/>
    <col min="4002" max="4004" width="9.796875" bestFit="1" customWidth="1"/>
    <col min="4005" max="4005" width="7.06640625" bestFit="1" customWidth="1"/>
    <col min="4006" max="4008" width="9.796875" bestFit="1" customWidth="1"/>
    <col min="4009" max="4009" width="10.6640625" bestFit="1" customWidth="1"/>
    <col min="4010" max="4010" width="9.796875" bestFit="1" customWidth="1"/>
    <col min="4011" max="4011" width="7.06640625" bestFit="1" customWidth="1"/>
    <col min="4012" max="4012" width="9.796875" bestFit="1" customWidth="1"/>
    <col min="4013" max="4013" width="7.06640625" bestFit="1" customWidth="1"/>
    <col min="4014" max="4014" width="9.796875" bestFit="1" customWidth="1"/>
    <col min="4015" max="4015" width="10.6640625" bestFit="1" customWidth="1"/>
    <col min="4016" max="4016" width="9.796875" bestFit="1" customWidth="1"/>
    <col min="4017" max="4017" width="7.06640625" bestFit="1" customWidth="1"/>
    <col min="4018" max="4018" width="9.796875" bestFit="1" customWidth="1"/>
    <col min="4019" max="4019" width="7.06640625" bestFit="1" customWidth="1"/>
    <col min="4020" max="4020" width="9.796875" bestFit="1" customWidth="1"/>
    <col min="4021" max="4021" width="7.06640625" bestFit="1" customWidth="1"/>
    <col min="4022" max="4022" width="9.796875" bestFit="1" customWidth="1"/>
    <col min="4023" max="4023" width="9.19921875" bestFit="1" customWidth="1"/>
    <col min="4024" max="4024" width="9.796875" bestFit="1" customWidth="1"/>
    <col min="4025" max="4025" width="7.06640625" bestFit="1" customWidth="1"/>
    <col min="4026" max="4026" width="9.796875" bestFit="1" customWidth="1"/>
    <col min="4027" max="4027" width="7.06640625" bestFit="1" customWidth="1"/>
    <col min="4028" max="4028" width="9.796875" bestFit="1" customWidth="1"/>
    <col min="4029" max="4029" width="7.06640625" bestFit="1" customWidth="1"/>
    <col min="4030" max="4033" width="9.796875" bestFit="1" customWidth="1"/>
    <col min="4034" max="4034" width="9.19921875" bestFit="1" customWidth="1"/>
    <col min="4035" max="4037" width="9.796875" bestFit="1" customWidth="1"/>
    <col min="4038" max="4038" width="11.265625" bestFit="1" customWidth="1"/>
    <col min="4039" max="4039" width="9.796875" bestFit="1" customWidth="1"/>
    <col min="4040" max="4040" width="7.06640625" bestFit="1" customWidth="1"/>
    <col min="4041" max="4041" width="9.796875" bestFit="1" customWidth="1"/>
    <col min="4042" max="4042" width="7.06640625" bestFit="1" customWidth="1"/>
    <col min="4043" max="4043" width="9.796875" bestFit="1" customWidth="1"/>
    <col min="4044" max="4044" width="7.06640625" bestFit="1" customWidth="1"/>
    <col min="4045" max="4045" width="9.796875" bestFit="1" customWidth="1"/>
    <col min="4046" max="4046" width="7.06640625" bestFit="1" customWidth="1"/>
    <col min="4047" max="4047" width="9.796875" bestFit="1" customWidth="1"/>
    <col min="4048" max="4048" width="11.265625" bestFit="1" customWidth="1"/>
    <col min="4049" max="4053" width="9.796875" bestFit="1" customWidth="1"/>
    <col min="4054" max="4054" width="7.06640625" bestFit="1" customWidth="1"/>
    <col min="4055" max="4055" width="9.796875" bestFit="1" customWidth="1"/>
    <col min="4056" max="4056" width="7.06640625" bestFit="1" customWidth="1"/>
    <col min="4057" max="4057" width="9.796875" bestFit="1" customWidth="1"/>
    <col min="4058" max="4058" width="7.06640625" bestFit="1" customWidth="1"/>
    <col min="4059" max="4059" width="9.796875" bestFit="1" customWidth="1"/>
    <col min="4060" max="4060" width="10.6640625" bestFit="1" customWidth="1"/>
    <col min="4061" max="4061" width="9.796875" bestFit="1" customWidth="1"/>
    <col min="4062" max="4062" width="10.6640625" bestFit="1" customWidth="1"/>
    <col min="4063" max="4063" width="9.796875" bestFit="1" customWidth="1"/>
    <col min="4064" max="4064" width="7.06640625" bestFit="1" customWidth="1"/>
    <col min="4065" max="4065" width="9.796875" bestFit="1" customWidth="1"/>
    <col min="4066" max="4066" width="7.06640625" bestFit="1" customWidth="1"/>
    <col min="4067" max="4067" width="9.796875" bestFit="1" customWidth="1"/>
    <col min="4068" max="4068" width="7.06640625" bestFit="1" customWidth="1"/>
    <col min="4069" max="4069" width="9.796875" bestFit="1" customWidth="1"/>
    <col min="4070" max="4070" width="7.06640625" bestFit="1" customWidth="1"/>
    <col min="4071" max="4071" width="9.796875" bestFit="1" customWidth="1"/>
    <col min="4072" max="4072" width="7.06640625" bestFit="1" customWidth="1"/>
    <col min="4073" max="4075" width="9.796875" bestFit="1" customWidth="1"/>
    <col min="4076" max="4076" width="10.6640625" bestFit="1" customWidth="1"/>
    <col min="4077" max="4077" width="9.796875" bestFit="1" customWidth="1"/>
    <col min="4078" max="4078" width="10.6640625" bestFit="1" customWidth="1"/>
    <col min="4079" max="4079" width="9.796875" bestFit="1" customWidth="1"/>
    <col min="4080" max="4080" width="10.6640625" bestFit="1" customWidth="1"/>
    <col min="4081" max="4083" width="9.796875" bestFit="1" customWidth="1"/>
    <col min="4084" max="4084" width="7.06640625" bestFit="1" customWidth="1"/>
    <col min="4085" max="4085" width="9.796875" bestFit="1" customWidth="1"/>
    <col min="4086" max="4086" width="7.06640625" bestFit="1" customWidth="1"/>
    <col min="4087" max="4087" width="9.796875" bestFit="1" customWidth="1"/>
    <col min="4088" max="4088" width="7.06640625" bestFit="1" customWidth="1"/>
    <col min="4089" max="4089" width="9.796875" bestFit="1" customWidth="1"/>
    <col min="4090" max="4090" width="7.06640625" bestFit="1" customWidth="1"/>
    <col min="4091" max="4091" width="9.796875" bestFit="1" customWidth="1"/>
    <col min="4092" max="4092" width="10.6640625" bestFit="1" customWidth="1"/>
    <col min="4093" max="4093" width="9.796875" bestFit="1" customWidth="1"/>
    <col min="4094" max="4094" width="7.06640625" bestFit="1" customWidth="1"/>
    <col min="4095" max="4095" width="9.796875" bestFit="1" customWidth="1"/>
    <col min="4096" max="4097" width="10.6640625" bestFit="1" customWidth="1"/>
    <col min="4098" max="4098" width="9.796875" bestFit="1" customWidth="1"/>
    <col min="4099" max="4099" width="10.6640625" bestFit="1" customWidth="1"/>
    <col min="4100" max="4100" width="9.796875" bestFit="1" customWidth="1"/>
    <col min="4101" max="4101" width="7.06640625" bestFit="1" customWidth="1"/>
    <col min="4102" max="4102" width="9.796875" bestFit="1" customWidth="1"/>
    <col min="4103" max="4103" width="7.06640625" bestFit="1" customWidth="1"/>
    <col min="4104" max="4106" width="9.796875" bestFit="1" customWidth="1"/>
    <col min="4107" max="4107" width="7.06640625" bestFit="1" customWidth="1"/>
    <col min="4108" max="4108" width="9.796875" bestFit="1" customWidth="1"/>
    <col min="4109" max="4109" width="10.6640625" bestFit="1" customWidth="1"/>
    <col min="4110" max="4110" width="9.796875" bestFit="1" customWidth="1"/>
    <col min="4111" max="4111" width="10.6640625" bestFit="1" customWidth="1"/>
    <col min="4112" max="4112" width="9.796875" bestFit="1" customWidth="1"/>
    <col min="4113" max="4113" width="7.06640625" bestFit="1" customWidth="1"/>
    <col min="4114" max="4116" width="9.796875" bestFit="1" customWidth="1"/>
    <col min="4117" max="4117" width="7.06640625" bestFit="1" customWidth="1"/>
    <col min="4118" max="4118" width="9.796875" bestFit="1" customWidth="1"/>
    <col min="4119" max="4119" width="10.6640625" bestFit="1" customWidth="1"/>
    <col min="4120" max="4120" width="9.796875" bestFit="1" customWidth="1"/>
    <col min="4121" max="4121" width="7.06640625" bestFit="1" customWidth="1"/>
    <col min="4122" max="4122" width="9.796875" bestFit="1" customWidth="1"/>
    <col min="4123" max="4123" width="7.06640625" bestFit="1" customWidth="1"/>
    <col min="4124" max="4124" width="9.796875" bestFit="1" customWidth="1"/>
    <col min="4125" max="4125" width="7.06640625" bestFit="1" customWidth="1"/>
    <col min="4126" max="4126" width="9.796875" bestFit="1" customWidth="1"/>
    <col min="4127" max="4127" width="7.06640625" bestFit="1" customWidth="1"/>
    <col min="4128" max="4128" width="9.796875" bestFit="1" customWidth="1"/>
    <col min="4129" max="4129" width="7.06640625" bestFit="1" customWidth="1"/>
    <col min="4130" max="4130" width="9.796875" bestFit="1" customWidth="1"/>
    <col min="4131" max="4131" width="7.06640625" bestFit="1" customWidth="1"/>
    <col min="4132" max="4132" width="9.796875" bestFit="1" customWidth="1"/>
    <col min="4133" max="4133" width="7.06640625" bestFit="1" customWidth="1"/>
    <col min="4134" max="4134" width="9.796875" bestFit="1" customWidth="1"/>
    <col min="4135" max="4135" width="7.06640625" bestFit="1" customWidth="1"/>
    <col min="4136" max="4138" width="9.796875" bestFit="1" customWidth="1"/>
    <col min="4139" max="4139" width="7.06640625" bestFit="1" customWidth="1"/>
    <col min="4140" max="4140" width="9.796875" bestFit="1" customWidth="1"/>
    <col min="4141" max="4141" width="11.265625" bestFit="1" customWidth="1"/>
    <col min="4142" max="4142" width="9.796875" bestFit="1" customWidth="1"/>
    <col min="4143" max="4143" width="11.265625" bestFit="1" customWidth="1"/>
    <col min="4144" max="4144" width="9.796875" bestFit="1" customWidth="1"/>
    <col min="4145" max="4145" width="7.06640625" bestFit="1" customWidth="1"/>
    <col min="4146" max="4146" width="9.796875" bestFit="1" customWidth="1"/>
    <col min="4147" max="4147" width="7.06640625" bestFit="1" customWidth="1"/>
    <col min="4148" max="4148" width="9.796875" bestFit="1" customWidth="1"/>
    <col min="4149" max="4149" width="7.06640625" bestFit="1" customWidth="1"/>
    <col min="4150" max="4150" width="9.796875" bestFit="1" customWidth="1"/>
    <col min="4151" max="4151" width="7.06640625" bestFit="1" customWidth="1"/>
    <col min="4152" max="4152" width="9.796875" bestFit="1" customWidth="1"/>
    <col min="4153" max="4153" width="7.06640625" bestFit="1" customWidth="1"/>
    <col min="4154" max="4154" width="9.796875" bestFit="1" customWidth="1"/>
    <col min="4155" max="4155" width="10.6640625" bestFit="1" customWidth="1"/>
    <col min="4156" max="4156" width="9.796875" bestFit="1" customWidth="1"/>
    <col min="4157" max="4157" width="7.06640625" bestFit="1" customWidth="1"/>
    <col min="4158" max="4160" width="9.796875" bestFit="1" customWidth="1"/>
    <col min="4161" max="4161" width="7.06640625" bestFit="1" customWidth="1"/>
    <col min="4162" max="4162" width="9.796875" bestFit="1" customWidth="1"/>
    <col min="4163" max="4163" width="11.265625" bestFit="1" customWidth="1"/>
    <col min="4164" max="4166" width="9.796875" bestFit="1" customWidth="1"/>
    <col min="4167" max="4167" width="9.19921875" bestFit="1" customWidth="1"/>
    <col min="4168" max="4168" width="9.796875" bestFit="1" customWidth="1"/>
    <col min="4169" max="4169" width="7.06640625" bestFit="1" customWidth="1"/>
    <col min="4170" max="4170" width="9.796875" bestFit="1" customWidth="1"/>
    <col min="4171" max="4171" width="7.06640625" bestFit="1" customWidth="1"/>
    <col min="4172" max="4172" width="9.796875" bestFit="1" customWidth="1"/>
    <col min="4173" max="4173" width="7.06640625" bestFit="1" customWidth="1"/>
    <col min="4174" max="4174" width="9.796875" bestFit="1" customWidth="1"/>
    <col min="4175" max="4175" width="7.06640625" bestFit="1" customWidth="1"/>
    <col min="4176" max="4176" width="9.796875" bestFit="1" customWidth="1"/>
    <col min="4177" max="4177" width="10.6640625" bestFit="1" customWidth="1"/>
    <col min="4178" max="4178" width="9.796875" bestFit="1" customWidth="1"/>
    <col min="4179" max="4179" width="10.6640625" bestFit="1" customWidth="1"/>
    <col min="4180" max="4180" width="9.796875" bestFit="1" customWidth="1"/>
    <col min="4181" max="4181" width="7.06640625" bestFit="1" customWidth="1"/>
    <col min="4182" max="4182" width="9.796875" bestFit="1" customWidth="1"/>
    <col min="4183" max="4183" width="9.19921875" bestFit="1" customWidth="1"/>
    <col min="4184" max="4188" width="9.796875" bestFit="1" customWidth="1"/>
    <col min="4189" max="4189" width="7.06640625" bestFit="1" customWidth="1"/>
    <col min="4190" max="4190" width="9.796875" bestFit="1" customWidth="1"/>
    <col min="4191" max="4191" width="11.265625" bestFit="1" customWidth="1"/>
    <col min="4192" max="4192" width="9.796875" bestFit="1" customWidth="1"/>
    <col min="4193" max="4193" width="7.06640625" bestFit="1" customWidth="1"/>
    <col min="4194" max="4194" width="9.796875" bestFit="1" customWidth="1"/>
    <col min="4195" max="4195" width="7.06640625" bestFit="1" customWidth="1"/>
    <col min="4196" max="4196" width="9.796875" bestFit="1" customWidth="1"/>
    <col min="4197" max="4197" width="7.06640625" bestFit="1" customWidth="1"/>
    <col min="4198" max="4198" width="9.796875" bestFit="1" customWidth="1"/>
    <col min="4199" max="4199" width="10.6640625" bestFit="1" customWidth="1"/>
    <col min="4200" max="4200" width="9.796875" bestFit="1" customWidth="1"/>
    <col min="4201" max="4201" width="7.06640625" bestFit="1" customWidth="1"/>
    <col min="4202" max="4202" width="9.796875" bestFit="1" customWidth="1"/>
    <col min="4203" max="4203" width="7.06640625" bestFit="1" customWidth="1"/>
    <col min="4204" max="4204" width="9.796875" bestFit="1" customWidth="1"/>
    <col min="4205" max="4205" width="7.06640625" bestFit="1" customWidth="1"/>
    <col min="4206" max="4210" width="9.796875" bestFit="1" customWidth="1"/>
    <col min="4211" max="4211" width="7.06640625" bestFit="1" customWidth="1"/>
    <col min="4212" max="4212" width="9.796875" bestFit="1" customWidth="1"/>
    <col min="4213" max="4213" width="11.265625" bestFit="1" customWidth="1"/>
    <col min="4214" max="4214" width="9.796875" bestFit="1" customWidth="1"/>
    <col min="4215" max="4215" width="7.06640625" bestFit="1" customWidth="1"/>
    <col min="4216" max="4216" width="9.796875" bestFit="1" customWidth="1"/>
    <col min="4217" max="4217" width="10.6640625" bestFit="1" customWidth="1"/>
    <col min="4218" max="4218" width="9.796875" bestFit="1" customWidth="1"/>
    <col min="4219" max="4219" width="7.06640625" bestFit="1" customWidth="1"/>
    <col min="4220" max="4220" width="9.796875" bestFit="1" customWidth="1"/>
    <col min="4221" max="4221" width="11.265625" bestFit="1" customWidth="1"/>
    <col min="4222" max="4222" width="9.796875" bestFit="1" customWidth="1"/>
    <col min="4223" max="4223" width="10.6640625" bestFit="1" customWidth="1"/>
    <col min="4224" max="4227" width="9.796875" bestFit="1" customWidth="1"/>
    <col min="4228" max="4228" width="7.06640625" bestFit="1" customWidth="1"/>
    <col min="4229" max="4231" width="9.796875" bestFit="1" customWidth="1"/>
    <col min="4232" max="4232" width="7.06640625" bestFit="1" customWidth="1"/>
    <col min="4233" max="4233" width="9.796875" bestFit="1" customWidth="1"/>
    <col min="4234" max="4234" width="7.06640625" bestFit="1" customWidth="1"/>
    <col min="4235" max="4235" width="9.796875" bestFit="1" customWidth="1"/>
    <col min="4236" max="4236" width="7.06640625" bestFit="1" customWidth="1"/>
    <col min="4237" max="4237" width="9.796875" bestFit="1" customWidth="1"/>
    <col min="4238" max="4238" width="10.6640625" bestFit="1" customWidth="1"/>
    <col min="4239" max="4239" width="9.796875" bestFit="1" customWidth="1"/>
    <col min="4240" max="4240" width="9.19921875" bestFit="1" customWidth="1"/>
    <col min="4241" max="4241" width="9.796875" bestFit="1" customWidth="1"/>
    <col min="4242" max="4242" width="7.06640625" bestFit="1" customWidth="1"/>
    <col min="4243" max="4243" width="9.796875" bestFit="1" customWidth="1"/>
    <col min="4244" max="4244" width="7.06640625" bestFit="1" customWidth="1"/>
    <col min="4245" max="4245" width="9.796875" bestFit="1" customWidth="1"/>
    <col min="4246" max="4246" width="10.6640625" bestFit="1" customWidth="1"/>
    <col min="4247" max="4249" width="9.796875" bestFit="1" customWidth="1"/>
    <col min="4250" max="4250" width="10.6640625" bestFit="1" customWidth="1"/>
    <col min="4251" max="4251" width="9.796875" bestFit="1" customWidth="1"/>
    <col min="4252" max="4252" width="7.06640625" bestFit="1" customWidth="1"/>
    <col min="4253" max="4253" width="9.796875" bestFit="1" customWidth="1"/>
    <col min="4254" max="4254" width="7.06640625" bestFit="1" customWidth="1"/>
    <col min="4255" max="4255" width="9.796875" bestFit="1" customWidth="1"/>
    <col min="4256" max="4256" width="7.06640625" bestFit="1" customWidth="1"/>
    <col min="4257" max="4257" width="9.796875" bestFit="1" customWidth="1"/>
    <col min="4258" max="4258" width="7.06640625" bestFit="1" customWidth="1"/>
    <col min="4259" max="4261" width="9.796875" bestFit="1" customWidth="1"/>
    <col min="4262" max="4262" width="7.06640625" bestFit="1" customWidth="1"/>
    <col min="4263" max="4265" width="9.796875" bestFit="1" customWidth="1"/>
    <col min="4266" max="4266" width="10.6640625" bestFit="1" customWidth="1"/>
    <col min="4267" max="4269" width="9.796875" bestFit="1" customWidth="1"/>
    <col min="4270" max="4270" width="10.6640625" bestFit="1" customWidth="1"/>
    <col min="4271" max="4271" width="9.796875" bestFit="1" customWidth="1"/>
    <col min="4272" max="4272" width="7.06640625" bestFit="1" customWidth="1"/>
    <col min="4273" max="4273" width="9.796875" bestFit="1" customWidth="1"/>
    <col min="4274" max="4274" width="7.06640625" bestFit="1" customWidth="1"/>
    <col min="4275" max="4277" width="9.796875" bestFit="1" customWidth="1"/>
    <col min="4278" max="4278" width="10.6640625" bestFit="1" customWidth="1"/>
    <col min="4279" max="4279" width="9.796875" bestFit="1" customWidth="1"/>
    <col min="4280" max="4280" width="10.6640625" bestFit="1" customWidth="1"/>
    <col min="4281" max="4281" width="9.796875" bestFit="1" customWidth="1"/>
    <col min="4282" max="4282" width="7.06640625" bestFit="1" customWidth="1"/>
    <col min="4283" max="4283" width="9.796875" bestFit="1" customWidth="1"/>
    <col min="4284" max="4284" width="7.06640625" bestFit="1" customWidth="1"/>
    <col min="4285" max="4285" width="9.796875" bestFit="1" customWidth="1"/>
    <col min="4286" max="4286" width="7.06640625" bestFit="1" customWidth="1"/>
    <col min="4287" max="4289" width="9.796875" bestFit="1" customWidth="1"/>
    <col min="4290" max="4290" width="10.6640625" bestFit="1" customWidth="1"/>
    <col min="4291" max="4293" width="9.796875" bestFit="1" customWidth="1"/>
    <col min="4294" max="4294" width="7.06640625" bestFit="1" customWidth="1"/>
    <col min="4295" max="4295" width="9.796875" bestFit="1" customWidth="1"/>
    <col min="4296" max="4296" width="10.6640625" bestFit="1" customWidth="1"/>
    <col min="4297" max="4297" width="9.796875" bestFit="1" customWidth="1"/>
    <col min="4298" max="4298" width="11.265625" bestFit="1" customWidth="1"/>
    <col min="4299" max="4299" width="9.796875" bestFit="1" customWidth="1"/>
    <col min="4300" max="4300" width="7.06640625" bestFit="1" customWidth="1"/>
    <col min="4301" max="4301" width="9.796875" bestFit="1" customWidth="1"/>
    <col min="4302" max="4302" width="7.06640625" bestFit="1" customWidth="1"/>
    <col min="4303" max="4303" width="9.796875" bestFit="1" customWidth="1"/>
    <col min="4304" max="4304" width="7.06640625" bestFit="1" customWidth="1"/>
    <col min="4305" max="4305" width="9.796875" bestFit="1" customWidth="1"/>
    <col min="4306" max="4306" width="7.06640625" bestFit="1" customWidth="1"/>
    <col min="4307" max="4307" width="9.796875" bestFit="1" customWidth="1"/>
    <col min="4308" max="4308" width="9.19921875" bestFit="1" customWidth="1"/>
    <col min="4309" max="4311" width="9.796875" bestFit="1" customWidth="1"/>
    <col min="4312" max="4312" width="10.6640625" bestFit="1" customWidth="1"/>
    <col min="4313" max="4313" width="9.796875" bestFit="1" customWidth="1"/>
    <col min="4314" max="4314" width="10.6640625" bestFit="1" customWidth="1"/>
    <col min="4315" max="4315" width="9.796875" bestFit="1" customWidth="1"/>
    <col min="4316" max="4316" width="7.06640625" bestFit="1" customWidth="1"/>
    <col min="4317" max="4317" width="9.796875" bestFit="1" customWidth="1"/>
    <col min="4318" max="4318" width="7.06640625" bestFit="1" customWidth="1"/>
    <col min="4319" max="4319" width="9.796875" bestFit="1" customWidth="1"/>
    <col min="4320" max="4320" width="7.06640625" bestFit="1" customWidth="1"/>
    <col min="4321" max="4321" width="9.796875" bestFit="1" customWidth="1"/>
    <col min="4322" max="4322" width="7.06640625" bestFit="1" customWidth="1"/>
    <col min="4323" max="4323" width="9.796875" bestFit="1" customWidth="1"/>
    <col min="4324" max="4324" width="7.06640625" bestFit="1" customWidth="1"/>
    <col min="4325" max="4325" width="9.796875" bestFit="1" customWidth="1"/>
    <col min="4326" max="4326" width="7.06640625" bestFit="1" customWidth="1"/>
    <col min="4327" max="4327" width="9.796875" bestFit="1" customWidth="1"/>
    <col min="4328" max="4328" width="10.6640625" bestFit="1" customWidth="1"/>
    <col min="4329" max="4329" width="9.796875" bestFit="1" customWidth="1"/>
    <col min="4330" max="4330" width="11.265625" bestFit="1" customWidth="1"/>
    <col min="4331" max="4331" width="9.796875" bestFit="1" customWidth="1"/>
    <col min="4332" max="4332" width="10.6640625" bestFit="1" customWidth="1"/>
    <col min="4333" max="4333" width="9.796875" bestFit="1" customWidth="1"/>
    <col min="4334" max="4334" width="10.6640625" bestFit="1" customWidth="1"/>
    <col min="4335" max="4338" width="9.796875" bestFit="1" customWidth="1"/>
    <col min="4339" max="4339" width="10.6640625" bestFit="1" customWidth="1"/>
    <col min="4340" max="4340" width="9.796875" bestFit="1" customWidth="1"/>
    <col min="4341" max="4341" width="7.06640625" bestFit="1" customWidth="1"/>
    <col min="4342" max="4342" width="9.796875" bestFit="1" customWidth="1"/>
    <col min="4343" max="4343" width="7.06640625" bestFit="1" customWidth="1"/>
    <col min="4344" max="4344" width="9.796875" bestFit="1" customWidth="1"/>
    <col min="4345" max="4345" width="9.19921875" bestFit="1" customWidth="1"/>
    <col min="4346" max="4348" width="9.796875" bestFit="1" customWidth="1"/>
    <col min="4349" max="4349" width="7.06640625" bestFit="1" customWidth="1"/>
    <col min="4350" max="4350" width="9.796875" bestFit="1" customWidth="1"/>
    <col min="4351" max="4351" width="7.06640625" bestFit="1" customWidth="1"/>
    <col min="4352" max="4352" width="9.796875" bestFit="1" customWidth="1"/>
    <col min="4353" max="4353" width="7.06640625" bestFit="1" customWidth="1"/>
    <col min="4354" max="4354" width="9.796875" bestFit="1" customWidth="1"/>
    <col min="4355" max="4355" width="7.06640625" bestFit="1" customWidth="1"/>
    <col min="4356" max="4358" width="9.796875" bestFit="1" customWidth="1"/>
    <col min="4359" max="4359" width="7.06640625" bestFit="1" customWidth="1"/>
    <col min="4360" max="4360" width="9.796875" bestFit="1" customWidth="1"/>
    <col min="4361" max="4361" width="7.06640625" bestFit="1" customWidth="1"/>
    <col min="4362" max="4362" width="9.796875" bestFit="1" customWidth="1"/>
    <col min="4363" max="4363" width="7.06640625" bestFit="1" customWidth="1"/>
    <col min="4364" max="4364" width="9.796875" bestFit="1" customWidth="1"/>
    <col min="4365" max="4365" width="7.06640625" bestFit="1" customWidth="1"/>
    <col min="4366" max="4366" width="9.796875" bestFit="1" customWidth="1"/>
    <col min="4367" max="4367" width="11.265625" bestFit="1" customWidth="1"/>
    <col min="4368" max="4368" width="9.796875" bestFit="1" customWidth="1"/>
    <col min="4369" max="4369" width="11.265625" bestFit="1" customWidth="1"/>
    <col min="4370" max="4370" width="9.796875" bestFit="1" customWidth="1"/>
    <col min="4371" max="4371" width="7.06640625" bestFit="1" customWidth="1"/>
    <col min="4372" max="4372" width="9.796875" bestFit="1" customWidth="1"/>
    <col min="4373" max="4373" width="7.06640625" bestFit="1" customWidth="1"/>
    <col min="4374" max="4374" width="9.796875" bestFit="1" customWidth="1"/>
    <col min="4375" max="4375" width="10.6640625" bestFit="1" customWidth="1"/>
    <col min="4376" max="4376" width="9.796875" bestFit="1" customWidth="1"/>
    <col min="4377" max="4377" width="7.06640625" bestFit="1" customWidth="1"/>
    <col min="4378" max="4378" width="9.796875" bestFit="1" customWidth="1"/>
    <col min="4379" max="4379" width="7.06640625" bestFit="1" customWidth="1"/>
    <col min="4380" max="4380" width="9.796875" bestFit="1" customWidth="1"/>
    <col min="4381" max="4381" width="11.265625" bestFit="1" customWidth="1"/>
    <col min="4382" max="4382" width="9.796875" bestFit="1" customWidth="1"/>
    <col min="4383" max="4383" width="7.06640625" bestFit="1" customWidth="1"/>
    <col min="4384" max="4384" width="9.796875" bestFit="1" customWidth="1"/>
    <col min="4385" max="4385" width="7.06640625" bestFit="1" customWidth="1"/>
    <col min="4386" max="4386" width="9.796875" bestFit="1" customWidth="1"/>
    <col min="4387" max="4387" width="7.06640625" bestFit="1" customWidth="1"/>
    <col min="4388" max="4388" width="9.796875" bestFit="1" customWidth="1"/>
    <col min="4389" max="4389" width="10.6640625" bestFit="1" customWidth="1"/>
    <col min="4390" max="4390" width="9.796875" bestFit="1" customWidth="1"/>
    <col min="4391" max="4391" width="7.06640625" bestFit="1" customWidth="1"/>
    <col min="4392" max="4394" width="9.796875" bestFit="1" customWidth="1"/>
    <col min="4395" max="4395" width="7.06640625" bestFit="1" customWidth="1"/>
    <col min="4396" max="4398" width="9.796875" bestFit="1" customWidth="1"/>
    <col min="4399" max="4399" width="7.06640625" bestFit="1" customWidth="1"/>
    <col min="4400" max="4400" width="9.796875" bestFit="1" customWidth="1"/>
    <col min="4401" max="4401" width="10.6640625" bestFit="1" customWidth="1"/>
    <col min="4402" max="4402" width="9.796875" bestFit="1" customWidth="1"/>
    <col min="4403" max="4403" width="7.06640625" bestFit="1" customWidth="1"/>
    <col min="4404" max="4404" width="9.796875" bestFit="1" customWidth="1"/>
    <col min="4405" max="4405" width="11.265625" bestFit="1" customWidth="1"/>
    <col min="4406" max="4406" width="9.796875" bestFit="1" customWidth="1"/>
    <col min="4407" max="4407" width="10.6640625" bestFit="1" customWidth="1"/>
    <col min="4408" max="4410" width="9.796875" bestFit="1" customWidth="1"/>
    <col min="4411" max="4411" width="11.265625" bestFit="1" customWidth="1"/>
    <col min="4412" max="4414" width="9.796875" bestFit="1" customWidth="1"/>
    <col min="4415" max="4415" width="7.06640625" bestFit="1" customWidth="1"/>
    <col min="4416" max="4416" width="9.796875" bestFit="1" customWidth="1"/>
    <col min="4417" max="4417" width="7.06640625" bestFit="1" customWidth="1"/>
    <col min="4418" max="4418" width="9.796875" bestFit="1" customWidth="1"/>
    <col min="4419" max="4419" width="9.19921875" bestFit="1" customWidth="1"/>
    <col min="4420" max="4420" width="9.796875" bestFit="1" customWidth="1"/>
    <col min="4421" max="4421" width="7.06640625" bestFit="1" customWidth="1"/>
    <col min="4422" max="4424" width="9.796875" bestFit="1" customWidth="1"/>
    <col min="4425" max="4425" width="7.06640625" bestFit="1" customWidth="1"/>
    <col min="4426" max="4426" width="9.796875" bestFit="1" customWidth="1"/>
    <col min="4427" max="4427" width="7.06640625" bestFit="1" customWidth="1"/>
    <col min="4428" max="4428" width="9.796875" bestFit="1" customWidth="1"/>
    <col min="4429" max="4429" width="7.06640625" bestFit="1" customWidth="1"/>
    <col min="4430" max="4430" width="9.796875" bestFit="1" customWidth="1"/>
    <col min="4431" max="4431" width="7.06640625" bestFit="1" customWidth="1"/>
    <col min="4432" max="4432" width="9.796875" bestFit="1" customWidth="1"/>
    <col min="4433" max="4433" width="11.265625" bestFit="1" customWidth="1"/>
    <col min="4434" max="4434" width="9.796875" bestFit="1" customWidth="1"/>
    <col min="4435" max="4435" width="7.06640625" bestFit="1" customWidth="1"/>
    <col min="4436" max="4436" width="9.796875" bestFit="1" customWidth="1"/>
    <col min="4437" max="4437" width="7.06640625" bestFit="1" customWidth="1"/>
    <col min="4438" max="4438" width="9.796875" bestFit="1" customWidth="1"/>
    <col min="4439" max="4439" width="7.06640625" bestFit="1" customWidth="1"/>
    <col min="4440" max="4440" width="9.796875" bestFit="1" customWidth="1"/>
    <col min="4441" max="4441" width="10.6640625" bestFit="1" customWidth="1"/>
    <col min="4442" max="4442" width="9.796875" bestFit="1" customWidth="1"/>
    <col min="4443" max="4443" width="9.19921875" bestFit="1" customWidth="1"/>
    <col min="4444" max="4444" width="9.796875" bestFit="1" customWidth="1"/>
    <col min="4445" max="4445" width="7.06640625" bestFit="1" customWidth="1"/>
    <col min="4446" max="4446" width="9.796875" bestFit="1" customWidth="1"/>
    <col min="4447" max="4447" width="11.265625" bestFit="1" customWidth="1"/>
    <col min="4448" max="4450" width="9.796875" bestFit="1" customWidth="1"/>
    <col min="4451" max="4451" width="7.06640625" bestFit="1" customWidth="1"/>
    <col min="4452" max="4454" width="9.796875" bestFit="1" customWidth="1"/>
    <col min="4455" max="4455" width="10.6640625" bestFit="1" customWidth="1"/>
    <col min="4456" max="4456" width="9.796875" bestFit="1" customWidth="1"/>
    <col min="4457" max="4457" width="7.06640625" bestFit="1" customWidth="1"/>
    <col min="4458" max="4460" width="9.796875" bestFit="1" customWidth="1"/>
    <col min="4461" max="4462" width="7.06640625" bestFit="1" customWidth="1"/>
    <col min="4463" max="4463" width="9.796875" bestFit="1" customWidth="1"/>
    <col min="4464" max="4464" width="10.6640625" bestFit="1" customWidth="1"/>
    <col min="4465" max="4465" width="9.796875" bestFit="1" customWidth="1"/>
    <col min="4466" max="4466" width="11.265625" bestFit="1" customWidth="1"/>
    <col min="4467" max="4467" width="9.796875" bestFit="1" customWidth="1"/>
    <col min="4468" max="4468" width="10.6640625" bestFit="1" customWidth="1"/>
    <col min="4469" max="4469" width="9.796875" bestFit="1" customWidth="1"/>
    <col min="4470" max="4470" width="7.06640625" bestFit="1" customWidth="1"/>
    <col min="4471" max="4471" width="9.796875" bestFit="1" customWidth="1"/>
    <col min="4472" max="4472" width="10.6640625" bestFit="1" customWidth="1"/>
    <col min="4473" max="4473" width="9.796875" bestFit="1" customWidth="1"/>
    <col min="4474" max="4474" width="7.06640625" bestFit="1" customWidth="1"/>
    <col min="4475" max="4475" width="9.796875" bestFit="1" customWidth="1"/>
    <col min="4476" max="4476" width="7.06640625" bestFit="1" customWidth="1"/>
    <col min="4477" max="4477" width="9.796875" bestFit="1" customWidth="1"/>
    <col min="4478" max="4478" width="7.06640625" bestFit="1" customWidth="1"/>
    <col min="4479" max="4479" width="9.796875" bestFit="1" customWidth="1"/>
    <col min="4480" max="4480" width="7.06640625" bestFit="1" customWidth="1"/>
    <col min="4481" max="4481" width="9.796875" bestFit="1" customWidth="1"/>
    <col min="4482" max="4482" width="7.06640625" bestFit="1" customWidth="1"/>
    <col min="4483" max="4483" width="9.796875" bestFit="1" customWidth="1"/>
    <col min="4484" max="4484" width="10.6640625" bestFit="1" customWidth="1"/>
    <col min="4485" max="4485" width="9.796875" bestFit="1" customWidth="1"/>
    <col min="4486" max="4486" width="7.06640625" bestFit="1" customWidth="1"/>
    <col min="4487" max="4487" width="9.796875" bestFit="1" customWidth="1"/>
    <col min="4488" max="4488" width="7.06640625" bestFit="1" customWidth="1"/>
    <col min="4489" max="4489" width="9.796875" bestFit="1" customWidth="1"/>
    <col min="4490" max="4490" width="11.265625" bestFit="1" customWidth="1"/>
    <col min="4491" max="4491" width="9.796875" bestFit="1" customWidth="1"/>
    <col min="4492" max="4492" width="7.06640625" bestFit="1" customWidth="1"/>
    <col min="4493" max="4493" width="9.796875" bestFit="1" customWidth="1"/>
    <col min="4494" max="4494" width="11.265625" bestFit="1" customWidth="1"/>
    <col min="4495" max="4495" width="9.796875" bestFit="1" customWidth="1"/>
    <col min="4496" max="4496" width="7.06640625" bestFit="1" customWidth="1"/>
    <col min="4497" max="4497" width="9.796875" bestFit="1" customWidth="1"/>
    <col min="4498" max="4498" width="7.06640625" bestFit="1" customWidth="1"/>
    <col min="4499" max="4499" width="9.796875" bestFit="1" customWidth="1"/>
    <col min="4500" max="4500" width="7.06640625" bestFit="1" customWidth="1"/>
    <col min="4501" max="4503" width="9.796875" bestFit="1" customWidth="1"/>
    <col min="4504" max="4504" width="7.06640625" bestFit="1" customWidth="1"/>
    <col min="4505" max="4505" width="9.796875" bestFit="1" customWidth="1"/>
    <col min="4506" max="4506" width="7.06640625" bestFit="1" customWidth="1"/>
    <col min="4507" max="4509" width="9.796875" bestFit="1" customWidth="1"/>
    <col min="4510" max="4510" width="7.06640625" bestFit="1" customWidth="1"/>
    <col min="4511" max="4511" width="9.796875" bestFit="1" customWidth="1"/>
    <col min="4512" max="4512" width="7.06640625" bestFit="1" customWidth="1"/>
    <col min="4513" max="4513" width="9.796875" bestFit="1" customWidth="1"/>
    <col min="4514" max="4514" width="7.06640625" bestFit="1" customWidth="1"/>
    <col min="4515" max="4515" width="9.796875" bestFit="1" customWidth="1"/>
    <col min="4516" max="4516" width="7.06640625" bestFit="1" customWidth="1"/>
    <col min="4517" max="4517" width="9.796875" bestFit="1" customWidth="1"/>
    <col min="4518" max="4518" width="9.19921875" bestFit="1" customWidth="1"/>
    <col min="4519" max="4519" width="9.796875" bestFit="1" customWidth="1"/>
    <col min="4520" max="4520" width="7.06640625" bestFit="1" customWidth="1"/>
    <col min="4521" max="4523" width="9.796875" bestFit="1" customWidth="1"/>
    <col min="4524" max="4524" width="10.6640625" bestFit="1" customWidth="1"/>
    <col min="4525" max="4527" width="9.796875" bestFit="1" customWidth="1"/>
    <col min="4528" max="4534" width="11.265625" bestFit="1" customWidth="1"/>
    <col min="4535" max="4535" width="10.796875" bestFit="1" customWidth="1"/>
    <col min="4536" max="4536" width="8.06640625" bestFit="1" customWidth="1"/>
    <col min="4537" max="4537" width="10.796875" bestFit="1" customWidth="1"/>
    <col min="4538" max="4538" width="10.6640625" bestFit="1" customWidth="1"/>
    <col min="4539" max="4539" width="10.796875" bestFit="1" customWidth="1"/>
    <col min="4540" max="4540" width="8.06640625" bestFit="1" customWidth="1"/>
    <col min="4541" max="4541" width="10.796875" bestFit="1" customWidth="1"/>
    <col min="4542" max="4542" width="8.06640625" bestFit="1" customWidth="1"/>
    <col min="4543" max="4543" width="10.796875" bestFit="1" customWidth="1"/>
    <col min="4544" max="4544" width="8.06640625" bestFit="1" customWidth="1"/>
    <col min="4545" max="4545" width="10.796875" bestFit="1" customWidth="1"/>
    <col min="4546" max="4546" width="8.06640625" bestFit="1" customWidth="1"/>
    <col min="4547" max="4547" width="10.796875" bestFit="1" customWidth="1"/>
    <col min="4548" max="4548" width="8.06640625" bestFit="1" customWidth="1"/>
    <col min="4549" max="4549" width="10.796875" bestFit="1" customWidth="1"/>
    <col min="4550" max="4551" width="9.796875" bestFit="1" customWidth="1"/>
    <col min="4552" max="4552" width="10.796875" bestFit="1" customWidth="1"/>
    <col min="4553" max="4553" width="8.06640625" bestFit="1" customWidth="1"/>
    <col min="4554" max="4554" width="10.796875" bestFit="1" customWidth="1"/>
    <col min="4555" max="4555" width="8.06640625" bestFit="1" customWidth="1"/>
    <col min="4556" max="4556" width="10.796875" bestFit="1" customWidth="1"/>
    <col min="4557" max="4557" width="8.06640625" bestFit="1" customWidth="1"/>
    <col min="4558" max="4558" width="10.796875" bestFit="1" customWidth="1"/>
    <col min="4559" max="4559" width="9.796875" bestFit="1" customWidth="1"/>
    <col min="4560" max="4560" width="10.796875" bestFit="1" customWidth="1"/>
    <col min="4561" max="4561" width="11.265625" bestFit="1" customWidth="1"/>
    <col min="4562" max="4562" width="10.796875" bestFit="1" customWidth="1"/>
    <col min="4563" max="4563" width="10.6640625" bestFit="1" customWidth="1"/>
    <col min="4564" max="4564" width="10.796875" bestFit="1" customWidth="1"/>
    <col min="4565" max="4565" width="9.796875" bestFit="1" customWidth="1"/>
    <col min="4566" max="4566" width="10.796875" bestFit="1" customWidth="1"/>
    <col min="4567" max="4567" width="9.796875" bestFit="1" customWidth="1"/>
    <col min="4568" max="4568" width="10.796875" bestFit="1" customWidth="1"/>
    <col min="4569" max="4569" width="10.6640625" bestFit="1" customWidth="1"/>
    <col min="4570" max="4570" width="10.796875" bestFit="1" customWidth="1"/>
    <col min="4571" max="4571" width="10.6640625" bestFit="1" customWidth="1"/>
    <col min="4572" max="4572" width="10.796875" bestFit="1" customWidth="1"/>
    <col min="4573" max="4573" width="10.6640625" bestFit="1" customWidth="1"/>
    <col min="4574" max="4574" width="10.796875" bestFit="1" customWidth="1"/>
    <col min="4575" max="4576" width="8.06640625" bestFit="1" customWidth="1"/>
    <col min="4577" max="4577" width="10.796875" bestFit="1" customWidth="1"/>
    <col min="4578" max="4578" width="9.796875" bestFit="1" customWidth="1"/>
    <col min="4579" max="4579" width="10.796875" bestFit="1" customWidth="1"/>
    <col min="4580" max="4580" width="11.265625" bestFit="1" customWidth="1"/>
    <col min="4581" max="4581" width="10.796875" bestFit="1" customWidth="1"/>
    <col min="4582" max="4582" width="10.6640625" bestFit="1" customWidth="1"/>
    <col min="4583" max="4583" width="10.796875" bestFit="1" customWidth="1"/>
    <col min="4584" max="4584" width="8.06640625" bestFit="1" customWidth="1"/>
    <col min="4585" max="4585" width="10.796875" bestFit="1" customWidth="1"/>
    <col min="4586" max="4586" width="9.19921875" bestFit="1" customWidth="1"/>
    <col min="4587" max="4587" width="10.796875" bestFit="1" customWidth="1"/>
    <col min="4588" max="4588" width="8.06640625" bestFit="1" customWidth="1"/>
    <col min="4589" max="4589" width="10.796875" bestFit="1" customWidth="1"/>
    <col min="4590" max="4590" width="10.6640625" bestFit="1" customWidth="1"/>
    <col min="4591" max="4591" width="10.796875" bestFit="1" customWidth="1"/>
    <col min="4592" max="4592" width="8.06640625" bestFit="1" customWidth="1"/>
    <col min="4593" max="4593" width="10.796875" bestFit="1" customWidth="1"/>
    <col min="4594" max="4594" width="8.06640625" bestFit="1" customWidth="1"/>
    <col min="4595" max="4595" width="10.796875" bestFit="1" customWidth="1"/>
    <col min="4596" max="4596" width="10.6640625" bestFit="1" customWidth="1"/>
    <col min="4597" max="4597" width="10.796875" bestFit="1" customWidth="1"/>
    <col min="4598" max="4598" width="11.265625" bestFit="1" customWidth="1"/>
    <col min="4599" max="4599" width="10.796875" bestFit="1" customWidth="1"/>
    <col min="4600" max="4600" width="8.06640625" bestFit="1" customWidth="1"/>
    <col min="4601" max="4601" width="10.796875" bestFit="1" customWidth="1"/>
    <col min="4602" max="4602" width="8.06640625" bestFit="1" customWidth="1"/>
    <col min="4603" max="4603" width="10.796875" bestFit="1" customWidth="1"/>
    <col min="4604" max="4604" width="8.06640625" bestFit="1" customWidth="1"/>
    <col min="4605" max="4605" width="10.796875" bestFit="1" customWidth="1"/>
    <col min="4606" max="4606" width="8.06640625" bestFit="1" customWidth="1"/>
    <col min="4607" max="4607" width="10.796875" bestFit="1" customWidth="1"/>
    <col min="4608" max="4608" width="8.06640625" bestFit="1" customWidth="1"/>
    <col min="4609" max="4609" width="10.796875" bestFit="1" customWidth="1"/>
    <col min="4610" max="4610" width="8.06640625" bestFit="1" customWidth="1"/>
    <col min="4611" max="4611" width="10.796875" bestFit="1" customWidth="1"/>
    <col min="4612" max="4612" width="10.6640625" bestFit="1" customWidth="1"/>
    <col min="4613" max="4613" width="10.796875" bestFit="1" customWidth="1"/>
    <col min="4614" max="4614" width="10.6640625" bestFit="1" customWidth="1"/>
    <col min="4615" max="4615" width="10.796875" bestFit="1" customWidth="1"/>
    <col min="4616" max="4616" width="11.265625" bestFit="1" customWidth="1"/>
    <col min="4617" max="4617" width="10.796875" bestFit="1" customWidth="1"/>
    <col min="4618" max="4618" width="8.06640625" bestFit="1" customWidth="1"/>
    <col min="4619" max="4619" width="10.796875" bestFit="1" customWidth="1"/>
    <col min="4620" max="4620" width="10.6640625" bestFit="1" customWidth="1"/>
    <col min="4621" max="4621" width="10.796875" bestFit="1" customWidth="1"/>
    <col min="4622" max="4622" width="8.06640625" bestFit="1" customWidth="1"/>
    <col min="4623" max="4623" width="10.796875" bestFit="1" customWidth="1"/>
    <col min="4624" max="4624" width="8.06640625" bestFit="1" customWidth="1"/>
    <col min="4625" max="4625" width="10.796875" bestFit="1" customWidth="1"/>
    <col min="4626" max="4626" width="9.19921875" bestFit="1" customWidth="1"/>
    <col min="4627" max="4627" width="10.796875" bestFit="1" customWidth="1"/>
    <col min="4628" max="4628" width="10.6640625" bestFit="1" customWidth="1"/>
    <col min="4629" max="4629" width="10.796875" bestFit="1" customWidth="1"/>
    <col min="4630" max="4630" width="11.265625" bestFit="1" customWidth="1"/>
    <col min="4631" max="4631" width="10.796875" bestFit="1" customWidth="1"/>
    <col min="4632" max="4632" width="11.265625" bestFit="1" customWidth="1"/>
    <col min="4633" max="4633" width="10.796875" bestFit="1" customWidth="1"/>
    <col min="4634" max="4634" width="8.06640625" bestFit="1" customWidth="1"/>
    <col min="4635" max="4635" width="10.796875" bestFit="1" customWidth="1"/>
    <col min="4636" max="4636" width="8.06640625" bestFit="1" customWidth="1"/>
    <col min="4637" max="4637" width="10.796875" bestFit="1" customWidth="1"/>
    <col min="4638" max="4638" width="8.06640625" bestFit="1" customWidth="1"/>
    <col min="4639" max="4639" width="10.796875" bestFit="1" customWidth="1"/>
    <col min="4640" max="4640" width="8.06640625" bestFit="1" customWidth="1"/>
    <col min="4641" max="4641" width="10.796875" bestFit="1" customWidth="1"/>
    <col min="4642" max="4642" width="10.6640625" bestFit="1" customWidth="1"/>
    <col min="4643" max="4643" width="10.796875" bestFit="1" customWidth="1"/>
    <col min="4644" max="4644" width="9.19921875" bestFit="1" customWidth="1"/>
    <col min="4645" max="4645" width="10.796875" bestFit="1" customWidth="1"/>
    <col min="4646" max="4646" width="10.6640625" bestFit="1" customWidth="1"/>
    <col min="4647" max="4647" width="10.796875" bestFit="1" customWidth="1"/>
    <col min="4648" max="4648" width="8.06640625" bestFit="1" customWidth="1"/>
    <col min="4649" max="4649" width="10.796875" bestFit="1" customWidth="1"/>
    <col min="4650" max="4650" width="10.6640625" bestFit="1" customWidth="1"/>
    <col min="4651" max="4651" width="10.796875" bestFit="1" customWidth="1"/>
    <col min="4652" max="4652" width="10.6640625" bestFit="1" customWidth="1"/>
    <col min="4653" max="4653" width="10.796875" bestFit="1" customWidth="1"/>
    <col min="4654" max="4654" width="11.265625" bestFit="1" customWidth="1"/>
    <col min="4655" max="4655" width="10.796875" bestFit="1" customWidth="1"/>
    <col min="4656" max="4656" width="8.06640625" bestFit="1" customWidth="1"/>
    <col min="4657" max="4657" width="10.796875" bestFit="1" customWidth="1"/>
    <col min="4658" max="4658" width="8.06640625" bestFit="1" customWidth="1"/>
    <col min="4659" max="4659" width="10.796875" bestFit="1" customWidth="1"/>
    <col min="4660" max="4660" width="9.796875" bestFit="1" customWidth="1"/>
    <col min="4661" max="4661" width="10.796875" bestFit="1" customWidth="1"/>
    <col min="4662" max="4662" width="8.06640625" bestFit="1" customWidth="1"/>
    <col min="4663" max="4663" width="10.796875" bestFit="1" customWidth="1"/>
    <col min="4664" max="4664" width="10.6640625" bestFit="1" customWidth="1"/>
    <col min="4665" max="4665" width="10.796875" bestFit="1" customWidth="1"/>
    <col min="4666" max="4666" width="8.06640625" bestFit="1" customWidth="1"/>
    <col min="4667" max="4667" width="10.796875" bestFit="1" customWidth="1"/>
    <col min="4668" max="4668" width="8.06640625" bestFit="1" customWidth="1"/>
    <col min="4669" max="4669" width="10.796875" bestFit="1" customWidth="1"/>
    <col min="4670" max="4670" width="8.06640625" bestFit="1" customWidth="1"/>
    <col min="4671" max="4671" width="10.796875" bestFit="1" customWidth="1"/>
    <col min="4672" max="4672" width="10.6640625" bestFit="1" customWidth="1"/>
    <col min="4673" max="4673" width="10.796875" bestFit="1" customWidth="1"/>
    <col min="4674" max="4674" width="10.6640625" bestFit="1" customWidth="1"/>
    <col min="4675" max="4675" width="10.796875" bestFit="1" customWidth="1"/>
    <col min="4676" max="4676" width="8.06640625" bestFit="1" customWidth="1"/>
    <col min="4677" max="4677" width="10.796875" bestFit="1" customWidth="1"/>
    <col min="4678" max="4678" width="9.796875" bestFit="1" customWidth="1"/>
    <col min="4679" max="4679" width="10.796875" bestFit="1" customWidth="1"/>
    <col min="4680" max="4680" width="8.06640625" bestFit="1" customWidth="1"/>
    <col min="4681" max="4681" width="10.796875" bestFit="1" customWidth="1"/>
    <col min="4682" max="4682" width="8.06640625" bestFit="1" customWidth="1"/>
    <col min="4683" max="4683" width="10.796875" bestFit="1" customWidth="1"/>
    <col min="4684" max="4684" width="8.06640625" bestFit="1" customWidth="1"/>
    <col min="4685" max="4685" width="10.796875" bestFit="1" customWidth="1"/>
    <col min="4686" max="4686" width="8.06640625" bestFit="1" customWidth="1"/>
    <col min="4687" max="4687" width="10.796875" bestFit="1" customWidth="1"/>
    <col min="4688" max="4688" width="8.06640625" bestFit="1" customWidth="1"/>
    <col min="4689" max="4689" width="10.796875" bestFit="1" customWidth="1"/>
    <col min="4690" max="4690" width="8.06640625" bestFit="1" customWidth="1"/>
    <col min="4691" max="4691" width="10.796875" bestFit="1" customWidth="1"/>
    <col min="4692" max="4692" width="9.796875" bestFit="1" customWidth="1"/>
    <col min="4693" max="4693" width="10.796875" bestFit="1" customWidth="1"/>
    <col min="4694" max="4694" width="8.06640625" bestFit="1" customWidth="1"/>
    <col min="4695" max="4695" width="10.796875" bestFit="1" customWidth="1"/>
    <col min="4696" max="4696" width="8.06640625" bestFit="1" customWidth="1"/>
    <col min="4697" max="4697" width="10.796875" bestFit="1" customWidth="1"/>
    <col min="4698" max="4698" width="8.06640625" bestFit="1" customWidth="1"/>
    <col min="4699" max="4699" width="10.796875" bestFit="1" customWidth="1"/>
    <col min="4700" max="4700" width="8.06640625" bestFit="1" customWidth="1"/>
    <col min="4701" max="4701" width="10.796875" bestFit="1" customWidth="1"/>
    <col min="4702" max="4702" width="9.796875" bestFit="1" customWidth="1"/>
    <col min="4703" max="4703" width="10.796875" bestFit="1" customWidth="1"/>
    <col min="4704" max="4704" width="8.06640625" bestFit="1" customWidth="1"/>
    <col min="4705" max="4705" width="10.796875" bestFit="1" customWidth="1"/>
    <col min="4706" max="4706" width="8.06640625" bestFit="1" customWidth="1"/>
    <col min="4707" max="4707" width="10.796875" bestFit="1" customWidth="1"/>
    <col min="4708" max="4709" width="8.06640625" bestFit="1" customWidth="1"/>
    <col min="4710" max="4710" width="10.796875" bestFit="1" customWidth="1"/>
    <col min="4711" max="4711" width="8.06640625" bestFit="1" customWidth="1"/>
    <col min="4712" max="4712" width="10.796875" bestFit="1" customWidth="1"/>
    <col min="4713" max="4713" width="10.6640625" bestFit="1" customWidth="1"/>
    <col min="4714" max="4714" width="10.796875" bestFit="1" customWidth="1"/>
    <col min="4715" max="4715" width="8.06640625" bestFit="1" customWidth="1"/>
    <col min="4716" max="4716" width="10.796875" bestFit="1" customWidth="1"/>
    <col min="4717" max="4717" width="9.19921875" bestFit="1" customWidth="1"/>
    <col min="4718" max="4718" width="10.796875" bestFit="1" customWidth="1"/>
    <col min="4719" max="4719" width="10.6640625" bestFit="1" customWidth="1"/>
    <col min="4720" max="4720" width="10.796875" bestFit="1" customWidth="1"/>
    <col min="4721" max="4721" width="8.06640625" bestFit="1" customWidth="1"/>
    <col min="4722" max="4722" width="10.796875" bestFit="1" customWidth="1"/>
    <col min="4723" max="4723" width="9.796875" bestFit="1" customWidth="1"/>
    <col min="4724" max="4724" width="10.796875" bestFit="1" customWidth="1"/>
    <col min="4725" max="4727" width="10.6640625" bestFit="1" customWidth="1"/>
    <col min="4728" max="4728" width="10.796875" bestFit="1" customWidth="1"/>
    <col min="4729" max="4729" width="8.06640625" bestFit="1" customWidth="1"/>
    <col min="4730" max="4730" width="10.796875" bestFit="1" customWidth="1"/>
    <col min="4731" max="4731" width="8.06640625" bestFit="1" customWidth="1"/>
    <col min="4732" max="4732" width="10.796875" bestFit="1" customWidth="1"/>
    <col min="4733" max="4733" width="9.796875" bestFit="1" customWidth="1"/>
    <col min="4734" max="4734" width="10.796875" bestFit="1" customWidth="1"/>
    <col min="4735" max="4735" width="11.265625" bestFit="1" customWidth="1"/>
    <col min="4736" max="4736" width="10.796875" bestFit="1" customWidth="1"/>
    <col min="4737" max="4737" width="8.06640625" bestFit="1" customWidth="1"/>
    <col min="4738" max="4738" width="10.796875" bestFit="1" customWidth="1"/>
    <col min="4739" max="4739" width="9.796875" bestFit="1" customWidth="1"/>
    <col min="4740" max="4740" width="10.796875" bestFit="1" customWidth="1"/>
    <col min="4741" max="4741" width="8.06640625" bestFit="1" customWidth="1"/>
    <col min="4742" max="4742" width="10.796875" bestFit="1" customWidth="1"/>
    <col min="4743" max="4743" width="8.06640625" bestFit="1" customWidth="1"/>
    <col min="4744" max="4744" width="10.796875" bestFit="1" customWidth="1"/>
    <col min="4745" max="4745" width="10.6640625" bestFit="1" customWidth="1"/>
    <col min="4746" max="4746" width="10.796875" bestFit="1" customWidth="1"/>
    <col min="4747" max="4747" width="11.265625" bestFit="1" customWidth="1"/>
    <col min="4748" max="4748" width="10.796875" bestFit="1" customWidth="1"/>
    <col min="4749" max="4749" width="9.19921875" bestFit="1" customWidth="1"/>
    <col min="4750" max="4750" width="10.796875" bestFit="1" customWidth="1"/>
    <col min="4751" max="4751" width="8.06640625" bestFit="1" customWidth="1"/>
    <col min="4752" max="4752" width="10.796875" bestFit="1" customWidth="1"/>
    <col min="4753" max="4753" width="8.06640625" bestFit="1" customWidth="1"/>
    <col min="4754" max="4754" width="10.796875" bestFit="1" customWidth="1"/>
    <col min="4755" max="4755" width="8.06640625" bestFit="1" customWidth="1"/>
    <col min="4756" max="4756" width="10.796875" bestFit="1" customWidth="1"/>
    <col min="4757" max="4757" width="10.6640625" bestFit="1" customWidth="1"/>
    <col min="4758" max="4758" width="10.796875" bestFit="1" customWidth="1"/>
    <col min="4759" max="4759" width="9.796875" bestFit="1" customWidth="1"/>
    <col min="4760" max="4760" width="10.796875" bestFit="1" customWidth="1"/>
    <col min="4761" max="4761" width="10.6640625" bestFit="1" customWidth="1"/>
    <col min="4762" max="4762" width="10.796875" bestFit="1" customWidth="1"/>
    <col min="4763" max="4763" width="8.06640625" bestFit="1" customWidth="1"/>
    <col min="4764" max="4764" width="10.796875" bestFit="1" customWidth="1"/>
    <col min="4765" max="4765" width="8.06640625" bestFit="1" customWidth="1"/>
    <col min="4766" max="4766" width="10.796875" bestFit="1" customWidth="1"/>
    <col min="4767" max="4767" width="8.06640625" bestFit="1" customWidth="1"/>
    <col min="4768" max="4768" width="10.796875" bestFit="1" customWidth="1"/>
    <col min="4769" max="4769" width="8.06640625" bestFit="1" customWidth="1"/>
    <col min="4770" max="4770" width="10.796875" bestFit="1" customWidth="1"/>
    <col min="4771" max="4771" width="10.6640625" bestFit="1" customWidth="1"/>
    <col min="4772" max="4772" width="10.796875" bestFit="1" customWidth="1"/>
    <col min="4773" max="4773" width="10.6640625" bestFit="1" customWidth="1"/>
    <col min="4774" max="4774" width="10.796875" bestFit="1" customWidth="1"/>
    <col min="4775" max="4775" width="11.265625" bestFit="1" customWidth="1"/>
    <col min="4776" max="4776" width="10.796875" bestFit="1" customWidth="1"/>
    <col min="4777" max="4777" width="8.06640625" bestFit="1" customWidth="1"/>
    <col min="4778" max="4778" width="10.796875" bestFit="1" customWidth="1"/>
    <col min="4779" max="4779" width="10.6640625" bestFit="1" customWidth="1"/>
    <col min="4780" max="4780" width="10.796875" bestFit="1" customWidth="1"/>
    <col min="4781" max="4781" width="8.06640625" bestFit="1" customWidth="1"/>
    <col min="4782" max="4782" width="10.796875" bestFit="1" customWidth="1"/>
    <col min="4783" max="4783" width="8.06640625" bestFit="1" customWidth="1"/>
    <col min="4784" max="4784" width="10.796875" bestFit="1" customWidth="1"/>
    <col min="4785" max="4785" width="9.796875" bestFit="1" customWidth="1"/>
    <col min="4786" max="4786" width="10.796875" bestFit="1" customWidth="1"/>
    <col min="4787" max="4787" width="8.06640625" bestFit="1" customWidth="1"/>
    <col min="4788" max="4788" width="10.796875" bestFit="1" customWidth="1"/>
    <col min="4789" max="4789" width="11.265625" bestFit="1" customWidth="1"/>
    <col min="4790" max="4790" width="10.796875" bestFit="1" customWidth="1"/>
    <col min="4791" max="4791" width="10.6640625" bestFit="1" customWidth="1"/>
    <col min="4792" max="4792" width="10.796875" bestFit="1" customWidth="1"/>
    <col min="4793" max="4793" width="8.06640625" bestFit="1" customWidth="1"/>
    <col min="4794" max="4794" width="10.796875" bestFit="1" customWidth="1"/>
    <col min="4795" max="4795" width="8.06640625" bestFit="1" customWidth="1"/>
    <col min="4796" max="4796" width="10.796875" bestFit="1" customWidth="1"/>
    <col min="4797" max="4797" width="8.06640625" bestFit="1" customWidth="1"/>
    <col min="4798" max="4798" width="10.796875" bestFit="1" customWidth="1"/>
    <col min="4799" max="4799" width="10.6640625" bestFit="1" customWidth="1"/>
    <col min="4800" max="4800" width="10.796875" bestFit="1" customWidth="1"/>
    <col min="4801" max="4801" width="8.06640625" bestFit="1" customWidth="1"/>
    <col min="4802" max="4802" width="10.796875" bestFit="1" customWidth="1"/>
    <col min="4803" max="4803" width="8.06640625" bestFit="1" customWidth="1"/>
    <col min="4804" max="4804" width="10.796875" bestFit="1" customWidth="1"/>
    <col min="4805" max="4805" width="9.796875" bestFit="1" customWidth="1"/>
    <col min="4806" max="4806" width="10.796875" bestFit="1" customWidth="1"/>
    <col min="4807" max="4807" width="8.06640625" bestFit="1" customWidth="1"/>
    <col min="4808" max="4808" width="10.796875" bestFit="1" customWidth="1"/>
    <col min="4809" max="4809" width="8.06640625" bestFit="1" customWidth="1"/>
    <col min="4810" max="4810" width="10.796875" bestFit="1" customWidth="1"/>
    <col min="4811" max="4811" width="11.265625" bestFit="1" customWidth="1"/>
    <col min="4812" max="4812" width="10.796875" bestFit="1" customWidth="1"/>
    <col min="4813" max="4813" width="10.6640625" bestFit="1" customWidth="1"/>
    <col min="4814" max="4814" width="10.796875" bestFit="1" customWidth="1"/>
    <col min="4815" max="4815" width="9.796875" bestFit="1" customWidth="1"/>
    <col min="4816" max="4816" width="10.796875" bestFit="1" customWidth="1"/>
    <col min="4817" max="4817" width="11.265625" bestFit="1" customWidth="1"/>
    <col min="4818" max="4818" width="10.796875" bestFit="1" customWidth="1"/>
    <col min="4819" max="4819" width="10.6640625" bestFit="1" customWidth="1"/>
    <col min="4820" max="4820" width="10.796875" bestFit="1" customWidth="1"/>
    <col min="4821" max="4821" width="8.06640625" bestFit="1" customWidth="1"/>
    <col min="4822" max="4822" width="10.796875" bestFit="1" customWidth="1"/>
    <col min="4823" max="4823" width="8.06640625" bestFit="1" customWidth="1"/>
    <col min="4824" max="4824" width="10.796875" bestFit="1" customWidth="1"/>
    <col min="4825" max="4825" width="8.06640625" bestFit="1" customWidth="1"/>
    <col min="4826" max="4826" width="10.796875" bestFit="1" customWidth="1"/>
    <col min="4827" max="4827" width="9.796875" bestFit="1" customWidth="1"/>
    <col min="4828" max="4828" width="10.796875" bestFit="1" customWidth="1"/>
    <col min="4829" max="4829" width="8.06640625" bestFit="1" customWidth="1"/>
    <col min="4830" max="4830" width="10.796875" bestFit="1" customWidth="1"/>
    <col min="4831" max="4831" width="11.265625" bestFit="1" customWidth="1"/>
    <col min="4832" max="4832" width="10.796875" bestFit="1" customWidth="1"/>
    <col min="4833" max="4833" width="9.796875" bestFit="1" customWidth="1"/>
    <col min="4834" max="4834" width="10.796875" bestFit="1" customWidth="1"/>
    <col min="4835" max="4835" width="8.06640625" bestFit="1" customWidth="1"/>
    <col min="4836" max="4836" width="10.796875" bestFit="1" customWidth="1"/>
    <col min="4837" max="4838" width="8.06640625" bestFit="1" customWidth="1"/>
    <col min="4839" max="4839" width="10.796875" bestFit="1" customWidth="1"/>
    <col min="4840" max="4840" width="9.796875" bestFit="1" customWidth="1"/>
    <col min="4841" max="4841" width="10.796875" bestFit="1" customWidth="1"/>
    <col min="4842" max="4843" width="10.6640625" bestFit="1" customWidth="1"/>
    <col min="4844" max="4844" width="10.796875" bestFit="1" customWidth="1"/>
    <col min="4845" max="4845" width="8.06640625" bestFit="1" customWidth="1"/>
    <col min="4846" max="4846" width="10.796875" bestFit="1" customWidth="1"/>
    <col min="4847" max="4847" width="8.06640625" bestFit="1" customWidth="1"/>
    <col min="4848" max="4848" width="10.796875" bestFit="1" customWidth="1"/>
    <col min="4849" max="4849" width="8.06640625" bestFit="1" customWidth="1"/>
    <col min="4850" max="4850" width="10.796875" bestFit="1" customWidth="1"/>
    <col min="4851" max="4851" width="8.06640625" bestFit="1" customWidth="1"/>
    <col min="4852" max="4852" width="10.796875" bestFit="1" customWidth="1"/>
    <col min="4853" max="4853" width="8.06640625" bestFit="1" customWidth="1"/>
    <col min="4854" max="4854" width="10.796875" bestFit="1" customWidth="1"/>
    <col min="4855" max="4855" width="8.06640625" bestFit="1" customWidth="1"/>
    <col min="4856" max="4856" width="10.796875" bestFit="1" customWidth="1"/>
    <col min="4857" max="4857" width="10.6640625" bestFit="1" customWidth="1"/>
    <col min="4858" max="4858" width="10.796875" bestFit="1" customWidth="1"/>
    <col min="4859" max="4859" width="9.796875" bestFit="1" customWidth="1"/>
    <col min="4860" max="4860" width="10.796875" bestFit="1" customWidth="1"/>
    <col min="4861" max="4861" width="8.06640625" bestFit="1" customWidth="1"/>
    <col min="4862" max="4862" width="10.796875" bestFit="1" customWidth="1"/>
    <col min="4863" max="4863" width="8.06640625" bestFit="1" customWidth="1"/>
    <col min="4864" max="4864" width="10.796875" bestFit="1" customWidth="1"/>
    <col min="4865" max="4865" width="8.06640625" bestFit="1" customWidth="1"/>
    <col min="4866" max="4866" width="10.796875" bestFit="1" customWidth="1"/>
    <col min="4867" max="4867" width="8.06640625" bestFit="1" customWidth="1"/>
    <col min="4868" max="4868" width="10.796875" bestFit="1" customWidth="1"/>
    <col min="4869" max="4869" width="8.06640625" bestFit="1" customWidth="1"/>
    <col min="4870" max="4870" width="10.796875" bestFit="1" customWidth="1"/>
    <col min="4871" max="4871" width="8.06640625" bestFit="1" customWidth="1"/>
    <col min="4872" max="4872" width="10.796875" bestFit="1" customWidth="1"/>
    <col min="4873" max="4873" width="8.06640625" bestFit="1" customWidth="1"/>
    <col min="4874" max="4874" width="10.796875" bestFit="1" customWidth="1"/>
    <col min="4875" max="4875" width="10.6640625" bestFit="1" customWidth="1"/>
    <col min="4876" max="4876" width="10.796875" bestFit="1" customWidth="1"/>
    <col min="4877" max="4877" width="10.6640625" bestFit="1" customWidth="1"/>
    <col min="4878" max="4878" width="10.796875" bestFit="1" customWidth="1"/>
    <col min="4879" max="4879" width="8.06640625" bestFit="1" customWidth="1"/>
    <col min="4880" max="4880" width="10.796875" bestFit="1" customWidth="1"/>
    <col min="4881" max="4881" width="9.19921875" bestFit="1" customWidth="1"/>
    <col min="4882" max="4882" width="10.796875" bestFit="1" customWidth="1"/>
    <col min="4883" max="4883" width="8.06640625" bestFit="1" customWidth="1"/>
    <col min="4884" max="4884" width="10.796875" bestFit="1" customWidth="1"/>
    <col min="4885" max="4885" width="8.06640625" bestFit="1" customWidth="1"/>
    <col min="4886" max="4886" width="10.796875" bestFit="1" customWidth="1"/>
    <col min="4887" max="4887" width="8.06640625" bestFit="1" customWidth="1"/>
    <col min="4888" max="4888" width="10.796875" bestFit="1" customWidth="1"/>
    <col min="4889" max="4889" width="9.796875" bestFit="1" customWidth="1"/>
    <col min="4890" max="4890" width="10.796875" bestFit="1" customWidth="1"/>
    <col min="4891" max="4891" width="8.06640625" bestFit="1" customWidth="1"/>
    <col min="4892" max="4892" width="10.796875" bestFit="1" customWidth="1"/>
    <col min="4893" max="4893" width="8.06640625" bestFit="1" customWidth="1"/>
    <col min="4894" max="4894" width="10.796875" bestFit="1" customWidth="1"/>
    <col min="4895" max="4895" width="10.6640625" bestFit="1" customWidth="1"/>
    <col min="4896" max="4896" width="10.796875" bestFit="1" customWidth="1"/>
    <col min="4897" max="4897" width="8.06640625" bestFit="1" customWidth="1"/>
    <col min="4898" max="4898" width="10.796875" bestFit="1" customWidth="1"/>
    <col min="4899" max="4899" width="11.265625" bestFit="1" customWidth="1"/>
    <col min="4900" max="4900" width="10.796875" bestFit="1" customWidth="1"/>
    <col min="4901" max="4901" width="10.6640625" bestFit="1" customWidth="1"/>
    <col min="4902" max="4902" width="10.796875" bestFit="1" customWidth="1"/>
    <col min="4903" max="4903" width="9.796875" bestFit="1" customWidth="1"/>
    <col min="4904" max="4904" width="10.796875" bestFit="1" customWidth="1"/>
    <col min="4905" max="4905" width="9.796875" bestFit="1" customWidth="1"/>
    <col min="4906" max="4906" width="10.796875" bestFit="1" customWidth="1"/>
    <col min="4907" max="4907" width="8.06640625" bestFit="1" customWidth="1"/>
    <col min="4908" max="4908" width="10.796875" bestFit="1" customWidth="1"/>
    <col min="4909" max="4909" width="8.06640625" bestFit="1" customWidth="1"/>
    <col min="4910" max="4910" width="10.796875" bestFit="1" customWidth="1"/>
    <col min="4911" max="4911" width="9.796875" bestFit="1" customWidth="1"/>
    <col min="4912" max="4912" width="10.796875" bestFit="1" customWidth="1"/>
    <col min="4913" max="4913" width="8.06640625" bestFit="1" customWidth="1"/>
    <col min="4914" max="4914" width="10.796875" bestFit="1" customWidth="1"/>
    <col min="4915" max="4915" width="9.796875" bestFit="1" customWidth="1"/>
    <col min="4916" max="4916" width="10.796875" bestFit="1" customWidth="1"/>
    <col min="4917" max="4917" width="10.6640625" bestFit="1" customWidth="1"/>
    <col min="4918" max="4918" width="10.796875" bestFit="1" customWidth="1"/>
    <col min="4919" max="4919" width="8.06640625" bestFit="1" customWidth="1"/>
    <col min="4920" max="4920" width="10.796875" bestFit="1" customWidth="1"/>
    <col min="4921" max="4921" width="8.06640625" bestFit="1" customWidth="1"/>
    <col min="4922" max="4922" width="10.796875" bestFit="1" customWidth="1"/>
    <col min="4923" max="4923" width="10.6640625" bestFit="1" customWidth="1"/>
    <col min="4924" max="4924" width="10.796875" bestFit="1" customWidth="1"/>
    <col min="4925" max="4925" width="9.796875" bestFit="1" customWidth="1"/>
    <col min="4926" max="4926" width="10.796875" bestFit="1" customWidth="1"/>
    <col min="4927" max="4927" width="10.6640625" bestFit="1" customWidth="1"/>
    <col min="4928" max="4928" width="10.796875" bestFit="1" customWidth="1"/>
    <col min="4929" max="4929" width="9.796875" bestFit="1" customWidth="1"/>
    <col min="4930" max="4930" width="10.796875" bestFit="1" customWidth="1"/>
    <col min="4931" max="4931" width="9.796875" bestFit="1" customWidth="1"/>
    <col min="4932" max="4932" width="10.796875" bestFit="1" customWidth="1"/>
    <col min="4933" max="4933" width="8.06640625" bestFit="1" customWidth="1"/>
    <col min="4934" max="4934" width="10.796875" bestFit="1" customWidth="1"/>
    <col min="4935" max="4935" width="8.06640625" bestFit="1" customWidth="1"/>
    <col min="4936" max="4936" width="10.796875" bestFit="1" customWidth="1"/>
    <col min="4937" max="4937" width="8.06640625" bestFit="1" customWidth="1"/>
    <col min="4938" max="4938" width="10.796875" bestFit="1" customWidth="1"/>
    <col min="4939" max="4939" width="10.6640625" bestFit="1" customWidth="1"/>
    <col min="4940" max="4940" width="10.796875" bestFit="1" customWidth="1"/>
    <col min="4941" max="4941" width="9.796875" bestFit="1" customWidth="1"/>
    <col min="4942" max="4942" width="10.796875" bestFit="1" customWidth="1"/>
    <col min="4943" max="4943" width="10.6640625" bestFit="1" customWidth="1"/>
    <col min="4944" max="4944" width="10.796875" bestFit="1" customWidth="1"/>
    <col min="4945" max="4945" width="10.6640625" bestFit="1" customWidth="1"/>
    <col min="4946" max="4946" width="10.796875" bestFit="1" customWidth="1"/>
    <col min="4947" max="4947" width="8.06640625" bestFit="1" customWidth="1"/>
    <col min="4948" max="4948" width="10.796875" bestFit="1" customWidth="1"/>
    <col min="4949" max="4949" width="10.6640625" bestFit="1" customWidth="1"/>
    <col min="4950" max="4950" width="10.796875" bestFit="1" customWidth="1"/>
    <col min="4951" max="4951" width="8.06640625" bestFit="1" customWidth="1"/>
    <col min="4952" max="4952" width="10.796875" bestFit="1" customWidth="1"/>
    <col min="4953" max="4953" width="8.06640625" bestFit="1" customWidth="1"/>
    <col min="4954" max="4954" width="10.796875" bestFit="1" customWidth="1"/>
    <col min="4955" max="4955" width="10.6640625" bestFit="1" customWidth="1"/>
    <col min="4956" max="4956" width="10.796875" bestFit="1" customWidth="1"/>
    <col min="4957" max="4957" width="8.06640625" bestFit="1" customWidth="1"/>
    <col min="4958" max="4958" width="10.796875" bestFit="1" customWidth="1"/>
    <col min="4959" max="4959" width="9.796875" bestFit="1" customWidth="1"/>
    <col min="4960" max="4960" width="10.796875" bestFit="1" customWidth="1"/>
    <col min="4961" max="4961" width="9.796875" bestFit="1" customWidth="1"/>
    <col min="4962" max="4962" width="10.796875" bestFit="1" customWidth="1"/>
    <col min="4963" max="4963" width="8.06640625" bestFit="1" customWidth="1"/>
    <col min="4964" max="4964" width="10.796875" bestFit="1" customWidth="1"/>
    <col min="4965" max="4965" width="11.265625" bestFit="1" customWidth="1"/>
    <col min="4966" max="4966" width="10.796875" bestFit="1" customWidth="1"/>
    <col min="4967" max="4967" width="8.06640625" bestFit="1" customWidth="1"/>
    <col min="4968" max="4968" width="10.796875" bestFit="1" customWidth="1"/>
    <col min="4969" max="4969" width="10.6640625" bestFit="1" customWidth="1"/>
    <col min="4970" max="4970" width="10.796875" bestFit="1" customWidth="1"/>
    <col min="4971" max="4971" width="8.06640625" bestFit="1" customWidth="1"/>
    <col min="4972" max="4972" width="10.796875" bestFit="1" customWidth="1"/>
    <col min="4973" max="4973" width="8.06640625" bestFit="1" customWidth="1"/>
    <col min="4974" max="4974" width="10.796875" bestFit="1" customWidth="1"/>
    <col min="4975" max="4975" width="8.06640625" bestFit="1" customWidth="1"/>
    <col min="4976" max="4976" width="10.796875" bestFit="1" customWidth="1"/>
    <col min="4977" max="4977" width="8.06640625" bestFit="1" customWidth="1"/>
    <col min="4978" max="4978" width="10.796875" bestFit="1" customWidth="1"/>
    <col min="4979" max="4979" width="9.796875" bestFit="1" customWidth="1"/>
    <col min="4980" max="4980" width="10.796875" bestFit="1" customWidth="1"/>
    <col min="4981" max="4981" width="9.796875" bestFit="1" customWidth="1"/>
    <col min="4982" max="4982" width="10.796875" bestFit="1" customWidth="1"/>
    <col min="4983" max="4983" width="8.06640625" bestFit="1" customWidth="1"/>
    <col min="4984" max="4984" width="10.796875" bestFit="1" customWidth="1"/>
    <col min="4985" max="4985" width="10.6640625" bestFit="1" customWidth="1"/>
    <col min="4986" max="4986" width="10.796875" bestFit="1" customWidth="1"/>
    <col min="4987" max="4987" width="10.6640625" bestFit="1" customWidth="1"/>
    <col min="4988" max="4988" width="10.796875" bestFit="1" customWidth="1"/>
    <col min="4989" max="4989" width="8.06640625" bestFit="1" customWidth="1"/>
    <col min="4990" max="4990" width="10.796875" bestFit="1" customWidth="1"/>
    <col min="4991" max="4991" width="8.06640625" bestFit="1" customWidth="1"/>
    <col min="4992" max="4992" width="10.796875" bestFit="1" customWidth="1"/>
    <col min="4993" max="4993" width="9.796875" bestFit="1" customWidth="1"/>
    <col min="4994" max="4994" width="10.796875" bestFit="1" customWidth="1"/>
    <col min="4995" max="4995" width="9.796875" bestFit="1" customWidth="1"/>
    <col min="4996" max="4996" width="10.796875" bestFit="1" customWidth="1"/>
    <col min="4997" max="4997" width="9.796875" bestFit="1" customWidth="1"/>
    <col min="4998" max="4998" width="10.796875" bestFit="1" customWidth="1"/>
    <col min="4999" max="4999" width="8.06640625" bestFit="1" customWidth="1"/>
    <col min="5000" max="5000" width="10.796875" bestFit="1" customWidth="1"/>
    <col min="5001" max="5001" width="11.265625" bestFit="1" customWidth="1"/>
    <col min="5002" max="5002" width="10.796875" bestFit="1" customWidth="1"/>
    <col min="5003" max="5003" width="9.796875" bestFit="1" customWidth="1"/>
    <col min="5004" max="5004" width="10.796875" bestFit="1" customWidth="1"/>
    <col min="5005" max="5005" width="10.6640625" bestFit="1" customWidth="1"/>
    <col min="5006" max="5006" width="10.796875" bestFit="1" customWidth="1"/>
    <col min="5007" max="5007" width="11.265625" bestFit="1" customWidth="1"/>
    <col min="5008" max="5008" width="10.796875" bestFit="1" customWidth="1"/>
    <col min="5009" max="5009" width="10.6640625" bestFit="1" customWidth="1"/>
    <col min="5010" max="5010" width="10.796875" bestFit="1" customWidth="1"/>
    <col min="5011" max="5011" width="8.06640625" bestFit="1" customWidth="1"/>
    <col min="5012" max="5012" width="10.796875" bestFit="1" customWidth="1"/>
    <col min="5013" max="5013" width="9.796875" bestFit="1" customWidth="1"/>
    <col min="5014" max="5014" width="10.796875" bestFit="1" customWidth="1"/>
    <col min="5015" max="5015" width="8.06640625" bestFit="1" customWidth="1"/>
    <col min="5016" max="5016" width="10.796875" bestFit="1" customWidth="1"/>
    <col min="5017" max="5017" width="8.06640625" bestFit="1" customWidth="1"/>
    <col min="5018" max="5018" width="10.796875" bestFit="1" customWidth="1"/>
    <col min="5019" max="5019" width="8.06640625" bestFit="1" customWidth="1"/>
    <col min="5020" max="5020" width="10.796875" bestFit="1" customWidth="1"/>
    <col min="5021" max="5021" width="10.6640625" bestFit="1" customWidth="1"/>
    <col min="5022" max="5022" width="10.796875" bestFit="1" customWidth="1"/>
    <col min="5023" max="5023" width="8.06640625" bestFit="1" customWidth="1"/>
    <col min="5024" max="5024" width="10.796875" bestFit="1" customWidth="1"/>
    <col min="5025" max="5025" width="9.796875" bestFit="1" customWidth="1"/>
    <col min="5026" max="5026" width="10.796875" bestFit="1" customWidth="1"/>
    <col min="5027" max="5027" width="10.6640625" bestFit="1" customWidth="1"/>
    <col min="5028" max="5028" width="10.796875" bestFit="1" customWidth="1"/>
    <col min="5029" max="5029" width="8.06640625" bestFit="1" customWidth="1"/>
    <col min="5030" max="5030" width="10.796875" bestFit="1" customWidth="1"/>
    <col min="5031" max="5031" width="11.265625" bestFit="1" customWidth="1"/>
    <col min="5032" max="5032" width="10.796875" bestFit="1" customWidth="1"/>
    <col min="5033" max="5033" width="8.06640625" bestFit="1" customWidth="1"/>
    <col min="5034" max="5034" width="10.796875" bestFit="1" customWidth="1"/>
    <col min="5035" max="5035" width="9.796875" bestFit="1" customWidth="1"/>
    <col min="5036" max="5036" width="10.796875" bestFit="1" customWidth="1"/>
    <col min="5037" max="5038" width="10.6640625" bestFit="1" customWidth="1"/>
    <col min="5039" max="5039" width="10.796875" bestFit="1" customWidth="1"/>
    <col min="5040" max="5040" width="8.06640625" bestFit="1" customWidth="1"/>
    <col min="5041" max="5041" width="10.796875" bestFit="1" customWidth="1"/>
    <col min="5042" max="5042" width="8.06640625" bestFit="1" customWidth="1"/>
    <col min="5043" max="5043" width="10.796875" bestFit="1" customWidth="1"/>
    <col min="5044" max="5044" width="8.06640625" bestFit="1" customWidth="1"/>
    <col min="5045" max="5045" width="10.796875" bestFit="1" customWidth="1"/>
    <col min="5046" max="5046" width="8.06640625" bestFit="1" customWidth="1"/>
    <col min="5047" max="5047" width="10.796875" bestFit="1" customWidth="1"/>
    <col min="5048" max="5048" width="8.06640625" bestFit="1" customWidth="1"/>
    <col min="5049" max="5049" width="10.796875" bestFit="1" customWidth="1"/>
    <col min="5050" max="5050" width="10.6640625" bestFit="1" customWidth="1"/>
    <col min="5051" max="5051" width="10.796875" bestFit="1" customWidth="1"/>
    <col min="5052" max="5052" width="10.6640625" bestFit="1" customWidth="1"/>
    <col min="5053" max="5053" width="10.796875" bestFit="1" customWidth="1"/>
    <col min="5054" max="5054" width="8.06640625" bestFit="1" customWidth="1"/>
    <col min="5055" max="5055" width="10.796875" bestFit="1" customWidth="1"/>
    <col min="5056" max="5056" width="9.796875" bestFit="1" customWidth="1"/>
    <col min="5057" max="5057" width="10.796875" bestFit="1" customWidth="1"/>
    <col min="5058" max="5058" width="8.06640625" bestFit="1" customWidth="1"/>
    <col min="5059" max="5059" width="10.796875" bestFit="1" customWidth="1"/>
    <col min="5060" max="5060" width="8.06640625" bestFit="1" customWidth="1"/>
    <col min="5061" max="5061" width="10.796875" bestFit="1" customWidth="1"/>
    <col min="5062" max="5062" width="8.06640625" bestFit="1" customWidth="1"/>
    <col min="5063" max="5063" width="10.796875" bestFit="1" customWidth="1"/>
    <col min="5064" max="5064" width="9.796875" bestFit="1" customWidth="1"/>
    <col min="5065" max="5065" width="10.796875" bestFit="1" customWidth="1"/>
    <col min="5066" max="5066" width="8.06640625" bestFit="1" customWidth="1"/>
    <col min="5067" max="5067" width="10.796875" bestFit="1" customWidth="1"/>
    <col min="5068" max="5068" width="8.06640625" bestFit="1" customWidth="1"/>
    <col min="5069" max="5069" width="10.796875" bestFit="1" customWidth="1"/>
    <col min="5070" max="5070" width="8.06640625" bestFit="1" customWidth="1"/>
    <col min="5071" max="5071" width="10.796875" bestFit="1" customWidth="1"/>
    <col min="5072" max="5072" width="10.6640625" bestFit="1" customWidth="1"/>
    <col min="5073" max="5073" width="10.796875" bestFit="1" customWidth="1"/>
    <col min="5074" max="5074" width="8.06640625" bestFit="1" customWidth="1"/>
    <col min="5075" max="5075" width="10.796875" bestFit="1" customWidth="1"/>
    <col min="5076" max="5076" width="8.06640625" bestFit="1" customWidth="1"/>
    <col min="5077" max="5077" width="10.796875" bestFit="1" customWidth="1"/>
    <col min="5078" max="5078" width="8.06640625" bestFit="1" customWidth="1"/>
    <col min="5079" max="5079" width="10.796875" bestFit="1" customWidth="1"/>
    <col min="5080" max="5080" width="9.796875" bestFit="1" customWidth="1"/>
    <col min="5081" max="5081" width="10.796875" bestFit="1" customWidth="1"/>
    <col min="5082" max="5082" width="9.19921875" bestFit="1" customWidth="1"/>
    <col min="5083" max="5083" width="10.796875" bestFit="1" customWidth="1"/>
    <col min="5084" max="5084" width="9.796875" bestFit="1" customWidth="1"/>
    <col min="5085" max="5085" width="10.796875" bestFit="1" customWidth="1"/>
    <col min="5086" max="5086" width="8.06640625" bestFit="1" customWidth="1"/>
    <col min="5087" max="5087" width="10.796875" bestFit="1" customWidth="1"/>
    <col min="5088" max="5088" width="8.06640625" bestFit="1" customWidth="1"/>
    <col min="5089" max="5089" width="10.796875" bestFit="1" customWidth="1"/>
    <col min="5090" max="5090" width="8.06640625" bestFit="1" customWidth="1"/>
    <col min="5091" max="5091" width="10.796875" bestFit="1" customWidth="1"/>
    <col min="5092" max="5092" width="9.796875" bestFit="1" customWidth="1"/>
    <col min="5093" max="5093" width="10.796875" bestFit="1" customWidth="1"/>
    <col min="5094" max="5094" width="8.06640625" bestFit="1" customWidth="1"/>
    <col min="5095" max="5095" width="10.796875" bestFit="1" customWidth="1"/>
    <col min="5096" max="5096" width="8.06640625" bestFit="1" customWidth="1"/>
    <col min="5097" max="5097" width="10.796875" bestFit="1" customWidth="1"/>
    <col min="5098" max="5098" width="9.796875" bestFit="1" customWidth="1"/>
    <col min="5099" max="5099" width="10.796875" bestFit="1" customWidth="1"/>
    <col min="5100" max="5100" width="9.796875" bestFit="1" customWidth="1"/>
    <col min="5101" max="5101" width="10.796875" bestFit="1" customWidth="1"/>
    <col min="5102" max="5102" width="8.06640625" bestFit="1" customWidth="1"/>
    <col min="5103" max="5103" width="10.796875" bestFit="1" customWidth="1"/>
    <col min="5104" max="5104" width="10.6640625" bestFit="1" customWidth="1"/>
    <col min="5105" max="5105" width="10.796875" bestFit="1" customWidth="1"/>
    <col min="5106" max="5106" width="8.06640625" bestFit="1" customWidth="1"/>
    <col min="5107" max="5107" width="10.796875" bestFit="1" customWidth="1"/>
    <col min="5108" max="5108" width="8.06640625" bestFit="1" customWidth="1"/>
    <col min="5109" max="5109" width="10.796875" bestFit="1" customWidth="1"/>
    <col min="5110" max="5111" width="9.796875" bestFit="1" customWidth="1"/>
    <col min="5112" max="5112" width="10.796875" bestFit="1" customWidth="1"/>
    <col min="5113" max="5113" width="8.06640625" bestFit="1" customWidth="1"/>
    <col min="5114" max="5114" width="10.796875" bestFit="1" customWidth="1"/>
    <col min="5115" max="5115" width="10.6640625" bestFit="1" customWidth="1"/>
    <col min="5116" max="5116" width="10.796875" bestFit="1" customWidth="1"/>
    <col min="5117" max="5117" width="9.796875" bestFit="1" customWidth="1"/>
    <col min="5118" max="5118" width="10.796875" bestFit="1" customWidth="1"/>
    <col min="5119" max="5119" width="8.06640625" bestFit="1" customWidth="1"/>
    <col min="5120" max="5120" width="10.796875" bestFit="1" customWidth="1"/>
    <col min="5121" max="5121" width="11.265625" bestFit="1" customWidth="1"/>
    <col min="5122" max="5122" width="10.796875" bestFit="1" customWidth="1"/>
    <col min="5123" max="5123" width="8.06640625" bestFit="1" customWidth="1"/>
    <col min="5124" max="5124" width="10.796875" bestFit="1" customWidth="1"/>
    <col min="5125" max="5125" width="11.265625" bestFit="1" customWidth="1"/>
    <col min="5126" max="5126" width="10.796875" bestFit="1" customWidth="1"/>
    <col min="5127" max="5127" width="8.06640625" bestFit="1" customWidth="1"/>
    <col min="5128" max="5128" width="10.796875" bestFit="1" customWidth="1"/>
    <col min="5129" max="5129" width="8.06640625" bestFit="1" customWidth="1"/>
    <col min="5130" max="5130" width="10.796875" bestFit="1" customWidth="1"/>
    <col min="5131" max="5131" width="8.06640625" bestFit="1" customWidth="1"/>
    <col min="5132" max="5132" width="10.796875" bestFit="1" customWidth="1"/>
    <col min="5133" max="5133" width="8.06640625" bestFit="1" customWidth="1"/>
    <col min="5134" max="5134" width="10.796875" bestFit="1" customWidth="1"/>
    <col min="5135" max="5135" width="11.265625" bestFit="1" customWidth="1"/>
    <col min="5136" max="5136" width="10.796875" bestFit="1" customWidth="1"/>
    <col min="5137" max="5137" width="8.06640625" bestFit="1" customWidth="1"/>
    <col min="5138" max="5138" width="10.796875" bestFit="1" customWidth="1"/>
    <col min="5139" max="5139" width="9.796875" bestFit="1" customWidth="1"/>
    <col min="5140" max="5140" width="10.796875" bestFit="1" customWidth="1"/>
    <col min="5141" max="5141" width="10.6640625" bestFit="1" customWidth="1"/>
    <col min="5142" max="5142" width="10.796875" bestFit="1" customWidth="1"/>
    <col min="5143" max="5143" width="11.265625" bestFit="1" customWidth="1"/>
    <col min="5144" max="5144" width="10.796875" bestFit="1" customWidth="1"/>
    <col min="5145" max="5145" width="8.06640625" bestFit="1" customWidth="1"/>
    <col min="5146" max="5146" width="10.796875" bestFit="1" customWidth="1"/>
    <col min="5147" max="5147" width="8.06640625" bestFit="1" customWidth="1"/>
    <col min="5148" max="5148" width="10.796875" bestFit="1" customWidth="1"/>
    <col min="5149" max="5149" width="8.06640625" bestFit="1" customWidth="1"/>
    <col min="5150" max="5150" width="10.796875" bestFit="1" customWidth="1"/>
    <col min="5151" max="5151" width="8.06640625" bestFit="1" customWidth="1"/>
    <col min="5152" max="5152" width="10.796875" bestFit="1" customWidth="1"/>
    <col min="5153" max="5153" width="10.6640625" bestFit="1" customWidth="1"/>
    <col min="5154" max="5154" width="10.796875" bestFit="1" customWidth="1"/>
    <col min="5155" max="5155" width="9.796875" bestFit="1" customWidth="1"/>
    <col min="5156" max="5156" width="10.796875" bestFit="1" customWidth="1"/>
    <col min="5157" max="5157" width="9.796875" bestFit="1" customWidth="1"/>
    <col min="5158" max="5158" width="10.796875" bestFit="1" customWidth="1"/>
    <col min="5159" max="5160" width="10.6640625" bestFit="1" customWidth="1"/>
    <col min="5161" max="5161" width="10.796875" bestFit="1" customWidth="1"/>
    <col min="5162" max="5162" width="11.265625" bestFit="1" customWidth="1"/>
    <col min="5163" max="5163" width="10.796875" bestFit="1" customWidth="1"/>
    <col min="5164" max="5164" width="11.265625" bestFit="1" customWidth="1"/>
    <col min="5165" max="5165" width="10.796875" bestFit="1" customWidth="1"/>
    <col min="5166" max="5166" width="8.06640625" bestFit="1" customWidth="1"/>
    <col min="5167" max="5167" width="10.796875" bestFit="1" customWidth="1"/>
    <col min="5168" max="5168" width="8.06640625" bestFit="1" customWidth="1"/>
    <col min="5169" max="5169" width="10.796875" bestFit="1" customWidth="1"/>
    <col min="5170" max="5170" width="8.06640625" bestFit="1" customWidth="1"/>
    <col min="5171" max="5171" width="10.796875" bestFit="1" customWidth="1"/>
    <col min="5172" max="5172" width="9.19921875" bestFit="1" customWidth="1"/>
    <col min="5173" max="5173" width="10.796875" bestFit="1" customWidth="1"/>
    <col min="5174" max="5174" width="8.06640625" bestFit="1" customWidth="1"/>
    <col min="5175" max="5175" width="10.796875" bestFit="1" customWidth="1"/>
    <col min="5176" max="5176" width="9.796875" bestFit="1" customWidth="1"/>
    <col min="5177" max="5177" width="10.796875" bestFit="1" customWidth="1"/>
    <col min="5178" max="5178" width="9.796875" bestFit="1" customWidth="1"/>
    <col min="5179" max="5179" width="10.796875" bestFit="1" customWidth="1"/>
    <col min="5180" max="5180" width="10.6640625" bestFit="1" customWidth="1"/>
    <col min="5181" max="5181" width="10.796875" bestFit="1" customWidth="1"/>
    <col min="5182" max="5182" width="9.796875" bestFit="1" customWidth="1"/>
    <col min="5183" max="5183" width="10.796875" bestFit="1" customWidth="1"/>
    <col min="5184" max="5184" width="8.06640625" bestFit="1" customWidth="1"/>
    <col min="5185" max="5185" width="10.796875" bestFit="1" customWidth="1"/>
    <col min="5186" max="5186" width="8.06640625" bestFit="1" customWidth="1"/>
    <col min="5187" max="5187" width="10.796875" bestFit="1" customWidth="1"/>
    <col min="5188" max="5188" width="8.06640625" bestFit="1" customWidth="1"/>
    <col min="5189" max="5189" width="10.796875" bestFit="1" customWidth="1"/>
    <col min="5190" max="5190" width="8.06640625" bestFit="1" customWidth="1"/>
    <col min="5191" max="5191" width="10.796875" bestFit="1" customWidth="1"/>
    <col min="5192" max="5192" width="11.265625" bestFit="1" customWidth="1"/>
    <col min="5193" max="5193" width="10.796875" bestFit="1" customWidth="1"/>
    <col min="5194" max="5194" width="8.06640625" bestFit="1" customWidth="1"/>
    <col min="5195" max="5195" width="10.796875" bestFit="1" customWidth="1"/>
    <col min="5196" max="5196" width="10.6640625" bestFit="1" customWidth="1"/>
    <col min="5197" max="5197" width="10.796875" bestFit="1" customWidth="1"/>
    <col min="5198" max="5198" width="8.06640625" bestFit="1" customWidth="1"/>
    <col min="5199" max="5199" width="10.796875" bestFit="1" customWidth="1"/>
    <col min="5200" max="5200" width="8.06640625" bestFit="1" customWidth="1"/>
    <col min="5201" max="5201" width="10.796875" bestFit="1" customWidth="1"/>
    <col min="5202" max="5202" width="9.796875" bestFit="1" customWidth="1"/>
    <col min="5203" max="5203" width="10.796875" bestFit="1" customWidth="1"/>
    <col min="5204" max="5204" width="9.796875" bestFit="1" customWidth="1"/>
    <col min="5205" max="5205" width="10.796875" bestFit="1" customWidth="1"/>
    <col min="5206" max="5206" width="8.06640625" bestFit="1" customWidth="1"/>
    <col min="5207" max="5207" width="10.796875" bestFit="1" customWidth="1"/>
    <col min="5208" max="5208" width="8.06640625" bestFit="1" customWidth="1"/>
    <col min="5209" max="5209" width="10.796875" bestFit="1" customWidth="1"/>
    <col min="5210" max="5210" width="9.796875" bestFit="1" customWidth="1"/>
    <col min="5211" max="5211" width="10.796875" bestFit="1" customWidth="1"/>
    <col min="5212" max="5212" width="8.06640625" bestFit="1" customWidth="1"/>
    <col min="5213" max="5213" width="10.796875" bestFit="1" customWidth="1"/>
    <col min="5214" max="5214" width="8.06640625" bestFit="1" customWidth="1"/>
    <col min="5215" max="5215" width="10.796875" bestFit="1" customWidth="1"/>
    <col min="5216" max="5216" width="10.6640625" bestFit="1" customWidth="1"/>
    <col min="5217" max="5217" width="10.796875" bestFit="1" customWidth="1"/>
    <col min="5218" max="5218" width="8.06640625" bestFit="1" customWidth="1"/>
    <col min="5219" max="5219" width="10.796875" bestFit="1" customWidth="1"/>
    <col min="5220" max="5220" width="8.06640625" bestFit="1" customWidth="1"/>
    <col min="5221" max="5221" width="10.796875" bestFit="1" customWidth="1"/>
    <col min="5222" max="5222" width="8.06640625" bestFit="1" customWidth="1"/>
    <col min="5223" max="5223" width="10.796875" bestFit="1" customWidth="1"/>
    <col min="5224" max="5224" width="10.6640625" bestFit="1" customWidth="1"/>
    <col min="5225" max="5225" width="10.796875" bestFit="1" customWidth="1"/>
    <col min="5226" max="5226" width="11.265625" bestFit="1" customWidth="1"/>
    <col min="5227" max="5227" width="10.796875" bestFit="1" customWidth="1"/>
    <col min="5228" max="5228" width="9.796875" bestFit="1" customWidth="1"/>
    <col min="5229" max="5229" width="10.796875" bestFit="1" customWidth="1"/>
    <col min="5230" max="5230" width="9.796875" bestFit="1" customWidth="1"/>
    <col min="5231" max="5231" width="10.796875" bestFit="1" customWidth="1"/>
    <col min="5232" max="5232" width="10.6640625" bestFit="1" customWidth="1"/>
    <col min="5233" max="5233" width="10.796875" bestFit="1" customWidth="1"/>
    <col min="5234" max="5234" width="8.06640625" bestFit="1" customWidth="1"/>
    <col min="5235" max="5235" width="10.796875" bestFit="1" customWidth="1"/>
    <col min="5236" max="5236" width="8.06640625" bestFit="1" customWidth="1"/>
    <col min="5237" max="5237" width="10.796875" bestFit="1" customWidth="1"/>
    <col min="5238" max="5238" width="10.6640625" bestFit="1" customWidth="1"/>
    <col min="5239" max="5239" width="10.796875" bestFit="1" customWidth="1"/>
    <col min="5240" max="5240" width="8.06640625" bestFit="1" customWidth="1"/>
    <col min="5241" max="5241" width="10.796875" bestFit="1" customWidth="1"/>
    <col min="5242" max="5242" width="10.6640625" bestFit="1" customWidth="1"/>
    <col min="5243" max="5243" width="10.796875" bestFit="1" customWidth="1"/>
    <col min="5244" max="5244" width="8.06640625" bestFit="1" customWidth="1"/>
    <col min="5245" max="5245" width="10.796875" bestFit="1" customWidth="1"/>
    <col min="5246" max="5246" width="10.6640625" bestFit="1" customWidth="1"/>
    <col min="5247" max="5247" width="10.796875" bestFit="1" customWidth="1"/>
    <col min="5248" max="5248" width="8.06640625" bestFit="1" customWidth="1"/>
    <col min="5249" max="5249" width="10.796875" bestFit="1" customWidth="1"/>
    <col min="5250" max="5250" width="8.06640625" bestFit="1" customWidth="1"/>
    <col min="5251" max="5251" width="10.796875" bestFit="1" customWidth="1"/>
    <col min="5252" max="5252" width="8.06640625" bestFit="1" customWidth="1"/>
    <col min="5253" max="5253" width="10.796875" bestFit="1" customWidth="1"/>
    <col min="5254" max="5254" width="8.06640625" bestFit="1" customWidth="1"/>
    <col min="5255" max="5255" width="10.796875" bestFit="1" customWidth="1"/>
    <col min="5256" max="5256" width="9.19921875" bestFit="1" customWidth="1"/>
    <col min="5257" max="5257" width="10.796875" bestFit="1" customWidth="1"/>
    <col min="5258" max="5258" width="8.06640625" bestFit="1" customWidth="1"/>
    <col min="5259" max="5259" width="10.796875" bestFit="1" customWidth="1"/>
    <col min="5260" max="5260" width="8.06640625" bestFit="1" customWidth="1"/>
    <col min="5261" max="5261" width="10.796875" bestFit="1" customWidth="1"/>
    <col min="5262" max="5262" width="10.6640625" bestFit="1" customWidth="1"/>
    <col min="5263" max="5263" width="10.796875" bestFit="1" customWidth="1"/>
    <col min="5264" max="5264" width="9.796875" bestFit="1" customWidth="1"/>
    <col min="5265" max="5265" width="10.796875" bestFit="1" customWidth="1"/>
    <col min="5266" max="5266" width="8.06640625" bestFit="1" customWidth="1"/>
    <col min="5267" max="5267" width="10.796875" bestFit="1" customWidth="1"/>
    <col min="5268" max="5268" width="8.06640625" bestFit="1" customWidth="1"/>
    <col min="5269" max="5269" width="10.796875" bestFit="1" customWidth="1"/>
    <col min="5270" max="5270" width="8.06640625" bestFit="1" customWidth="1"/>
    <col min="5271" max="5271" width="10.796875" bestFit="1" customWidth="1"/>
    <col min="5272" max="5272" width="8.06640625" bestFit="1" customWidth="1"/>
    <col min="5273" max="5273" width="10.796875" bestFit="1" customWidth="1"/>
    <col min="5274" max="5274" width="8.06640625" bestFit="1" customWidth="1"/>
    <col min="5275" max="5275" width="10.796875" bestFit="1" customWidth="1"/>
    <col min="5276" max="5276" width="8.06640625" bestFit="1" customWidth="1"/>
    <col min="5277" max="5277" width="10.796875" bestFit="1" customWidth="1"/>
    <col min="5278" max="5278" width="9.796875" bestFit="1" customWidth="1"/>
    <col min="5279" max="5279" width="10.796875" bestFit="1" customWidth="1"/>
    <col min="5280" max="5280" width="9.19921875" bestFit="1" customWidth="1"/>
    <col min="5281" max="5281" width="10.796875" bestFit="1" customWidth="1"/>
    <col min="5282" max="5282" width="9.796875" bestFit="1" customWidth="1"/>
    <col min="5283" max="5283" width="10.796875" bestFit="1" customWidth="1"/>
    <col min="5284" max="5284" width="8.06640625" bestFit="1" customWidth="1"/>
    <col min="5285" max="5285" width="10.796875" bestFit="1" customWidth="1"/>
    <col min="5286" max="5286" width="9.796875" bestFit="1" customWidth="1"/>
    <col min="5287" max="5287" width="10.796875" bestFit="1" customWidth="1"/>
    <col min="5288" max="5288" width="8.06640625" bestFit="1" customWidth="1"/>
    <col min="5289" max="5289" width="10.796875" bestFit="1" customWidth="1"/>
    <col min="5290" max="5290" width="10.6640625" bestFit="1" customWidth="1"/>
    <col min="5291" max="5291" width="10.796875" bestFit="1" customWidth="1"/>
    <col min="5292" max="5292" width="10.6640625" bestFit="1" customWidth="1"/>
    <col min="5293" max="5293" width="10.796875" bestFit="1" customWidth="1"/>
    <col min="5294" max="5295" width="9.796875" bestFit="1" customWidth="1"/>
    <col min="5296" max="5296" width="10.796875" bestFit="1" customWidth="1"/>
    <col min="5297" max="5297" width="10.6640625" bestFit="1" customWidth="1"/>
    <col min="5298" max="5298" width="10.796875" bestFit="1" customWidth="1"/>
    <col min="5299" max="5299" width="8.06640625" bestFit="1" customWidth="1"/>
    <col min="5300" max="5300" width="10.796875" bestFit="1" customWidth="1"/>
    <col min="5301" max="5301" width="8.06640625" bestFit="1" customWidth="1"/>
    <col min="5302" max="5302" width="10.796875" bestFit="1" customWidth="1"/>
    <col min="5303" max="5303" width="8.06640625" bestFit="1" customWidth="1"/>
    <col min="5304" max="5304" width="10.796875" bestFit="1" customWidth="1"/>
    <col min="5305" max="5305" width="8.06640625" bestFit="1" customWidth="1"/>
    <col min="5306" max="5306" width="10.796875" bestFit="1" customWidth="1"/>
    <col min="5307" max="5307" width="10.6640625" bestFit="1" customWidth="1"/>
    <col min="5308" max="5308" width="10.796875" bestFit="1" customWidth="1"/>
    <col min="5309" max="5309" width="8.06640625" bestFit="1" customWidth="1"/>
    <col min="5310" max="5310" width="10.796875" bestFit="1" customWidth="1"/>
    <col min="5311" max="5311" width="10.6640625" bestFit="1" customWidth="1"/>
    <col min="5312" max="5312" width="10.796875" bestFit="1" customWidth="1"/>
    <col min="5313" max="5313" width="8.06640625" bestFit="1" customWidth="1"/>
    <col min="5314" max="5314" width="10.796875" bestFit="1" customWidth="1"/>
    <col min="5315" max="5315" width="10.6640625" bestFit="1" customWidth="1"/>
    <col min="5316" max="5316" width="10.796875" bestFit="1" customWidth="1"/>
    <col min="5317" max="5317" width="10.6640625" bestFit="1" customWidth="1"/>
    <col min="5318" max="5318" width="10.796875" bestFit="1" customWidth="1"/>
    <col min="5319" max="5319" width="8.06640625" bestFit="1" customWidth="1"/>
    <col min="5320" max="5320" width="10.796875" bestFit="1" customWidth="1"/>
    <col min="5321" max="5321" width="8.06640625" bestFit="1" customWidth="1"/>
    <col min="5322" max="5322" width="10.796875" bestFit="1" customWidth="1"/>
    <col min="5323" max="5323" width="9.796875" bestFit="1" customWidth="1"/>
    <col min="5324" max="5324" width="10.796875" bestFit="1" customWidth="1"/>
    <col min="5325" max="5325" width="10.6640625" bestFit="1" customWidth="1"/>
    <col min="5326" max="5326" width="10.796875" bestFit="1" customWidth="1"/>
    <col min="5327" max="5327" width="8.06640625" bestFit="1" customWidth="1"/>
    <col min="5328" max="5328" width="10.796875" bestFit="1" customWidth="1"/>
    <col min="5329" max="5329" width="8.06640625" bestFit="1" customWidth="1"/>
    <col min="5330" max="5330" width="10.796875" bestFit="1" customWidth="1"/>
    <col min="5331" max="5331" width="9.796875" bestFit="1" customWidth="1"/>
    <col min="5332" max="5332" width="10.796875" bestFit="1" customWidth="1"/>
    <col min="5333" max="5333" width="8.06640625" bestFit="1" customWidth="1"/>
    <col min="5334" max="5334" width="10.796875" bestFit="1" customWidth="1"/>
    <col min="5335" max="5335" width="8.06640625" bestFit="1" customWidth="1"/>
    <col min="5336" max="5336" width="10.796875" bestFit="1" customWidth="1"/>
    <col min="5337" max="5337" width="11.265625" bestFit="1" customWidth="1"/>
    <col min="5338" max="5338" width="10.796875" bestFit="1" customWidth="1"/>
    <col min="5339" max="5339" width="8.06640625" bestFit="1" customWidth="1"/>
    <col min="5340" max="5340" width="10.796875" bestFit="1" customWidth="1"/>
    <col min="5341" max="5341" width="10.6640625" bestFit="1" customWidth="1"/>
    <col min="5342" max="5342" width="10.796875" bestFit="1" customWidth="1"/>
    <col min="5343" max="5343" width="8.06640625" bestFit="1" customWidth="1"/>
    <col min="5344" max="5344" width="10.796875" bestFit="1" customWidth="1"/>
    <col min="5345" max="5345" width="8.06640625" bestFit="1" customWidth="1"/>
    <col min="5346" max="5346" width="10.796875" bestFit="1" customWidth="1"/>
    <col min="5347" max="5347" width="8.06640625" bestFit="1" customWidth="1"/>
    <col min="5348" max="5348" width="10.796875" bestFit="1" customWidth="1"/>
    <col min="5349" max="5349" width="9.19921875" bestFit="1" customWidth="1"/>
    <col min="5350" max="5350" width="10.796875" bestFit="1" customWidth="1"/>
    <col min="5351" max="5352" width="8.06640625" bestFit="1" customWidth="1"/>
    <col min="5353" max="5353" width="10.796875" bestFit="1" customWidth="1"/>
    <col min="5354" max="5354" width="8.06640625" bestFit="1" customWidth="1"/>
    <col min="5355" max="5355" width="10.796875" bestFit="1" customWidth="1"/>
    <col min="5356" max="5356" width="8.06640625" bestFit="1" customWidth="1"/>
    <col min="5357" max="5357" width="10.796875" bestFit="1" customWidth="1"/>
    <col min="5358" max="5359" width="11.265625" bestFit="1" customWidth="1"/>
    <col min="5360" max="5360" width="10.796875" bestFit="1" customWidth="1"/>
    <col min="5361" max="5361" width="9.796875" bestFit="1" customWidth="1"/>
    <col min="5362" max="5362" width="10.796875" bestFit="1" customWidth="1"/>
    <col min="5363" max="5363" width="10.6640625" bestFit="1" customWidth="1"/>
    <col min="5364" max="5364" width="10.796875" bestFit="1" customWidth="1"/>
    <col min="5365" max="5365" width="11.265625" bestFit="1" customWidth="1"/>
    <col min="5366" max="5366" width="10.796875" bestFit="1" customWidth="1"/>
    <col min="5367" max="5367" width="9.796875" bestFit="1" customWidth="1"/>
    <col min="5368" max="5368" width="10.796875" bestFit="1" customWidth="1"/>
    <col min="5369" max="5369" width="8.06640625" bestFit="1" customWidth="1"/>
    <col min="5370" max="5370" width="10.796875" bestFit="1" customWidth="1"/>
    <col min="5371" max="5371" width="8.06640625" bestFit="1" customWidth="1"/>
    <col min="5372" max="5372" width="10.796875" bestFit="1" customWidth="1"/>
    <col min="5373" max="5373" width="9.796875" bestFit="1" customWidth="1"/>
    <col min="5374" max="5374" width="10.796875" bestFit="1" customWidth="1"/>
    <col min="5375" max="5375" width="8.06640625" bestFit="1" customWidth="1"/>
    <col min="5376" max="5376" width="10.796875" bestFit="1" customWidth="1"/>
    <col min="5377" max="5377" width="8.06640625" bestFit="1" customWidth="1"/>
    <col min="5378" max="5378" width="10.796875" bestFit="1" customWidth="1"/>
    <col min="5379" max="5379" width="9.796875" bestFit="1" customWidth="1"/>
    <col min="5380" max="5380" width="10.796875" bestFit="1" customWidth="1"/>
    <col min="5381" max="5381" width="9.796875" bestFit="1" customWidth="1"/>
    <col min="5382" max="5382" width="10.796875" bestFit="1" customWidth="1"/>
    <col min="5383" max="5383" width="8.06640625" bestFit="1" customWidth="1"/>
    <col min="5384" max="5384" width="10.796875" bestFit="1" customWidth="1"/>
    <col min="5385" max="5385" width="9.796875" bestFit="1" customWidth="1"/>
    <col min="5386" max="5386" width="10.796875" bestFit="1" customWidth="1"/>
    <col min="5387" max="5387" width="9.796875" bestFit="1" customWidth="1"/>
    <col min="5388" max="5388" width="10.796875" bestFit="1" customWidth="1"/>
    <col min="5389" max="5389" width="10.6640625" bestFit="1" customWidth="1"/>
    <col min="5390" max="5390" width="10.796875" bestFit="1" customWidth="1"/>
    <col min="5391" max="5391" width="9.19921875" bestFit="1" customWidth="1"/>
    <col min="5392" max="5392" width="10.796875" bestFit="1" customWidth="1"/>
    <col min="5393" max="5393" width="8.06640625" bestFit="1" customWidth="1"/>
    <col min="5394" max="5394" width="10.796875" bestFit="1" customWidth="1"/>
    <col min="5395" max="5395" width="9.796875" bestFit="1" customWidth="1"/>
    <col min="5396" max="5396" width="10.796875" bestFit="1" customWidth="1"/>
    <col min="5397" max="5397" width="9.796875" bestFit="1" customWidth="1"/>
    <col min="5398" max="5398" width="10.796875" bestFit="1" customWidth="1"/>
    <col min="5399" max="5399" width="8.06640625" bestFit="1" customWidth="1"/>
    <col min="5400" max="5400" width="10.796875" bestFit="1" customWidth="1"/>
    <col min="5401" max="5401" width="10.6640625" bestFit="1" customWidth="1"/>
    <col min="5402" max="5402" width="10.796875" bestFit="1" customWidth="1"/>
    <col min="5403" max="5403" width="11.265625" bestFit="1" customWidth="1"/>
    <col min="5404" max="5404" width="10.796875" bestFit="1" customWidth="1"/>
    <col min="5405" max="5405" width="8.06640625" bestFit="1" customWidth="1"/>
    <col min="5406" max="5406" width="10.796875" bestFit="1" customWidth="1"/>
    <col min="5407" max="5407" width="9.796875" bestFit="1" customWidth="1"/>
    <col min="5408" max="5408" width="10.796875" bestFit="1" customWidth="1"/>
    <col min="5409" max="5409" width="10.6640625" bestFit="1" customWidth="1"/>
    <col min="5410" max="5410" width="10.796875" bestFit="1" customWidth="1"/>
    <col min="5411" max="5411" width="9.796875" bestFit="1" customWidth="1"/>
    <col min="5412" max="5412" width="10.796875" bestFit="1" customWidth="1"/>
    <col min="5413" max="5413" width="8.06640625" bestFit="1" customWidth="1"/>
    <col min="5414" max="5414" width="10.796875" bestFit="1" customWidth="1"/>
    <col min="5415" max="5415" width="9.796875" bestFit="1" customWidth="1"/>
    <col min="5416" max="5416" width="10.796875" bestFit="1" customWidth="1"/>
    <col min="5417" max="5417" width="9.796875" bestFit="1" customWidth="1"/>
    <col min="5418" max="5418" width="10.796875" bestFit="1" customWidth="1"/>
    <col min="5419" max="5419" width="10.6640625" bestFit="1" customWidth="1"/>
    <col min="5420" max="5420" width="10.796875" bestFit="1" customWidth="1"/>
    <col min="5421" max="5421" width="8.06640625" bestFit="1" customWidth="1"/>
    <col min="5422" max="5422" width="10.796875" bestFit="1" customWidth="1"/>
    <col min="5423" max="5423" width="11.265625" bestFit="1" customWidth="1"/>
    <col min="5424" max="5424" width="10.796875" bestFit="1" customWidth="1"/>
    <col min="5425" max="5425" width="8.06640625" bestFit="1" customWidth="1"/>
    <col min="5426" max="5426" width="10.796875" bestFit="1" customWidth="1"/>
    <col min="5427" max="5427" width="8.06640625" bestFit="1" customWidth="1"/>
    <col min="5428" max="5428" width="10.796875" bestFit="1" customWidth="1"/>
    <col min="5429" max="5429" width="10.6640625" bestFit="1" customWidth="1"/>
    <col min="5430" max="5430" width="10.796875" bestFit="1" customWidth="1"/>
    <col min="5431" max="5431" width="8.06640625" bestFit="1" customWidth="1"/>
    <col min="5432" max="5432" width="10.796875" bestFit="1" customWidth="1"/>
    <col min="5433" max="5433" width="10.6640625" bestFit="1" customWidth="1"/>
    <col min="5434" max="5434" width="10.796875" bestFit="1" customWidth="1"/>
    <col min="5435" max="5435" width="10.6640625" bestFit="1" customWidth="1"/>
    <col min="5436" max="5436" width="10.796875" bestFit="1" customWidth="1"/>
    <col min="5437" max="5437" width="10.6640625" bestFit="1" customWidth="1"/>
    <col min="5438" max="5438" width="10.796875" bestFit="1" customWidth="1"/>
    <col min="5439" max="5439" width="9.796875" bestFit="1" customWidth="1"/>
    <col min="5440" max="5440" width="10.796875" bestFit="1" customWidth="1"/>
    <col min="5441" max="5441" width="10.6640625" bestFit="1" customWidth="1"/>
    <col min="5442" max="5442" width="10.796875" bestFit="1" customWidth="1"/>
    <col min="5443" max="5443" width="9.796875" bestFit="1" customWidth="1"/>
    <col min="5444" max="5444" width="10.796875" bestFit="1" customWidth="1"/>
    <col min="5445" max="5445" width="8.06640625" bestFit="1" customWidth="1"/>
    <col min="5446" max="5446" width="10.796875" bestFit="1" customWidth="1"/>
    <col min="5447" max="5447" width="9.796875" bestFit="1" customWidth="1"/>
    <col min="5448" max="5448" width="10.796875" bestFit="1" customWidth="1"/>
    <col min="5449" max="5449" width="9.796875" bestFit="1" customWidth="1"/>
    <col min="5450" max="5450" width="10.796875" bestFit="1" customWidth="1"/>
    <col min="5451" max="5451" width="10.6640625" bestFit="1" customWidth="1"/>
    <col min="5452" max="5452" width="10.796875" bestFit="1" customWidth="1"/>
    <col min="5453" max="5453" width="9.796875" bestFit="1" customWidth="1"/>
    <col min="5454" max="5454" width="10.796875" bestFit="1" customWidth="1"/>
    <col min="5455" max="5455" width="8.06640625" bestFit="1" customWidth="1"/>
    <col min="5456" max="5456" width="10.796875" bestFit="1" customWidth="1"/>
    <col min="5457" max="5457" width="8.06640625" bestFit="1" customWidth="1"/>
    <col min="5458" max="5458" width="10.796875" bestFit="1" customWidth="1"/>
    <col min="5459" max="5459" width="8.06640625" bestFit="1" customWidth="1"/>
    <col min="5460" max="5460" width="10.796875" bestFit="1" customWidth="1"/>
    <col min="5461" max="5461" width="8.06640625" bestFit="1" customWidth="1"/>
    <col min="5462" max="5462" width="10.796875" bestFit="1" customWidth="1"/>
    <col min="5463" max="5463" width="9.796875" bestFit="1" customWidth="1"/>
    <col min="5464" max="5464" width="10.796875" bestFit="1" customWidth="1"/>
    <col min="5465" max="5465" width="8.06640625" bestFit="1" customWidth="1"/>
    <col min="5466" max="5466" width="10.796875" bestFit="1" customWidth="1"/>
    <col min="5467" max="5467" width="8.06640625" bestFit="1" customWidth="1"/>
    <col min="5468" max="5468" width="10.796875" bestFit="1" customWidth="1"/>
    <col min="5469" max="5469" width="8.06640625" bestFit="1" customWidth="1"/>
    <col min="5470" max="5470" width="10.796875" bestFit="1" customWidth="1"/>
    <col min="5471" max="5471" width="10.6640625" bestFit="1" customWidth="1"/>
    <col min="5472" max="5472" width="10.796875" bestFit="1" customWidth="1"/>
    <col min="5473" max="5473" width="9.796875" bestFit="1" customWidth="1"/>
    <col min="5474" max="5474" width="10.796875" bestFit="1" customWidth="1"/>
    <col min="5475" max="5475" width="8.06640625" bestFit="1" customWidth="1"/>
    <col min="5476" max="5476" width="10.796875" bestFit="1" customWidth="1"/>
    <col min="5477" max="5477" width="8.06640625" bestFit="1" customWidth="1"/>
    <col min="5478" max="5478" width="10.796875" bestFit="1" customWidth="1"/>
    <col min="5479" max="5479" width="8.06640625" bestFit="1" customWidth="1"/>
    <col min="5480" max="5480" width="10.796875" bestFit="1" customWidth="1"/>
    <col min="5481" max="5481" width="9.796875" bestFit="1" customWidth="1"/>
    <col min="5482" max="5482" width="10.796875" bestFit="1" customWidth="1"/>
    <col min="5483" max="5483" width="8.06640625" bestFit="1" customWidth="1"/>
    <col min="5484" max="5484" width="10.796875" bestFit="1" customWidth="1"/>
    <col min="5485" max="5485" width="8.06640625" bestFit="1" customWidth="1"/>
    <col min="5486" max="5486" width="10.796875" bestFit="1" customWidth="1"/>
    <col min="5487" max="5487" width="11.265625" bestFit="1" customWidth="1"/>
    <col min="5488" max="5488" width="10.796875" bestFit="1" customWidth="1"/>
    <col min="5489" max="5489" width="8.06640625" bestFit="1" customWidth="1"/>
    <col min="5490" max="5490" width="10.796875" bestFit="1" customWidth="1"/>
    <col min="5491" max="5491" width="8.06640625" bestFit="1" customWidth="1"/>
    <col min="5492" max="5492" width="10.796875" bestFit="1" customWidth="1"/>
    <col min="5493" max="5493" width="8.06640625" bestFit="1" customWidth="1"/>
    <col min="5494" max="5494" width="10.796875" bestFit="1" customWidth="1"/>
    <col min="5495" max="5495" width="9.796875" bestFit="1" customWidth="1"/>
    <col min="5496" max="5496" width="10.796875" bestFit="1" customWidth="1"/>
    <col min="5497" max="5497" width="10.6640625" bestFit="1" customWidth="1"/>
    <col min="5498" max="5498" width="10.796875" bestFit="1" customWidth="1"/>
    <col min="5499" max="5499" width="9.796875" bestFit="1" customWidth="1"/>
    <col min="5500" max="5500" width="10.796875" bestFit="1" customWidth="1"/>
    <col min="5501" max="5501" width="8.06640625" bestFit="1" customWidth="1"/>
    <col min="5502" max="5502" width="10.796875" bestFit="1" customWidth="1"/>
    <col min="5503" max="5503" width="8.06640625" bestFit="1" customWidth="1"/>
    <col min="5504" max="5504" width="10.796875" bestFit="1" customWidth="1"/>
    <col min="5505" max="5505" width="11.265625" bestFit="1" customWidth="1"/>
    <col min="5506" max="5506" width="10.796875" bestFit="1" customWidth="1"/>
    <col min="5507" max="5507" width="8.06640625" bestFit="1" customWidth="1"/>
    <col min="5508" max="5508" width="10.796875" bestFit="1" customWidth="1"/>
    <col min="5509" max="5509" width="11.265625" bestFit="1" customWidth="1"/>
    <col min="5510" max="5510" width="10.796875" bestFit="1" customWidth="1"/>
    <col min="5511" max="5511" width="8.06640625" bestFit="1" customWidth="1"/>
    <col min="5512" max="5512" width="10.796875" bestFit="1" customWidth="1"/>
    <col min="5513" max="5513" width="9.19921875" bestFit="1" customWidth="1"/>
    <col min="5514" max="5514" width="10.796875" bestFit="1" customWidth="1"/>
    <col min="5515" max="5515" width="9.796875" bestFit="1" customWidth="1"/>
    <col min="5516" max="5516" width="10.796875" bestFit="1" customWidth="1"/>
    <col min="5517" max="5517" width="9.19921875" bestFit="1" customWidth="1"/>
    <col min="5518" max="5518" width="10.796875" bestFit="1" customWidth="1"/>
    <col min="5519" max="5519" width="10.6640625" bestFit="1" customWidth="1"/>
    <col min="5520" max="5520" width="10.796875" bestFit="1" customWidth="1"/>
    <col min="5521" max="5521" width="10.6640625" bestFit="1" customWidth="1"/>
    <col min="5522" max="5522" width="10.796875" bestFit="1" customWidth="1"/>
    <col min="5523" max="5523" width="8.06640625" bestFit="1" customWidth="1"/>
    <col min="5524" max="5524" width="10.796875" bestFit="1" customWidth="1"/>
    <col min="5525" max="5525" width="11.265625" bestFit="1" customWidth="1"/>
    <col min="5526" max="5526" width="10.796875" bestFit="1" customWidth="1"/>
    <col min="5527" max="5527" width="10.6640625" bestFit="1" customWidth="1"/>
    <col min="5528" max="5528" width="10.796875" bestFit="1" customWidth="1"/>
    <col min="5529" max="5529" width="11.265625" bestFit="1" customWidth="1"/>
    <col min="5530" max="5530" width="10.796875" bestFit="1" customWidth="1"/>
    <col min="5531" max="5531" width="8.06640625" bestFit="1" customWidth="1"/>
    <col min="5532" max="5532" width="10.796875" bestFit="1" customWidth="1"/>
    <col min="5533" max="5534" width="8.06640625" bestFit="1" customWidth="1"/>
    <col min="5535" max="5535" width="10.796875" bestFit="1" customWidth="1"/>
    <col min="5536" max="5536" width="9.796875" bestFit="1" customWidth="1"/>
    <col min="5537" max="5537" width="10.796875" bestFit="1" customWidth="1"/>
    <col min="5538" max="5538" width="10.6640625" bestFit="1" customWidth="1"/>
    <col min="5539" max="5539" width="10.796875" bestFit="1" customWidth="1"/>
    <col min="5540" max="5540" width="8.06640625" bestFit="1" customWidth="1"/>
    <col min="5541" max="5541" width="10.796875" bestFit="1" customWidth="1"/>
    <col min="5542" max="5542" width="8.06640625" bestFit="1" customWidth="1"/>
    <col min="5543" max="5543" width="10.796875" bestFit="1" customWidth="1"/>
    <col min="5544" max="5544" width="9.796875" bestFit="1" customWidth="1"/>
    <col min="5545" max="5545" width="10.796875" bestFit="1" customWidth="1"/>
    <col min="5546" max="5546" width="8.06640625" bestFit="1" customWidth="1"/>
    <col min="5547" max="5547" width="10.796875" bestFit="1" customWidth="1"/>
    <col min="5548" max="5548" width="8.06640625" bestFit="1" customWidth="1"/>
    <col min="5549" max="5549" width="10.796875" bestFit="1" customWidth="1"/>
    <col min="5550" max="5550" width="9.796875" bestFit="1" customWidth="1"/>
    <col min="5551" max="5551" width="10.796875" bestFit="1" customWidth="1"/>
    <col min="5552" max="5552" width="9.796875" bestFit="1" customWidth="1"/>
    <col min="5553" max="5553" width="10.796875" bestFit="1" customWidth="1"/>
    <col min="5554" max="5554" width="11.265625" bestFit="1" customWidth="1"/>
    <col min="5555" max="5555" width="10.796875" bestFit="1" customWidth="1"/>
    <col min="5556" max="5556" width="9.796875" bestFit="1" customWidth="1"/>
    <col min="5557" max="5557" width="10.796875" bestFit="1" customWidth="1"/>
    <col min="5558" max="5559" width="8.06640625" bestFit="1" customWidth="1"/>
    <col min="5560" max="5560" width="10.796875" bestFit="1" customWidth="1"/>
    <col min="5561" max="5561" width="8.06640625" bestFit="1" customWidth="1"/>
    <col min="5562" max="5562" width="10.796875" bestFit="1" customWidth="1"/>
    <col min="5563" max="5563" width="8.06640625" bestFit="1" customWidth="1"/>
    <col min="5564" max="5564" width="10.796875" bestFit="1" customWidth="1"/>
    <col min="5565" max="5565" width="9.796875" bestFit="1" customWidth="1"/>
    <col min="5566" max="5566" width="10.796875" bestFit="1" customWidth="1"/>
    <col min="5567" max="5567" width="9.796875" bestFit="1" customWidth="1"/>
    <col min="5568" max="5568" width="10.796875" bestFit="1" customWidth="1"/>
    <col min="5569" max="5569" width="8.06640625" bestFit="1" customWidth="1"/>
    <col min="5570" max="5570" width="10.796875" bestFit="1" customWidth="1"/>
    <col min="5571" max="5571" width="8.06640625" bestFit="1" customWidth="1"/>
    <col min="5572" max="5572" width="10.796875" bestFit="1" customWidth="1"/>
    <col min="5573" max="5573" width="8.06640625" bestFit="1" customWidth="1"/>
    <col min="5574" max="5574" width="10.796875" bestFit="1" customWidth="1"/>
    <col min="5575" max="5575" width="8.06640625" bestFit="1" customWidth="1"/>
    <col min="5576" max="5576" width="10.796875" bestFit="1" customWidth="1"/>
    <col min="5577" max="5577" width="8.06640625" bestFit="1" customWidth="1"/>
    <col min="5578" max="5578" width="10.796875" bestFit="1" customWidth="1"/>
    <col min="5579" max="5579" width="9.796875" bestFit="1" customWidth="1"/>
    <col min="5580" max="5580" width="10.796875" bestFit="1" customWidth="1"/>
    <col min="5581" max="5581" width="8.06640625" bestFit="1" customWidth="1"/>
    <col min="5582" max="5582" width="10.796875" bestFit="1" customWidth="1"/>
    <col min="5583" max="5583" width="8.06640625" bestFit="1" customWidth="1"/>
    <col min="5584" max="5584" width="10.796875" bestFit="1" customWidth="1"/>
    <col min="5585" max="5585" width="8.06640625" bestFit="1" customWidth="1"/>
    <col min="5586" max="5586" width="10.796875" bestFit="1" customWidth="1"/>
    <col min="5587" max="5587" width="8.06640625" bestFit="1" customWidth="1"/>
    <col min="5588" max="5588" width="10.796875" bestFit="1" customWidth="1"/>
    <col min="5589" max="5589" width="8.06640625" bestFit="1" customWidth="1"/>
    <col min="5590" max="5590" width="10.796875" bestFit="1" customWidth="1"/>
    <col min="5591" max="5591" width="9.796875" bestFit="1" customWidth="1"/>
    <col min="5592" max="5592" width="10.796875" bestFit="1" customWidth="1"/>
    <col min="5593" max="5593" width="8.06640625" bestFit="1" customWidth="1"/>
    <col min="5594" max="5594" width="10.796875" bestFit="1" customWidth="1"/>
    <col min="5595" max="5595" width="8.06640625" bestFit="1" customWidth="1"/>
    <col min="5596" max="5596" width="10.796875" bestFit="1" customWidth="1"/>
    <col min="5597" max="5597" width="11.265625" bestFit="1" customWidth="1"/>
    <col min="5598" max="5598" width="10.796875" bestFit="1" customWidth="1"/>
    <col min="5599" max="5599" width="10.6640625" bestFit="1" customWidth="1"/>
    <col min="5600" max="5600" width="10.796875" bestFit="1" customWidth="1"/>
    <col min="5601" max="5601" width="9.796875" bestFit="1" customWidth="1"/>
    <col min="5602" max="5602" width="10.796875" bestFit="1" customWidth="1"/>
    <col min="5603" max="5603" width="10.6640625" bestFit="1" customWidth="1"/>
    <col min="5604" max="5604" width="10.796875" bestFit="1" customWidth="1"/>
    <col min="5605" max="5605" width="8.06640625" bestFit="1" customWidth="1"/>
    <col min="5606" max="5606" width="10.796875" bestFit="1" customWidth="1"/>
    <col min="5607" max="5607" width="9.796875" bestFit="1" customWidth="1"/>
    <col min="5608" max="5608" width="10.796875" bestFit="1" customWidth="1"/>
    <col min="5609" max="5609" width="9.796875" bestFit="1" customWidth="1"/>
    <col min="5610" max="5610" width="10.796875" bestFit="1" customWidth="1"/>
    <col min="5611" max="5611" width="8.06640625" bestFit="1" customWidth="1"/>
    <col min="5612" max="5612" width="10.796875" bestFit="1" customWidth="1"/>
    <col min="5613" max="5613" width="10.6640625" bestFit="1" customWidth="1"/>
    <col min="5614" max="5614" width="10.796875" bestFit="1" customWidth="1"/>
    <col min="5615" max="5615" width="8.06640625" bestFit="1" customWidth="1"/>
    <col min="5616" max="5616" width="10.796875" bestFit="1" customWidth="1"/>
    <col min="5617" max="5617" width="11.265625" bestFit="1" customWidth="1"/>
    <col min="5618" max="5618" width="10.796875" bestFit="1" customWidth="1"/>
    <col min="5619" max="5619" width="9.796875" bestFit="1" customWidth="1"/>
    <col min="5620" max="5620" width="10.796875" bestFit="1" customWidth="1"/>
    <col min="5621" max="5621" width="8.06640625" bestFit="1" customWidth="1"/>
    <col min="5622" max="5622" width="10.796875" bestFit="1" customWidth="1"/>
    <col min="5623" max="5623" width="8.06640625" bestFit="1" customWidth="1"/>
    <col min="5624" max="5624" width="10.796875" bestFit="1" customWidth="1"/>
    <col min="5625" max="5625" width="8.06640625" bestFit="1" customWidth="1"/>
    <col min="5626" max="5626" width="10.796875" bestFit="1" customWidth="1"/>
    <col min="5627" max="5627" width="10.6640625" bestFit="1" customWidth="1"/>
    <col min="5628" max="5628" width="10.796875" bestFit="1" customWidth="1"/>
    <col min="5629" max="5629" width="10.6640625" bestFit="1" customWidth="1"/>
    <col min="5630" max="5630" width="10.796875" bestFit="1" customWidth="1"/>
    <col min="5631" max="5631" width="8.06640625" bestFit="1" customWidth="1"/>
    <col min="5632" max="5632" width="10.796875" bestFit="1" customWidth="1"/>
    <col min="5633" max="5633" width="10.6640625" bestFit="1" customWidth="1"/>
    <col min="5634" max="5634" width="10.796875" bestFit="1" customWidth="1"/>
    <col min="5635" max="5635" width="8.06640625" bestFit="1" customWidth="1"/>
    <col min="5636" max="5636" width="10.796875" bestFit="1" customWidth="1"/>
    <col min="5637" max="5637" width="9.796875" bestFit="1" customWidth="1"/>
    <col min="5638" max="5638" width="10.796875" bestFit="1" customWidth="1"/>
    <col min="5639" max="5639" width="9.19921875" bestFit="1" customWidth="1"/>
    <col min="5640" max="5640" width="10.796875" bestFit="1" customWidth="1"/>
    <col min="5641" max="5641" width="8.06640625" bestFit="1" customWidth="1"/>
    <col min="5642" max="5642" width="10.796875" bestFit="1" customWidth="1"/>
    <col min="5643" max="5643" width="10.6640625" bestFit="1" customWidth="1"/>
    <col min="5644" max="5644" width="10.796875" bestFit="1" customWidth="1"/>
    <col min="5645" max="5645" width="8.06640625" bestFit="1" customWidth="1"/>
    <col min="5646" max="5646" width="10.796875" bestFit="1" customWidth="1"/>
    <col min="5647" max="5647" width="9.796875" bestFit="1" customWidth="1"/>
    <col min="5648" max="5648" width="10.796875" bestFit="1" customWidth="1"/>
    <col min="5649" max="5649" width="8.06640625" bestFit="1" customWidth="1"/>
    <col min="5650" max="5650" width="10.796875" bestFit="1" customWidth="1"/>
    <col min="5651" max="5651" width="8.06640625" bestFit="1" customWidth="1"/>
    <col min="5652" max="5652" width="10.796875" bestFit="1" customWidth="1"/>
    <col min="5653" max="5653" width="8.06640625" bestFit="1" customWidth="1"/>
    <col min="5654" max="5654" width="10.796875" bestFit="1" customWidth="1"/>
    <col min="5655" max="5655" width="8.06640625" bestFit="1" customWidth="1"/>
    <col min="5656" max="5656" width="10.796875" bestFit="1" customWidth="1"/>
    <col min="5657" max="5657" width="9.796875" bestFit="1" customWidth="1"/>
    <col min="5658" max="5658" width="10.796875" bestFit="1" customWidth="1"/>
    <col min="5659" max="5659" width="10.6640625" bestFit="1" customWidth="1"/>
    <col min="5660" max="5660" width="10.796875" bestFit="1" customWidth="1"/>
    <col min="5661" max="5661" width="8.06640625" bestFit="1" customWidth="1"/>
    <col min="5662" max="5662" width="10.796875" bestFit="1" customWidth="1"/>
    <col min="5663" max="5663" width="8.06640625" bestFit="1" customWidth="1"/>
    <col min="5664" max="5664" width="10.796875" bestFit="1" customWidth="1"/>
    <col min="5665" max="5665" width="9.796875" bestFit="1" customWidth="1"/>
    <col min="5666" max="5666" width="10.796875" bestFit="1" customWidth="1"/>
    <col min="5667" max="5667" width="10.6640625" bestFit="1" customWidth="1"/>
    <col min="5668" max="5668" width="10.796875" bestFit="1" customWidth="1"/>
    <col min="5669" max="5669" width="9.796875" bestFit="1" customWidth="1"/>
    <col min="5670" max="5670" width="10.796875" bestFit="1" customWidth="1"/>
    <col min="5671" max="5671" width="10.6640625" bestFit="1" customWidth="1"/>
    <col min="5672" max="5672" width="10.796875" bestFit="1" customWidth="1"/>
    <col min="5673" max="5673" width="8.06640625" bestFit="1" customWidth="1"/>
    <col min="5674" max="5674" width="10.796875" bestFit="1" customWidth="1"/>
    <col min="5675" max="5675" width="10.6640625" bestFit="1" customWidth="1"/>
    <col min="5676" max="5676" width="10.796875" bestFit="1" customWidth="1"/>
    <col min="5677" max="5677" width="10.6640625" bestFit="1" customWidth="1"/>
    <col min="5678" max="5678" width="10.796875" bestFit="1" customWidth="1"/>
    <col min="5679" max="5679" width="9.796875" bestFit="1" customWidth="1"/>
    <col min="5680" max="5680" width="10.796875" bestFit="1" customWidth="1"/>
    <col min="5681" max="5681" width="10.6640625" bestFit="1" customWidth="1"/>
    <col min="5682" max="5682" width="10.796875" bestFit="1" customWidth="1"/>
    <col min="5683" max="5683" width="9.796875" bestFit="1" customWidth="1"/>
    <col min="5684" max="5684" width="10.796875" bestFit="1" customWidth="1"/>
    <col min="5685" max="5685" width="8.06640625" bestFit="1" customWidth="1"/>
    <col min="5686" max="5686" width="10.796875" bestFit="1" customWidth="1"/>
    <col min="5687" max="5687" width="8.06640625" bestFit="1" customWidth="1"/>
    <col min="5688" max="5688" width="10.796875" bestFit="1" customWidth="1"/>
    <col min="5689" max="5689" width="9.796875" bestFit="1" customWidth="1"/>
    <col min="5690" max="5690" width="10.796875" bestFit="1" customWidth="1"/>
    <col min="5691" max="5691" width="8.06640625" bestFit="1" customWidth="1"/>
    <col min="5692" max="5692" width="10.796875" bestFit="1" customWidth="1"/>
    <col min="5693" max="5693" width="8.06640625" bestFit="1" customWidth="1"/>
    <col min="5694" max="5694" width="10.796875" bestFit="1" customWidth="1"/>
    <col min="5695" max="5695" width="10.6640625" bestFit="1" customWidth="1"/>
    <col min="5696" max="5696" width="10.796875" bestFit="1" customWidth="1"/>
    <col min="5697" max="5699" width="9.796875" bestFit="1" customWidth="1"/>
    <col min="5700" max="5700" width="10.796875" bestFit="1" customWidth="1"/>
    <col min="5701" max="5701" width="8.06640625" bestFit="1" customWidth="1"/>
    <col min="5702" max="5702" width="10.796875" bestFit="1" customWidth="1"/>
    <col min="5703" max="5703" width="8.06640625" bestFit="1" customWidth="1"/>
    <col min="5704" max="5704" width="10.796875" bestFit="1" customWidth="1"/>
    <col min="5705" max="5705" width="8.06640625" bestFit="1" customWidth="1"/>
    <col min="5706" max="5706" width="10.796875" bestFit="1" customWidth="1"/>
    <col min="5707" max="5707" width="10.6640625" bestFit="1" customWidth="1"/>
    <col min="5708" max="5708" width="10.796875" bestFit="1" customWidth="1"/>
    <col min="5709" max="5709" width="10.6640625" bestFit="1" customWidth="1"/>
    <col min="5710" max="5710" width="10.796875" bestFit="1" customWidth="1"/>
    <col min="5711" max="5711" width="9.796875" bestFit="1" customWidth="1"/>
    <col min="5712" max="5712" width="10.796875" bestFit="1" customWidth="1"/>
    <col min="5713" max="5713" width="8.06640625" bestFit="1" customWidth="1"/>
    <col min="5714" max="5714" width="10.796875" bestFit="1" customWidth="1"/>
    <col min="5715" max="5715" width="8.06640625" bestFit="1" customWidth="1"/>
    <col min="5716" max="5716" width="10.796875" bestFit="1" customWidth="1"/>
    <col min="5717" max="5717" width="9.796875" bestFit="1" customWidth="1"/>
    <col min="5718" max="5718" width="10.796875" bestFit="1" customWidth="1"/>
    <col min="5719" max="5719" width="8.06640625" bestFit="1" customWidth="1"/>
    <col min="5720" max="5720" width="10.796875" bestFit="1" customWidth="1"/>
    <col min="5721" max="5721" width="8.06640625" bestFit="1" customWidth="1"/>
    <col min="5722" max="5722" width="10.796875" bestFit="1" customWidth="1"/>
    <col min="5723" max="5723" width="10.6640625" bestFit="1" customWidth="1"/>
    <col min="5724" max="5724" width="10.796875" bestFit="1" customWidth="1"/>
    <col min="5725" max="5725" width="8.06640625" bestFit="1" customWidth="1"/>
    <col min="5726" max="5726" width="10.796875" bestFit="1" customWidth="1"/>
    <col min="5727" max="5727" width="8.06640625" bestFit="1" customWidth="1"/>
    <col min="5728" max="5728" width="10.796875" bestFit="1" customWidth="1"/>
    <col min="5729" max="5729" width="8.06640625" bestFit="1" customWidth="1"/>
    <col min="5730" max="5730" width="10.796875" bestFit="1" customWidth="1"/>
    <col min="5731" max="5731" width="8.06640625" bestFit="1" customWidth="1"/>
    <col min="5732" max="5732" width="10.796875" bestFit="1" customWidth="1"/>
    <col min="5733" max="5733" width="10.6640625" bestFit="1" customWidth="1"/>
    <col min="5734" max="5734" width="10.796875" bestFit="1" customWidth="1"/>
    <col min="5735" max="5735" width="8.06640625" bestFit="1" customWidth="1"/>
    <col min="5736" max="5736" width="10.796875" bestFit="1" customWidth="1"/>
    <col min="5737" max="5737" width="8.06640625" bestFit="1" customWidth="1"/>
    <col min="5738" max="5738" width="10.796875" bestFit="1" customWidth="1"/>
    <col min="5739" max="5739" width="8.06640625" bestFit="1" customWidth="1"/>
    <col min="5740" max="5740" width="10.796875" bestFit="1" customWidth="1"/>
    <col min="5741" max="5742" width="9.796875" bestFit="1" customWidth="1"/>
    <col min="5743" max="5743" width="10.796875" bestFit="1" customWidth="1"/>
    <col min="5744" max="5744" width="9.796875" bestFit="1" customWidth="1"/>
    <col min="5745" max="5745" width="10.796875" bestFit="1" customWidth="1"/>
    <col min="5746" max="5746" width="8.06640625" bestFit="1" customWidth="1"/>
    <col min="5747" max="5747" width="10.796875" bestFit="1" customWidth="1"/>
    <col min="5748" max="5748" width="11.265625" bestFit="1" customWidth="1"/>
    <col min="5749" max="5749" width="10.796875" bestFit="1" customWidth="1"/>
    <col min="5750" max="5750" width="11.265625" bestFit="1" customWidth="1"/>
    <col min="5751" max="5751" width="10.796875" bestFit="1" customWidth="1"/>
    <col min="5752" max="5752" width="8.06640625" bestFit="1" customWidth="1"/>
    <col min="5753" max="5753" width="10.796875" bestFit="1" customWidth="1"/>
    <col min="5754" max="5754" width="11.265625" bestFit="1" customWidth="1"/>
    <col min="5755" max="5755" width="10.796875" bestFit="1" customWidth="1"/>
    <col min="5756" max="5756" width="8.06640625" bestFit="1" customWidth="1"/>
    <col min="5757" max="5757" width="10.796875" bestFit="1" customWidth="1"/>
    <col min="5758" max="5758" width="11.265625" bestFit="1" customWidth="1"/>
    <col min="5759" max="5759" width="10.796875" bestFit="1" customWidth="1"/>
    <col min="5760" max="5760" width="9.796875" bestFit="1" customWidth="1"/>
    <col min="5761" max="5761" width="10.796875" bestFit="1" customWidth="1"/>
    <col min="5762" max="5762" width="8.06640625" bestFit="1" customWidth="1"/>
    <col min="5763" max="5763" width="10.796875" bestFit="1" customWidth="1"/>
    <col min="5764" max="5764" width="9.19921875" bestFit="1" customWidth="1"/>
    <col min="5765" max="5765" width="10.796875" bestFit="1" customWidth="1"/>
    <col min="5766" max="5766" width="10.6640625" bestFit="1" customWidth="1"/>
    <col min="5767" max="5767" width="10.796875" bestFit="1" customWidth="1"/>
    <col min="5768" max="5768" width="9.796875" bestFit="1" customWidth="1"/>
    <col min="5769" max="5769" width="10.796875" bestFit="1" customWidth="1"/>
    <col min="5770" max="5770" width="9.796875" bestFit="1" customWidth="1"/>
    <col min="5771" max="5771" width="10.796875" bestFit="1" customWidth="1"/>
    <col min="5772" max="5772" width="8.06640625" bestFit="1" customWidth="1"/>
    <col min="5773" max="5773" width="10.796875" bestFit="1" customWidth="1"/>
    <col min="5774" max="5774" width="10.6640625" bestFit="1" customWidth="1"/>
    <col min="5775" max="5775" width="10.796875" bestFit="1" customWidth="1"/>
    <col min="5776" max="5776" width="8.06640625" bestFit="1" customWidth="1"/>
    <col min="5777" max="5777" width="10.796875" bestFit="1" customWidth="1"/>
    <col min="5778" max="5778" width="8.06640625" bestFit="1" customWidth="1"/>
    <col min="5779" max="5779" width="10.796875" bestFit="1" customWidth="1"/>
    <col min="5780" max="5780" width="11.265625" bestFit="1" customWidth="1"/>
    <col min="5781" max="5781" width="10.796875" bestFit="1" customWidth="1"/>
    <col min="5782" max="5782" width="8.06640625" bestFit="1" customWidth="1"/>
    <col min="5783" max="5783" width="10.796875" bestFit="1" customWidth="1"/>
    <col min="5784" max="5784" width="10.6640625" bestFit="1" customWidth="1"/>
    <col min="5785" max="5785" width="10.796875" bestFit="1" customWidth="1"/>
    <col min="5786" max="5786" width="9.796875" bestFit="1" customWidth="1"/>
    <col min="5787" max="5787" width="10.796875" bestFit="1" customWidth="1"/>
    <col min="5788" max="5788" width="10.6640625" bestFit="1" customWidth="1"/>
    <col min="5789" max="5789" width="10.796875" bestFit="1" customWidth="1"/>
    <col min="5790" max="5790" width="11.265625" bestFit="1" customWidth="1"/>
    <col min="5791" max="5791" width="10.796875" bestFit="1" customWidth="1"/>
    <col min="5792" max="5792" width="8.06640625" bestFit="1" customWidth="1"/>
    <col min="5793" max="5793" width="10.796875" bestFit="1" customWidth="1"/>
    <col min="5794" max="5794" width="9.796875" bestFit="1" customWidth="1"/>
    <col min="5795" max="5795" width="10.796875" bestFit="1" customWidth="1"/>
    <col min="5796" max="5796" width="9.796875" bestFit="1" customWidth="1"/>
    <col min="5797" max="5797" width="10.796875" bestFit="1" customWidth="1"/>
    <col min="5798" max="5798" width="10.6640625" bestFit="1" customWidth="1"/>
    <col min="5799" max="5799" width="10.796875" bestFit="1" customWidth="1"/>
    <col min="5800" max="5800" width="9.796875" bestFit="1" customWidth="1"/>
    <col min="5801" max="5801" width="10.796875" bestFit="1" customWidth="1"/>
    <col min="5802" max="5802" width="8.06640625" bestFit="1" customWidth="1"/>
    <col min="5803" max="5803" width="10.796875" bestFit="1" customWidth="1"/>
    <col min="5804" max="5804" width="9.796875" bestFit="1" customWidth="1"/>
    <col min="5805" max="5805" width="10.796875" bestFit="1" customWidth="1"/>
    <col min="5806" max="5806" width="10.6640625" bestFit="1" customWidth="1"/>
    <col min="5807" max="5807" width="10.796875" bestFit="1" customWidth="1"/>
    <col min="5808" max="5808" width="9.19921875" bestFit="1" customWidth="1"/>
    <col min="5809" max="5809" width="10.796875" bestFit="1" customWidth="1"/>
    <col min="5810" max="5810" width="9.796875" bestFit="1" customWidth="1"/>
    <col min="5811" max="5811" width="10.796875" bestFit="1" customWidth="1"/>
    <col min="5812" max="5812" width="8.06640625" bestFit="1" customWidth="1"/>
    <col min="5813" max="5813" width="10.796875" bestFit="1" customWidth="1"/>
    <col min="5814" max="5814" width="9.796875" bestFit="1" customWidth="1"/>
    <col min="5815" max="5815" width="10.796875" bestFit="1" customWidth="1"/>
    <col min="5816" max="5816" width="10.6640625" bestFit="1" customWidth="1"/>
    <col min="5817" max="5817" width="10.796875" bestFit="1" customWidth="1"/>
    <col min="5818" max="5818" width="9.19921875" bestFit="1" customWidth="1"/>
    <col min="5819" max="5819" width="10.796875" bestFit="1" customWidth="1"/>
    <col min="5820" max="5820" width="9.796875" bestFit="1" customWidth="1"/>
    <col min="5821" max="5821" width="10.796875" bestFit="1" customWidth="1"/>
    <col min="5822" max="5822" width="8.06640625" bestFit="1" customWidth="1"/>
    <col min="5823" max="5823" width="10.796875" bestFit="1" customWidth="1"/>
    <col min="5824" max="5824" width="8.06640625" bestFit="1" customWidth="1"/>
    <col min="5825" max="5825" width="10.796875" bestFit="1" customWidth="1"/>
    <col min="5826" max="5826" width="8.06640625" bestFit="1" customWidth="1"/>
    <col min="5827" max="5827" width="10.796875" bestFit="1" customWidth="1"/>
    <col min="5828" max="5828" width="8.06640625" bestFit="1" customWidth="1"/>
    <col min="5829" max="5829" width="10.796875" bestFit="1" customWidth="1"/>
    <col min="5830" max="5830" width="11.265625" bestFit="1" customWidth="1"/>
    <col min="5831" max="5831" width="10.796875" bestFit="1" customWidth="1"/>
    <col min="5832" max="5832" width="9.19921875" bestFit="1" customWidth="1"/>
    <col min="5833" max="5833" width="10.796875" bestFit="1" customWidth="1"/>
    <col min="5834" max="5834" width="8.06640625" bestFit="1" customWidth="1"/>
    <col min="5835" max="5835" width="10.796875" bestFit="1" customWidth="1"/>
    <col min="5836" max="5836" width="8.06640625" bestFit="1" customWidth="1"/>
    <col min="5837" max="5837" width="10.796875" bestFit="1" customWidth="1"/>
    <col min="5838" max="5838" width="9.796875" bestFit="1" customWidth="1"/>
    <col min="5839" max="5839" width="10.796875" bestFit="1" customWidth="1"/>
    <col min="5840" max="5840" width="10.6640625" bestFit="1" customWidth="1"/>
    <col min="5841" max="5841" width="10.796875" bestFit="1" customWidth="1"/>
    <col min="5842" max="5842" width="8.06640625" bestFit="1" customWidth="1"/>
    <col min="5843" max="5843" width="10.796875" bestFit="1" customWidth="1"/>
    <col min="5844" max="5844" width="9.796875" bestFit="1" customWidth="1"/>
    <col min="5845" max="5845" width="10.796875" bestFit="1" customWidth="1"/>
    <col min="5846" max="5846" width="8.06640625" bestFit="1" customWidth="1"/>
    <col min="5847" max="5847" width="10.796875" bestFit="1" customWidth="1"/>
    <col min="5848" max="5848" width="9.796875" bestFit="1" customWidth="1"/>
    <col min="5849" max="5849" width="10.796875" bestFit="1" customWidth="1"/>
    <col min="5850" max="5850" width="8.06640625" bestFit="1" customWidth="1"/>
    <col min="5851" max="5851" width="10.796875" bestFit="1" customWidth="1"/>
    <col min="5852" max="5852" width="10.6640625" bestFit="1" customWidth="1"/>
    <col min="5853" max="5853" width="10.796875" bestFit="1" customWidth="1"/>
    <col min="5854" max="5854" width="9.796875" bestFit="1" customWidth="1"/>
    <col min="5855" max="5855" width="10.796875" bestFit="1" customWidth="1"/>
    <col min="5856" max="5856" width="8.06640625" bestFit="1" customWidth="1"/>
    <col min="5857" max="5857" width="10.796875" bestFit="1" customWidth="1"/>
    <col min="5858" max="5861" width="10.6640625" bestFit="1" customWidth="1"/>
    <col min="5862" max="5862" width="10.796875" bestFit="1" customWidth="1"/>
    <col min="5863" max="5863" width="8.06640625" bestFit="1" customWidth="1"/>
    <col min="5864" max="5864" width="10.796875" bestFit="1" customWidth="1"/>
    <col min="5865" max="5865" width="8.06640625" bestFit="1" customWidth="1"/>
    <col min="5866" max="5866" width="10.796875" bestFit="1" customWidth="1"/>
    <col min="5867" max="5867" width="8.06640625" bestFit="1" customWidth="1"/>
    <col min="5868" max="5868" width="10.796875" bestFit="1" customWidth="1"/>
    <col min="5869" max="5869" width="8.06640625" bestFit="1" customWidth="1"/>
    <col min="5870" max="5870" width="10.796875" bestFit="1" customWidth="1"/>
    <col min="5871" max="5871" width="8.06640625" bestFit="1" customWidth="1"/>
    <col min="5872" max="5872" width="10.796875" bestFit="1" customWidth="1"/>
    <col min="5873" max="5873" width="10.6640625" bestFit="1" customWidth="1"/>
    <col min="5874" max="5874" width="10.796875" bestFit="1" customWidth="1"/>
    <col min="5875" max="5875" width="8.06640625" bestFit="1" customWidth="1"/>
    <col min="5876" max="5876" width="10.796875" bestFit="1" customWidth="1"/>
    <col min="5877" max="5877" width="8.06640625" bestFit="1" customWidth="1"/>
    <col min="5878" max="5878" width="10.796875" bestFit="1" customWidth="1"/>
    <col min="5879" max="5879" width="9.796875" bestFit="1" customWidth="1"/>
    <col min="5880" max="5880" width="10.796875" bestFit="1" customWidth="1"/>
    <col min="5881" max="5881" width="8.06640625" bestFit="1" customWidth="1"/>
    <col min="5882" max="5882" width="10.796875" bestFit="1" customWidth="1"/>
    <col min="5883" max="5883" width="9.796875" bestFit="1" customWidth="1"/>
    <col min="5884" max="5884" width="10.796875" bestFit="1" customWidth="1"/>
    <col min="5885" max="5885" width="8.06640625" bestFit="1" customWidth="1"/>
    <col min="5886" max="5886" width="10.796875" bestFit="1" customWidth="1"/>
    <col min="5887" max="5887" width="9.796875" bestFit="1" customWidth="1"/>
    <col min="5888" max="5888" width="10.796875" bestFit="1" customWidth="1"/>
    <col min="5889" max="5889" width="8.06640625" bestFit="1" customWidth="1"/>
    <col min="5890" max="5890" width="10.796875" bestFit="1" customWidth="1"/>
    <col min="5891" max="5891" width="8.06640625" bestFit="1" customWidth="1"/>
    <col min="5892" max="5892" width="10.796875" bestFit="1" customWidth="1"/>
    <col min="5893" max="5893" width="8.06640625" bestFit="1" customWidth="1"/>
    <col min="5894" max="5894" width="10.796875" bestFit="1" customWidth="1"/>
    <col min="5895" max="5895" width="9.796875" bestFit="1" customWidth="1"/>
    <col min="5896" max="5896" width="10.796875" bestFit="1" customWidth="1"/>
    <col min="5897" max="5897" width="8.06640625" bestFit="1" customWidth="1"/>
    <col min="5898" max="5898" width="10.796875" bestFit="1" customWidth="1"/>
    <col min="5899" max="5899" width="8.06640625" bestFit="1" customWidth="1"/>
    <col min="5900" max="5900" width="10.796875" bestFit="1" customWidth="1"/>
    <col min="5901" max="5901" width="9.796875" bestFit="1" customWidth="1"/>
    <col min="5902" max="5902" width="10.796875" bestFit="1" customWidth="1"/>
    <col min="5903" max="5903" width="8.06640625" bestFit="1" customWidth="1"/>
    <col min="5904" max="5904" width="10.796875" bestFit="1" customWidth="1"/>
    <col min="5905" max="5905" width="9.796875" bestFit="1" customWidth="1"/>
    <col min="5906" max="5906" width="10.796875" bestFit="1" customWidth="1"/>
    <col min="5907" max="5907" width="8.06640625" bestFit="1" customWidth="1"/>
    <col min="5908" max="5908" width="10.796875" bestFit="1" customWidth="1"/>
    <col min="5909" max="5909" width="8.06640625" bestFit="1" customWidth="1"/>
    <col min="5910" max="5910" width="10.796875" bestFit="1" customWidth="1"/>
    <col min="5911" max="5911" width="10.6640625" bestFit="1" customWidth="1"/>
    <col min="5912" max="5912" width="10.796875" bestFit="1" customWidth="1"/>
    <col min="5913" max="5913" width="9.796875" bestFit="1" customWidth="1"/>
    <col min="5914" max="5914" width="10.796875" bestFit="1" customWidth="1"/>
    <col min="5915" max="5915" width="9.796875" bestFit="1" customWidth="1"/>
    <col min="5916" max="5916" width="10.796875" bestFit="1" customWidth="1"/>
    <col min="5917" max="5917" width="9.796875" bestFit="1" customWidth="1"/>
    <col min="5918" max="5918" width="10.796875" bestFit="1" customWidth="1"/>
    <col min="5919" max="5919" width="9.796875" bestFit="1" customWidth="1"/>
    <col min="5920" max="5920" width="10.796875" bestFit="1" customWidth="1"/>
    <col min="5921" max="5921" width="8.06640625" bestFit="1" customWidth="1"/>
    <col min="5922" max="5922" width="10.796875" bestFit="1" customWidth="1"/>
    <col min="5923" max="5923" width="8.06640625" bestFit="1" customWidth="1"/>
    <col min="5924" max="5924" width="10.796875" bestFit="1" customWidth="1"/>
    <col min="5925" max="5925" width="10.6640625" bestFit="1" customWidth="1"/>
    <col min="5926" max="5926" width="10.796875" bestFit="1" customWidth="1"/>
    <col min="5927" max="5927" width="9.796875" bestFit="1" customWidth="1"/>
    <col min="5928" max="5928" width="10.796875" bestFit="1" customWidth="1"/>
    <col min="5929" max="5929" width="10.6640625" bestFit="1" customWidth="1"/>
    <col min="5930" max="5930" width="10.796875" bestFit="1" customWidth="1"/>
    <col min="5931" max="5931" width="9.796875" bestFit="1" customWidth="1"/>
    <col min="5932" max="5932" width="10.796875" bestFit="1" customWidth="1"/>
    <col min="5933" max="5933" width="9.796875" bestFit="1" customWidth="1"/>
    <col min="5934" max="5934" width="10.796875" bestFit="1" customWidth="1"/>
    <col min="5935" max="5935" width="8.06640625" bestFit="1" customWidth="1"/>
    <col min="5936" max="5936" width="10.796875" bestFit="1" customWidth="1"/>
    <col min="5937" max="5937" width="8.06640625" bestFit="1" customWidth="1"/>
    <col min="5938" max="5938" width="10.796875" bestFit="1" customWidth="1"/>
    <col min="5939" max="5939" width="11.265625" bestFit="1" customWidth="1"/>
    <col min="5940" max="5940" width="10.796875" bestFit="1" customWidth="1"/>
    <col min="5941" max="5942" width="9.796875" bestFit="1" customWidth="1"/>
    <col min="5943" max="5943" width="10.796875" bestFit="1" customWidth="1"/>
    <col min="5944" max="5944" width="9.796875" bestFit="1" customWidth="1"/>
    <col min="5945" max="5945" width="10.796875" bestFit="1" customWidth="1"/>
    <col min="5946" max="5946" width="8.06640625" bestFit="1" customWidth="1"/>
    <col min="5947" max="5947" width="10.796875" bestFit="1" customWidth="1"/>
    <col min="5948" max="5948" width="8.06640625" bestFit="1" customWidth="1"/>
    <col min="5949" max="5949" width="10.796875" bestFit="1" customWidth="1"/>
    <col min="5950" max="5950" width="8.06640625" bestFit="1" customWidth="1"/>
    <col min="5951" max="5951" width="10.796875" bestFit="1" customWidth="1"/>
    <col min="5952" max="5952" width="8.06640625" bestFit="1" customWidth="1"/>
    <col min="5953" max="5953" width="10.796875" bestFit="1" customWidth="1"/>
    <col min="5954" max="5954" width="9.796875" bestFit="1" customWidth="1"/>
    <col min="5955" max="5955" width="10.796875" bestFit="1" customWidth="1"/>
    <col min="5956" max="5956" width="8.06640625" bestFit="1" customWidth="1"/>
    <col min="5957" max="5957" width="10.796875" bestFit="1" customWidth="1"/>
    <col min="5958" max="5958" width="9.796875" bestFit="1" customWidth="1"/>
    <col min="5959" max="5959" width="10.796875" bestFit="1" customWidth="1"/>
    <col min="5960" max="5960" width="9.796875" bestFit="1" customWidth="1"/>
    <col min="5961" max="5961" width="10.796875" bestFit="1" customWidth="1"/>
    <col min="5962" max="5962" width="8.06640625" bestFit="1" customWidth="1"/>
    <col min="5963" max="5963" width="10.796875" bestFit="1" customWidth="1"/>
    <col min="5964" max="5964" width="10.6640625" bestFit="1" customWidth="1"/>
    <col min="5965" max="5965" width="10.796875" bestFit="1" customWidth="1"/>
    <col min="5966" max="5966" width="10.6640625" bestFit="1" customWidth="1"/>
    <col min="5967" max="5967" width="10.796875" bestFit="1" customWidth="1"/>
    <col min="5968" max="5968" width="8.06640625" bestFit="1" customWidth="1"/>
    <col min="5969" max="5969" width="10.796875" bestFit="1" customWidth="1"/>
    <col min="5970" max="5970" width="10.6640625" bestFit="1" customWidth="1"/>
    <col min="5971" max="5971" width="10.796875" bestFit="1" customWidth="1"/>
    <col min="5972" max="5972" width="10.6640625" bestFit="1" customWidth="1"/>
    <col min="5973" max="5973" width="10.796875" bestFit="1" customWidth="1"/>
    <col min="5974" max="5974" width="9.796875" bestFit="1" customWidth="1"/>
    <col min="5975" max="5975" width="10.796875" bestFit="1" customWidth="1"/>
    <col min="5976" max="5976" width="9.796875" bestFit="1" customWidth="1"/>
    <col min="5977" max="5977" width="10.796875" bestFit="1" customWidth="1"/>
    <col min="5978" max="5978" width="8.06640625" bestFit="1" customWidth="1"/>
    <col min="5979" max="5979" width="10.796875" bestFit="1" customWidth="1"/>
    <col min="5980" max="5980" width="8.06640625" bestFit="1" customWidth="1"/>
    <col min="5981" max="5981" width="10.796875" bestFit="1" customWidth="1"/>
    <col min="5982" max="5982" width="9.796875" bestFit="1" customWidth="1"/>
    <col min="5983" max="5983" width="10.796875" bestFit="1" customWidth="1"/>
    <col min="5984" max="5984" width="10.6640625" bestFit="1" customWidth="1"/>
    <col min="5985" max="5985" width="10.796875" bestFit="1" customWidth="1"/>
    <col min="5986" max="5986" width="8.06640625" bestFit="1" customWidth="1"/>
    <col min="5987" max="5987" width="10.796875" bestFit="1" customWidth="1"/>
    <col min="5988" max="5988" width="9.796875" bestFit="1" customWidth="1"/>
    <col min="5989" max="5989" width="10.796875" bestFit="1" customWidth="1"/>
    <col min="5990" max="5990" width="9.796875" bestFit="1" customWidth="1"/>
    <col min="5991" max="5991" width="10.796875" bestFit="1" customWidth="1"/>
    <col min="5992" max="5992" width="9.796875" bestFit="1" customWidth="1"/>
    <col min="5993" max="5993" width="10.796875" bestFit="1" customWidth="1"/>
    <col min="5994" max="5994" width="8.06640625" bestFit="1" customWidth="1"/>
    <col min="5995" max="5995" width="10.796875" bestFit="1" customWidth="1"/>
    <col min="5996" max="5996" width="9.796875" bestFit="1" customWidth="1"/>
    <col min="5997" max="5997" width="10.796875" bestFit="1" customWidth="1"/>
    <col min="5998" max="5998" width="8.06640625" bestFit="1" customWidth="1"/>
    <col min="5999" max="5999" width="10.796875" bestFit="1" customWidth="1"/>
    <col min="6000" max="6000" width="10.6640625" bestFit="1" customWidth="1"/>
    <col min="6001" max="6001" width="10.796875" bestFit="1" customWidth="1"/>
    <col min="6002" max="6002" width="8.06640625" bestFit="1" customWidth="1"/>
    <col min="6003" max="6003" width="10.796875" bestFit="1" customWidth="1"/>
    <col min="6004" max="6004" width="8.06640625" bestFit="1" customWidth="1"/>
    <col min="6005" max="6005" width="10.796875" bestFit="1" customWidth="1"/>
    <col min="6006" max="6006" width="8.06640625" bestFit="1" customWidth="1"/>
    <col min="6007" max="6007" width="10.796875" bestFit="1" customWidth="1"/>
    <col min="6008" max="6008" width="11.265625" bestFit="1" customWidth="1"/>
    <col min="6009" max="6009" width="10.796875" bestFit="1" customWidth="1"/>
    <col min="6010" max="6010" width="9.796875" bestFit="1" customWidth="1"/>
    <col min="6011" max="6011" width="10.796875" bestFit="1" customWidth="1"/>
    <col min="6012" max="6012" width="9.796875" bestFit="1" customWidth="1"/>
    <col min="6013" max="6013" width="10.796875" bestFit="1" customWidth="1"/>
    <col min="6014" max="6014" width="9.796875" bestFit="1" customWidth="1"/>
    <col min="6015" max="6015" width="10.796875" bestFit="1" customWidth="1"/>
    <col min="6016" max="6016" width="8.06640625" bestFit="1" customWidth="1"/>
    <col min="6017" max="6017" width="10.796875" bestFit="1" customWidth="1"/>
    <col min="6018" max="6018" width="8.06640625" bestFit="1" customWidth="1"/>
    <col min="6019" max="6019" width="10.796875" bestFit="1" customWidth="1"/>
    <col min="6020" max="6020" width="10.6640625" bestFit="1" customWidth="1"/>
    <col min="6021" max="6021" width="10.796875" bestFit="1" customWidth="1"/>
    <col min="6022" max="6022" width="9.796875" bestFit="1" customWidth="1"/>
    <col min="6023" max="6023" width="10.796875" bestFit="1" customWidth="1"/>
    <col min="6024" max="6024" width="10.6640625" bestFit="1" customWidth="1"/>
    <col min="6025" max="6025" width="10.796875" bestFit="1" customWidth="1"/>
    <col min="6026" max="6026" width="9.796875" bestFit="1" customWidth="1"/>
    <col min="6027" max="6027" width="10.796875" bestFit="1" customWidth="1"/>
    <col min="6028" max="6028" width="8.06640625" bestFit="1" customWidth="1"/>
    <col min="6029" max="6029" width="10.796875" bestFit="1" customWidth="1"/>
    <col min="6030" max="6030" width="9.796875" bestFit="1" customWidth="1"/>
    <col min="6031" max="6031" width="10.796875" bestFit="1" customWidth="1"/>
    <col min="6032" max="6032" width="8.06640625" bestFit="1" customWidth="1"/>
    <col min="6033" max="6033" width="10.796875" bestFit="1" customWidth="1"/>
    <col min="6034" max="6034" width="9.796875" bestFit="1" customWidth="1"/>
    <col min="6035" max="6035" width="10.796875" bestFit="1" customWidth="1"/>
    <col min="6036" max="6036" width="9.796875" bestFit="1" customWidth="1"/>
    <col min="6037" max="6037" width="10.796875" bestFit="1" customWidth="1"/>
    <col min="6038" max="6038" width="8.06640625" bestFit="1" customWidth="1"/>
    <col min="6039" max="6039" width="10.796875" bestFit="1" customWidth="1"/>
    <col min="6040" max="6040" width="9.796875" bestFit="1" customWidth="1"/>
    <col min="6041" max="6041" width="10.796875" bestFit="1" customWidth="1"/>
    <col min="6042" max="6042" width="10.6640625" bestFit="1" customWidth="1"/>
    <col min="6043" max="6043" width="10.796875" bestFit="1" customWidth="1"/>
    <col min="6044" max="6044" width="9.796875" bestFit="1" customWidth="1"/>
    <col min="6045" max="6045" width="10.796875" bestFit="1" customWidth="1"/>
    <col min="6046" max="6046" width="9.796875" bestFit="1" customWidth="1"/>
    <col min="6047" max="6047" width="10.796875" bestFit="1" customWidth="1"/>
    <col min="6048" max="6048" width="9.796875" bestFit="1" customWidth="1"/>
    <col min="6049" max="6049" width="10.796875" bestFit="1" customWidth="1"/>
    <col min="6050" max="6050" width="8.06640625" bestFit="1" customWidth="1"/>
    <col min="6051" max="6051" width="10.796875" bestFit="1" customWidth="1"/>
    <col min="6052" max="6052" width="11.265625" bestFit="1" customWidth="1"/>
    <col min="6053" max="6053" width="10.796875" bestFit="1" customWidth="1"/>
    <col min="6054" max="6054" width="8.06640625" bestFit="1" customWidth="1"/>
    <col min="6055" max="6055" width="10.796875" bestFit="1" customWidth="1"/>
    <col min="6056" max="6056" width="8.06640625" bestFit="1" customWidth="1"/>
    <col min="6057" max="6057" width="10.796875" bestFit="1" customWidth="1"/>
    <col min="6058" max="6058" width="8.06640625" bestFit="1" customWidth="1"/>
    <col min="6059" max="6059" width="10.796875" bestFit="1" customWidth="1"/>
    <col min="6060" max="6060" width="8.06640625" bestFit="1" customWidth="1"/>
    <col min="6061" max="6061" width="10.796875" bestFit="1" customWidth="1"/>
    <col min="6062" max="6062" width="8.06640625" bestFit="1" customWidth="1"/>
    <col min="6063" max="6063" width="10.796875" bestFit="1" customWidth="1"/>
    <col min="6064" max="6064" width="9.796875" bestFit="1" customWidth="1"/>
    <col min="6065" max="6065" width="10.796875" bestFit="1" customWidth="1"/>
    <col min="6066" max="6066" width="9.796875" bestFit="1" customWidth="1"/>
    <col min="6067" max="6067" width="10.796875" bestFit="1" customWidth="1"/>
    <col min="6068" max="6068" width="8.06640625" bestFit="1" customWidth="1"/>
    <col min="6069" max="6069" width="10.796875" bestFit="1" customWidth="1"/>
    <col min="6070" max="6070" width="8.06640625" bestFit="1" customWidth="1"/>
    <col min="6071" max="6071" width="10.796875" bestFit="1" customWidth="1"/>
    <col min="6072" max="6072" width="8.06640625" bestFit="1" customWidth="1"/>
    <col min="6073" max="6073" width="10.796875" bestFit="1" customWidth="1"/>
    <col min="6074" max="6074" width="9.796875" bestFit="1" customWidth="1"/>
    <col min="6075" max="6075" width="10.796875" bestFit="1" customWidth="1"/>
    <col min="6076" max="6076" width="10.6640625" bestFit="1" customWidth="1"/>
    <col min="6077" max="6077" width="10.796875" bestFit="1" customWidth="1"/>
    <col min="6078" max="6078" width="8.06640625" bestFit="1" customWidth="1"/>
    <col min="6079" max="6079" width="10.796875" bestFit="1" customWidth="1"/>
    <col min="6080" max="6080" width="9.796875" bestFit="1" customWidth="1"/>
    <col min="6081" max="6081" width="10.796875" bestFit="1" customWidth="1"/>
    <col min="6082" max="6082" width="11.265625" bestFit="1" customWidth="1"/>
    <col min="6083" max="6083" width="10.796875" bestFit="1" customWidth="1"/>
    <col min="6084" max="6084" width="9.796875" bestFit="1" customWidth="1"/>
    <col min="6085" max="6085" width="10.796875" bestFit="1" customWidth="1"/>
    <col min="6086" max="6086" width="11.265625" bestFit="1" customWidth="1"/>
    <col min="6087" max="6087" width="10.796875" bestFit="1" customWidth="1"/>
    <col min="6088" max="6088" width="9.796875" bestFit="1" customWidth="1"/>
    <col min="6089" max="6089" width="10.796875" bestFit="1" customWidth="1"/>
    <col min="6090" max="6090" width="8.06640625" bestFit="1" customWidth="1"/>
    <col min="6091" max="6091" width="10.796875" bestFit="1" customWidth="1"/>
    <col min="6092" max="6092" width="9.19921875" bestFit="1" customWidth="1"/>
    <col min="6093" max="6093" width="10.796875" bestFit="1" customWidth="1"/>
    <col min="6094" max="6094" width="9.796875" bestFit="1" customWidth="1"/>
    <col min="6095" max="6095" width="10.796875" bestFit="1" customWidth="1"/>
    <col min="6096" max="6096" width="11.265625" bestFit="1" customWidth="1"/>
    <col min="6097" max="6097" width="10.796875" bestFit="1" customWidth="1"/>
    <col min="6098" max="6099" width="10.6640625" bestFit="1" customWidth="1"/>
    <col min="6100" max="6100" width="10.796875" bestFit="1" customWidth="1"/>
    <col min="6101" max="6101" width="8.06640625" bestFit="1" customWidth="1"/>
    <col min="6102" max="6102" width="10.796875" bestFit="1" customWidth="1"/>
    <col min="6103" max="6103" width="11.265625" bestFit="1" customWidth="1"/>
    <col min="6104" max="6104" width="10.796875" bestFit="1" customWidth="1"/>
    <col min="6105" max="6105" width="9.796875" bestFit="1" customWidth="1"/>
    <col min="6106" max="6106" width="10.796875" bestFit="1" customWidth="1"/>
    <col min="6107" max="6107" width="9.796875" bestFit="1" customWidth="1"/>
    <col min="6108" max="6108" width="10.796875" bestFit="1" customWidth="1"/>
    <col min="6109" max="6109" width="8.06640625" bestFit="1" customWidth="1"/>
    <col min="6110" max="6110" width="10.796875" bestFit="1" customWidth="1"/>
    <col min="6111" max="6111" width="8.06640625" bestFit="1" customWidth="1"/>
    <col min="6112" max="6112" width="10.796875" bestFit="1" customWidth="1"/>
    <col min="6113" max="6113" width="9.796875" bestFit="1" customWidth="1"/>
    <col min="6114" max="6114" width="10.796875" bestFit="1" customWidth="1"/>
    <col min="6115" max="6115" width="9.796875" bestFit="1" customWidth="1"/>
    <col min="6116" max="6116" width="10.796875" bestFit="1" customWidth="1"/>
    <col min="6117" max="6117" width="9.796875" bestFit="1" customWidth="1"/>
    <col min="6118" max="6118" width="10.796875" bestFit="1" customWidth="1"/>
    <col min="6119" max="6119" width="8.06640625" bestFit="1" customWidth="1"/>
    <col min="6120" max="6120" width="10.796875" bestFit="1" customWidth="1"/>
    <col min="6121" max="6121" width="8.06640625" bestFit="1" customWidth="1"/>
    <col min="6122" max="6122" width="10.796875" bestFit="1" customWidth="1"/>
    <col min="6123" max="6123" width="9.796875" bestFit="1" customWidth="1"/>
    <col min="6124" max="6124" width="10.796875" bestFit="1" customWidth="1"/>
    <col min="6125" max="6125" width="9.796875" bestFit="1" customWidth="1"/>
    <col min="6126" max="6126" width="10.796875" bestFit="1" customWidth="1"/>
    <col min="6127" max="6127" width="10.6640625" bestFit="1" customWidth="1"/>
    <col min="6128" max="6128" width="10.796875" bestFit="1" customWidth="1"/>
    <col min="6129" max="6129" width="9.796875" bestFit="1" customWidth="1"/>
    <col min="6130" max="6130" width="10.796875" bestFit="1" customWidth="1"/>
    <col min="6131" max="6131" width="9.796875" bestFit="1" customWidth="1"/>
    <col min="6132" max="6132" width="10.796875" bestFit="1" customWidth="1"/>
    <col min="6133" max="6133" width="8.06640625" bestFit="1" customWidth="1"/>
    <col min="6134" max="6134" width="10.796875" bestFit="1" customWidth="1"/>
    <col min="6135" max="6135" width="9.796875" bestFit="1" customWidth="1"/>
    <col min="6136" max="6136" width="10.796875" bestFit="1" customWidth="1"/>
    <col min="6137" max="6137" width="10.6640625" bestFit="1" customWidth="1"/>
    <col min="6138" max="6138" width="10.796875" bestFit="1" customWidth="1"/>
    <col min="6139" max="6139" width="8.06640625" bestFit="1" customWidth="1"/>
    <col min="6140" max="6140" width="10.796875" bestFit="1" customWidth="1"/>
    <col min="6141" max="6141" width="9.19921875" bestFit="1" customWidth="1"/>
    <col min="6142" max="6142" width="10.796875" bestFit="1" customWidth="1"/>
    <col min="6143" max="6143" width="10.6640625" bestFit="1" customWidth="1"/>
    <col min="6144" max="6144" width="10.796875" bestFit="1" customWidth="1"/>
    <col min="6145" max="6145" width="10.6640625" bestFit="1" customWidth="1"/>
    <col min="6146" max="6146" width="10.796875" bestFit="1" customWidth="1"/>
    <col min="6147" max="6147" width="8.06640625" bestFit="1" customWidth="1"/>
    <col min="6148" max="6148" width="10.796875" bestFit="1" customWidth="1"/>
    <col min="6149" max="6149" width="10.6640625" bestFit="1" customWidth="1"/>
    <col min="6150" max="6150" width="10.796875" bestFit="1" customWidth="1"/>
    <col min="6151" max="6151" width="9.19921875" bestFit="1" customWidth="1"/>
    <col min="6152" max="6152" width="10.796875" bestFit="1" customWidth="1"/>
    <col min="6153" max="6153" width="8.06640625" bestFit="1" customWidth="1"/>
    <col min="6154" max="6154" width="10.796875" bestFit="1" customWidth="1"/>
    <col min="6155" max="6155" width="9.796875" bestFit="1" customWidth="1"/>
    <col min="6156" max="6156" width="10.796875" bestFit="1" customWidth="1"/>
    <col min="6157" max="6157" width="9.796875" bestFit="1" customWidth="1"/>
    <col min="6158" max="6158" width="10.796875" bestFit="1" customWidth="1"/>
    <col min="6159" max="6159" width="8.06640625" bestFit="1" customWidth="1"/>
    <col min="6160" max="6160" width="10.796875" bestFit="1" customWidth="1"/>
    <col min="6161" max="6161" width="9.796875" bestFit="1" customWidth="1"/>
    <col min="6162" max="6162" width="10.796875" bestFit="1" customWidth="1"/>
    <col min="6163" max="6163" width="9.796875" bestFit="1" customWidth="1"/>
    <col min="6164" max="6164" width="10.796875" bestFit="1" customWidth="1"/>
    <col min="6165" max="6165" width="9.796875" bestFit="1" customWidth="1"/>
    <col min="6166" max="6166" width="10.796875" bestFit="1" customWidth="1"/>
    <col min="6167" max="6167" width="11.265625" bestFit="1" customWidth="1"/>
    <col min="6168" max="6168" width="10.796875" bestFit="1" customWidth="1"/>
    <col min="6169" max="6169" width="9.796875" bestFit="1" customWidth="1"/>
    <col min="6170" max="6170" width="10.796875" bestFit="1" customWidth="1"/>
    <col min="6171" max="6171" width="8.06640625" bestFit="1" customWidth="1"/>
    <col min="6172" max="6172" width="10.796875" bestFit="1" customWidth="1"/>
    <col min="6173" max="6173" width="8.06640625" bestFit="1" customWidth="1"/>
    <col min="6174" max="6174" width="10.796875" bestFit="1" customWidth="1"/>
    <col min="6175" max="6175" width="9.796875" bestFit="1" customWidth="1"/>
    <col min="6176" max="6176" width="10.796875" bestFit="1" customWidth="1"/>
    <col min="6178" max="6178" width="11.796875" bestFit="1" customWidth="1"/>
    <col min="6180" max="6180" width="11.796875" bestFit="1" customWidth="1"/>
    <col min="6182" max="6182" width="11.796875" bestFit="1" customWidth="1"/>
    <col min="6184" max="6184" width="11.796875" bestFit="1" customWidth="1"/>
    <col min="6185" max="6185" width="9.796875" bestFit="1" customWidth="1"/>
    <col min="6186" max="6186" width="11.796875" bestFit="1" customWidth="1"/>
    <col min="6187" max="6187" width="9.796875" bestFit="1" customWidth="1"/>
    <col min="6188" max="6188" width="11.796875" bestFit="1" customWidth="1"/>
    <col min="6189" max="6189" width="9.796875" bestFit="1" customWidth="1"/>
    <col min="6190" max="6190" width="11.796875" bestFit="1" customWidth="1"/>
    <col min="6191" max="6191" width="9.796875" bestFit="1" customWidth="1"/>
    <col min="6192" max="6192" width="11.796875" bestFit="1" customWidth="1"/>
    <col min="6193" max="6193" width="9.796875" bestFit="1" customWidth="1"/>
    <col min="6194" max="6194" width="11.796875" bestFit="1" customWidth="1"/>
    <col min="6195" max="6195" width="9.796875" bestFit="1" customWidth="1"/>
    <col min="6196" max="6196" width="11.796875" bestFit="1" customWidth="1"/>
    <col min="6197" max="6197" width="9.796875" bestFit="1" customWidth="1"/>
    <col min="6198" max="6198" width="11.796875" bestFit="1" customWidth="1"/>
    <col min="6200" max="6200" width="11.796875" bestFit="1" customWidth="1"/>
    <col min="6201" max="6201" width="9.796875" bestFit="1" customWidth="1"/>
    <col min="6202" max="6202" width="11.796875" bestFit="1" customWidth="1"/>
    <col min="6203" max="6203" width="10.6640625" bestFit="1" customWidth="1"/>
    <col min="6204" max="6204" width="11.796875" bestFit="1" customWidth="1"/>
    <col min="6205" max="6205" width="9.796875" bestFit="1" customWidth="1"/>
    <col min="6206" max="6206" width="11.796875" bestFit="1" customWidth="1"/>
    <col min="6207" max="6207" width="10.19921875" bestFit="1" customWidth="1"/>
  </cols>
  <sheetData>
    <row r="3" spans="1:7" x14ac:dyDescent="0.45">
      <c r="A3" s="7" t="s">
        <v>8360</v>
      </c>
      <c r="B3" t="s">
        <v>8400</v>
      </c>
    </row>
    <row r="4" spans="1:7" x14ac:dyDescent="0.45">
      <c r="A4" s="8" t="s">
        <v>8310</v>
      </c>
      <c r="B4" s="9">
        <v>45470.968527104415</v>
      </c>
      <c r="D4" s="8" t="s">
        <v>8310</v>
      </c>
      <c r="E4">
        <v>45470.968527104415</v>
      </c>
      <c r="F4">
        <v>520</v>
      </c>
      <c r="G4">
        <f>E4/F4</f>
        <v>87.444170244431561</v>
      </c>
    </row>
    <row r="5" spans="1:7" x14ac:dyDescent="0.45">
      <c r="A5" s="8" t="s">
        <v>8336</v>
      </c>
      <c r="B5" s="9">
        <v>10052.172445529064</v>
      </c>
      <c r="D5" s="8" t="s">
        <v>8336</v>
      </c>
      <c r="E5">
        <v>10052.172445529064</v>
      </c>
      <c r="F5">
        <v>200</v>
      </c>
      <c r="G5">
        <f t="shared" ref="G5:G12" si="0">E5/F5</f>
        <v>50.260862227645319</v>
      </c>
    </row>
    <row r="6" spans="1:7" x14ac:dyDescent="0.45">
      <c r="A6" s="8" t="s">
        <v>8333</v>
      </c>
      <c r="B6" s="9">
        <v>10116.674560589114</v>
      </c>
      <c r="D6" s="8" t="s">
        <v>8333</v>
      </c>
      <c r="E6">
        <v>10116.674560589114</v>
      </c>
      <c r="F6">
        <v>220</v>
      </c>
      <c r="G6">
        <f t="shared" si="0"/>
        <v>45.984884366314155</v>
      </c>
    </row>
    <row r="7" spans="1:7" x14ac:dyDescent="0.45">
      <c r="A7" s="8" t="s">
        <v>8331</v>
      </c>
      <c r="B7" s="9">
        <v>491.98630136986299</v>
      </c>
      <c r="D7" s="8" t="s">
        <v>8331</v>
      </c>
      <c r="E7">
        <v>491.98630136986299</v>
      </c>
      <c r="F7">
        <v>24</v>
      </c>
      <c r="G7">
        <f t="shared" si="0"/>
        <v>20.49942922374429</v>
      </c>
    </row>
    <row r="8" spans="1:7" x14ac:dyDescent="0.45">
      <c r="A8" s="8" t="s">
        <v>8325</v>
      </c>
      <c r="B8" s="9">
        <v>47394.661693197493</v>
      </c>
      <c r="D8" s="8" t="s">
        <v>8325</v>
      </c>
      <c r="E8">
        <v>47394.661693197493</v>
      </c>
      <c r="F8">
        <v>700</v>
      </c>
      <c r="G8">
        <f t="shared" si="0"/>
        <v>67.706659561710708</v>
      </c>
    </row>
    <row r="9" spans="1:7" x14ac:dyDescent="0.45">
      <c r="A9" s="8" t="s">
        <v>8338</v>
      </c>
      <c r="B9" s="9">
        <v>18033.214748951694</v>
      </c>
      <c r="D9" s="8" t="s">
        <v>8338</v>
      </c>
      <c r="E9">
        <v>18033.214748951694</v>
      </c>
      <c r="F9">
        <v>220</v>
      </c>
      <c r="G9">
        <f t="shared" si="0"/>
        <v>81.969157949780424</v>
      </c>
    </row>
    <row r="10" spans="1:7" x14ac:dyDescent="0.45">
      <c r="A10" s="8" t="s">
        <v>8322</v>
      </c>
      <c r="B10" s="9">
        <v>12029.886161078393</v>
      </c>
      <c r="D10" s="8" t="s">
        <v>8322</v>
      </c>
      <c r="E10">
        <v>12029.886161078393</v>
      </c>
      <c r="F10">
        <v>237</v>
      </c>
      <c r="G10">
        <f t="shared" si="0"/>
        <v>50.759013337883516</v>
      </c>
    </row>
    <row r="11" spans="1:7" x14ac:dyDescent="0.45">
      <c r="A11" s="8" t="s">
        <v>8319</v>
      </c>
      <c r="B11" s="9">
        <v>79946.65131579357</v>
      </c>
      <c r="D11" s="8" t="s">
        <v>8319</v>
      </c>
      <c r="E11">
        <v>79946.65131579357</v>
      </c>
      <c r="F11">
        <v>600</v>
      </c>
      <c r="G11">
        <f t="shared" si="0"/>
        <v>133.24441885965595</v>
      </c>
    </row>
    <row r="12" spans="1:7" x14ac:dyDescent="0.45">
      <c r="A12" s="8" t="s">
        <v>8317</v>
      </c>
      <c r="B12" s="9">
        <v>105617.21406109915</v>
      </c>
      <c r="D12" s="8" t="s">
        <v>8317</v>
      </c>
      <c r="E12">
        <v>105617.21406109915</v>
      </c>
      <c r="F12">
        <v>1393</v>
      </c>
      <c r="G12">
        <f t="shared" si="0"/>
        <v>75.819967021607425</v>
      </c>
    </row>
    <row r="13" spans="1:7" x14ac:dyDescent="0.45">
      <c r="A13" s="8" t="s">
        <v>8361</v>
      </c>
      <c r="B13" s="9">
        <v>329153.42981471278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11</vt:i4>
      </vt:variant>
    </vt:vector>
  </HeadingPairs>
  <TitlesOfParts>
    <vt:vector size="19" baseType="lpstr">
      <vt:lpstr>Sheet9</vt:lpstr>
      <vt:lpstr>Sheet1</vt:lpstr>
      <vt:lpstr>Sheet2</vt:lpstr>
      <vt:lpstr>Sheet3</vt:lpstr>
      <vt:lpstr>Sheet4</vt:lpstr>
      <vt:lpstr>Bonus 1</vt:lpstr>
      <vt:lpstr>Bonus 2</vt:lpstr>
      <vt:lpstr>Sheet6</vt:lpstr>
      <vt:lpstr>Category</vt:lpstr>
      <vt:lpstr>Category_Sub_Category</vt:lpstr>
      <vt:lpstr>CATEGORY_SUB_CATGEORY</vt:lpstr>
      <vt:lpstr>CATGEORY_</vt:lpstr>
      <vt:lpstr>F_WO</vt:lpstr>
      <vt:lpstr>Failed</vt:lpstr>
      <vt:lpstr>Goal</vt:lpstr>
      <vt:lpstr>state</vt:lpstr>
      <vt:lpstr>Sub_Category</vt:lpstr>
      <vt:lpstr>SUB_CATEGORY_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María Catalina Lara Castro</cp:lastModifiedBy>
  <dcterms:created xsi:type="dcterms:W3CDTF">2017-04-20T15:17:24Z</dcterms:created>
  <dcterms:modified xsi:type="dcterms:W3CDTF">2020-05-05T02:06:35Z</dcterms:modified>
</cp:coreProperties>
</file>