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<sst xmlns="http://schemas.openxmlformats.org/spreadsheetml/2006/main" count="273" uniqueCount="208">
  <si>
    <t>Detachment</t>
  </si>
  <si>
    <t>Righteous Crusaders</t>
  </si>
  <si>
    <t>Warlord?</t>
  </si>
  <si>
    <t>Data Prep</t>
  </si>
  <si>
    <t>Points</t>
  </si>
  <si>
    <t>Enhancements</t>
  </si>
  <si>
    <t>Notes</t>
  </si>
  <si>
    <t>Warlord</t>
  </si>
  <si>
    <t xml:space="preserve"> </t>
  </si>
  <si>
    <t>1st Company Task Force</t>
  </si>
  <si>
    <t>3 Aggressor Squad</t>
  </si>
  <si>
    <t>Armiger Helverin</t>
  </si>
  <si>
    <t>Anvil Siege Force</t>
  </si>
  <si>
    <t>Fear Made Manifest</t>
  </si>
  <si>
    <t>6 Aggressor Squad</t>
  </si>
  <si>
    <t>Armiger Warglaive</t>
  </si>
  <si>
    <t>Firestorm Assault Force</t>
  </si>
  <si>
    <t>Iron Resolve</t>
  </si>
  <si>
    <t>Ancient in Terminator Armour</t>
  </si>
  <si>
    <t>Canis Rex</t>
  </si>
  <si>
    <t>Gladius Task Force</t>
  </si>
  <si>
    <t>Rites of War</t>
  </si>
  <si>
    <t>Ancient</t>
  </si>
  <si>
    <t>Knight Castellan</t>
  </si>
  <si>
    <t>Ironstorm Spearhead</t>
  </si>
  <si>
    <t>The Imperium's Sword</t>
  </si>
  <si>
    <t>Apothecary</t>
  </si>
  <si>
    <t>Stormlance Task Force</t>
  </si>
  <si>
    <t>Apothecary Biologis</t>
  </si>
  <si>
    <t>Vangaurd Spearhead</t>
  </si>
  <si>
    <t>5 Assault Intercessor Squad</t>
  </si>
  <si>
    <t>Knight Crusader</t>
  </si>
  <si>
    <t>Architech of War</t>
  </si>
  <si>
    <t>10 Assault Intercessor Squad</t>
  </si>
  <si>
    <t>Knight Errant</t>
  </si>
  <si>
    <t>Fleet Commander</t>
  </si>
  <si>
    <t>5 Assault Intercessor With Jump Pack</t>
  </si>
  <si>
    <t>Knight Gallant</t>
  </si>
  <si>
    <t>Indomitable Fury</t>
  </si>
  <si>
    <t>10 Assault Intercessor With Jump Pack</t>
  </si>
  <si>
    <t>Knight Paladin</t>
  </si>
  <si>
    <t>Stoic Defender</t>
  </si>
  <si>
    <t>Ballistus Dreadnought</t>
  </si>
  <si>
    <t>Knight Preceptor</t>
  </si>
  <si>
    <t>Bladeguard Ancient</t>
  </si>
  <si>
    <t>Knight Valiant</t>
  </si>
  <si>
    <t>3 Bladeguard Veteran Squad</t>
  </si>
  <si>
    <t>Knight Warden</t>
  </si>
  <si>
    <t>Admantien Mantle</t>
  </si>
  <si>
    <t>6 Bladeguard Veteran Squad</t>
  </si>
  <si>
    <t>Champion of Humanity</t>
  </si>
  <si>
    <t>Brutalis Dreadnought</t>
  </si>
  <si>
    <t>Callidus Assassin</t>
  </si>
  <si>
    <t>Forged in Battel</t>
  </si>
  <si>
    <t>Captain</t>
  </si>
  <si>
    <t>Culexus Assassin</t>
  </si>
  <si>
    <t>War-Tempered Artifice</t>
  </si>
  <si>
    <t>Captain in Gravis Armour</t>
  </si>
  <si>
    <t>Eversor Assassin</t>
  </si>
  <si>
    <t>=][= Characters</t>
  </si>
  <si>
    <t>Captain in Phobos Armour</t>
  </si>
  <si>
    <t>Vindicare Assassin</t>
  </si>
  <si>
    <t>Captain in Terminator Armour</t>
  </si>
  <si>
    <t>Rogue Trader Entourage</t>
  </si>
  <si>
    <t>Adept of the Codex</t>
  </si>
  <si>
    <t>=][= Retinue</t>
  </si>
  <si>
    <t>Captain with Jump Pack</t>
  </si>
  <si>
    <t>Lord Inquisitor Kyria Draxus</t>
  </si>
  <si>
    <t>Artificer Armour</t>
  </si>
  <si>
    <t>3 Centurion Assault Squad</t>
  </si>
  <si>
    <t>Inquisitor</t>
  </si>
  <si>
    <t>Bolter Discipline</t>
  </si>
  <si>
    <t>Freeblades</t>
  </si>
  <si>
    <t>6 Centurion Assault Squad</t>
  </si>
  <si>
    <t>Inquisitor Coteaz</t>
  </si>
  <si>
    <t>The Honour Vehement</t>
  </si>
  <si>
    <t>3 Centurion Devastator Squad</t>
  </si>
  <si>
    <t>Inquisitor Eisenhorn</t>
  </si>
  <si>
    <t>6 Centurion Devastator Squad</t>
  </si>
  <si>
    <t>Inquisitor Greyfax</t>
  </si>
  <si>
    <t>Chaplain</t>
  </si>
  <si>
    <t>Inquisitor Karamazov</t>
  </si>
  <si>
    <t>Adept of the Omnissiah</t>
  </si>
  <si>
    <t>Total</t>
  </si>
  <si>
    <t>Chaplain in Terminator Armour</t>
  </si>
  <si>
    <t>Master of Machine War</t>
  </si>
  <si>
    <t>Chaplain on Bike</t>
  </si>
  <si>
    <t>Target Augury Web</t>
  </si>
  <si>
    <t>If you lose a pull down just copy one from the same column into the missing cell</t>
  </si>
  <si>
    <t>Chaplain with Jump Pack</t>
  </si>
  <si>
    <t>4 Inquisitorial Acolytes</t>
  </si>
  <si>
    <t>The Flesh is Weak</t>
  </si>
  <si>
    <t>Company Heros</t>
  </si>
  <si>
    <t>4 Inquisitorial Acolytes, 1 Gun Servitor and 1 Mystic</t>
  </si>
  <si>
    <t>5 Desolation Squad</t>
  </si>
  <si>
    <t>10 Inquisitorial Acolytes</t>
  </si>
  <si>
    <t>5 Devastator Squad</t>
  </si>
  <si>
    <t>10 Inquisitorial Acolytes, 2 Gun Servitors and 2 Mystics</t>
  </si>
  <si>
    <t>Feinting Widthdrawal</t>
  </si>
  <si>
    <t>10 Devastator Squad</t>
  </si>
  <si>
    <t>Jokaero</t>
  </si>
  <si>
    <t>Fury of the Storm</t>
  </si>
  <si>
    <t>Dreadnought</t>
  </si>
  <si>
    <t>Subductor Squad</t>
  </si>
  <si>
    <t>Hunter's Instincts</t>
  </si>
  <si>
    <t>Drop Pod</t>
  </si>
  <si>
    <t>Vigilant Squad</t>
  </si>
  <si>
    <t>Portents of Wisdom</t>
  </si>
  <si>
    <t>Eliminator Squad</t>
  </si>
  <si>
    <t>10 Voidsmen-at-Arms</t>
  </si>
  <si>
    <t>3 Eradicator Squad</t>
  </si>
  <si>
    <t>6 Eradicator Squad</t>
  </si>
  <si>
    <t>Execute and Redeploy</t>
  </si>
  <si>
    <t>1 Firestrike Servo-turrets</t>
  </si>
  <si>
    <t>5 Voidsmen-at-Arms</t>
  </si>
  <si>
    <t>Ghostweave Cloak</t>
  </si>
  <si>
    <t>2 Firestrike Servo-turrets</t>
  </si>
  <si>
    <t>Shadow War Veteran</t>
  </si>
  <si>
    <t>Hammerfall Bunker</t>
  </si>
  <si>
    <t>10-11 Exaction Squad</t>
  </si>
  <si>
    <t>The Blade Driven Deep</t>
  </si>
  <si>
    <t>5 Heavy Intercessors</t>
  </si>
  <si>
    <t>Imperial Navy Breachers</t>
  </si>
  <si>
    <t>10 Heavy Intercessors</t>
  </si>
  <si>
    <t>5 Hellblaster Squad</t>
  </si>
  <si>
    <t>Perdition's Edge</t>
  </si>
  <si>
    <t>10 Hellblaster Squad</t>
  </si>
  <si>
    <t>Sigismund's Seal</t>
  </si>
  <si>
    <t>3 Inceptor Squad</t>
  </si>
  <si>
    <t>Tannhauser's Bones</t>
  </si>
  <si>
    <t>6 Inceptor Squad</t>
  </si>
  <si>
    <t>Witchseeker Bolts</t>
  </si>
  <si>
    <t>5 Incursor Squad</t>
  </si>
  <si>
    <t>10 Incursor Squad</t>
  </si>
  <si>
    <t>5 Infernus Squad</t>
  </si>
  <si>
    <t>10 Infernus Squad</t>
  </si>
  <si>
    <t>5 Infiltrator Squad</t>
  </si>
  <si>
    <t>10 Infiltrator Squad</t>
  </si>
  <si>
    <t>5 Intercessor Squad</t>
  </si>
  <si>
    <t>10 Intercessor Squad</t>
  </si>
  <si>
    <t>Invader</t>
  </si>
  <si>
    <t>Invictor Tactical Warsuit</t>
  </si>
  <si>
    <t>Judiciar</t>
  </si>
  <si>
    <t>Land Raider</t>
  </si>
  <si>
    <t>Land Raider Crusader</t>
  </si>
  <si>
    <t>Land Raider Redeemer</t>
  </si>
  <si>
    <t>Librarian</t>
  </si>
  <si>
    <t>Librarian in Phobos Armour</t>
  </si>
  <si>
    <t>Librarian in Terminator Armour</t>
  </si>
  <si>
    <t>Lieutenant</t>
  </si>
  <si>
    <t>Lieutenant in Phobos Armour</t>
  </si>
  <si>
    <t>Lieutenant in Reiver Armour</t>
  </si>
  <si>
    <t>Lieutenant with Combi-weapon 1</t>
  </si>
  <si>
    <t>3 Outrider Squad</t>
  </si>
  <si>
    <t>3 Outrider Squad with Invader ATV</t>
  </si>
  <si>
    <t>6 Outrider Squad</t>
  </si>
  <si>
    <t>6 Outrider Squad with Invader ATV</t>
  </si>
  <si>
    <t>Predator Annihilator</t>
  </si>
  <si>
    <t>Predator Destructor</t>
  </si>
  <si>
    <t>Razorback</t>
  </si>
  <si>
    <t>Redemptor Dreadnought</t>
  </si>
  <si>
    <t>5 Reiver Squad</t>
  </si>
  <si>
    <t>10 Reiver Squad</t>
  </si>
  <si>
    <t>Rhino</t>
  </si>
  <si>
    <t>5 Scout Squad</t>
  </si>
  <si>
    <t>10 Scout Squad</t>
  </si>
  <si>
    <t>5 Sternguard Veteran Squad</t>
  </si>
  <si>
    <t>10 Sternguard Veteran Squad</t>
  </si>
  <si>
    <t>Storm Speeder Hailstrike</t>
  </si>
  <si>
    <t>Storm Speeder Hammerstrike</t>
  </si>
  <si>
    <t>Storm Speeder Thunderstrike</t>
  </si>
  <si>
    <t>Stormhawk Interceptor</t>
  </si>
  <si>
    <t>Stormraven Gunship</t>
  </si>
  <si>
    <t>Stormtalon Gunship</t>
  </si>
  <si>
    <t>Suppressor Squad</t>
  </si>
  <si>
    <t>Tactical Squad</t>
  </si>
  <si>
    <t>Techmarine</t>
  </si>
  <si>
    <t>5 Terminator Assault Squad</t>
  </si>
  <si>
    <t>10 Terminator Assault Squad</t>
  </si>
  <si>
    <t>5 Terminator Squad</t>
  </si>
  <si>
    <t>10 Terminator Squad</t>
  </si>
  <si>
    <t>5 Vanguard Veteran Squad with Jump Packs</t>
  </si>
  <si>
    <t>10 Vanguard Veteran Squad with Jump Packs</t>
  </si>
  <si>
    <t>Vindicator</t>
  </si>
  <si>
    <t>Whirlwind</t>
  </si>
  <si>
    <t>Astraeus</t>
  </si>
  <si>
    <t>Thunderhawk Gunship</t>
  </si>
  <si>
    <t>BT Gladiator Lancer</t>
  </si>
  <si>
    <t>BT Gladiator Reaper</t>
  </si>
  <si>
    <t>BT Gladiator Vallant</t>
  </si>
  <si>
    <t>BT Impulsor</t>
  </si>
  <si>
    <t>BT Repulsor</t>
  </si>
  <si>
    <t>BT Repulsor Exexutioner</t>
  </si>
  <si>
    <t>Castellan</t>
  </si>
  <si>
    <t>Chapalin Grimaldus</t>
  </si>
  <si>
    <t>Crusader Squad 1 Sword Bro, 4 Initiates</t>
  </si>
  <si>
    <t>Crusader Squad 1 Sword Bro, 9 Initiates</t>
  </si>
  <si>
    <t>Crusader Squad 1 Sword Bro, 4 Initiates, and 5 Neophytes</t>
  </si>
  <si>
    <t>Crusader Squad 1 Sword Bro, 9 Initiates, and 10 Neophytes</t>
  </si>
  <si>
    <t>High Marshal Helbrecht</t>
  </si>
  <si>
    <t>Marshal</t>
  </si>
  <si>
    <t>Primasi Crusader Squad 1 Sword Bro, 5 Initiates and 4 Neophytes</t>
  </si>
  <si>
    <t>Primasi Crusader Squad 1 Sword Bro, 11 Initiates and 8 Neophytes</t>
  </si>
  <si>
    <t>5 Primaris Sword Brethren</t>
  </si>
  <si>
    <t>10 Primaris Sword Brethren</t>
  </si>
  <si>
    <t>The Emperor's Champion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</si>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</sst>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FF0000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3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quotePrefix="1" borderId="0" fillId="5" fontId="2" numFmtId="0" xfId="0" applyAlignment="1" applyFill="1" applyFont="1">
      <alignment shrinkToFit="0" vertical="bottom" wrapText="1"/>
    </xf>
    <xf quotePrefix="1"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ill="1" applyFont="1">
      <alignment shrinkToFit="0" vertical="bottom" wrapText="1"/>
    </xf>
    <xf quotePrefix="1"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center" vertical="bottom"/>
    </xf>
    <xf quotePrefix="1"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quotePrefix="1" borderId="0" fillId="7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3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min="3" max="3" width="11.63"/>
    <col customWidth="1" min="4" max="4" width="5.63"/>
    <col customWidth="1" min="5" max="7" width="27.75"/>
    <col customWidth="1" hidden="1" min="8" max="9" width="27.75"/>
    <col hidden="1" min="10" max="17" width="12.63"/>
    <col customWidth="1" hidden="1" min="18" max="18" width="16.38"/>
    <col customWidth="1" hidden="1" min="19" max="19" width="1.88"/>
    <col customWidth="1" hidden="1" min="20" max="20" width="3.0"/>
    <col hidden="1" min="21" max="26" width="12.63"/>
  </cols>
  <sheetData>
    <row r="1">
      <c r="A1" s="1" t="s">
        <v>0</v>
      </c>
      <c r="B1" s="1" t="s">
        <v>1</v>
      </c>
      <c r="C1" s="1"/>
      <c r="D1" s="1"/>
      <c r="E1" s="1"/>
      <c r="F1" s="2"/>
      <c r="H1" s="3"/>
      <c r="J1" s="4"/>
      <c r="O1" s="3"/>
      <c r="P1" s="3"/>
      <c r="S1" s="5">
        <f>IFERROR(__xludf.DUMMYFUNCTION("FILTER(S2:S10,R2:R10=B1)"),8.0)</f>
        <v>8</v>
      </c>
      <c r="T1" s="4"/>
      <c r="U1" s="4"/>
      <c r="V1" s="4"/>
      <c r="W1" s="4"/>
      <c r="X1" s="4"/>
      <c r="Y1" s="4"/>
    </row>
    <row r="2">
      <c r="A2" s="6" t="s">
        <v>2</v>
      </c>
      <c r="B2" s="2"/>
      <c r="C2" s="2" t="s">
        <v>3</v>
      </c>
      <c r="D2" s="2" t="s">
        <v>4</v>
      </c>
      <c r="E2" s="2" t="s">
        <v>5</v>
      </c>
      <c r="F2" s="2"/>
      <c r="G2" s="2" t="s">
        <v>6</v>
      </c>
      <c r="H2" s="3" t="s">
        <v>7</v>
      </c>
      <c r="J2" s="4" t="s">
        <v>4</v>
      </c>
      <c r="O2" s="3"/>
      <c r="P2" s="3"/>
      <c r="T2" s="4"/>
      <c r="U2" s="4"/>
      <c r="V2" s="4"/>
      <c r="W2" s="4"/>
      <c r="X2" s="7" t="s">
        <v>8</v>
      </c>
    </row>
    <row r="3">
      <c r="A3" s="8">
        <v>0.0</v>
      </c>
      <c r="B3" s="7" t="s">
        <v>8</v>
      </c>
      <c r="C3" s="4">
        <f>IFERROR(__xludf.DUMMYFUNCTION("filter($J$3:$J$124,$I$3:$I$124=B3)"),0.0)</f>
        <v>0</v>
      </c>
      <c r="D3" s="4">
        <f t="shared" ref="D3:D24" si="2">C3+F3</f>
        <v>0</v>
      </c>
      <c r="E3" s="7" t="s">
        <v>8</v>
      </c>
      <c r="F3" s="4">
        <f>IFERROR(__xludf.DUMMYFUNCTION("filter($V$4:$V$8,$U$4:$U$8=E3)"),0.0)</f>
        <v>0</v>
      </c>
      <c r="H3" s="9"/>
      <c r="I3" s="7" t="s">
        <v>8</v>
      </c>
      <c r="J3" s="4">
        <v>0.0</v>
      </c>
      <c r="O3" s="10" t="s">
        <v>8</v>
      </c>
      <c r="P3" s="11">
        <v>0.0</v>
      </c>
      <c r="R3" s="12" t="s">
        <v>9</v>
      </c>
      <c r="S3" s="4">
        <v>1.0</v>
      </c>
      <c r="T3" s="4"/>
      <c r="U3" s="4" t="str">
        <f t="shared" ref="U3:V3" si="1">if($S$1=1,X3,(if($S$1=2,X9,(if($S$1=3,X15,(if($S$1=4,X21,(IF($S$1=5,X27,(if($S$1=6,X33,(if($S$1=7,X39,X45)))))))))))))</f>
        <v>Righteous Crusaders</v>
      </c>
      <c r="V3" s="4" t="str">
        <f t="shared" si="1"/>
        <v/>
      </c>
      <c r="W3" s="4"/>
      <c r="X3" s="4" t="s">
        <v>9</v>
      </c>
    </row>
    <row r="4">
      <c r="A4" s="8">
        <v>0.0</v>
      </c>
      <c r="B4" s="7" t="s">
        <v>8</v>
      </c>
      <c r="C4" s="4">
        <f>IFERROR(__xludf.DUMMYFUNCTION("filter($J$3:$J$124,$I$3:$I$124=B4)"),0.0)</f>
        <v>0</v>
      </c>
      <c r="D4" s="4">
        <f t="shared" si="2"/>
        <v>0</v>
      </c>
      <c r="E4" s="7" t="s">
        <v>8</v>
      </c>
      <c r="F4" s="4">
        <f>IFERROR(__xludf.DUMMYFUNCTION("filter($V$4:$V$8,$U$4:$U$8=E4)"),0.0)</f>
        <v>0</v>
      </c>
      <c r="H4" s="9" t="str">
        <f t="shared" ref="H4:H7" si="4">if(A4=1, "Warlord"," ")</f>
        <v> </v>
      </c>
      <c r="I4" s="13" t="s">
        <v>10</v>
      </c>
      <c r="J4" s="4">
        <v>110.0</v>
      </c>
      <c r="O4" s="3" t="s">
        <v>11</v>
      </c>
      <c r="P4" s="11">
        <v>150.0</v>
      </c>
      <c r="R4" s="14" t="s">
        <v>12</v>
      </c>
      <c r="S4" s="4">
        <v>2.0</v>
      </c>
      <c r="T4" s="4"/>
      <c r="U4" s="4" t="str">
        <f t="shared" ref="U4:V4" si="3">if($S$1=1,X4,(if($S$1=2,X10,(if($S$1=3,X16,(if($S$1=4,X22,(IF($S$1=5,X28,(if($S$1=6,X34,(if($S$1=7,X40,X46)))))))))))))</f>
        <v>Perdition's Edge</v>
      </c>
      <c r="V4" s="4">
        <f t="shared" si="3"/>
        <v>15</v>
      </c>
      <c r="W4" s="4"/>
      <c r="X4" s="4" t="s">
        <v>13</v>
      </c>
      <c r="Y4" s="4">
        <v>30.0</v>
      </c>
    </row>
    <row r="5">
      <c r="A5" s="8">
        <v>0.0</v>
      </c>
      <c r="B5" s="7" t="s">
        <v>8</v>
      </c>
      <c r="C5" s="4">
        <f>IFERROR(__xludf.DUMMYFUNCTION("filter($J$3:$J$124,$I$3:$I$124=B5)"),0.0)</f>
        <v>0</v>
      </c>
      <c r="D5" s="4">
        <f t="shared" si="2"/>
        <v>0</v>
      </c>
      <c r="E5" s="7" t="s">
        <v>8</v>
      </c>
      <c r="F5" s="4">
        <f>IFERROR(__xludf.DUMMYFUNCTION("filter($V$4:$V$8,$U$4:$U$8=E5)"),0.0)</f>
        <v>0</v>
      </c>
      <c r="H5" s="9" t="str">
        <f t="shared" si="4"/>
        <v> </v>
      </c>
      <c r="I5" s="4" t="s">
        <v>14</v>
      </c>
      <c r="J5" s="4">
        <v>220.0</v>
      </c>
      <c r="O5" s="3" t="s">
        <v>15</v>
      </c>
      <c r="P5" s="11">
        <v>150.0</v>
      </c>
      <c r="R5" s="14" t="s">
        <v>16</v>
      </c>
      <c r="S5" s="4">
        <v>3.0</v>
      </c>
      <c r="T5" s="4"/>
      <c r="U5" s="4" t="str">
        <f t="shared" ref="U5:V5" si="5">if($S$1=1,X5,(if($S$1=2,X11,(if($S$1=3,X17,(if($S$1=4,X23,(IF($S$1=5,X29,(if($S$1=6,X35,(if($S$1=7,X41,X47)))))))))))))</f>
        <v>Sigismund's Seal</v>
      </c>
      <c r="V5" s="4">
        <f t="shared" si="5"/>
        <v>20</v>
      </c>
      <c r="W5" s="4"/>
      <c r="X5" s="4" t="s">
        <v>17</v>
      </c>
      <c r="Y5" s="4">
        <v>15.0</v>
      </c>
    </row>
    <row r="6">
      <c r="A6" s="8">
        <v>0.0</v>
      </c>
      <c r="B6" s="7" t="s">
        <v>8</v>
      </c>
      <c r="C6" s="4">
        <f>IFERROR(__xludf.DUMMYFUNCTION("filter($J$3:$J$124,$I$3:$I$124=B6)"),0.0)</f>
        <v>0</v>
      </c>
      <c r="D6" s="4">
        <f t="shared" si="2"/>
        <v>0</v>
      </c>
      <c r="E6" s="7" t="s">
        <v>8</v>
      </c>
      <c r="F6" s="4">
        <f>IFERROR(__xludf.DUMMYFUNCTION("filter($V$4:$V$8,$U$4:$U$8=E6)"),0.0)</f>
        <v>0</v>
      </c>
      <c r="H6" s="9" t="str">
        <f t="shared" si="4"/>
        <v> </v>
      </c>
      <c r="I6" s="13" t="s">
        <v>18</v>
      </c>
      <c r="J6" s="4">
        <v>75.0</v>
      </c>
      <c r="O6" s="3" t="s">
        <v>19</v>
      </c>
      <c r="P6" s="11">
        <v>460.0</v>
      </c>
      <c r="R6" s="14" t="s">
        <v>20</v>
      </c>
      <c r="S6" s="4">
        <v>4.0</v>
      </c>
      <c r="T6" s="4"/>
      <c r="U6" s="4" t="str">
        <f t="shared" ref="U6:V6" si="6">if($S$1=1,X6,(if($S$1=2,X12,(if($S$1=3,X18,(if($S$1=4,X24,(IF($S$1=5,X30,(if($S$1=6,X36,(if($S$1=7,X42,X48)))))))))))))</f>
        <v>Tannhauser's Bones</v>
      </c>
      <c r="V6" s="4">
        <f t="shared" si="6"/>
        <v>35</v>
      </c>
      <c r="W6" s="4"/>
      <c r="X6" s="4" t="s">
        <v>21</v>
      </c>
      <c r="Y6" s="4">
        <v>10.0</v>
      </c>
    </row>
    <row r="7">
      <c r="A7" s="8">
        <v>0.0</v>
      </c>
      <c r="B7" s="7" t="s">
        <v>8</v>
      </c>
      <c r="C7" s="4">
        <f>IFERROR(__xludf.DUMMYFUNCTION("filter($J$3:$J$124,$I$3:$I$124=B7)"),0.0)</f>
        <v>0</v>
      </c>
      <c r="D7" s="4">
        <f t="shared" si="2"/>
        <v>0</v>
      </c>
      <c r="E7" s="7" t="s">
        <v>8</v>
      </c>
      <c r="F7" s="4">
        <f>IFERROR(__xludf.DUMMYFUNCTION("filter($V$4:$V$8,$U$4:$U$8=E7)"),0.0)</f>
        <v>0</v>
      </c>
      <c r="H7" s="9" t="str">
        <f t="shared" si="4"/>
        <v> </v>
      </c>
      <c r="I7" s="13" t="s">
        <v>22</v>
      </c>
      <c r="J7" s="4">
        <v>50.0</v>
      </c>
      <c r="O7" s="3" t="s">
        <v>23</v>
      </c>
      <c r="P7" s="11">
        <v>565.0</v>
      </c>
      <c r="R7" s="14" t="s">
        <v>24</v>
      </c>
      <c r="S7" s="4">
        <v>5.0</v>
      </c>
      <c r="T7" s="4"/>
      <c r="U7" s="4" t="str">
        <f t="shared" ref="U7:V7" si="7">if($S$1=1,X7,(if($S$1=2,X13,(if($S$1=3,X19,(if($S$1=4,X25,(IF($S$1=5,X31,(if($S$1=6,X37,(if($S$1=7,X43,X49)))))))))))))</f>
        <v>Witchseeker Bolts</v>
      </c>
      <c r="V7" s="4">
        <f t="shared" si="7"/>
        <v>10</v>
      </c>
      <c r="W7" s="4"/>
      <c r="X7" s="4" t="s">
        <v>25</v>
      </c>
      <c r="Y7" s="4">
        <v>25.0</v>
      </c>
    </row>
    <row r="8">
      <c r="A8" s="8">
        <v>0.0</v>
      </c>
      <c r="B8" s="7" t="s">
        <v>8</v>
      </c>
      <c r="C8" s="4">
        <f>IFERROR(__xludf.DUMMYFUNCTION("filter($J$3:$J$124,$I$3:$I$124=B8)"),0.0)</f>
        <v>0</v>
      </c>
      <c r="D8" s="4">
        <f t="shared" si="2"/>
        <v>0</v>
      </c>
      <c r="E8" s="7" t="s">
        <v>8</v>
      </c>
      <c r="F8" s="4">
        <f>IFERROR(__xludf.DUMMYFUNCTION("filter($V$4:$V$8,$U$4:$U$8=E8)"),0.0)</f>
        <v>0</v>
      </c>
      <c r="H8" s="9"/>
      <c r="I8" s="13" t="s">
        <v>26</v>
      </c>
      <c r="J8" s="4">
        <v>50.0</v>
      </c>
      <c r="O8" s="3"/>
      <c r="P8" s="11"/>
      <c r="R8" s="14" t="s">
        <v>27</v>
      </c>
      <c r="S8" s="4">
        <v>6.0</v>
      </c>
      <c r="U8" s="7" t="s">
        <v>8</v>
      </c>
      <c r="V8" s="4">
        <v>0.0</v>
      </c>
    </row>
    <row r="9">
      <c r="A9" s="8">
        <v>0.0</v>
      </c>
      <c r="B9" s="7" t="s">
        <v>8</v>
      </c>
      <c r="C9" s="4">
        <f>IFERROR(__xludf.DUMMYFUNCTION("filter($J$3:$J$124,$I$3:$I$124=B9)"),0.0)</f>
        <v>0</v>
      </c>
      <c r="D9" s="4">
        <f t="shared" si="2"/>
        <v>0</v>
      </c>
      <c r="E9" s="7" t="s">
        <v>8</v>
      </c>
      <c r="F9" s="4">
        <f>IFERROR(__xludf.DUMMYFUNCTION("filter($V$4:$V$8,$U$4:$U$8=E9)"),0.0)</f>
        <v>0</v>
      </c>
      <c r="H9" s="9"/>
      <c r="I9" s="13" t="s">
        <v>28</v>
      </c>
      <c r="J9" s="4">
        <v>55.0</v>
      </c>
      <c r="O9" s="3"/>
      <c r="P9" s="11"/>
      <c r="R9" s="14" t="s">
        <v>29</v>
      </c>
      <c r="S9" s="4">
        <v>7.0</v>
      </c>
      <c r="T9" s="4"/>
      <c r="U9" s="4"/>
      <c r="V9" s="4"/>
      <c r="W9" s="4"/>
      <c r="X9" s="4" t="s">
        <v>12</v>
      </c>
    </row>
    <row r="10">
      <c r="A10" s="8">
        <v>0.0</v>
      </c>
      <c r="B10" s="7" t="s">
        <v>8</v>
      </c>
      <c r="C10" s="4">
        <f>IFERROR(__xludf.DUMMYFUNCTION("filter($J$3:$J$124,$I$3:$I$124=B10)"),0.0)</f>
        <v>0</v>
      </c>
      <c r="D10" s="4">
        <f t="shared" si="2"/>
        <v>0</v>
      </c>
      <c r="E10" s="7" t="s">
        <v>8</v>
      </c>
      <c r="F10" s="4">
        <f>IFERROR(__xludf.DUMMYFUNCTION("filter($V$4:$V$8,$U$4:$U$8=E10)"),0.0)</f>
        <v>0</v>
      </c>
      <c r="H10" s="9" t="str">
        <f t="shared" ref="H10:H28" si="8">if(A10=1, "Warlord"," ")</f>
        <v> </v>
      </c>
      <c r="I10" s="13" t="s">
        <v>30</v>
      </c>
      <c r="J10" s="4">
        <v>80.0</v>
      </c>
      <c r="O10" s="3" t="s">
        <v>31</v>
      </c>
      <c r="P10" s="11">
        <v>475.0</v>
      </c>
      <c r="R10" s="4" t="s">
        <v>1</v>
      </c>
      <c r="S10" s="4">
        <v>8.0</v>
      </c>
      <c r="T10" s="4"/>
      <c r="U10" s="4"/>
      <c r="V10" s="4"/>
      <c r="W10" s="4"/>
      <c r="X10" s="4" t="s">
        <v>32</v>
      </c>
      <c r="Y10" s="4">
        <v>25.0</v>
      </c>
    </row>
    <row r="11">
      <c r="A11" s="8">
        <v>0.0</v>
      </c>
      <c r="B11" s="7" t="s">
        <v>8</v>
      </c>
      <c r="C11" s="4">
        <f>IFERROR(__xludf.DUMMYFUNCTION("filter($J$3:$J$124,$I$3:$I$124=B11)"),0.0)</f>
        <v>0</v>
      </c>
      <c r="D11" s="4">
        <f t="shared" si="2"/>
        <v>0</v>
      </c>
      <c r="E11" s="7" t="s">
        <v>8</v>
      </c>
      <c r="F11" s="4">
        <f>IFERROR(__xludf.DUMMYFUNCTION("filter($V$4:$V$8,$U$4:$U$8=E11)"),0.0)</f>
        <v>0</v>
      </c>
      <c r="H11" s="9" t="str">
        <f t="shared" si="8"/>
        <v> </v>
      </c>
      <c r="I11" s="13" t="s">
        <v>33</v>
      </c>
      <c r="J11" s="4">
        <v>160.0</v>
      </c>
      <c r="O11" s="3" t="s">
        <v>34</v>
      </c>
      <c r="P11" s="11">
        <v>430.0</v>
      </c>
      <c r="T11" s="4"/>
      <c r="U11" s="4"/>
      <c r="V11" s="4"/>
      <c r="W11" s="4"/>
      <c r="X11" s="4" t="s">
        <v>35</v>
      </c>
      <c r="Y11" s="4">
        <v>15.0</v>
      </c>
    </row>
    <row r="12">
      <c r="A12" s="8">
        <v>0.0</v>
      </c>
      <c r="B12" s="7" t="s">
        <v>8</v>
      </c>
      <c r="C12" s="4">
        <f>IFERROR(__xludf.DUMMYFUNCTION("filter($J$3:$J$124,$I$3:$I$124=B12)"),0.0)</f>
        <v>0</v>
      </c>
      <c r="D12" s="4">
        <f t="shared" si="2"/>
        <v>0</v>
      </c>
      <c r="E12" s="7" t="s">
        <v>8</v>
      </c>
      <c r="F12" s="4">
        <f>IFERROR(__xludf.DUMMYFUNCTION("filter($V$4:$V$8,$U$4:$U$8=E12)"),0.0)</f>
        <v>0</v>
      </c>
      <c r="H12" s="9" t="str">
        <f t="shared" si="8"/>
        <v> </v>
      </c>
      <c r="I12" s="13" t="s">
        <v>36</v>
      </c>
      <c r="J12" s="4">
        <v>85.0</v>
      </c>
      <c r="O12" s="3" t="s">
        <v>37</v>
      </c>
      <c r="P12" s="11">
        <v>400.0</v>
      </c>
      <c r="T12" s="4"/>
      <c r="U12" s="4"/>
      <c r="V12" s="4"/>
      <c r="W12" s="4"/>
      <c r="X12" s="4" t="s">
        <v>38</v>
      </c>
      <c r="Y12" s="4">
        <v>20.0</v>
      </c>
    </row>
    <row r="13">
      <c r="A13" s="8">
        <v>0.0</v>
      </c>
      <c r="B13" s="7" t="s">
        <v>8</v>
      </c>
      <c r="C13" s="4">
        <f>IFERROR(__xludf.DUMMYFUNCTION("filter($J$3:$J$124,$I$3:$I$124=B13)"),0.0)</f>
        <v>0</v>
      </c>
      <c r="D13" s="4">
        <f t="shared" si="2"/>
        <v>0</v>
      </c>
      <c r="E13" s="7" t="s">
        <v>8</v>
      </c>
      <c r="F13" s="4">
        <f>IFERROR(__xludf.DUMMYFUNCTION("filter($V$4:$V$8,$U$4:$U$8=E13)"),0.0)</f>
        <v>0</v>
      </c>
      <c r="G13" s="4"/>
      <c r="H13" s="9" t="str">
        <f t="shared" si="8"/>
        <v> </v>
      </c>
      <c r="I13" s="13" t="s">
        <v>39</v>
      </c>
      <c r="J13" s="4">
        <v>170.0</v>
      </c>
      <c r="O13" s="3" t="s">
        <v>40</v>
      </c>
      <c r="P13" s="11">
        <v>450.0</v>
      </c>
      <c r="T13" s="4"/>
      <c r="U13" s="4"/>
      <c r="V13" s="4"/>
      <c r="W13" s="4"/>
      <c r="X13" s="4" t="s">
        <v>41</v>
      </c>
      <c r="Y13" s="4">
        <v>15.0</v>
      </c>
    </row>
    <row r="14">
      <c r="A14" s="8">
        <v>0.0</v>
      </c>
      <c r="B14" s="7" t="s">
        <v>8</v>
      </c>
      <c r="C14" s="4">
        <f>IFERROR(__xludf.DUMMYFUNCTION("filter($J$3:$J$124,$I$3:$I$124=B14)"),0.0)</f>
        <v>0</v>
      </c>
      <c r="D14" s="4">
        <f t="shared" si="2"/>
        <v>0</v>
      </c>
      <c r="E14" s="7" t="s">
        <v>8</v>
      </c>
      <c r="F14" s="4">
        <f>IFERROR(__xludf.DUMMYFUNCTION("filter($V$4:$V$8,$U$4:$U$8=E14)"),0.0)</f>
        <v>0</v>
      </c>
      <c r="G14" s="4"/>
      <c r="H14" s="9" t="str">
        <f t="shared" si="8"/>
        <v> </v>
      </c>
      <c r="I14" s="13" t="s">
        <v>42</v>
      </c>
      <c r="J14" s="4">
        <v>140.0</v>
      </c>
      <c r="O14" s="3" t="s">
        <v>43</v>
      </c>
      <c r="P14" s="11">
        <v>430.0</v>
      </c>
    </row>
    <row r="15">
      <c r="A15" s="8">
        <v>0.0</v>
      </c>
      <c r="B15" s="7" t="s">
        <v>8</v>
      </c>
      <c r="C15" s="4">
        <f>IFERROR(__xludf.DUMMYFUNCTION("filter($J$3:$J$124,$I$3:$I$124=B15)"),0.0)</f>
        <v>0</v>
      </c>
      <c r="D15" s="4">
        <f t="shared" si="2"/>
        <v>0</v>
      </c>
      <c r="E15" s="7" t="s">
        <v>8</v>
      </c>
      <c r="F15" s="4">
        <f>IFERROR(__xludf.DUMMYFUNCTION("filter($V$4:$V$8,$U$4:$U$8=E15)"),0.0)</f>
        <v>0</v>
      </c>
      <c r="G15" s="4"/>
      <c r="H15" s="9" t="str">
        <f t="shared" si="8"/>
        <v> </v>
      </c>
      <c r="I15" s="13" t="s">
        <v>44</v>
      </c>
      <c r="J15" s="4">
        <v>45.0</v>
      </c>
      <c r="O15" s="3" t="s">
        <v>45</v>
      </c>
      <c r="P15" s="11">
        <v>565.0</v>
      </c>
      <c r="T15" s="4"/>
      <c r="U15" s="4"/>
      <c r="V15" s="4"/>
      <c r="W15" s="4"/>
      <c r="X15" s="4" t="s">
        <v>16</v>
      </c>
    </row>
    <row r="16">
      <c r="A16" s="8">
        <v>0.0</v>
      </c>
      <c r="B16" s="7" t="s">
        <v>8</v>
      </c>
      <c r="C16" s="4">
        <f>IFERROR(__xludf.DUMMYFUNCTION("filter($J$3:$J$124,$I$3:$I$124=B16)"),0.0)</f>
        <v>0</v>
      </c>
      <c r="D16" s="4">
        <f t="shared" si="2"/>
        <v>0</v>
      </c>
      <c r="E16" s="7" t="s">
        <v>8</v>
      </c>
      <c r="F16" s="4">
        <f>IFERROR(__xludf.DUMMYFUNCTION("filter($V$4:$V$8,$U$4:$U$8=E16)"),0.0)</f>
        <v>0</v>
      </c>
      <c r="G16" s="4"/>
      <c r="H16" s="9" t="str">
        <f t="shared" si="8"/>
        <v> </v>
      </c>
      <c r="I16" s="13" t="s">
        <v>46</v>
      </c>
      <c r="J16" s="4">
        <v>90.0</v>
      </c>
      <c r="O16" s="3" t="s">
        <v>47</v>
      </c>
      <c r="P16" s="11">
        <v>480.0</v>
      </c>
      <c r="T16" s="4"/>
      <c r="U16" s="4"/>
      <c r="V16" s="4"/>
      <c r="W16" s="4"/>
      <c r="X16" s="4" t="s">
        <v>48</v>
      </c>
      <c r="Y16" s="4">
        <v>20.0</v>
      </c>
    </row>
    <row r="17">
      <c r="A17" s="8">
        <v>0.0</v>
      </c>
      <c r="B17" s="7" t="s">
        <v>8</v>
      </c>
      <c r="C17" s="4">
        <f>IFERROR(__xludf.DUMMYFUNCTION("filter($J$3:$J$124,$I$3:$I$124=B17)"),0.0)</f>
        <v>0</v>
      </c>
      <c r="D17" s="4">
        <f t="shared" si="2"/>
        <v>0</v>
      </c>
      <c r="E17" s="7" t="s">
        <v>8</v>
      </c>
      <c r="F17" s="4">
        <f>IFERROR(__xludf.DUMMYFUNCTION("filter($V$4:$V$8,$U$4:$U$8=E17)"),0.0)</f>
        <v>0</v>
      </c>
      <c r="G17" s="4"/>
      <c r="H17" s="9" t="str">
        <f t="shared" si="8"/>
        <v> </v>
      </c>
      <c r="I17" s="13" t="s">
        <v>49</v>
      </c>
      <c r="J17" s="4">
        <v>180.0</v>
      </c>
      <c r="O17" s="10" t="s">
        <v>8</v>
      </c>
      <c r="P17" s="11">
        <v>0.0</v>
      </c>
      <c r="T17" s="4"/>
      <c r="U17" s="4"/>
      <c r="V17" s="4"/>
      <c r="W17" s="4"/>
      <c r="X17" s="4" t="s">
        <v>50</v>
      </c>
      <c r="Y17" s="4">
        <v>10.0</v>
      </c>
    </row>
    <row r="18">
      <c r="A18" s="8">
        <v>0.0</v>
      </c>
      <c r="B18" s="7" t="s">
        <v>8</v>
      </c>
      <c r="C18" s="4">
        <f>IFERROR(__xludf.DUMMYFUNCTION("filter($J$3:$J$124,$I$3:$I$124=B18)"),0.0)</f>
        <v>0</v>
      </c>
      <c r="D18" s="4">
        <f t="shared" si="2"/>
        <v>0</v>
      </c>
      <c r="E18" s="7" t="s">
        <v>8</v>
      </c>
      <c r="F18" s="4">
        <f>IFERROR(__xludf.DUMMYFUNCTION("filter($V$4:$V$8,$U$4:$U$8=E18)"),0.0)</f>
        <v>0</v>
      </c>
      <c r="G18" s="4"/>
      <c r="H18" s="9" t="str">
        <f t="shared" si="8"/>
        <v> </v>
      </c>
      <c r="I18" s="13" t="s">
        <v>51</v>
      </c>
      <c r="J18" s="4">
        <v>175.0</v>
      </c>
      <c r="O18" s="15" t="s">
        <v>52</v>
      </c>
      <c r="P18" s="11">
        <v>90.0</v>
      </c>
      <c r="T18" s="4"/>
      <c r="U18" s="4"/>
      <c r="V18" s="4"/>
      <c r="W18" s="4"/>
      <c r="X18" s="4" t="s">
        <v>53</v>
      </c>
      <c r="Y18" s="4">
        <v>15.0</v>
      </c>
    </row>
    <row r="19">
      <c r="A19" s="8">
        <v>0.0</v>
      </c>
      <c r="B19" s="7" t="s">
        <v>8</v>
      </c>
      <c r="C19" s="4">
        <f>IFERROR(__xludf.DUMMYFUNCTION("filter($J$3:$J$124,$I$3:$I$124=B19)"),0.0)</f>
        <v>0</v>
      </c>
      <c r="D19" s="4">
        <f t="shared" si="2"/>
        <v>0</v>
      </c>
      <c r="E19" s="7" t="s">
        <v>8</v>
      </c>
      <c r="F19" s="4">
        <f>IFERROR(__xludf.DUMMYFUNCTION("filter($V$4:$V$8,$U$4:$U$8=E19)"),0.0)</f>
        <v>0</v>
      </c>
      <c r="G19" s="4"/>
      <c r="H19" s="9" t="str">
        <f t="shared" si="8"/>
        <v> </v>
      </c>
      <c r="I19" s="13" t="s">
        <v>54</v>
      </c>
      <c r="J19" s="4">
        <v>80.0</v>
      </c>
      <c r="K19" s="4" t="s">
        <v>8</v>
      </c>
      <c r="O19" s="15" t="s">
        <v>55</v>
      </c>
      <c r="P19" s="11">
        <v>85.0</v>
      </c>
      <c r="T19" s="4"/>
      <c r="U19" s="4"/>
      <c r="V19" s="4"/>
      <c r="W19" s="4"/>
      <c r="X19" s="4" t="s">
        <v>56</v>
      </c>
      <c r="Y19" s="4">
        <v>25.0</v>
      </c>
    </row>
    <row r="20">
      <c r="A20" s="8">
        <v>0.0</v>
      </c>
      <c r="B20" s="7" t="s">
        <v>8</v>
      </c>
      <c r="C20" s="4">
        <f>IFERROR(__xludf.DUMMYFUNCTION("filter($J$3:$J$124,$I$3:$I$124=B20)"),0.0)</f>
        <v>0</v>
      </c>
      <c r="D20" s="4">
        <f t="shared" si="2"/>
        <v>0</v>
      </c>
      <c r="E20" s="7" t="s">
        <v>8</v>
      </c>
      <c r="F20" s="4">
        <f>IFERROR(__xludf.DUMMYFUNCTION("filter($V$4:$V$8,$U$4:$U$8=E20)"),0.0)</f>
        <v>0</v>
      </c>
      <c r="G20" s="4"/>
      <c r="H20" s="9" t="str">
        <f t="shared" si="8"/>
        <v> </v>
      </c>
      <c r="I20" s="13" t="s">
        <v>57</v>
      </c>
      <c r="J20" s="4">
        <v>80.0</v>
      </c>
      <c r="O20" s="15" t="s">
        <v>58</v>
      </c>
      <c r="P20" s="11">
        <v>75.0</v>
      </c>
    </row>
    <row r="21">
      <c r="A21" s="16" t="s">
        <v>59</v>
      </c>
      <c r="B21" s="17" t="s">
        <v>8</v>
      </c>
      <c r="C21" s="18">
        <f>IFERROR(__xludf.DUMMYFUNCTION("filter($P$17:$P$28,$O$17:$O$28=B21)"),0.0)</f>
        <v>0</v>
      </c>
      <c r="D21" s="18">
        <f t="shared" si="2"/>
        <v>0</v>
      </c>
      <c r="E21" s="19"/>
      <c r="H21" s="9" t="str">
        <f t="shared" si="8"/>
        <v> </v>
      </c>
      <c r="I21" s="13" t="s">
        <v>60</v>
      </c>
      <c r="J21" s="4">
        <v>80.0</v>
      </c>
      <c r="O21" s="15" t="s">
        <v>61</v>
      </c>
      <c r="P21" s="11">
        <v>80.0</v>
      </c>
      <c r="T21" s="4"/>
      <c r="U21" s="4"/>
      <c r="V21" s="4"/>
      <c r="W21" s="4"/>
      <c r="X21" s="4" t="s">
        <v>20</v>
      </c>
    </row>
    <row r="22">
      <c r="B22" s="20" t="s">
        <v>8</v>
      </c>
      <c r="C22" s="18">
        <f>IFERROR(__xludf.DUMMYFUNCTION("filter($P$17:$P$28,$O$17:$O$28=B22)"),0.0)</f>
        <v>0</v>
      </c>
      <c r="D22" s="18">
        <f t="shared" si="2"/>
        <v>0</v>
      </c>
      <c r="E22" s="19"/>
      <c r="H22" s="9" t="str">
        <f t="shared" si="8"/>
        <v> </v>
      </c>
      <c r="I22" s="13" t="s">
        <v>62</v>
      </c>
      <c r="J22" s="4">
        <v>95.0</v>
      </c>
      <c r="O22" s="15" t="s">
        <v>63</v>
      </c>
      <c r="P22" s="11">
        <v>105.0</v>
      </c>
      <c r="T22" s="13"/>
      <c r="U22" s="13"/>
      <c r="V22" s="13"/>
      <c r="W22" s="13"/>
      <c r="X22" s="13" t="s">
        <v>64</v>
      </c>
      <c r="Y22" s="4">
        <v>20.0</v>
      </c>
    </row>
    <row r="23">
      <c r="A23" s="21" t="s">
        <v>65</v>
      </c>
      <c r="B23" s="22" t="s">
        <v>8</v>
      </c>
      <c r="C23" s="23">
        <f>IFERROR(__xludf.DUMMYFUNCTION("filter($P$30:$P$45,$O$30:$O$45=B23)"),0.0)</f>
        <v>0</v>
      </c>
      <c r="D23" s="23">
        <f t="shared" si="2"/>
        <v>0</v>
      </c>
      <c r="E23" s="24"/>
      <c r="H23" s="9" t="str">
        <f t="shared" si="8"/>
        <v> </v>
      </c>
      <c r="I23" s="13" t="s">
        <v>66</v>
      </c>
      <c r="J23" s="4">
        <v>85.0</v>
      </c>
      <c r="O23" s="15" t="s">
        <v>67</v>
      </c>
      <c r="P23" s="11">
        <v>75.0</v>
      </c>
      <c r="T23" s="13"/>
      <c r="U23" s="13"/>
      <c r="V23" s="13"/>
      <c r="W23" s="13"/>
      <c r="X23" s="13" t="s">
        <v>68</v>
      </c>
      <c r="Y23" s="4">
        <v>10.0</v>
      </c>
    </row>
    <row r="24">
      <c r="B24" s="22" t="s">
        <v>8</v>
      </c>
      <c r="C24" s="23">
        <f>IFERROR(__xludf.DUMMYFUNCTION("filter($P$30:$P$45,$O$30:$O$45=B24)"),0.0)</f>
        <v>0</v>
      </c>
      <c r="D24" s="23">
        <f t="shared" si="2"/>
        <v>0</v>
      </c>
      <c r="E24" s="24"/>
      <c r="H24" s="9" t="str">
        <f t="shared" si="8"/>
        <v> </v>
      </c>
      <c r="I24" s="13" t="s">
        <v>69</v>
      </c>
      <c r="J24" s="4">
        <v>150.0</v>
      </c>
      <c r="O24" s="15" t="s">
        <v>70</v>
      </c>
      <c r="P24" s="11">
        <v>55.0</v>
      </c>
      <c r="T24" s="13"/>
      <c r="U24" s="13"/>
      <c r="V24" s="13"/>
      <c r="W24" s="13"/>
      <c r="X24" s="13" t="s">
        <v>71</v>
      </c>
      <c r="Y24" s="4">
        <v>25.0</v>
      </c>
    </row>
    <row r="25">
      <c r="A25" s="25" t="s">
        <v>72</v>
      </c>
      <c r="B25" s="26" t="s">
        <v>8</v>
      </c>
      <c r="C25" s="27">
        <f>IFERROR(__xludf.DUMMYFUNCTION("filter($P$3:$P$16,$O$3:$O$16=B25)"),0.0)</f>
        <v>0</v>
      </c>
      <c r="D25" s="27">
        <f t="shared" ref="D25:D27" si="9">C25</f>
        <v>0</v>
      </c>
      <c r="E25" s="28"/>
      <c r="H25" s="9" t="str">
        <f t="shared" si="8"/>
        <v> </v>
      </c>
      <c r="I25" s="13" t="s">
        <v>73</v>
      </c>
      <c r="J25" s="4">
        <v>300.0</v>
      </c>
      <c r="O25" s="15" t="s">
        <v>74</v>
      </c>
      <c r="P25" s="11">
        <v>75.0</v>
      </c>
      <c r="T25" s="13"/>
      <c r="U25" s="13"/>
      <c r="V25" s="13"/>
      <c r="W25" s="13"/>
      <c r="X25" s="13" t="s">
        <v>75</v>
      </c>
      <c r="Y25" s="4">
        <v>15.0</v>
      </c>
    </row>
    <row r="26">
      <c r="B26" s="29" t="s">
        <v>8</v>
      </c>
      <c r="C26" s="27">
        <f>IFERROR(__xludf.DUMMYFUNCTION("filter($P$3:$P$16,$O$3:$O$16=B26)"),0.0)</f>
        <v>0</v>
      </c>
      <c r="D26" s="27">
        <f t="shared" si="9"/>
        <v>0</v>
      </c>
      <c r="E26" s="28"/>
      <c r="H26" s="9" t="str">
        <f t="shared" si="8"/>
        <v> </v>
      </c>
      <c r="I26" s="13" t="s">
        <v>76</v>
      </c>
      <c r="J26" s="4">
        <v>175.0</v>
      </c>
      <c r="O26" s="15" t="s">
        <v>77</v>
      </c>
      <c r="P26" s="11">
        <v>65.0</v>
      </c>
    </row>
    <row r="27">
      <c r="B27" s="29" t="s">
        <v>8</v>
      </c>
      <c r="C27" s="27">
        <f>IFERROR(__xludf.DUMMYFUNCTION("filter($P$3:$P$16,$O$3:$O$16=B27)"),0.0)</f>
        <v>0</v>
      </c>
      <c r="D27" s="27">
        <f t="shared" si="9"/>
        <v>0</v>
      </c>
      <c r="E27" s="28"/>
      <c r="H27" s="3" t="str">
        <f t="shared" si="8"/>
        <v> </v>
      </c>
      <c r="I27" s="13" t="s">
        <v>78</v>
      </c>
      <c r="J27" s="4">
        <v>350.0</v>
      </c>
      <c r="O27" s="15" t="s">
        <v>79</v>
      </c>
      <c r="P27" s="11">
        <v>65.0</v>
      </c>
      <c r="T27" s="4"/>
      <c r="U27" s="4"/>
      <c r="V27" s="4"/>
      <c r="W27" s="4"/>
      <c r="X27" s="4" t="s">
        <v>24</v>
      </c>
    </row>
    <row r="28">
      <c r="H28" s="3" t="str">
        <f t="shared" si="8"/>
        <v> </v>
      </c>
      <c r="I28" s="13" t="s">
        <v>80</v>
      </c>
      <c r="J28" s="4">
        <v>60.0</v>
      </c>
      <c r="O28" s="15" t="s">
        <v>81</v>
      </c>
      <c r="P28" s="11">
        <v>130.0</v>
      </c>
      <c r="T28" s="4"/>
      <c r="U28" s="4"/>
      <c r="V28" s="4"/>
      <c r="W28" s="4"/>
      <c r="X28" s="4" t="s">
        <v>82</v>
      </c>
      <c r="Y28" s="4">
        <v>25.0</v>
      </c>
    </row>
    <row r="29">
      <c r="B29" s="30" t="s">
        <v>83</v>
      </c>
      <c r="D29" s="31">
        <f>sum(D3:D27)</f>
        <v>0</v>
      </c>
      <c r="H29" s="3"/>
      <c r="I29" s="13" t="s">
        <v>84</v>
      </c>
      <c r="J29" s="4">
        <v>75.0</v>
      </c>
      <c r="O29" s="3"/>
      <c r="P29" s="3"/>
      <c r="T29" s="4"/>
      <c r="U29" s="4"/>
      <c r="V29" s="4"/>
      <c r="W29" s="4"/>
      <c r="X29" s="4" t="s">
        <v>85</v>
      </c>
      <c r="Y29" s="4">
        <v>20.0</v>
      </c>
    </row>
    <row r="30">
      <c r="H30" s="3"/>
      <c r="I30" s="13" t="s">
        <v>86</v>
      </c>
      <c r="J30" s="4">
        <v>75.0</v>
      </c>
      <c r="O30" s="10" t="s">
        <v>8</v>
      </c>
      <c r="P30" s="11">
        <v>0.0</v>
      </c>
      <c r="T30" s="4"/>
      <c r="U30" s="4"/>
      <c r="V30" s="4"/>
      <c r="W30" s="4"/>
      <c r="X30" s="4" t="s">
        <v>87</v>
      </c>
      <c r="Y30" s="4">
        <v>40.0</v>
      </c>
    </row>
    <row r="31">
      <c r="B31" s="32" t="s">
        <v>88</v>
      </c>
      <c r="C31" s="33"/>
      <c r="D31" s="33"/>
      <c r="E31" s="33"/>
      <c r="H31" s="3"/>
      <c r="I31" s="13" t="s">
        <v>89</v>
      </c>
      <c r="J31" s="4">
        <v>75.0</v>
      </c>
      <c r="O31" s="15" t="s">
        <v>90</v>
      </c>
      <c r="P31" s="11">
        <v>40.0</v>
      </c>
      <c r="T31" s="4"/>
      <c r="U31" s="4"/>
      <c r="V31" s="4"/>
      <c r="W31" s="4"/>
      <c r="X31" s="4" t="s">
        <v>91</v>
      </c>
      <c r="Y31" s="4">
        <v>10.0</v>
      </c>
    </row>
    <row r="32">
      <c r="B32" s="33"/>
      <c r="C32" s="33"/>
      <c r="D32" s="33"/>
      <c r="E32" s="33"/>
      <c r="H32" s="3"/>
      <c r="I32" s="13" t="s">
        <v>92</v>
      </c>
      <c r="J32" s="4">
        <v>95.0</v>
      </c>
      <c r="O32" s="15" t="s">
        <v>93</v>
      </c>
      <c r="P32" s="11">
        <v>60.0</v>
      </c>
    </row>
    <row r="33">
      <c r="B33" s="33"/>
      <c r="C33" s="33"/>
      <c r="D33" s="33"/>
      <c r="E33" s="33"/>
      <c r="H33" s="3"/>
      <c r="I33" s="13" t="s">
        <v>94</v>
      </c>
      <c r="J33" s="4">
        <v>200.0</v>
      </c>
      <c r="O33" s="15" t="s">
        <v>95</v>
      </c>
      <c r="P33" s="11">
        <v>100.0</v>
      </c>
      <c r="T33" s="4"/>
      <c r="U33" s="4"/>
      <c r="V33" s="4"/>
      <c r="W33" s="4"/>
      <c r="X33" s="4" t="s">
        <v>27</v>
      </c>
    </row>
    <row r="34">
      <c r="H34" s="3"/>
      <c r="I34" s="13" t="s">
        <v>96</v>
      </c>
      <c r="J34" s="4">
        <v>120.0</v>
      </c>
      <c r="O34" s="15" t="s">
        <v>97</v>
      </c>
      <c r="P34" s="11">
        <v>140.0</v>
      </c>
      <c r="T34" s="4"/>
      <c r="U34" s="4"/>
      <c r="V34" s="4"/>
      <c r="W34" s="4"/>
      <c r="X34" s="4" t="s">
        <v>98</v>
      </c>
      <c r="Y34" s="4">
        <v>20.0</v>
      </c>
    </row>
    <row r="35">
      <c r="H35" s="3"/>
      <c r="I35" s="13" t="s">
        <v>99</v>
      </c>
      <c r="J35" s="4">
        <v>200.0</v>
      </c>
      <c r="O35" s="15" t="s">
        <v>100</v>
      </c>
      <c r="P35" s="11">
        <v>10.0</v>
      </c>
      <c r="T35" s="4"/>
      <c r="U35" s="4"/>
      <c r="V35" s="4"/>
      <c r="W35" s="4"/>
      <c r="X35" s="4" t="s">
        <v>101</v>
      </c>
      <c r="Y35" s="4">
        <v>25.0</v>
      </c>
    </row>
    <row r="36">
      <c r="H36" s="3"/>
      <c r="I36" s="13" t="s">
        <v>102</v>
      </c>
      <c r="J36" s="4">
        <v>135.0</v>
      </c>
      <c r="O36" s="15" t="s">
        <v>103</v>
      </c>
      <c r="P36" s="11">
        <v>110.0</v>
      </c>
      <c r="T36" s="4"/>
      <c r="U36" s="4"/>
      <c r="V36" s="4"/>
      <c r="W36" s="4"/>
      <c r="X36" s="4" t="s">
        <v>104</v>
      </c>
      <c r="Y36" s="4">
        <v>10.0</v>
      </c>
    </row>
    <row r="37">
      <c r="H37" s="3"/>
      <c r="I37" s="13" t="s">
        <v>105</v>
      </c>
      <c r="J37" s="4">
        <v>70.0</v>
      </c>
      <c r="O37" s="15" t="s">
        <v>106</v>
      </c>
      <c r="P37" s="11">
        <v>105.0</v>
      </c>
      <c r="T37" s="4"/>
      <c r="U37" s="4"/>
      <c r="V37" s="4"/>
      <c r="W37" s="4"/>
      <c r="X37" s="4" t="s">
        <v>107</v>
      </c>
      <c r="Y37" s="4">
        <v>15.0</v>
      </c>
    </row>
    <row r="38">
      <c r="H38" s="3"/>
      <c r="I38" s="13" t="s">
        <v>108</v>
      </c>
      <c r="J38" s="4">
        <v>75.0</v>
      </c>
      <c r="O38" s="15" t="s">
        <v>109</v>
      </c>
      <c r="P38" s="11">
        <v>100.0</v>
      </c>
    </row>
    <row r="39">
      <c r="H39" s="3"/>
      <c r="I39" s="13" t="s">
        <v>110</v>
      </c>
      <c r="J39" s="4">
        <v>95.0</v>
      </c>
      <c r="O39" s="15" t="s">
        <v>103</v>
      </c>
      <c r="P39" s="11">
        <v>110.0</v>
      </c>
      <c r="T39" s="4"/>
      <c r="U39" s="4"/>
      <c r="V39" s="4"/>
      <c r="W39" s="4"/>
      <c r="X39" s="4" t="s">
        <v>29</v>
      </c>
    </row>
    <row r="40">
      <c r="H40" s="3"/>
      <c r="I40" s="13" t="s">
        <v>111</v>
      </c>
      <c r="J40" s="4">
        <v>190.0</v>
      </c>
      <c r="O40" s="15" t="s">
        <v>106</v>
      </c>
      <c r="P40" s="11">
        <v>105.0</v>
      </c>
      <c r="T40" s="4"/>
      <c r="U40" s="4"/>
      <c r="V40" s="4"/>
      <c r="W40" s="4"/>
      <c r="X40" s="4" t="s">
        <v>112</v>
      </c>
      <c r="Y40" s="4">
        <v>20.0</v>
      </c>
    </row>
    <row r="41">
      <c r="H41" s="3"/>
      <c r="I41" s="13" t="s">
        <v>113</v>
      </c>
      <c r="J41" s="4">
        <v>75.0</v>
      </c>
      <c r="O41" s="15" t="s">
        <v>114</v>
      </c>
      <c r="P41" s="11">
        <v>40.0</v>
      </c>
      <c r="T41" s="4"/>
      <c r="U41" s="4"/>
      <c r="V41" s="4"/>
      <c r="W41" s="4"/>
      <c r="X41" s="4" t="s">
        <v>115</v>
      </c>
      <c r="Y41" s="4">
        <v>15.0</v>
      </c>
    </row>
    <row r="42">
      <c r="H42" s="3"/>
      <c r="I42" s="13" t="s">
        <v>116</v>
      </c>
      <c r="J42" s="4">
        <v>150.0</v>
      </c>
      <c r="O42" s="15" t="s">
        <v>109</v>
      </c>
      <c r="P42" s="11">
        <v>80.0</v>
      </c>
      <c r="T42" s="4"/>
      <c r="U42" s="4"/>
      <c r="V42" s="4"/>
      <c r="W42" s="4"/>
      <c r="X42" s="4" t="s">
        <v>117</v>
      </c>
      <c r="Y42" s="4">
        <v>30.0</v>
      </c>
    </row>
    <row r="43">
      <c r="H43" s="3"/>
      <c r="I43" s="13" t="s">
        <v>118</v>
      </c>
      <c r="J43" s="4">
        <v>175.0</v>
      </c>
      <c r="O43" s="15" t="s">
        <v>119</v>
      </c>
      <c r="P43" s="11">
        <v>110.0</v>
      </c>
      <c r="T43" s="4"/>
      <c r="U43" s="4"/>
      <c r="V43" s="4"/>
      <c r="W43" s="4"/>
      <c r="X43" s="4" t="s">
        <v>120</v>
      </c>
      <c r="Y43" s="4">
        <v>25.0</v>
      </c>
    </row>
    <row r="44">
      <c r="H44" s="3"/>
      <c r="I44" s="13" t="s">
        <v>121</v>
      </c>
      <c r="J44" s="4">
        <v>105.0</v>
      </c>
      <c r="O44" s="15" t="s">
        <v>122</v>
      </c>
      <c r="P44" s="11">
        <v>105.0</v>
      </c>
    </row>
    <row r="45">
      <c r="H45" s="3"/>
      <c r="I45" s="13" t="s">
        <v>123</v>
      </c>
      <c r="J45" s="4">
        <v>210.0</v>
      </c>
      <c r="O45" s="15"/>
      <c r="P45" s="11"/>
      <c r="X45" s="4" t="s">
        <v>1</v>
      </c>
    </row>
    <row r="46">
      <c r="H46" s="3"/>
      <c r="I46" s="13" t="s">
        <v>124</v>
      </c>
      <c r="J46" s="4">
        <v>125.0</v>
      </c>
      <c r="O46" s="3"/>
      <c r="P46" s="3"/>
      <c r="X46" s="4" t="s">
        <v>125</v>
      </c>
      <c r="Y46" s="4">
        <v>15.0</v>
      </c>
    </row>
    <row r="47">
      <c r="H47" s="3"/>
      <c r="I47" s="13" t="s">
        <v>126</v>
      </c>
      <c r="J47" s="4">
        <v>250.0</v>
      </c>
      <c r="O47" s="3"/>
      <c r="P47" s="3"/>
      <c r="X47" s="4" t="s">
        <v>127</v>
      </c>
      <c r="Y47" s="4">
        <v>20.0</v>
      </c>
    </row>
    <row r="48">
      <c r="H48" s="3"/>
      <c r="I48" s="13" t="s">
        <v>128</v>
      </c>
      <c r="J48" s="4">
        <v>110.0</v>
      </c>
      <c r="O48" s="3"/>
      <c r="P48" s="3"/>
      <c r="X48" s="4" t="s">
        <v>129</v>
      </c>
      <c r="Y48" s="4">
        <v>35.0</v>
      </c>
    </row>
    <row r="49">
      <c r="H49" s="3"/>
      <c r="I49" s="13" t="s">
        <v>130</v>
      </c>
      <c r="J49" s="4">
        <v>220.0</v>
      </c>
      <c r="O49" s="3"/>
      <c r="P49" s="3"/>
      <c r="X49" s="4" t="s">
        <v>131</v>
      </c>
      <c r="Y49" s="4">
        <v>10.0</v>
      </c>
    </row>
    <row r="50">
      <c r="H50" s="3"/>
      <c r="I50" s="13" t="s">
        <v>132</v>
      </c>
      <c r="J50" s="4">
        <v>85.0</v>
      </c>
      <c r="O50" s="3"/>
      <c r="P50" s="3"/>
    </row>
    <row r="51">
      <c r="H51" s="3"/>
      <c r="I51" s="13" t="s">
        <v>133</v>
      </c>
      <c r="J51" s="4">
        <v>170.0</v>
      </c>
      <c r="O51" s="3"/>
      <c r="P51" s="3"/>
    </row>
    <row r="52">
      <c r="H52" s="3"/>
      <c r="I52" s="13" t="s">
        <v>134</v>
      </c>
      <c r="J52" s="4">
        <v>85.0</v>
      </c>
      <c r="O52" s="3"/>
      <c r="P52" s="3"/>
    </row>
    <row r="53">
      <c r="H53" s="3"/>
      <c r="I53" s="13" t="s">
        <v>135</v>
      </c>
      <c r="J53" s="4">
        <v>170.0</v>
      </c>
      <c r="O53" s="3"/>
      <c r="P53" s="3"/>
    </row>
    <row r="54">
      <c r="H54" s="3"/>
      <c r="I54" s="13" t="s">
        <v>136</v>
      </c>
      <c r="J54" s="4">
        <v>100.0</v>
      </c>
      <c r="O54" s="3"/>
      <c r="P54" s="3"/>
    </row>
    <row r="55">
      <c r="H55" s="3"/>
      <c r="I55" s="13" t="s">
        <v>137</v>
      </c>
      <c r="J55" s="4">
        <v>200.0</v>
      </c>
      <c r="O55" s="3"/>
      <c r="P55" s="3"/>
    </row>
    <row r="56">
      <c r="H56" s="3"/>
      <c r="I56" s="13" t="s">
        <v>138</v>
      </c>
      <c r="J56" s="4">
        <v>85.0</v>
      </c>
      <c r="O56" s="3"/>
      <c r="P56" s="3"/>
    </row>
    <row r="57">
      <c r="H57" s="3"/>
      <c r="I57" s="13" t="s">
        <v>139</v>
      </c>
      <c r="J57" s="4">
        <v>170.0</v>
      </c>
      <c r="O57" s="3"/>
      <c r="P57" s="3"/>
    </row>
    <row r="58">
      <c r="H58" s="3"/>
      <c r="I58" s="13" t="s">
        <v>140</v>
      </c>
      <c r="J58" s="4">
        <v>70.0</v>
      </c>
      <c r="O58" s="3"/>
      <c r="P58" s="3"/>
    </row>
    <row r="59">
      <c r="H59" s="3"/>
      <c r="I59" s="13" t="s">
        <v>141</v>
      </c>
      <c r="J59" s="4">
        <v>140.0</v>
      </c>
      <c r="O59" s="3"/>
      <c r="P59" s="3"/>
    </row>
    <row r="60">
      <c r="H60" s="3"/>
      <c r="I60" s="13" t="s">
        <v>142</v>
      </c>
      <c r="J60" s="4">
        <v>70.0</v>
      </c>
      <c r="O60" s="3"/>
      <c r="P60" s="3"/>
    </row>
    <row r="61">
      <c r="H61" s="3"/>
      <c r="I61" s="13" t="s">
        <v>143</v>
      </c>
      <c r="J61" s="4">
        <v>240.0</v>
      </c>
      <c r="O61" s="3"/>
      <c r="P61" s="3"/>
    </row>
    <row r="62">
      <c r="H62" s="3"/>
      <c r="I62" s="13" t="s">
        <v>144</v>
      </c>
      <c r="J62" s="4">
        <v>230.0</v>
      </c>
      <c r="O62" s="3"/>
      <c r="P62" s="3"/>
    </row>
    <row r="63">
      <c r="H63" s="3"/>
      <c r="I63" s="13" t="s">
        <v>145</v>
      </c>
      <c r="J63" s="4">
        <v>260.0</v>
      </c>
      <c r="O63" s="3"/>
      <c r="P63" s="3"/>
    </row>
    <row r="64">
      <c r="H64" s="3"/>
      <c r="I64" s="13" t="s">
        <v>146</v>
      </c>
      <c r="J64" s="4">
        <v>65.0</v>
      </c>
      <c r="O64" s="3"/>
      <c r="P64" s="3"/>
    </row>
    <row r="65">
      <c r="H65" s="3"/>
      <c r="I65" s="13" t="s">
        <v>147</v>
      </c>
      <c r="J65" s="4">
        <v>70.0</v>
      </c>
      <c r="O65" s="3"/>
      <c r="P65" s="3"/>
    </row>
    <row r="66">
      <c r="H66" s="3"/>
      <c r="I66" s="13" t="s">
        <v>148</v>
      </c>
      <c r="J66" s="4">
        <v>75.0</v>
      </c>
      <c r="O66" s="3"/>
      <c r="P66" s="3"/>
    </row>
    <row r="67">
      <c r="H67" s="3"/>
      <c r="I67" s="13" t="s">
        <v>149</v>
      </c>
      <c r="J67" s="4">
        <v>65.0</v>
      </c>
      <c r="O67" s="3"/>
      <c r="P67" s="3"/>
    </row>
    <row r="68">
      <c r="H68" s="3"/>
      <c r="I68" s="13" t="s">
        <v>150</v>
      </c>
      <c r="J68" s="4">
        <v>55.0</v>
      </c>
      <c r="O68" s="3"/>
      <c r="P68" s="3"/>
    </row>
    <row r="69">
      <c r="H69" s="3"/>
      <c r="I69" s="13" t="s">
        <v>151</v>
      </c>
      <c r="J69" s="4">
        <v>55.0</v>
      </c>
      <c r="O69" s="3"/>
      <c r="P69" s="3"/>
    </row>
    <row r="70">
      <c r="H70" s="3"/>
      <c r="I70" s="13" t="s">
        <v>152</v>
      </c>
      <c r="J70" s="4">
        <v>70.0</v>
      </c>
      <c r="O70" s="3"/>
      <c r="P70" s="3"/>
    </row>
    <row r="71">
      <c r="H71" s="3"/>
      <c r="I71" s="13" t="s">
        <v>153</v>
      </c>
      <c r="J71" s="4">
        <v>95.0</v>
      </c>
      <c r="O71" s="3"/>
      <c r="P71" s="3"/>
    </row>
    <row r="72">
      <c r="H72" s="3"/>
      <c r="I72" s="13" t="s">
        <v>154</v>
      </c>
      <c r="J72" s="4">
        <v>165.0</v>
      </c>
      <c r="O72" s="3"/>
      <c r="P72" s="3"/>
    </row>
    <row r="73">
      <c r="H73" s="3"/>
      <c r="I73" s="13" t="s">
        <v>155</v>
      </c>
      <c r="J73" s="4">
        <v>190.0</v>
      </c>
      <c r="O73" s="3"/>
      <c r="P73" s="3"/>
    </row>
    <row r="74">
      <c r="H74" s="3"/>
      <c r="I74" s="13" t="s">
        <v>156</v>
      </c>
      <c r="J74" s="4">
        <v>260.0</v>
      </c>
      <c r="O74" s="3"/>
      <c r="P74" s="3"/>
    </row>
    <row r="75">
      <c r="H75" s="3"/>
      <c r="I75" s="13" t="s">
        <v>157</v>
      </c>
      <c r="J75" s="4">
        <v>130.0</v>
      </c>
      <c r="O75" s="3"/>
      <c r="P75" s="3"/>
    </row>
    <row r="76">
      <c r="H76" s="3"/>
      <c r="I76" s="13" t="s">
        <v>158</v>
      </c>
      <c r="J76" s="4">
        <v>130.0</v>
      </c>
      <c r="O76" s="3"/>
      <c r="P76" s="3"/>
    </row>
    <row r="77">
      <c r="H77" s="3"/>
      <c r="I77" s="13" t="s">
        <v>159</v>
      </c>
      <c r="J77" s="4">
        <v>95.0</v>
      </c>
      <c r="O77" s="3"/>
      <c r="P77" s="3"/>
    </row>
    <row r="78">
      <c r="H78" s="3"/>
      <c r="I78" s="13" t="s">
        <v>160</v>
      </c>
      <c r="J78" s="4">
        <v>200.0</v>
      </c>
      <c r="O78" s="3"/>
      <c r="P78" s="3"/>
    </row>
    <row r="79">
      <c r="H79" s="3"/>
      <c r="I79" s="13" t="s">
        <v>161</v>
      </c>
      <c r="J79" s="4">
        <v>85.0</v>
      </c>
      <c r="O79" s="3"/>
      <c r="P79" s="3"/>
    </row>
    <row r="80">
      <c r="H80" s="3"/>
      <c r="I80" s="13" t="s">
        <v>162</v>
      </c>
      <c r="J80" s="4">
        <v>170.0</v>
      </c>
      <c r="O80" s="3"/>
      <c r="P80" s="3"/>
    </row>
    <row r="81">
      <c r="H81" s="3"/>
      <c r="I81" s="13" t="s">
        <v>163</v>
      </c>
      <c r="J81" s="4">
        <v>75.0</v>
      </c>
      <c r="O81" s="3"/>
      <c r="P81" s="3"/>
    </row>
    <row r="82">
      <c r="H82" s="3"/>
      <c r="I82" s="13" t="s">
        <v>164</v>
      </c>
      <c r="J82" s="4">
        <v>55.0</v>
      </c>
      <c r="O82" s="3"/>
      <c r="P82" s="3"/>
    </row>
    <row r="83">
      <c r="H83" s="3"/>
      <c r="I83" s="13" t="s">
        <v>165</v>
      </c>
      <c r="J83" s="4">
        <v>110.0</v>
      </c>
      <c r="O83" s="3"/>
      <c r="P83" s="3"/>
    </row>
    <row r="84">
      <c r="H84" s="3"/>
      <c r="I84" s="13" t="s">
        <v>166</v>
      </c>
      <c r="J84" s="4">
        <v>100.0</v>
      </c>
      <c r="O84" s="3"/>
      <c r="P84" s="3"/>
    </row>
    <row r="85">
      <c r="H85" s="3"/>
      <c r="I85" s="13" t="s">
        <v>167</v>
      </c>
      <c r="J85" s="4">
        <v>200.0</v>
      </c>
      <c r="O85" s="3"/>
      <c r="P85" s="3"/>
    </row>
    <row r="86">
      <c r="H86" s="3"/>
      <c r="I86" s="13" t="s">
        <v>168</v>
      </c>
      <c r="J86" s="4">
        <v>130.0</v>
      </c>
      <c r="O86" s="3"/>
      <c r="P86" s="3"/>
    </row>
    <row r="87">
      <c r="H87" s="3"/>
      <c r="I87" s="13" t="s">
        <v>169</v>
      </c>
      <c r="J87" s="4">
        <v>150.0</v>
      </c>
      <c r="O87" s="3"/>
      <c r="P87" s="3"/>
    </row>
    <row r="88">
      <c r="H88" s="3"/>
      <c r="I88" s="13" t="s">
        <v>170</v>
      </c>
      <c r="J88" s="4">
        <v>160.0</v>
      </c>
      <c r="O88" s="3"/>
      <c r="P88" s="3"/>
    </row>
    <row r="89">
      <c r="H89" s="3"/>
      <c r="I89" s="13" t="s">
        <v>171</v>
      </c>
      <c r="J89" s="4">
        <v>155.0</v>
      </c>
      <c r="O89" s="3"/>
      <c r="P89" s="3"/>
    </row>
    <row r="90">
      <c r="H90" s="3"/>
      <c r="I90" s="13" t="s">
        <v>172</v>
      </c>
      <c r="J90" s="4">
        <v>240.0</v>
      </c>
      <c r="O90" s="3"/>
      <c r="P90" s="3"/>
    </row>
    <row r="91">
      <c r="H91" s="3"/>
      <c r="I91" s="13" t="s">
        <v>173</v>
      </c>
      <c r="J91" s="4">
        <v>165.0</v>
      </c>
      <c r="O91" s="3"/>
      <c r="P91" s="3"/>
    </row>
    <row r="92">
      <c r="H92" s="3"/>
      <c r="I92" s="13" t="s">
        <v>174</v>
      </c>
      <c r="J92" s="4">
        <v>85.0</v>
      </c>
      <c r="O92" s="3"/>
      <c r="P92" s="3"/>
    </row>
    <row r="93">
      <c r="H93" s="3"/>
      <c r="I93" s="13" t="s">
        <v>175</v>
      </c>
      <c r="J93" s="4">
        <v>160.0</v>
      </c>
      <c r="O93" s="3"/>
      <c r="P93" s="3"/>
    </row>
    <row r="94">
      <c r="H94" s="3"/>
      <c r="I94" s="13" t="s">
        <v>176</v>
      </c>
      <c r="J94" s="4">
        <v>55.0</v>
      </c>
      <c r="O94" s="3"/>
      <c r="P94" s="3"/>
    </row>
    <row r="95">
      <c r="H95" s="3"/>
      <c r="I95" s="13" t="s">
        <v>177</v>
      </c>
      <c r="J95" s="4">
        <v>195.0</v>
      </c>
      <c r="O95" s="3"/>
      <c r="P95" s="3"/>
    </row>
    <row r="96">
      <c r="H96" s="3"/>
      <c r="I96" s="13" t="s">
        <v>178</v>
      </c>
      <c r="J96" s="4">
        <v>390.0</v>
      </c>
      <c r="O96" s="3"/>
      <c r="P96" s="3"/>
    </row>
    <row r="97">
      <c r="H97" s="3"/>
      <c r="I97" s="13" t="s">
        <v>179</v>
      </c>
      <c r="J97" s="4">
        <v>185.0</v>
      </c>
      <c r="O97" s="3"/>
      <c r="P97" s="3"/>
    </row>
    <row r="98">
      <c r="H98" s="3"/>
      <c r="I98" s="13" t="s">
        <v>180</v>
      </c>
      <c r="J98" s="4">
        <v>370.0</v>
      </c>
      <c r="O98" s="3"/>
      <c r="P98" s="3"/>
    </row>
    <row r="99">
      <c r="H99" s="3"/>
      <c r="I99" s="13" t="s">
        <v>181</v>
      </c>
      <c r="J99" s="4">
        <v>105.0</v>
      </c>
      <c r="O99" s="3"/>
      <c r="P99" s="3"/>
    </row>
    <row r="100">
      <c r="H100" s="3"/>
      <c r="I100" s="13" t="s">
        <v>182</v>
      </c>
      <c r="J100" s="4">
        <v>210.0</v>
      </c>
      <c r="O100" s="3"/>
      <c r="P100" s="3"/>
    </row>
    <row r="101">
      <c r="H101" s="3"/>
      <c r="I101" s="13" t="s">
        <v>183</v>
      </c>
      <c r="J101" s="4">
        <v>190.0</v>
      </c>
      <c r="O101" s="3"/>
      <c r="P101" s="3"/>
    </row>
    <row r="102">
      <c r="H102" s="3"/>
      <c r="I102" s="13" t="s">
        <v>184</v>
      </c>
      <c r="J102" s="4">
        <v>145.0</v>
      </c>
      <c r="O102" s="3"/>
      <c r="P102" s="3"/>
    </row>
    <row r="103">
      <c r="H103" s="3"/>
      <c r="I103" s="4" t="s">
        <v>185</v>
      </c>
      <c r="J103" s="4">
        <v>525.0</v>
      </c>
      <c r="O103" s="3"/>
      <c r="P103" s="3"/>
    </row>
    <row r="104">
      <c r="H104" s="3"/>
      <c r="I104" s="4" t="s">
        <v>186</v>
      </c>
      <c r="J104" s="4">
        <v>840.0</v>
      </c>
      <c r="O104" s="3"/>
      <c r="P104" s="3"/>
    </row>
    <row r="105">
      <c r="H105" s="3"/>
      <c r="I105" s="34" t="s">
        <v>187</v>
      </c>
      <c r="J105" s="35">
        <v>165.0</v>
      </c>
      <c r="O105" s="3"/>
      <c r="P105" s="3"/>
    </row>
    <row r="106">
      <c r="H106" s="3"/>
      <c r="I106" s="34" t="s">
        <v>188</v>
      </c>
      <c r="J106" s="36">
        <v>155.0</v>
      </c>
      <c r="O106" s="3"/>
      <c r="P106" s="3"/>
    </row>
    <row r="107">
      <c r="H107" s="3"/>
      <c r="I107" s="34" t="s">
        <v>189</v>
      </c>
      <c r="J107" s="36">
        <v>155.0</v>
      </c>
      <c r="O107" s="3"/>
      <c r="P107" s="3"/>
    </row>
    <row r="108">
      <c r="H108" s="3"/>
      <c r="I108" s="34" t="s">
        <v>190</v>
      </c>
      <c r="J108" s="35">
        <v>85.0</v>
      </c>
      <c r="O108" s="3"/>
      <c r="P108" s="3"/>
    </row>
    <row r="109">
      <c r="H109" s="3"/>
      <c r="I109" s="34" t="s">
        <v>191</v>
      </c>
      <c r="J109" s="35">
        <v>200.0</v>
      </c>
      <c r="O109" s="3"/>
      <c r="P109" s="3"/>
    </row>
    <row r="110">
      <c r="H110" s="3"/>
      <c r="I110" s="34" t="s">
        <v>192</v>
      </c>
      <c r="J110" s="35">
        <v>235.0</v>
      </c>
      <c r="O110" s="3"/>
      <c r="P110" s="3"/>
    </row>
    <row r="111">
      <c r="H111" s="3"/>
      <c r="I111" s="34" t="s">
        <v>193</v>
      </c>
      <c r="J111" s="35">
        <v>65.0</v>
      </c>
      <c r="O111" s="3"/>
      <c r="P111" s="3"/>
    </row>
    <row r="112">
      <c r="H112" s="3"/>
      <c r="I112" s="34" t="s">
        <v>194</v>
      </c>
      <c r="J112" s="35">
        <v>95.0</v>
      </c>
      <c r="O112" s="3"/>
      <c r="P112" s="3"/>
    </row>
    <row r="113">
      <c r="H113" s="3"/>
      <c r="I113" s="34" t="s">
        <v>195</v>
      </c>
      <c r="J113" s="35">
        <v>65.0</v>
      </c>
      <c r="O113" s="3"/>
      <c r="P113" s="3"/>
    </row>
    <row r="114">
      <c r="H114" s="3"/>
      <c r="I114" s="34" t="s">
        <v>196</v>
      </c>
      <c r="J114" s="35">
        <v>125.0</v>
      </c>
      <c r="O114" s="3"/>
      <c r="P114" s="3"/>
    </row>
    <row r="115">
      <c r="H115" s="3"/>
      <c r="I115" s="34" t="s">
        <v>197</v>
      </c>
      <c r="J115" s="4">
        <v>125.0</v>
      </c>
      <c r="O115" s="3"/>
      <c r="P115" s="3"/>
    </row>
    <row r="116">
      <c r="H116" s="3"/>
      <c r="I116" s="34" t="s">
        <v>198</v>
      </c>
      <c r="J116" s="4">
        <v>250.0</v>
      </c>
      <c r="O116" s="3"/>
      <c r="P116" s="3"/>
    </row>
    <row r="117">
      <c r="H117" s="3"/>
      <c r="I117" s="37" t="s">
        <v>199</v>
      </c>
      <c r="J117" s="4">
        <v>95.0</v>
      </c>
      <c r="O117" s="3"/>
      <c r="P117" s="3"/>
    </row>
    <row r="118">
      <c r="H118" s="3"/>
      <c r="I118" s="37" t="s">
        <v>200</v>
      </c>
      <c r="J118" s="4">
        <v>80.0</v>
      </c>
      <c r="O118" s="3"/>
      <c r="P118" s="3"/>
    </row>
    <row r="119">
      <c r="H119" s="3"/>
      <c r="I119" s="37" t="s">
        <v>201</v>
      </c>
      <c r="J119" s="4">
        <v>140.0</v>
      </c>
      <c r="O119" s="3"/>
      <c r="P119" s="3"/>
    </row>
    <row r="120">
      <c r="H120" s="3"/>
      <c r="I120" s="37" t="s">
        <v>202</v>
      </c>
      <c r="J120" s="4">
        <v>280.0</v>
      </c>
      <c r="O120" s="3"/>
      <c r="P120" s="3"/>
    </row>
    <row r="121">
      <c r="H121" s="3"/>
      <c r="I121" s="37" t="s">
        <v>203</v>
      </c>
      <c r="J121" s="4">
        <v>140.0</v>
      </c>
      <c r="O121" s="3"/>
      <c r="P121" s="3"/>
    </row>
    <row r="122">
      <c r="H122" s="3"/>
      <c r="I122" s="37" t="s">
        <v>204</v>
      </c>
      <c r="J122" s="4">
        <v>280.0</v>
      </c>
      <c r="O122" s="3"/>
      <c r="P122" s="3"/>
    </row>
    <row r="123">
      <c r="H123" s="3"/>
      <c r="I123" s="37" t="s">
        <v>205</v>
      </c>
      <c r="J123" s="4">
        <v>75.0</v>
      </c>
      <c r="O123" s="3"/>
      <c r="P123" s="3"/>
    </row>
    <row r="124">
      <c r="H124" s="3"/>
      <c r="I124" s="37"/>
      <c r="O124" s="3"/>
      <c r="P124" s="3"/>
    </row>
    <row r="125">
      <c r="H125" s="3"/>
      <c r="O125" s="3"/>
      <c r="P125" s="3"/>
    </row>
    <row r="126">
      <c r="H126" s="3"/>
      <c r="O126" s="3"/>
      <c r="P126" s="3"/>
    </row>
    <row r="127">
      <c r="H127" s="3"/>
      <c r="O127" s="3"/>
      <c r="P127" s="3"/>
    </row>
    <row r="128">
      <c r="H128" s="3"/>
      <c r="O128" s="3"/>
      <c r="P128" s="3"/>
    </row>
    <row r="129">
      <c r="H129" s="3"/>
      <c r="O129" s="3"/>
      <c r="P129" s="3"/>
    </row>
    <row r="130">
      <c r="H130" s="3"/>
      <c r="O130" s="3"/>
      <c r="P130" s="3"/>
    </row>
    <row r="131">
      <c r="H131" s="3"/>
      <c r="O131" s="3"/>
      <c r="P131" s="3"/>
    </row>
    <row r="132">
      <c r="H132" s="3"/>
      <c r="O132" s="3"/>
      <c r="P132" s="3"/>
    </row>
    <row r="133">
      <c r="H133" s="3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  <row r="1005">
      <c r="H1005" s="3"/>
      <c r="O1005" s="3"/>
      <c r="P1005" s="3"/>
    </row>
    <row r="1006">
      <c r="H1006" s="3"/>
      <c r="O1006" s="3"/>
      <c r="P1006" s="3"/>
    </row>
    <row r="1007">
      <c r="H1007" s="3"/>
      <c r="O1007" s="3"/>
      <c r="P1007" s="3"/>
    </row>
    <row r="1008">
      <c r="H1008" s="3"/>
      <c r="O1008" s="3"/>
      <c r="P1008" s="3"/>
    </row>
    <row r="1009">
      <c r="H1009" s="3"/>
      <c r="O1009" s="3"/>
      <c r="P1009" s="3"/>
    </row>
    <row r="1010">
      <c r="H1010" s="3"/>
      <c r="O1010" s="3"/>
      <c r="P1010" s="3"/>
    </row>
  </sheetData>
  <mergeCells count="3">
    <mergeCell ref="A21:A22"/>
    <mergeCell ref="A23:A24"/>
    <mergeCell ref="A25:A27"/>
  </mergeCells>
  <dataValidations>
    <dataValidation type="list" allowBlank="1" showErrorMessage="1" sqref="B21:B22">
      <formula1>Builder!$O$17:$O$28</formula1>
    </dataValidation>
    <dataValidation type="list" allowBlank="1" showErrorMessage="1" sqref="B23:B24">
      <formula1>Builder!$O$30:$O$45</formula1>
    </dataValidation>
    <dataValidation type="list" allowBlank="1" showErrorMessage="1" sqref="E3:E20">
      <formula1>Builder!$U$4:$U$8</formula1>
    </dataValidation>
    <dataValidation type="list" allowBlank="1" showErrorMessage="1" sqref="B25:B27">
      <formula1>Builder!$O$3:$O$16</formula1>
    </dataValidation>
    <dataValidation type="list" allowBlank="1" showErrorMessage="1" sqref="B1">
      <formula1>Builder!$R$2:$R$10</formula1>
    </dataValidation>
    <dataValidation type="list" allowBlank="1" showErrorMessage="1" sqref="B3:B20">
      <formula1>Builder!$I$3:$I$124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1.0"/>
    <col customWidth="1" min="4" max="4" width="31.63"/>
    <col customWidth="1" min="5" max="5" width="6.13"/>
    <col customWidth="1" min="6" max="6" width="10.38"/>
  </cols>
  <sheetData>
    <row r="1">
      <c r="A1" s="38" t="s">
        <v>206</v>
      </c>
      <c r="B1" s="38" t="s">
        <v>5</v>
      </c>
      <c r="C1" s="38"/>
      <c r="D1" s="38" t="s">
        <v>6</v>
      </c>
      <c r="E1" s="38" t="s">
        <v>4</v>
      </c>
      <c r="F1" s="39" t="str">
        <f>Builder!E29</f>
        <v/>
      </c>
      <c r="G1" s="40" t="s">
        <v>207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Builder!B3</f>
        <v> </v>
      </c>
      <c r="B2" s="3" t="str">
        <f>Builder!E3</f>
        <v> </v>
      </c>
      <c r="C2" s="3" t="str">
        <f>Builder!H3</f>
        <v/>
      </c>
      <c r="D2" s="3" t="str">
        <f>Builder!G3</f>
        <v/>
      </c>
      <c r="E2" s="11">
        <f>Builder!D3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1" t="str">
        <f>Builder!B4</f>
        <v> </v>
      </c>
      <c r="B3" s="41" t="str">
        <f>Builder!E4</f>
        <v> </v>
      </c>
      <c r="C3" s="41" t="str">
        <f>Builder!H4</f>
        <v> </v>
      </c>
      <c r="D3" s="41" t="str">
        <f>Builder!G4</f>
        <v/>
      </c>
      <c r="E3" s="42">
        <f>Builder!D4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Builder!B5</f>
        <v> </v>
      </c>
      <c r="B4" s="3" t="str">
        <f>Builder!E5</f>
        <v> </v>
      </c>
      <c r="C4" s="3" t="str">
        <f>Builder!H5</f>
        <v> </v>
      </c>
      <c r="D4" s="3" t="str">
        <f>Builder!G5</f>
        <v/>
      </c>
      <c r="E4" s="11">
        <f>Builder!D5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1" t="str">
        <f>Builder!B6</f>
        <v> </v>
      </c>
      <c r="B5" s="41" t="str">
        <f>Builder!E6</f>
        <v> </v>
      </c>
      <c r="C5" s="41" t="str">
        <f>Builder!H6</f>
        <v> </v>
      </c>
      <c r="D5" s="41" t="str">
        <f>Builder!G6</f>
        <v/>
      </c>
      <c r="E5" s="42">
        <f>Builder!D6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Builder!B7</f>
        <v> </v>
      </c>
      <c r="B6" s="3" t="str">
        <f>Builder!E7</f>
        <v> </v>
      </c>
      <c r="C6" s="3" t="str">
        <f>Builder!H7</f>
        <v> </v>
      </c>
      <c r="D6" s="3" t="str">
        <f>Builder!G7</f>
        <v/>
      </c>
      <c r="E6" s="11">
        <f>Builder!D7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1" t="str">
        <f>Builder!B10</f>
        <v> </v>
      </c>
      <c r="B7" s="41" t="str">
        <f>Builder!E10</f>
        <v> </v>
      </c>
      <c r="C7" s="41" t="str">
        <f>Builder!H10</f>
        <v> </v>
      </c>
      <c r="D7" s="41" t="str">
        <f>Builder!G10</f>
        <v/>
      </c>
      <c r="E7" s="42">
        <f>Builder!D10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Builder!B11</f>
        <v> </v>
      </c>
      <c r="B8" s="3" t="str">
        <f>Builder!E11</f>
        <v> </v>
      </c>
      <c r="C8" s="3" t="str">
        <f>Builder!H11</f>
        <v> </v>
      </c>
      <c r="D8" s="3" t="str">
        <f>Builder!G11</f>
        <v/>
      </c>
      <c r="E8" s="11">
        <f>Builder!D11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1" t="str">
        <f>Builder!B12</f>
        <v> </v>
      </c>
      <c r="B9" s="41" t="str">
        <f>Builder!E12</f>
        <v> </v>
      </c>
      <c r="C9" s="41" t="str">
        <f>Builder!H12</f>
        <v> </v>
      </c>
      <c r="D9" s="41" t="str">
        <f>Builder!G12</f>
        <v/>
      </c>
      <c r="E9" s="42">
        <f>Builder!D12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Builder!B13</f>
        <v> </v>
      </c>
      <c r="B10" s="3" t="str">
        <f>Builder!E13</f>
        <v> </v>
      </c>
      <c r="C10" s="3" t="str">
        <f>Builder!H13</f>
        <v> </v>
      </c>
      <c r="D10" s="3" t="str">
        <f>Builder!G13</f>
        <v/>
      </c>
      <c r="E10" s="11">
        <f>Builder!D13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1" t="str">
        <f>Builder!B14</f>
        <v> </v>
      </c>
      <c r="B11" s="41" t="str">
        <f>Builder!E14</f>
        <v> </v>
      </c>
      <c r="C11" s="41" t="str">
        <f>Builder!H14</f>
        <v> </v>
      </c>
      <c r="D11" s="41" t="str">
        <f>Builder!G14</f>
        <v/>
      </c>
      <c r="E11" s="42">
        <f>Builder!D14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Builder!B15</f>
        <v> </v>
      </c>
      <c r="B12" s="3" t="str">
        <f>Builder!E15</f>
        <v> </v>
      </c>
      <c r="C12" s="3" t="str">
        <f>Builder!H15</f>
        <v> </v>
      </c>
      <c r="D12" s="3" t="str">
        <f>Builder!G15</f>
        <v/>
      </c>
      <c r="E12" s="11">
        <f>Builder!D15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1" t="str">
        <f>Builder!B16</f>
        <v> </v>
      </c>
      <c r="B13" s="41" t="str">
        <f>Builder!E16</f>
        <v> </v>
      </c>
      <c r="C13" s="41" t="str">
        <f>Builder!H16</f>
        <v> </v>
      </c>
      <c r="D13" s="41" t="str">
        <f>Builder!G16</f>
        <v/>
      </c>
      <c r="E13" s="42">
        <f>Builder!D16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Builder!B17</f>
        <v> </v>
      </c>
      <c r="B14" s="3" t="str">
        <f>Builder!E17</f>
        <v> </v>
      </c>
      <c r="C14" s="3" t="str">
        <f>Builder!H17</f>
        <v> </v>
      </c>
      <c r="D14" s="3" t="str">
        <f>Builder!G17</f>
        <v/>
      </c>
      <c r="E14" s="11">
        <f>Builder!D17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1" t="str">
        <f>Builder!B18</f>
        <v> </v>
      </c>
      <c r="B15" s="41" t="str">
        <f>Builder!E18</f>
        <v> </v>
      </c>
      <c r="C15" s="41" t="str">
        <f>Builder!H18</f>
        <v> </v>
      </c>
      <c r="D15" s="41" t="str">
        <f>Builder!G18</f>
        <v/>
      </c>
      <c r="E15" s="42">
        <f>Builder!D18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Builder!B19</f>
        <v> </v>
      </c>
      <c r="B16" s="3" t="str">
        <f>Builder!E19</f>
        <v> </v>
      </c>
      <c r="C16" s="3" t="str">
        <f>Builder!H19</f>
        <v> </v>
      </c>
      <c r="D16" s="3" t="str">
        <f>Builder!G19</f>
        <v/>
      </c>
      <c r="E16" s="11">
        <f>Builder!D19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1" t="str">
        <f>Builder!B20</f>
        <v> </v>
      </c>
      <c r="B17" s="41" t="str">
        <f>Builder!E20</f>
        <v> </v>
      </c>
      <c r="C17" s="41" t="str">
        <f>Builder!H20</f>
        <v> </v>
      </c>
      <c r="D17" s="41" t="str">
        <f>Builder!G20</f>
        <v/>
      </c>
      <c r="E17" s="42">
        <f>Builder!D20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Builder!B21</f>
        <v> </v>
      </c>
      <c r="B18" s="3" t="str">
        <f>Builder!E21</f>
        <v/>
      </c>
      <c r="C18" s="3" t="str">
        <f>Builder!H21</f>
        <v> </v>
      </c>
      <c r="D18" s="3" t="str">
        <f>Builder!G21</f>
        <v/>
      </c>
      <c r="E18" s="11">
        <f>Builder!D21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1" t="str">
        <f>Builder!B22</f>
        <v> </v>
      </c>
      <c r="B19" s="41" t="str">
        <f>Builder!E22</f>
        <v/>
      </c>
      <c r="C19" s="41" t="str">
        <f>Builder!H22</f>
        <v> </v>
      </c>
      <c r="D19" s="41" t="str">
        <f>Builder!G22</f>
        <v/>
      </c>
      <c r="E19" s="42">
        <f>Builder!D22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Builder!E23</f>
        <v/>
      </c>
      <c r="C20" s="3" t="str">
        <f>Builder!H23</f>
        <v> </v>
      </c>
      <c r="D20" s="3" t="str">
        <f>Builder!G23</f>
        <v/>
      </c>
      <c r="E20" s="11">
        <f>Builder!D23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1" t="str">
        <f>Builder!B24</f>
        <v> </v>
      </c>
      <c r="B21" s="41" t="str">
        <f>Builder!E24</f>
        <v/>
      </c>
      <c r="C21" s="41" t="str">
        <f>Builder!H24</f>
        <v> </v>
      </c>
      <c r="D21" s="41" t="str">
        <f>Builder!G24</f>
        <v/>
      </c>
      <c r="E21" s="42">
        <f>Builder!D24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Builder!E25</f>
        <v/>
      </c>
      <c r="C22" s="3" t="str">
        <f>Builder!H25</f>
        <v> </v>
      </c>
      <c r="D22" s="3" t="str">
        <f>Builder!G25</f>
        <v/>
      </c>
      <c r="E22" s="11">
        <f>Builder!D25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