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up" sheetId="1" r:id="rId4"/>
    <sheet state="visible" name="Round Rules" sheetId="2" r:id="rId5"/>
    <sheet state="visible" name="Primary Missions" sheetId="3" r:id="rId6"/>
    <sheet state="visible" name="Mission Rules" sheetId="4" r:id="rId7"/>
    <sheet state="visible" name="Deployment" sheetId="5" r:id="rId8"/>
  </sheets>
  <definedNames/>
  <calcPr/>
</workbook>
</file>

<file path=xl/sharedStrings.xml><?xml version="1.0" encoding="utf-8"?>
<sst xmlns="http://schemas.openxmlformats.org/spreadsheetml/2006/main" count="119" uniqueCount="70">
  <si>
    <t>Game #</t>
  </si>
  <si>
    <t>Primary Mission</t>
  </si>
  <si>
    <t>Mission Rules</t>
  </si>
  <si>
    <t>Deployment</t>
  </si>
  <si>
    <t>Take and Hold</t>
  </si>
  <si>
    <t>Chilling Rain</t>
  </si>
  <si>
    <t>Search and Destory</t>
  </si>
  <si>
    <t>Sites of Power</t>
  </si>
  <si>
    <t>Hammer and Anvil</t>
  </si>
  <si>
    <t>Priority Targets</t>
  </si>
  <si>
    <t>Chosen Battlefield</t>
  </si>
  <si>
    <t>Dawn of War</t>
  </si>
  <si>
    <t>Round 2-4</t>
  </si>
  <si>
    <t>Round 5</t>
  </si>
  <si>
    <t>Name</t>
  </si>
  <si>
    <t>Special</t>
  </si>
  <si>
    <t>Battle Round 2</t>
  </si>
  <si>
    <t>Battle Round 5</t>
  </si>
  <si>
    <t>End of Battle</t>
  </si>
  <si>
    <t>N/A</t>
  </si>
  <si>
    <t>At the end of each Command phase, the player whose turn it is scores 5VP for each objective marker they control (up to 15VP per turn)</t>
  </si>
  <si>
    <t>The player who has the first turn scores VP as described above.
The player who has the second turn scores VP as described above, but does so at the end of their turn instead of at the end of their Command phase.</t>
  </si>
  <si>
    <t>x</t>
  </si>
  <si>
    <t>Scorched Earth</t>
  </si>
  <si>
    <t>From the second battle round, in each player’s Shooting phase, the player whose turn it is can select one unit from their army that is not Battle-shocked and is eligible to shoot. Until the end of that turn, that unit is not eligible to shoot or declare a charge. At the start of its controlling player’s next Command phase, if that unit is within 1” of an objective marker that the player whose turn it is controls, that objective marker is burned and removed from the battlefield</t>
  </si>
  <si>
    <t>Each player scores 5VP if one or more objective markers in No Man’s Land were burned by a unit from their army, and 10VP if the objective marker in their opponent’s deployment zone was burned.</t>
  </si>
  <si>
    <t>Purge the Foe</t>
  </si>
  <si>
    <t>At the end of the battle round, each player scores 4VP if one of more enemy units were destroyed that battle round, and an extra 4VP if more enemy units than friendly units were destroyed that battle round.
Note that a unit can, if it is returned to the battlefield for any reason, potentially contribute to this Primary Mission several times (assuming it is returned and subsequently destroyed several times over)</t>
  </si>
  <si>
    <t>At the end of each Command phase, the player whose turn it is scores 4VP if they control one or more objective markers, and an extra 4VP if they control more objective markers than their opponent controls.</t>
  </si>
  <si>
    <t>The objective markers in No Man’s Land are sites of power. At the end of each command phase, the player whose turn it is empowers all sites of power that they control that have one or more Character models from their army within range; each site of power remains empowered by that player while one or more of their Character models remains within range of it</t>
  </si>
  <si>
    <t>At the end of each player’s Command phase, the player whose turn it is scores VP as follows (up to 15VP per turn);
3VP for each objective marker they control
3VP for each site of power they have empowered
Note that these are cumulative, so a player that controls one objective marker they have also empowered will score 6VP that turn</t>
  </si>
  <si>
    <t>The Ritual</t>
  </si>
  <si>
    <t>When setting up the battlefield, remove all objective markers in No Man’s Land except the one closest to the centre of the battlefield.
In each player’s Shooting phase, the player whose turn it is can select one unit from their army that is not Battle-shocked and is eligible to shoot. Until the end of that turn, that unit is not eligible to shoot or declare a charge. At the end of that turn, the player whose turn it is can set up one objective marker wholly within No Man’s Land and within 1” of that unit provided it can be set up exactly 9” from one other objective marker and not within 6” of any other objective marker.</t>
  </si>
  <si>
    <t>At the end of each Command phase, the player whose turn it is scores 5VP for each objective marker in No Man’s Land they control (up to 15VP per turn).</t>
  </si>
  <si>
    <t>Each player scores 5VP for each objective marker they control (up to 15VP per player)</t>
  </si>
  <si>
    <t>Supply Drop</t>
  </si>
  <si>
    <t>At the start of the battle, players randomly select two different objective markers in No Man’s Land: the first selected is the Alpha objective, the second is the Omega objective. At the start of the fourth battle round, the Alpha objective is removed from the battlefield. At the start of the fifth battle round, all objective markers in No Man’s Land apart from the Omega objective are also removed.</t>
  </si>
  <si>
    <t>At the end of each Command phase, the player whose turn it is scores 5VP for each objective marker they control in No Man’s Land.</t>
  </si>
  <si>
    <t>The player who has the first turn scores 15VP at the end of their command phase if they control the objective marker in No Man’s Land.
The player who has the second turn scores 15VP at the end of their turn if they control the objective maker in No Man’s Land</t>
  </si>
  <si>
    <t>Deploy Servo-Skulls</t>
  </si>
  <si>
    <t>The objective markers that start the battle in No Man’s Land are servo-skulls. At the end of each turn, each of these objective markers can be moved up to 6” in any direction by the player that controls it. When moving objective markers, they cannot end that move on top of any other objective marker or model, or inside impassable parts of terrain features (such as the walls of a ruin).</t>
  </si>
  <si>
    <t>At the end of each turn, the player whose turn it is scores VP as follows:
2VP for each servo-skull that is wholly within 12” of their opponent’s deployment zone.
5VP for each servo-skull that is wholly within 6” of their opponent’s deployment zone.
8VP for each servo-skull that is wholly within their opponent’s deployment zone.
Note that these are cumulative, so if a servo-skull is wholly within your opponent’s deployment zone, you would score 15VP from that servo-skull at the end of your turn.</t>
  </si>
  <si>
    <t>Vital Ground</t>
  </si>
  <si>
    <t>If you draw this and the Hidden Supplies Mission Rule Card, discard this card and draw a new Primary Mission card.
After setting up the battlefield, remove the objective marker in No Man’s Land that is closest to the centre of the battlefield.</t>
  </si>
  <si>
    <t>At the end of each Command phase, the player whose turn it is scores VP as follows:
If they control the objective marker in their own deployment zone, they score 2VP.
For each objective marker in No Man’s Land they control, they score 5VP.
If they control the objective marker in their opponent’s deployment zone, they score 6VP.</t>
  </si>
  <si>
    <t>Special Rule</t>
  </si>
  <si>
    <t>In this mission, no additional mission rules apply</t>
  </si>
  <si>
    <t>Sweep and Clear</t>
  </si>
  <si>
    <t>In this mission, if a player controls an objective marker at the end of their Command phase, that objective marker remains under their control, even if they have no models within range of it, unless their opponent controls it at the end of any subsequent Command phase.</t>
  </si>
  <si>
    <t>Hidden Supplies</t>
  </si>
  <si>
    <t>In this mission, players must set up one additional objective marker in No Man’s Land.
Unless the Chosen Battlefield mission rule is also in effect, before setting up this new objective marker, players must first move the objective marker in the centre of the battlefield 6” directly towards one of the corners of the battlefield (if No Man’s Land touches any corners of the battlefield, you must move the objective marker towards one of those corners). Players then set up the new objective marker 6” from the centre of the battlefield towards the diagonally opposite corner of the battlefield to the previously moved objective marker.</t>
  </si>
  <si>
    <t>Minefields</t>
  </si>
  <si>
    <t>In this mission, each time an Advance roll of 6 is made for a unit, that unit suffers 1 mortal wound.</t>
  </si>
  <si>
    <t>Targets of Opportunity</t>
  </si>
  <si>
    <t>In this mission, if a player is using Tactical Missions, then each time that player determines which Secondary Mission cards are active for them, if they have fewer than 3 active Secondary Mission cards, that player draws from their Secondary Mission deck until they have 3 Secondary Mission cards.
In this mission, if a player is using Fixed Missions, then in addition to the 2 Fixed Mission cards, that player will also draw cards from their Secondary Mission deck during the battle. At the end of the Select Secondary Missions step, that player should retrieve their Secondary Mission deck, remove all the Fixed Mission cards they did not select at the start of that step, then shuffle the remaining cards. Then, at the start of each of that player’s Command phases, if that player has fewer than 3 active Secondary Mission cards (including their Fixed Mission cards), they draw from their Secondary Mission deck until they have 3 Secondary Mission cards. That player has access to the New Orders Strategem, and can spend CP to use it after drawing their Secondary Mission cards if they wish (remember that Fixed Mission cards cannot be discarded for any reason).</t>
  </si>
  <si>
    <t>Scrambler Fields</t>
  </si>
  <si>
    <t>In this mission:
Players’ units with the Infiltrators ability cannot be set up within range of an objective marker that is either in No Man’s Land or their opponent’s deployment zone.
Players’ units with the Scout ability that make a move before the first turn begins cannot end that move within range of an objective marker that is either in No Man’s Land or their opponent’s deployment zone.
If any rule is used to redeploy a unit, that rule cannot be used to set up that unit within range of an objective marker in No Man’s Land.
When a player’s Reserves and Strategic Reserves units are set up on the battlefield, they cannot be set up within range of an objective marker that is either in No Man’s Land or their opponent’s deployment zone.</t>
  </si>
  <si>
    <t>Delayed Reserves</t>
  </si>
  <si>
    <t>In this mission, until the start of the third battle round, each time a Reserves or Strategic Reserves unit wishes to arrive on the battlefield, the controlling player must make a Reserves roll for it. To do so, that player rolls one D6: on a 3+, that unit arrives on the battlefield; otherwise, the Reserves roll fails and that unit does not arrive this turn.</t>
  </si>
  <si>
    <t>In this mission, objective markers are not placed as shown on the Deployment card drawn. Instead, players roll off at the start of the Place Objective Markers step, then alternate setting up objective markers, one at a time, starting with the winner of the roll off.
One objective marker must be placed wholly within each deployment zone, and the remaining objective markers must be played wholly within No Man’s Land, as shown on the Deployment card drawn. Objective markers must be placed more than 6” away from any battlefield edge and more than 9” away from all other objective markers.
If for whatever reason it is not possible to set up an objective marker as described above, it is not placed on the battlefield.
If any rules require players to set up additional objective markers (e.g. Hidden Supplies) during the Place Objective Markers step, players set them up as described on this Mission Rule card.
If any rules instruct players to remove one or more objective markers, do so after setting them all up.</t>
  </si>
  <si>
    <t>Maelstrom of Battle</t>
  </si>
  <si>
    <t>In this mission, shuffle the remaining Mission Rule cards together before drawing 2 new Mission Rule cards.
If either of these new Mission Rule cards is Chilling rain, discard that Mission Rule card and draw 2 additional new Mission Rule cards (for a total of 3 new Mission Rule cards).
Apply all the drawn Mission Rule cards to the battle.</t>
  </si>
  <si>
    <t>Supply Lines</t>
  </si>
  <si>
    <t>In this mission, if a player controls the objective marker in their own deployment zone at the start of their Command phase, they roll one D6: on a 4+, that player gains 1CP.</t>
  </si>
  <si>
    <t>Secret Intel</t>
  </si>
  <si>
    <t>In this mission, in each player’s Command phase, the first time that player draws Secondary Mission cards that phase, that player can draw one additional Secondary Mission card, and then discard one of their active Secondary Mission cards.</t>
  </si>
  <si>
    <t>Vox Static</t>
  </si>
  <si>
    <t>In this mission, the Command Re-roll Stratagem and New Orders Stratagem both cost 2CP to use.</t>
  </si>
  <si>
    <t xml:space="preserve">Sweeping Engagement </t>
  </si>
  <si>
    <t>Crucible of Battle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</si>
</sst>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sz val="11.0"/>
      <color rgb="FF000000"/>
      <name val="Arial"/>
    </font>
    <font/>
    <font>
      <sz val="9.0"/>
      <color rgb="FF000000"/>
      <name val="&quot;Google Sans Mono&quot;"/>
    </font>
    <font>
      <b/>
      <sz val="11.0"/>
      <color rgb="FF000000"/>
      <name val="Arial"/>
    </font>
    <font>
      <sz val="16.0"/>
      <color rgb="FF000000"/>
      <name val="Arial"/>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Font="1"/>
    <xf borderId="0" fillId="0" fontId="3" numFmtId="0" xfId="0" applyFont="1"/>
    <xf borderId="0" fillId="0" fontId="3" numFmtId="0" xfId="0" applyAlignment="1" applyFont="1">
      <alignment horizontal="left" readingOrder="0" shrinkToFit="0" wrapText="1"/>
    </xf>
    <xf borderId="1" fillId="0" fontId="3" numFmtId="0" xfId="0" applyAlignment="1" applyBorder="1" applyFont="1">
      <alignment horizontal="left" readingOrder="0" shrinkToFit="0" wrapText="1"/>
    </xf>
    <xf borderId="2" fillId="0" fontId="4" numFmtId="0" xfId="0" applyBorder="1" applyFont="1"/>
    <xf borderId="3" fillId="0" fontId="3" numFmtId="0" xfId="0" applyAlignment="1" applyBorder="1" applyFont="1">
      <alignment horizontal="center" readingOrder="0" shrinkToFit="0" vertical="center" wrapText="1"/>
    </xf>
    <xf borderId="3" fillId="0" fontId="3" numFmtId="0" xfId="0" applyAlignment="1" applyBorder="1" applyFont="1">
      <alignment horizontal="left" readingOrder="0" shrinkToFit="0" vertical="center" wrapText="1"/>
    </xf>
    <xf borderId="3" fillId="2" fontId="1" numFmtId="0" xfId="0" applyAlignment="1" applyBorder="1" applyFill="1" applyFont="1">
      <alignment readingOrder="0" shrinkToFit="0" wrapText="1"/>
    </xf>
    <xf borderId="4" fillId="0" fontId="1" numFmtId="0" xfId="0" applyAlignment="1" applyBorder="1" applyFont="1">
      <alignment horizontal="left" readingOrder="0" shrinkToFit="0" vertical="top" wrapText="1"/>
    </xf>
    <xf borderId="5" fillId="3" fontId="5" numFmtId="0" xfId="0" applyBorder="1" applyFill="1" applyFont="1"/>
    <xf borderId="6" fillId="0" fontId="4" numFmtId="0" xfId="0" applyBorder="1" applyFont="1"/>
    <xf borderId="7" fillId="0" fontId="4" numFmtId="0" xfId="0" applyBorder="1" applyFont="1"/>
    <xf borderId="7" fillId="0" fontId="1" numFmtId="0" xfId="0" applyAlignment="1" applyBorder="1" applyFont="1">
      <alignment shrinkToFit="0" wrapText="1"/>
    </xf>
    <xf borderId="8" fillId="0" fontId="4" numFmtId="0" xfId="0" applyBorder="1" applyFont="1"/>
    <xf borderId="7" fillId="4" fontId="3" numFmtId="0" xfId="0" applyAlignment="1" applyBorder="1" applyFill="1" applyFont="1">
      <alignment horizontal="left" readingOrder="0" shrinkToFit="0" wrapText="1"/>
    </xf>
    <xf borderId="9" fillId="0" fontId="4" numFmtId="0" xfId="0" applyBorder="1" applyFont="1"/>
    <xf borderId="9" fillId="0" fontId="1" numFmtId="0" xfId="0" applyAlignment="1" applyBorder="1" applyFont="1">
      <alignment shrinkToFit="0" wrapText="1"/>
    </xf>
    <xf borderId="4" fillId="0" fontId="3" numFmtId="0" xfId="0" applyAlignment="1" applyBorder="1" applyFont="1">
      <alignment horizontal="left" readingOrder="0" shrinkToFit="0" wrapText="1"/>
    </xf>
    <xf borderId="4" fillId="0" fontId="1" numFmtId="0" xfId="0" applyAlignment="1" applyBorder="1" applyFont="1">
      <alignment shrinkToFit="0" wrapText="1"/>
    </xf>
    <xf borderId="10" fillId="0" fontId="1" numFmtId="0" xfId="0" applyBorder="1" applyFont="1"/>
    <xf borderId="11" fillId="0" fontId="1" numFmtId="0" xfId="0" applyBorder="1" applyFont="1"/>
    <xf borderId="11" fillId="0" fontId="4" numFmtId="0" xfId="0" applyBorder="1" applyFont="1"/>
    <xf borderId="12" fillId="0" fontId="4" numFmtId="0" xfId="0" applyBorder="1" applyFont="1"/>
    <xf borderId="0" fillId="0" fontId="3" numFmtId="0" xfId="0" applyAlignment="1" applyFont="1">
      <alignment horizontal="center" readingOrder="0" shrinkToFit="0" vertical="center" wrapText="1"/>
    </xf>
    <xf borderId="0" fillId="3" fontId="5" numFmtId="0" xfId="0" applyFont="1"/>
    <xf borderId="4" fillId="0" fontId="6" numFmtId="0" xfId="0" applyAlignment="1" applyBorder="1" applyFont="1">
      <alignment horizontal="center" readingOrder="0" shrinkToFit="0" wrapText="1"/>
    </xf>
    <xf borderId="4" fillId="0" fontId="7" numFmtId="0" xfId="0" applyAlignment="1" applyBorder="1" applyFont="1">
      <alignment horizontal="left" readingOrder="0" shrinkToFit="0" wrapText="1"/>
    </xf>
    <xf borderId="4" fillId="0" fontId="7" numFmtId="0" xfId="0" applyAlignment="1" applyBorder="1" applyFont="1">
      <alignment horizontal="center" readingOrder="0" shrinkToFit="0" wrapText="1"/>
    </xf>
    <xf borderId="4" fillId="0" fontId="3"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 Id="rId3" Type="http://schemas.openxmlformats.org/officeDocument/2006/relationships/image" Target="../media/image1.jpg"/><Relationship Id="rId4" Type="http://schemas.openxmlformats.org/officeDocument/2006/relationships/image" Target="../media/image4.jpg"/><Relationship Id="rId5"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33350"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xdr:row>
      <xdr:rowOff>0</xdr:rowOff>
    </xdr:from>
    <xdr:ext cx="114300" cy="2000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3</xdr:row>
      <xdr:rowOff>0</xdr:rowOff>
    </xdr:from>
    <xdr:ext cx="133350" cy="2000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xdr:row>
      <xdr:rowOff>0</xdr:rowOff>
    </xdr:from>
    <xdr:ext cx="133350" cy="200025"/>
    <xdr:pic>
      <xdr:nvPicPr>
        <xdr:cNvPr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xdr:row>
      <xdr:rowOff>0</xdr:rowOff>
    </xdr:from>
    <xdr:ext cx="114300" cy="2000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3" max="3" width="18.63"/>
    <col customWidth="1" min="4" max="4" width="20.63"/>
    <col customWidth="1" min="6" max="6" width="16.0"/>
    <col customWidth="1" min="7" max="7" width="17.38"/>
  </cols>
  <sheetData>
    <row r="1">
      <c r="A1" s="1" t="s">
        <v>0</v>
      </c>
      <c r="B1" s="2" t="s">
        <v>1</v>
      </c>
      <c r="C1" s="2" t="s">
        <v>2</v>
      </c>
      <c r="D1" s="2" t="s">
        <v>3</v>
      </c>
      <c r="F1" s="2"/>
      <c r="G1" s="2"/>
      <c r="H1" s="2"/>
    </row>
    <row r="2">
      <c r="A2" s="1">
        <v>1.0</v>
      </c>
      <c r="B2" s="1" t="s">
        <v>4</v>
      </c>
      <c r="C2" s="1" t="s">
        <v>5</v>
      </c>
      <c r="D2" s="1" t="s">
        <v>6</v>
      </c>
    </row>
    <row r="3">
      <c r="A3" s="1">
        <v>2.0</v>
      </c>
      <c r="B3" s="1" t="s">
        <v>7</v>
      </c>
      <c r="C3" s="1" t="s">
        <v>5</v>
      </c>
      <c r="D3" s="1" t="s">
        <v>8</v>
      </c>
    </row>
    <row r="4">
      <c r="A4" s="1">
        <v>3.0</v>
      </c>
      <c r="B4" s="1" t="s">
        <v>9</v>
      </c>
      <c r="C4" s="1" t="s">
        <v>10</v>
      </c>
      <c r="D4" s="1" t="s">
        <v>11</v>
      </c>
    </row>
    <row r="5">
      <c r="A5" s="1">
        <v>4.0</v>
      </c>
      <c r="B5" s="1"/>
      <c r="C5" s="3"/>
      <c r="D5" s="3"/>
    </row>
    <row r="6">
      <c r="A6" s="1">
        <v>5.0</v>
      </c>
      <c r="B6" s="1"/>
      <c r="C6" s="3"/>
      <c r="D6" s="3"/>
    </row>
    <row r="7">
      <c r="A7" s="1">
        <v>6.0</v>
      </c>
      <c r="B7" s="1"/>
      <c r="C7" s="3"/>
      <c r="D7" s="3"/>
    </row>
    <row r="8">
      <c r="A8" s="1">
        <v>7.0</v>
      </c>
      <c r="B8" s="1"/>
      <c r="C8" s="3"/>
      <c r="D8" s="3"/>
    </row>
    <row r="9">
      <c r="A9" s="1">
        <v>8.0</v>
      </c>
      <c r="B9" s="1"/>
      <c r="C9" s="3"/>
      <c r="D9" s="3"/>
    </row>
    <row r="10">
      <c r="A10" s="1">
        <v>9.0</v>
      </c>
      <c r="B10" s="1"/>
      <c r="C10" s="3"/>
      <c r="D10" s="3"/>
    </row>
    <row r="17">
      <c r="F17" s="4"/>
    </row>
  </sheetData>
  <dataValidations>
    <dataValidation type="list" allowBlank="1" showErrorMessage="1" sqref="B2:B10">
      <formula1>'Primary Missions'!$A$2:$A$10</formula1>
    </dataValidation>
    <dataValidation type="list" allowBlank="1" showErrorMessage="1" sqref="D2:D10">
      <formula1>Deployment!$A$2:$A$6</formula1>
    </dataValidation>
    <dataValidation type="list" allowBlank="1" showErrorMessage="1" sqref="C2:C10">
      <formula1>'Mission Rules'!$A$2:$A$13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7.25"/>
  </cols>
  <sheetData>
    <row r="1">
      <c r="A1" s="5"/>
      <c r="B1" s="6"/>
      <c r="C1" s="7"/>
    </row>
    <row r="2">
      <c r="A2" s="8">
        <v>1.0</v>
      </c>
      <c r="B2" s="9" t="str">
        <f>Setup!B2</f>
        <v>Take and Hold</v>
      </c>
      <c r="C2" s="10" t="s">
        <v>12</v>
      </c>
      <c r="D2" s="11" t="str">
        <f>Setup!D2</f>
        <v>Search and Destory</v>
      </c>
      <c r="E2" s="12" t="str">
        <f>if(D2=Deployment!$A$2,Deployment!$B$2,(if(D2=Deployment!$A$3,Deployment!$B$3,if(D2=Deployment!$A$4,Deployment!$B$4,(if(D2=Deployment!$A$5,Deployment!$B$5,Deployment!$B$6))))))</f>
        <v/>
      </c>
      <c r="F2" s="13"/>
    </row>
    <row r="3">
      <c r="A3" s="14"/>
      <c r="B3" s="14"/>
      <c r="C3" s="15" t="str">
        <f>IFERROR(__xludf.DUMMYFUNCTION("filter('Primary Missions'!$C$2:$C$10,'Primary Missions'!$A$2:$A$10=Setup!B2)"),"At the end of each Command phase, the player whose turn it is scores 5VP for each objective marker they control (up to 15VP per turn)")</f>
        <v>At the end of each Command phase, the player whose turn it is scores 5VP for each objective marker they control (up to 15VP per turn)</v>
      </c>
      <c r="F3" s="16"/>
    </row>
    <row r="4">
      <c r="A4" s="14"/>
      <c r="B4" s="14"/>
      <c r="C4" s="17" t="s">
        <v>13</v>
      </c>
      <c r="F4" s="16"/>
    </row>
    <row r="5">
      <c r="A5" s="14"/>
      <c r="B5" s="18"/>
      <c r="C5" s="19" t="str">
        <f>IFERROR(__xludf.DUMMYFUNCTION("filter('Primary Missions'!$D$2:$D$10,'Primary Missions'!$A$2:$A$10=Setup!B2)"),"The player who has the first turn scores VP as described above.
The player who has the second turn scores VP as described above, but does so at the end of their turn instead of at the end of their Command phase.")</f>
        <v>The player who has the first turn scores VP as described above.
The player who has the second turn scores VP as described above, but does so at the end of their turn instead of at the end of their Command phase.</v>
      </c>
      <c r="F5" s="16"/>
    </row>
    <row r="6">
      <c r="A6" s="14"/>
      <c r="B6" s="20" t="str">
        <f>Setup!C2</f>
        <v>Chilling Rain</v>
      </c>
      <c r="C6" s="21" t="str">
        <f>IFERROR(__xludf.DUMMYFUNCTION("filter('Mission Rules'!$B$2:$B$13,'Mission Rules'!$A$2:$A$13=Setup!C2)"),"In this mission, no additional mission rules apply")</f>
        <v>In this mission, no additional mission rules apply</v>
      </c>
      <c r="F6" s="16"/>
    </row>
    <row r="7" ht="101.25" customHeight="1">
      <c r="A7" s="18"/>
      <c r="B7" s="22"/>
      <c r="C7" s="23"/>
      <c r="D7" s="23"/>
      <c r="E7" s="24"/>
      <c r="F7" s="25"/>
    </row>
    <row r="8">
      <c r="A8" s="8">
        <v>2.0</v>
      </c>
      <c r="B8" s="9" t="str">
        <f>Setup!B3</f>
        <v>Sites of Power</v>
      </c>
      <c r="C8" s="10" t="s">
        <v>12</v>
      </c>
      <c r="D8" s="11" t="str">
        <f>Setup!D3</f>
        <v>Hammer and Anvil</v>
      </c>
      <c r="E8" s="12" t="str">
        <f>if(D8=Deployment!$A$2,Deployment!$B$2,(if(D8=Deployment!$A$3,Deployment!$B$3,if(D8=Deployment!$A$4,Deployment!$B$4,(if(D8=Deployment!$A$5,Deployment!$B$5,Deployment!$B$6))))))</f>
        <v/>
      </c>
      <c r="F8" s="13"/>
    </row>
    <row r="9">
      <c r="A9" s="14"/>
      <c r="B9" s="14"/>
      <c r="C9" s="15" t="str">
        <f>IFERROR(__xludf.DUMMYFUNCTION("filter('Primary Missions'!$C$2:$C$10,'Primary Missions'!$A$2:$A$10=B8)"),"At the end of each player’s Command phase, the player whose turn it is scores VP as follows (up to 15VP per turn);
3VP for each objective marker they control
3VP for each site of power they have empowered
Note that these are cumulative, so a player that"&amp;" controls one objective marker they have also empowered will score 6VP that turn")</f>
        <v>At the end of each player’s Command phase, the player whose turn it is scores VP as follows (up to 15VP per turn);
3VP for each objective marker they control
3VP for each site of power they have empowered
Note that these are cumulative, so a player that controls one objective marker they have also empowered will score 6VP that turn</v>
      </c>
      <c r="F9" s="16"/>
    </row>
    <row r="10">
      <c r="A10" s="14"/>
      <c r="B10" s="14"/>
      <c r="C10" s="17" t="s">
        <v>13</v>
      </c>
      <c r="F10" s="16"/>
    </row>
    <row r="11">
      <c r="A11" s="14"/>
      <c r="B11" s="18"/>
      <c r="C11" s="19" t="str">
        <f>IFERROR(__xludf.DUMMYFUNCTION("filter('Primary Missions'!$D$2:$D$10,'Primary Missions'!$A$2:$A$10=B8)"),"The player who has the first turn scores VP as described above.
The player who has the second turn scores VP as described above, but does so at the end of their turn instead of at the end of their Command phase.")</f>
        <v>The player who has the first turn scores VP as described above.
The player who has the second turn scores VP as described above, but does so at the end of their turn instead of at the end of their Command phase.</v>
      </c>
      <c r="F11" s="16"/>
    </row>
    <row r="12">
      <c r="A12" s="14"/>
      <c r="B12" s="20" t="str">
        <f>Setup!C3</f>
        <v>Chilling Rain</v>
      </c>
      <c r="C12" s="21" t="str">
        <f>IFERROR(__xludf.DUMMYFUNCTION("filter('Mission Rules'!$B$2:$B$13,'Mission Rules'!$A$2:$A$13=B12)"),"In this mission, no additional mission rules apply")</f>
        <v>In this mission, no additional mission rules apply</v>
      </c>
      <c r="F12" s="16"/>
    </row>
    <row r="13" ht="101.25" customHeight="1">
      <c r="A13" s="18"/>
      <c r="B13" s="22"/>
      <c r="C13" s="23"/>
      <c r="D13" s="23"/>
      <c r="E13" s="24"/>
      <c r="F13" s="25"/>
    </row>
    <row r="14" ht="101.25" customHeight="1">
      <c r="A14" s="26"/>
      <c r="E14" s="27"/>
      <c r="F14" s="27"/>
    </row>
    <row r="15">
      <c r="A15" s="8">
        <v>3.0</v>
      </c>
      <c r="B15" s="9" t="str">
        <f>Setup!B4</f>
        <v>Priority Targets</v>
      </c>
      <c r="C15" s="10" t="s">
        <v>12</v>
      </c>
      <c r="D15" s="11" t="str">
        <f>Setup!D4</f>
        <v>Dawn of War</v>
      </c>
      <c r="E15" s="12" t="str">
        <f>if(D15=Deployment!$A$2,Deployment!$B$2,(if(D15=Deployment!$A$3,Deployment!$B$3,if(D15=Deployment!$A$4,Deployment!$B$4,(if(D15=Deployment!$A$5,Deployment!$B$5,Deployment!$B$6))))))</f>
        <v/>
      </c>
      <c r="F15" s="13"/>
    </row>
    <row r="16">
      <c r="A16" s="14"/>
      <c r="B16" s="14"/>
      <c r="C16" s="15" t="str">
        <f>IFERROR(__xludf.DUMMYFUNCTION("filter('Primary Missions'!$C$2:$C$10,'Primary Missions'!$A$2:$A$10=B15)"),"At the end of each Command phase, the player whose turn it is scores 5VP for each objective marker they control (up to 15VP per turn)")</f>
        <v>At the end of each Command phase, the player whose turn it is scores 5VP for each objective marker they control (up to 15VP per turn)</v>
      </c>
      <c r="F16" s="16"/>
    </row>
    <row r="17">
      <c r="A17" s="14"/>
      <c r="B17" s="14"/>
      <c r="C17" s="17" t="s">
        <v>13</v>
      </c>
      <c r="F17" s="16"/>
    </row>
    <row r="18">
      <c r="A18" s="14"/>
      <c r="B18" s="18"/>
      <c r="C18" s="19" t="str">
        <f>IFERROR(__xludf.DUMMYFUNCTION("filter('Primary Missions'!$D$2:$D$10,'Primary Missions'!$A$2:$A$10=B15)"),"At the end of each Command phase, the player whose turn it is scores 5VP for each objective marker they control (up to 15VP per turn)")</f>
        <v>At the end of each Command phase, the player whose turn it is scores 5VP for each objective marker they control (up to 15VP per turn)</v>
      </c>
      <c r="F18" s="16"/>
    </row>
    <row r="19">
      <c r="A19" s="14"/>
      <c r="B19" s="20" t="str">
        <f>Setup!C4</f>
        <v>Chosen Battlefield</v>
      </c>
      <c r="C19" s="21" t="str">
        <f>IFERROR(__xludf.DUMMYFUNCTION("filter('Mission Rules'!$B$2:$B$13,'Mission Rules'!$A$2:$A$13=B19)"),"In this mission, objective markers are not placed as shown on the Deployment card drawn. Instead, players roll off at the start of the Place Objective Markers step, then alternate setting up objective markers, one at a time, starting with the winner of th"&amp;"e roll off.
One objective marker must be placed wholly within each deployment zone, and the remaining objective markers must be played wholly within No Man’s Land, as shown on the Deployment card drawn. Objective markers must be placed more than 6” away f"&amp;"rom any battlefield edge and more than 9” away from all other objective markers.
If for whatever reason it is not possible to set up an objective marker as described above, it is not placed on the battlefield.
If any rules require players to set up additi"&amp;"onal objective markers (e.g. Hidden Supplies) during the Place Objective Markers step, players set them up as described on this Mission Rule card.
If any rules instruct players to remove one or more objective markers, do so after setting them all up.")</f>
        <v>In this mission, objective markers are not placed as shown on the Deployment card drawn. Instead, players roll off at the start of the Place Objective Markers step, then alternate setting up objective markers, one at a time, starting with the winner of the roll off.
One objective marker must be placed wholly within each deployment zone, and the remaining objective markers must be played wholly within No Man’s Land, as shown on the Deployment card drawn. Objective markers must be placed more than 6” away from any battlefield edge and more than 9” away from all other objective markers.
If for whatever reason it is not possible to set up an objective marker as described above, it is not placed on the battlefield.
If any rules require players to set up additional objective markers (e.g. Hidden Supplies) during the Place Objective Markers step, players set them up as described on this Mission Rule card.
If any rules instruct players to remove one or more objective markers, do so after setting them all up.</v>
      </c>
      <c r="F19" s="16"/>
    </row>
    <row r="20" ht="101.25" customHeight="1">
      <c r="A20" s="18"/>
      <c r="B20" s="22"/>
      <c r="C20" s="23"/>
      <c r="D20" s="23"/>
      <c r="E20" s="24"/>
      <c r="F20" s="25"/>
    </row>
    <row r="21">
      <c r="A21" s="8">
        <v>4.0</v>
      </c>
      <c r="B21" s="9" t="str">
        <f>Setup!B5</f>
        <v/>
      </c>
      <c r="C21" s="10" t="s">
        <v>12</v>
      </c>
      <c r="D21" s="11" t="str">
        <f>Setup!D5</f>
        <v/>
      </c>
      <c r="E21" s="12" t="str">
        <f>if(D21=Deployment!$A$2,Deployment!$B$2,(if(D21=Deployment!$A$3,Deployment!$B$3,if(D21=Deployment!$A$4,Deployment!$B$4,(if(D21=Deployment!$A$5,Deployment!$B$5,Deployment!$B$6))))))</f>
        <v/>
      </c>
      <c r="F21" s="13"/>
    </row>
    <row r="22">
      <c r="A22" s="14"/>
      <c r="B22" s="14"/>
      <c r="C22" s="15" t="str">
        <f>IFERROR(__xludf.DUMMYFUNCTION("filter('Primary Missions'!$C$2:$C$10,'Primary Missions'!$A$2:$A$10=B21)"),"#N/A")</f>
        <v>#N/A</v>
      </c>
      <c r="F22" s="16"/>
    </row>
    <row r="23">
      <c r="A23" s="14"/>
      <c r="B23" s="14"/>
      <c r="C23" s="17" t="s">
        <v>13</v>
      </c>
      <c r="F23" s="16"/>
    </row>
    <row r="24">
      <c r="A24" s="14"/>
      <c r="B24" s="18"/>
      <c r="C24" s="19" t="str">
        <f>IFERROR(__xludf.DUMMYFUNCTION("filter('Primary Missions'!$D$2:$D$10,'Primary Missions'!$A$2:$A$10=B21)"),"#N/A")</f>
        <v>#N/A</v>
      </c>
      <c r="F24" s="16"/>
    </row>
    <row r="25">
      <c r="A25" s="14"/>
      <c r="B25" s="20" t="str">
        <f>Setup!C5</f>
        <v/>
      </c>
      <c r="C25" s="21" t="str">
        <f>IFERROR(__xludf.DUMMYFUNCTION("filter('Mission Rules'!$B$2:$B$13,'Mission Rules'!$A$2:$A$13=B25)"),"#N/A")</f>
        <v>#N/A</v>
      </c>
      <c r="F25" s="16"/>
    </row>
    <row r="26" ht="101.25" customHeight="1">
      <c r="A26" s="18"/>
      <c r="B26" s="22"/>
      <c r="C26" s="23"/>
      <c r="D26" s="23"/>
      <c r="E26" s="24"/>
      <c r="F26" s="25"/>
    </row>
    <row r="27" ht="101.25" customHeight="1">
      <c r="A27" s="26"/>
      <c r="E27" s="27"/>
      <c r="F27" s="27"/>
    </row>
    <row r="28">
      <c r="A28" s="8">
        <v>5.0</v>
      </c>
      <c r="B28" s="9" t="str">
        <f>Setup!B6</f>
        <v/>
      </c>
      <c r="C28" s="10" t="s">
        <v>12</v>
      </c>
      <c r="D28" s="11" t="str">
        <f>Setup!D6</f>
        <v/>
      </c>
      <c r="E28" s="12" t="str">
        <f>if(D28=Deployment!$A$2,Deployment!$B$2,(if(D28=Deployment!$A$3,Deployment!$B$3,if(D28=Deployment!$A$4,Deployment!$B$4,(if(D28=Deployment!$A$5,Deployment!$B$5,Deployment!$B$6))))))</f>
        <v/>
      </c>
      <c r="F28" s="13"/>
    </row>
    <row r="29">
      <c r="A29" s="14"/>
      <c r="B29" s="14"/>
      <c r="C29" s="15" t="str">
        <f>IFERROR(__xludf.DUMMYFUNCTION("filter('Primary Missions'!$C$2:$C$10,'Primary Missions'!$A$2:$A$10=B28)"),"#N/A")</f>
        <v>#N/A</v>
      </c>
      <c r="F29" s="16"/>
    </row>
    <row r="30">
      <c r="A30" s="14"/>
      <c r="B30" s="14"/>
      <c r="C30" s="17" t="s">
        <v>13</v>
      </c>
      <c r="F30" s="16"/>
    </row>
    <row r="31">
      <c r="A31" s="14"/>
      <c r="B31" s="18"/>
      <c r="C31" s="19" t="str">
        <f>IFERROR(__xludf.DUMMYFUNCTION("filter('Primary Missions'!$D$2:$D$10,'Primary Missions'!$A$2:$A$10=B28)"),"#N/A")</f>
        <v>#N/A</v>
      </c>
      <c r="F31" s="16"/>
    </row>
    <row r="32">
      <c r="A32" s="14"/>
      <c r="B32" s="20" t="str">
        <f>Setup!C6</f>
        <v/>
      </c>
      <c r="C32" s="21" t="str">
        <f>IFERROR(__xludf.DUMMYFUNCTION("filter('Mission Rules'!$B$2:$B$13,'Mission Rules'!$A$2:$A$13=B32)"),"#N/A")</f>
        <v>#N/A</v>
      </c>
      <c r="F32" s="16"/>
    </row>
    <row r="33" ht="101.25" customHeight="1">
      <c r="A33" s="18"/>
      <c r="B33" s="22"/>
      <c r="C33" s="23"/>
      <c r="D33" s="23"/>
      <c r="E33" s="24"/>
      <c r="F33" s="25"/>
    </row>
    <row r="34">
      <c r="A34" s="8">
        <v>6.0</v>
      </c>
      <c r="B34" s="9" t="str">
        <f>Setup!B7</f>
        <v/>
      </c>
      <c r="C34" s="10" t="s">
        <v>12</v>
      </c>
      <c r="D34" s="11" t="str">
        <f>Setup!D7</f>
        <v/>
      </c>
      <c r="E34" s="12" t="str">
        <f>if(D34=Deployment!$A$2,Deployment!$B$2,(if(D34=Deployment!$A$3,Deployment!$B$3,if(D34=Deployment!$A$4,Deployment!$B$4,(if(D34=Deployment!$A$5,Deployment!$B$5,Deployment!$B$6))))))</f>
        <v/>
      </c>
      <c r="F34" s="13"/>
    </row>
    <row r="35">
      <c r="A35" s="14"/>
      <c r="B35" s="14"/>
      <c r="C35" s="15" t="str">
        <f>IFERROR(__xludf.DUMMYFUNCTION("filter('Primary Missions'!$C$2:$C$10,'Primary Missions'!$A$2:$A$10=B34)"),"#N/A")</f>
        <v>#N/A</v>
      </c>
      <c r="F35" s="16"/>
    </row>
    <row r="36">
      <c r="A36" s="14"/>
      <c r="B36" s="14"/>
      <c r="C36" s="17" t="s">
        <v>13</v>
      </c>
      <c r="F36" s="16"/>
    </row>
    <row r="37">
      <c r="A37" s="14"/>
      <c r="B37" s="18"/>
      <c r="C37" s="19" t="str">
        <f>IFERROR(__xludf.DUMMYFUNCTION("filter('Primary Missions'!$D$2:$D$10,'Primary Missions'!$A$2:$A$10=B34)"),"#N/A")</f>
        <v>#N/A</v>
      </c>
      <c r="F37" s="16"/>
    </row>
    <row r="38">
      <c r="A38" s="14"/>
      <c r="B38" s="20" t="str">
        <f>Setup!C7</f>
        <v/>
      </c>
      <c r="C38" s="21" t="str">
        <f>IFERROR(__xludf.DUMMYFUNCTION("filter('Mission Rules'!$B$2:$B$13,'Mission Rules'!$A$2:$A$13=B38)"),"#N/A")</f>
        <v>#N/A</v>
      </c>
      <c r="F38" s="16"/>
    </row>
    <row r="39" ht="101.25" customHeight="1">
      <c r="A39" s="18"/>
      <c r="B39" s="22"/>
      <c r="C39" s="23"/>
      <c r="D39" s="23"/>
      <c r="E39" s="24"/>
      <c r="F39" s="25"/>
    </row>
    <row r="40" ht="101.25" customHeight="1">
      <c r="A40" s="26"/>
      <c r="E40" s="27"/>
      <c r="F40" s="27"/>
    </row>
    <row r="41">
      <c r="A41" s="8">
        <v>7.0</v>
      </c>
      <c r="B41" s="9" t="str">
        <f>Setup!B8</f>
        <v/>
      </c>
      <c r="C41" s="10" t="s">
        <v>12</v>
      </c>
      <c r="D41" s="11" t="str">
        <f>Setup!D8</f>
        <v/>
      </c>
      <c r="E41" s="12" t="str">
        <f>if(D41=Deployment!$A$2,Deployment!$B$2,(if(D41=Deployment!$A$3,Deployment!$B$3,if(D41=Deployment!$A$4,Deployment!$B$4,(if(D41=Deployment!$A$5,Deployment!$B$5,Deployment!$B$6))))))</f>
        <v/>
      </c>
      <c r="F41" s="13"/>
    </row>
    <row r="42">
      <c r="A42" s="14"/>
      <c r="B42" s="14"/>
      <c r="C42" s="15" t="str">
        <f>IFERROR(__xludf.DUMMYFUNCTION("filter('Primary Missions'!$C$2:$C$10,'Primary Missions'!$A$2:$A$10=B41)"),"#N/A")</f>
        <v>#N/A</v>
      </c>
      <c r="F42" s="16"/>
    </row>
    <row r="43">
      <c r="A43" s="14"/>
      <c r="B43" s="14"/>
      <c r="C43" s="17" t="s">
        <v>13</v>
      </c>
      <c r="F43" s="16"/>
    </row>
    <row r="44">
      <c r="A44" s="14"/>
      <c r="B44" s="18"/>
      <c r="C44" s="19" t="str">
        <f>IFERROR(__xludf.DUMMYFUNCTION("filter('Primary Missions'!$D$2:$D$10,'Primary Missions'!$A$2:$A$10=B41)"),"#N/A")</f>
        <v>#N/A</v>
      </c>
      <c r="F44" s="16"/>
    </row>
    <row r="45">
      <c r="A45" s="14"/>
      <c r="B45" s="20" t="str">
        <f>Setup!C8</f>
        <v/>
      </c>
      <c r="C45" s="21" t="str">
        <f>IFERROR(__xludf.DUMMYFUNCTION("filter('Mission Rules'!$B$2:$B$13,'Mission Rules'!$A$2:$A$13=B45)"),"#N/A")</f>
        <v>#N/A</v>
      </c>
      <c r="F45" s="16"/>
    </row>
    <row r="46" ht="101.25" customHeight="1">
      <c r="A46" s="18"/>
      <c r="B46" s="22"/>
      <c r="C46" s="23"/>
      <c r="D46" s="23"/>
      <c r="E46" s="24"/>
      <c r="F46" s="25"/>
    </row>
    <row r="47">
      <c r="A47" s="8">
        <v>8.0</v>
      </c>
      <c r="B47" s="9" t="str">
        <f>Setup!B9</f>
        <v/>
      </c>
      <c r="C47" s="10" t="s">
        <v>12</v>
      </c>
      <c r="D47" s="11" t="str">
        <f>Setup!D9</f>
        <v/>
      </c>
      <c r="E47" s="12" t="str">
        <f>if(D47=Deployment!$A$2,Deployment!$B$2,(if(D47=Deployment!$A$3,Deployment!$B$3,if(D47=Deployment!$A$4,Deployment!$B$4,(if(D47=Deployment!$A$5,Deployment!$B$5,Deployment!$B$6))))))</f>
        <v/>
      </c>
      <c r="F47" s="13"/>
    </row>
    <row r="48">
      <c r="A48" s="14"/>
      <c r="B48" s="14"/>
      <c r="C48" s="15" t="str">
        <f>IFERROR(__xludf.DUMMYFUNCTION("filter('Primary Missions'!$C$2:$C$10,'Primary Missions'!$A$2:$A$10=B47)"),"#N/A")</f>
        <v>#N/A</v>
      </c>
      <c r="F48" s="16"/>
    </row>
    <row r="49">
      <c r="A49" s="14"/>
      <c r="B49" s="14"/>
      <c r="C49" s="17" t="s">
        <v>13</v>
      </c>
      <c r="F49" s="16"/>
    </row>
    <row r="50">
      <c r="A50" s="14"/>
      <c r="B50" s="18"/>
      <c r="C50" s="19" t="str">
        <f>IFERROR(__xludf.DUMMYFUNCTION("filter('Primary Missions'!$D$2:$D$10,'Primary Missions'!$A$2:$A$10=B47)"),"#N/A")</f>
        <v>#N/A</v>
      </c>
      <c r="F50" s="16"/>
    </row>
    <row r="51">
      <c r="A51" s="14"/>
      <c r="B51" s="20" t="str">
        <f>Setup!C9</f>
        <v/>
      </c>
      <c r="C51" s="21" t="str">
        <f>IFERROR(__xludf.DUMMYFUNCTION("filter('Mission Rules'!$B$2:$B$13,'Mission Rules'!$A$2:$A$13=B51)"),"#N/A")</f>
        <v>#N/A</v>
      </c>
      <c r="F51" s="16"/>
    </row>
    <row r="52" ht="101.25" customHeight="1">
      <c r="A52" s="18"/>
      <c r="B52" s="22"/>
      <c r="C52" s="23"/>
      <c r="D52" s="23"/>
      <c r="E52" s="24"/>
      <c r="F52" s="25"/>
    </row>
    <row r="53" ht="101.25" customHeight="1">
      <c r="A53" s="26"/>
      <c r="E53" s="27"/>
      <c r="F53" s="27"/>
    </row>
    <row r="54">
      <c r="A54" s="8">
        <v>9.0</v>
      </c>
      <c r="B54" s="9" t="str">
        <f>Setup!B10</f>
        <v/>
      </c>
      <c r="C54" s="10" t="s">
        <v>12</v>
      </c>
      <c r="D54" s="11" t="str">
        <f>Setup!D10</f>
        <v/>
      </c>
      <c r="E54" s="12" t="str">
        <f>if(D54=Deployment!$A$2,Deployment!$B$2,(if(D54=Deployment!$A$3,Deployment!$B$3,if(D54=Deployment!$A$4,Deployment!$B$4,(if(D54=Deployment!$A$5,Deployment!$B$5,Deployment!$B$6))))))</f>
        <v/>
      </c>
      <c r="F54" s="13"/>
    </row>
    <row r="55">
      <c r="A55" s="14"/>
      <c r="B55" s="14"/>
      <c r="C55" s="15" t="str">
        <f>IFERROR(__xludf.DUMMYFUNCTION("filter('Primary Missions'!$C$2:$C$10,'Primary Missions'!$A$2:$A$10=B54)"),"#N/A")</f>
        <v>#N/A</v>
      </c>
      <c r="F55" s="16"/>
    </row>
    <row r="56">
      <c r="A56" s="14"/>
      <c r="B56" s="14"/>
      <c r="C56" s="17" t="s">
        <v>13</v>
      </c>
      <c r="F56" s="16"/>
    </row>
    <row r="57">
      <c r="A57" s="14"/>
      <c r="B57" s="18"/>
      <c r="C57" s="19" t="str">
        <f>IFERROR(__xludf.DUMMYFUNCTION("filter('Primary Missions'!$D$2:$D$10,'Primary Missions'!$A$2:$A$10=B54)"),"#N/A")</f>
        <v>#N/A</v>
      </c>
      <c r="F57" s="16"/>
    </row>
    <row r="58">
      <c r="A58" s="14"/>
      <c r="B58" s="20" t="str">
        <f>Setup!C10</f>
        <v/>
      </c>
      <c r="C58" s="21" t="str">
        <f>IFERROR(__xludf.DUMMYFUNCTION("filter('Mission Rules'!$B$2:$B$13,'Mission Rules'!$A$2:$A$13=B58)"),"#N/A")</f>
        <v>#N/A</v>
      </c>
      <c r="F58" s="16"/>
    </row>
    <row r="59" ht="101.25" customHeight="1">
      <c r="A59" s="18"/>
      <c r="B59" s="22"/>
      <c r="C59" s="23"/>
      <c r="D59" s="23"/>
      <c r="E59" s="24"/>
      <c r="F59" s="25"/>
    </row>
  </sheetData>
  <mergeCells count="29">
    <mergeCell ref="B1:C1"/>
    <mergeCell ref="A2:A7"/>
    <mergeCell ref="B2:B5"/>
    <mergeCell ref="E2:F7"/>
    <mergeCell ref="A8:A13"/>
    <mergeCell ref="B8:B11"/>
    <mergeCell ref="E8:F13"/>
    <mergeCell ref="E21:F26"/>
    <mergeCell ref="E28:F33"/>
    <mergeCell ref="E34:F39"/>
    <mergeCell ref="E41:F46"/>
    <mergeCell ref="E47:F52"/>
    <mergeCell ref="E54:F59"/>
    <mergeCell ref="A15:A20"/>
    <mergeCell ref="B15:B18"/>
    <mergeCell ref="E15:F20"/>
    <mergeCell ref="A21:A26"/>
    <mergeCell ref="B21:B24"/>
    <mergeCell ref="A28:A33"/>
    <mergeCell ref="B28:B31"/>
    <mergeCell ref="A54:A59"/>
    <mergeCell ref="A60:A65"/>
    <mergeCell ref="A34:A39"/>
    <mergeCell ref="B34:B37"/>
    <mergeCell ref="A41:A46"/>
    <mergeCell ref="B41:B44"/>
    <mergeCell ref="A47:A52"/>
    <mergeCell ref="B47:B50"/>
    <mergeCell ref="B54:B5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37.5"/>
    <col customWidth="1" min="4" max="4" width="25.13"/>
  </cols>
  <sheetData>
    <row r="1">
      <c r="A1" s="28" t="s">
        <v>14</v>
      </c>
      <c r="B1" s="28" t="s">
        <v>15</v>
      </c>
      <c r="C1" s="28" t="s">
        <v>16</v>
      </c>
      <c r="D1" s="28" t="s">
        <v>17</v>
      </c>
      <c r="E1" s="28" t="s">
        <v>18</v>
      </c>
    </row>
    <row r="2">
      <c r="A2" s="29" t="s">
        <v>4</v>
      </c>
      <c r="B2" s="20" t="s">
        <v>19</v>
      </c>
      <c r="C2" s="20" t="s">
        <v>20</v>
      </c>
      <c r="D2" s="20" t="s">
        <v>21</v>
      </c>
      <c r="E2" s="20" t="s">
        <v>19</v>
      </c>
      <c r="F2" s="1" t="s">
        <v>22</v>
      </c>
    </row>
    <row r="3">
      <c r="A3" s="29" t="s">
        <v>23</v>
      </c>
      <c r="B3" s="20" t="s">
        <v>24</v>
      </c>
      <c r="C3" s="20" t="s">
        <v>20</v>
      </c>
      <c r="D3" s="20" t="s">
        <v>21</v>
      </c>
      <c r="E3" s="20" t="s">
        <v>25</v>
      </c>
      <c r="F3" s="1" t="s">
        <v>22</v>
      </c>
    </row>
    <row r="4">
      <c r="A4" s="29" t="s">
        <v>26</v>
      </c>
      <c r="B4" s="20" t="s">
        <v>27</v>
      </c>
      <c r="C4" s="20" t="s">
        <v>28</v>
      </c>
      <c r="D4" s="20" t="s">
        <v>21</v>
      </c>
      <c r="E4" s="20" t="s">
        <v>19</v>
      </c>
      <c r="F4" s="1" t="s">
        <v>22</v>
      </c>
    </row>
    <row r="5">
      <c r="A5" s="29" t="s">
        <v>7</v>
      </c>
      <c r="B5" s="20" t="s">
        <v>29</v>
      </c>
      <c r="C5" s="20" t="s">
        <v>30</v>
      </c>
      <c r="D5" s="20" t="s">
        <v>21</v>
      </c>
      <c r="E5" s="20" t="s">
        <v>19</v>
      </c>
      <c r="F5" s="1" t="s">
        <v>22</v>
      </c>
    </row>
    <row r="6">
      <c r="A6" s="29" t="s">
        <v>31</v>
      </c>
      <c r="B6" s="20" t="s">
        <v>32</v>
      </c>
      <c r="C6" s="20" t="s">
        <v>33</v>
      </c>
      <c r="D6" s="20" t="s">
        <v>21</v>
      </c>
      <c r="E6" s="20" t="s">
        <v>19</v>
      </c>
      <c r="F6" s="1" t="s">
        <v>22</v>
      </c>
    </row>
    <row r="7">
      <c r="A7" s="29" t="s">
        <v>9</v>
      </c>
      <c r="B7" s="20" t="s">
        <v>19</v>
      </c>
      <c r="C7" s="20" t="s">
        <v>20</v>
      </c>
      <c r="D7" s="20" t="s">
        <v>20</v>
      </c>
      <c r="E7" s="20" t="s">
        <v>34</v>
      </c>
      <c r="F7" s="1" t="s">
        <v>22</v>
      </c>
    </row>
    <row r="8">
      <c r="A8" s="29" t="s">
        <v>35</v>
      </c>
      <c r="B8" s="20" t="s">
        <v>36</v>
      </c>
      <c r="C8" s="20" t="s">
        <v>37</v>
      </c>
      <c r="D8" s="20" t="s">
        <v>38</v>
      </c>
      <c r="E8" s="20" t="s">
        <v>19</v>
      </c>
    </row>
    <row r="9">
      <c r="A9" s="29" t="s">
        <v>39</v>
      </c>
      <c r="B9" s="20" t="s">
        <v>40</v>
      </c>
      <c r="C9" s="20" t="s">
        <v>41</v>
      </c>
      <c r="D9" s="20" t="s">
        <v>41</v>
      </c>
      <c r="E9" s="20" t="s">
        <v>19</v>
      </c>
    </row>
    <row r="10">
      <c r="A10" s="29" t="s">
        <v>42</v>
      </c>
      <c r="B10" s="20" t="s">
        <v>43</v>
      </c>
      <c r="C10" s="20" t="s">
        <v>44</v>
      </c>
      <c r="D10" s="20" t="s">
        <v>21</v>
      </c>
      <c r="E10" s="20" t="s">
        <v>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68.38"/>
  </cols>
  <sheetData>
    <row r="1">
      <c r="A1" s="28" t="s">
        <v>14</v>
      </c>
      <c r="B1" s="28" t="s">
        <v>45</v>
      </c>
    </row>
    <row r="2">
      <c r="A2" s="30" t="s">
        <v>5</v>
      </c>
      <c r="B2" s="31" t="s">
        <v>46</v>
      </c>
    </row>
    <row r="3">
      <c r="A3" s="30" t="s">
        <v>47</v>
      </c>
      <c r="B3" s="31" t="s">
        <v>48</v>
      </c>
    </row>
    <row r="4">
      <c r="A4" s="30" t="s">
        <v>49</v>
      </c>
      <c r="B4" s="31" t="s">
        <v>50</v>
      </c>
    </row>
    <row r="5">
      <c r="A5" s="30" t="s">
        <v>51</v>
      </c>
      <c r="B5" s="31" t="s">
        <v>52</v>
      </c>
    </row>
    <row r="6">
      <c r="A6" s="30" t="s">
        <v>53</v>
      </c>
      <c r="B6" s="31" t="s">
        <v>54</v>
      </c>
    </row>
    <row r="7">
      <c r="A7" s="30" t="s">
        <v>55</v>
      </c>
      <c r="B7" s="31" t="s">
        <v>56</v>
      </c>
    </row>
    <row r="8">
      <c r="A8" s="30" t="s">
        <v>57</v>
      </c>
      <c r="B8" s="31" t="s">
        <v>58</v>
      </c>
    </row>
    <row r="9">
      <c r="A9" s="30" t="s">
        <v>10</v>
      </c>
      <c r="B9" s="31" t="s">
        <v>59</v>
      </c>
    </row>
    <row r="10">
      <c r="A10" s="30" t="s">
        <v>60</v>
      </c>
      <c r="B10" s="31" t="s">
        <v>61</v>
      </c>
    </row>
    <row r="11">
      <c r="A11" s="30" t="s">
        <v>62</v>
      </c>
      <c r="B11" s="31" t="s">
        <v>63</v>
      </c>
    </row>
    <row r="12">
      <c r="A12" s="30" t="s">
        <v>64</v>
      </c>
      <c r="B12" s="31" t="s">
        <v>65</v>
      </c>
    </row>
    <row r="13">
      <c r="A13" s="30" t="s">
        <v>66</v>
      </c>
      <c r="B13" s="31" t="s">
        <v>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v>
      </c>
    </row>
    <row r="2">
      <c r="A2" s="1" t="s">
        <v>6</v>
      </c>
      <c r="B2" s="3"/>
    </row>
    <row r="3">
      <c r="A3" s="1" t="s">
        <v>8</v>
      </c>
      <c r="B3" s="3"/>
    </row>
    <row r="4">
      <c r="A4" s="1" t="s">
        <v>68</v>
      </c>
      <c r="B4" s="3"/>
    </row>
    <row r="5">
      <c r="A5" s="1" t="s">
        <v>11</v>
      </c>
      <c r="B5" s="3"/>
    </row>
    <row r="6">
      <c r="A6" s="1" t="s">
        <v>69</v>
      </c>
      <c r="B6" s="3"/>
    </row>
  </sheetData>
  <drawing r:id="rId1"/>
</worksheet>
</file>