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Prince Mugrin\سطح المكتب\Haven Hood - Electrical\"/>
    </mc:Choice>
  </mc:AlternateContent>
  <xr:revisionPtr revIDLastSave="0" documentId="13_ncr:1_{5870D3E3-6501-4F4C-B898-79D100A9B190}" xr6:coauthVersionLast="47" xr6:coauthVersionMax="47" xr10:uidLastSave="{00000000-0000-0000-0000-000000000000}"/>
  <bookViews>
    <workbookView xWindow="-120" yWindow="-120" windowWidth="20730" windowHeight="11040" activeTab="4" xr2:uid="{EC4E455D-71A7-4DB5-BA62-A0E893E5A8D5}"/>
  </bookViews>
  <sheets>
    <sheet name="Type 1" sheetId="4" r:id="rId1"/>
    <sheet name="Type 2" sheetId="3" r:id="rId2"/>
    <sheet name="Type 3" sheetId="2" r:id="rId3"/>
    <sheet name="Type 4" sheetId="5" r:id="rId4"/>
    <sheet name="Mosqu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5" l="1"/>
  <c r="S12" i="5"/>
  <c r="T12" i="5" s="1"/>
  <c r="N11" i="5"/>
  <c r="O11" i="5" s="1"/>
  <c r="P11" i="5" s="1"/>
  <c r="Q11" i="5" s="1"/>
  <c r="T11" i="5" s="1"/>
  <c r="T10" i="5"/>
  <c r="T9" i="5"/>
  <c r="T8" i="5"/>
  <c r="T7" i="5"/>
  <c r="N6" i="5"/>
  <c r="O6" i="5" s="1"/>
  <c r="P6" i="5" s="1"/>
  <c r="Q6" i="5" s="1"/>
  <c r="T6" i="5" s="1"/>
  <c r="T5" i="5"/>
  <c r="N4" i="5"/>
  <c r="O4" i="5" s="1"/>
  <c r="P4" i="5" s="1"/>
  <c r="Q4" i="5" s="1"/>
  <c r="T4" i="5" s="1"/>
  <c r="Q3" i="5"/>
  <c r="T3" i="5" s="1"/>
  <c r="N3" i="5"/>
  <c r="O3" i="5" s="1"/>
  <c r="U3" i="3"/>
  <c r="S14" i="3"/>
  <c r="T14" i="3" s="1"/>
  <c r="N20" i="3"/>
  <c r="O20" i="3" s="1"/>
  <c r="P20" i="3" s="1"/>
  <c r="Q20" i="3" s="1"/>
  <c r="T20" i="3" s="1"/>
  <c r="N19" i="3"/>
  <c r="O19" i="3" s="1"/>
  <c r="Q19" i="3" s="1"/>
  <c r="T19" i="3" s="1"/>
  <c r="T18" i="3"/>
  <c r="N17" i="3"/>
  <c r="O17" i="3" s="1"/>
  <c r="P17" i="3" s="1"/>
  <c r="Q17" i="3" s="1"/>
  <c r="T17" i="3" s="1"/>
  <c r="N16" i="3"/>
  <c r="O16" i="3" s="1"/>
  <c r="Q16" i="3" s="1"/>
  <c r="T16" i="3" s="1"/>
  <c r="T15" i="3"/>
  <c r="Q15" i="3"/>
  <c r="N15" i="3"/>
  <c r="O15" i="3" s="1"/>
  <c r="N13" i="3"/>
  <c r="O13" i="3" s="1"/>
  <c r="P13" i="3" s="1"/>
  <c r="Q13" i="3" s="1"/>
  <c r="T13" i="3" s="1"/>
  <c r="N12" i="3"/>
  <c r="O12" i="3" s="1"/>
  <c r="P12" i="3" s="1"/>
  <c r="Q12" i="3" s="1"/>
  <c r="T12" i="3" s="1"/>
  <c r="T11" i="3"/>
  <c r="T10" i="3"/>
  <c r="T9" i="3"/>
  <c r="T8" i="3"/>
  <c r="O7" i="3"/>
  <c r="P7" i="3" s="1"/>
  <c r="Q7" i="3" s="1"/>
  <c r="T7" i="3" s="1"/>
  <c r="N7" i="3"/>
  <c r="N6" i="3"/>
  <c r="O6" i="3" s="1"/>
  <c r="P6" i="3" s="1"/>
  <c r="Q6" i="3" s="1"/>
  <c r="T6" i="3" s="1"/>
  <c r="T5" i="3"/>
  <c r="N4" i="3"/>
  <c r="O4" i="3" s="1"/>
  <c r="P4" i="3" s="1"/>
  <c r="Q4" i="3" s="1"/>
  <c r="T4" i="3" s="1"/>
  <c r="Q3" i="3"/>
  <c r="T3" i="3" s="1"/>
  <c r="N3" i="3"/>
  <c r="O3" i="3" s="1"/>
  <c r="S14" i="2"/>
  <c r="S13" i="2"/>
  <c r="S15" i="4"/>
  <c r="S13" i="4"/>
  <c r="N12" i="4"/>
  <c r="Q16" i="4"/>
  <c r="T16" i="4" s="1"/>
  <c r="N16" i="4"/>
  <c r="O16" i="4" s="1"/>
  <c r="T15" i="4"/>
  <c r="N14" i="4"/>
  <c r="O14" i="4" s="1"/>
  <c r="P14" i="4" s="1"/>
  <c r="Q14" i="4" s="1"/>
  <c r="T14" i="4" s="1"/>
  <c r="T13" i="4"/>
  <c r="U3" i="4" s="1"/>
  <c r="O12" i="4"/>
  <c r="P12" i="4" s="1"/>
  <c r="Q12" i="4" s="1"/>
  <c r="T12" i="4" s="1"/>
  <c r="T11" i="4"/>
  <c r="T10" i="4"/>
  <c r="T9" i="4"/>
  <c r="T8" i="4"/>
  <c r="N7" i="4"/>
  <c r="O7" i="4" s="1"/>
  <c r="P7" i="4" s="1"/>
  <c r="Q7" i="4" s="1"/>
  <c r="T7" i="4" s="1"/>
  <c r="N6" i="4"/>
  <c r="O6" i="4" s="1"/>
  <c r="Q6" i="4" s="1"/>
  <c r="T6" i="4" s="1"/>
  <c r="T5" i="4"/>
  <c r="N4" i="4"/>
  <c r="O4" i="4" s="1"/>
  <c r="P4" i="4" s="1"/>
  <c r="Q4" i="4" s="1"/>
  <c r="T4" i="4" s="1"/>
  <c r="Q3" i="4"/>
  <c r="T3" i="4" s="1"/>
  <c r="N3" i="4"/>
  <c r="O3" i="4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4" i="2"/>
  <c r="T5" i="2"/>
  <c r="T6" i="2"/>
  <c r="T7" i="2"/>
  <c r="T8" i="2"/>
  <c r="T3" i="2"/>
  <c r="Q19" i="2"/>
  <c r="Q15" i="2"/>
  <c r="N19" i="2"/>
  <c r="O19" i="2" s="1"/>
  <c r="P19" i="2" s="1"/>
  <c r="Q17" i="2"/>
  <c r="Q3" i="2"/>
  <c r="N4" i="2"/>
  <c r="O4" i="2" s="1"/>
  <c r="P4" i="2" s="1"/>
  <c r="N6" i="2"/>
  <c r="O6" i="2" s="1"/>
  <c r="P6" i="2" s="1"/>
  <c r="Q6" i="2" s="1"/>
  <c r="N7" i="2"/>
  <c r="O7" i="2" s="1"/>
  <c r="P7" i="2" s="1"/>
  <c r="N12" i="2"/>
  <c r="O12" i="2" s="1"/>
  <c r="P12" i="2" s="1"/>
  <c r="N15" i="2"/>
  <c r="O15" i="2" s="1"/>
  <c r="P15" i="2" s="1"/>
  <c r="N17" i="2"/>
  <c r="O17" i="2" s="1"/>
  <c r="N18" i="2"/>
  <c r="O18" i="2" s="1"/>
  <c r="P18" i="2" s="1"/>
  <c r="Q18" i="2" s="1"/>
  <c r="N3" i="2"/>
  <c r="O3" i="2" s="1"/>
  <c r="U3" i="2" l="1"/>
  <c r="Q7" i="2"/>
  <c r="Q4" i="2"/>
  <c r="Q12" i="2"/>
</calcChain>
</file>

<file path=xl/sharedStrings.xml><?xml version="1.0" encoding="utf-8"?>
<sst xmlns="http://schemas.openxmlformats.org/spreadsheetml/2006/main" count="136" uniqueCount="52">
  <si>
    <t>P rated (kW)</t>
  </si>
  <si>
    <t>Number of Devices</t>
  </si>
  <si>
    <t>Total Consumption (kW) / Device</t>
  </si>
  <si>
    <t>interance</t>
  </si>
  <si>
    <t xml:space="preserve">devices </t>
  </si>
  <si>
    <t xml:space="preserve">LED </t>
  </si>
  <si>
    <t>LED</t>
  </si>
  <si>
    <t>LED + Water Heater</t>
  </si>
  <si>
    <t>No. Sup-space</t>
  </si>
  <si>
    <t>Sub-Space</t>
  </si>
  <si>
    <t>Area m^2</t>
  </si>
  <si>
    <t>WC</t>
  </si>
  <si>
    <t>Corridor 2</t>
  </si>
  <si>
    <t>Corridor 1</t>
  </si>
  <si>
    <t>Male</t>
  </si>
  <si>
    <t>Female</t>
  </si>
  <si>
    <t>Praying Area</t>
  </si>
  <si>
    <t>Pathroom</t>
  </si>
  <si>
    <t>Water Heater + LED</t>
  </si>
  <si>
    <t>LED + Fans + Sound System</t>
  </si>
  <si>
    <t>LED + Fans</t>
  </si>
  <si>
    <t>Total Lumens (lm)</t>
  </si>
  <si>
    <t>No. of Lights</t>
  </si>
  <si>
    <t>Approx. (No. of Lights)</t>
  </si>
  <si>
    <t xml:space="preserve">Min. lux (lm/m^2) </t>
  </si>
  <si>
    <t>Demand Factor-DF</t>
  </si>
  <si>
    <t>LED + 2 Recepticales</t>
  </si>
  <si>
    <t>LED + Water Heater + Oven + Fredge + 2 Recepticals</t>
  </si>
  <si>
    <t>LED + 1 Receptical + Computer</t>
  </si>
  <si>
    <t xml:space="preserve">Devices </t>
  </si>
  <si>
    <t>Total Power (kWh) / Block</t>
  </si>
  <si>
    <t>Type 3</t>
  </si>
  <si>
    <t>Entrance</t>
  </si>
  <si>
    <t>Living Space</t>
  </si>
  <si>
    <t>Dining Space</t>
  </si>
  <si>
    <t>Kitchen</t>
  </si>
  <si>
    <t>Bedroom 1</t>
  </si>
  <si>
    <t>Bedroom 2</t>
  </si>
  <si>
    <t xml:space="preserve">Bathroom </t>
  </si>
  <si>
    <t>No. of Sup-Spaces</t>
  </si>
  <si>
    <t>Type 1</t>
  </si>
  <si>
    <t>Entrance 1</t>
  </si>
  <si>
    <t>Entrance 2</t>
  </si>
  <si>
    <t>Dining</t>
  </si>
  <si>
    <t>Bedroom</t>
  </si>
  <si>
    <t>LED + 1 Receptical</t>
  </si>
  <si>
    <t>Type 2</t>
  </si>
  <si>
    <t>Bedroom 3</t>
  </si>
  <si>
    <t xml:space="preserve">LED + 2 Receptical </t>
  </si>
  <si>
    <t>Type 4</t>
  </si>
  <si>
    <t>Bathroom</t>
  </si>
  <si>
    <t>Living-Bed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</si>
</sst>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Arial"/>
      <family val="2"/>
      <scheme val="minor"/>
    </font>
    <font>
      <b/>
      <sz val="16"/>
      <color rgb="FF000000"/>
      <name val="Courier New"/>
      <family val="3"/>
    </font>
    <font>
      <b/>
      <sz val="12"/>
      <color rgb="FF000000"/>
      <name val="Courier New"/>
      <family val="3"/>
    </font>
    <font>
      <b/>
      <sz val="20"/>
      <color theme="0"/>
      <name val="Courier New"/>
      <family val="3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6"/>
      <color theme="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4EDE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5" fontId="3" fillId="10" borderId="2" xfId="0" applyNumberFormat="1" applyFont="1" applyFill="1" applyBorder="1" applyAlignment="1">
      <alignment horizontal="center" vertical="center" wrapText="1"/>
    </xf>
    <xf numFmtId="165" fontId="3" fillId="10" borderId="3" xfId="0" applyNumberFormat="1" applyFont="1" applyFill="1" applyBorder="1" applyAlignment="1">
      <alignment horizontal="center" vertical="center" wrapText="1"/>
    </xf>
    <xf numFmtId="165" fontId="3" fillId="10" borderId="4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165" fontId="3" fillId="10" borderId="8" xfId="0" applyNumberFormat="1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CFC5"/>
      <color rgb="FFABC5B9"/>
      <color rgb="FF99B9AA"/>
      <color rgb="FFDEC7B4"/>
      <color rgb="FFE3CFBF"/>
      <color rgb="FFDDC5B1"/>
      <color rgb="FFEBDDD1"/>
      <color rgb="FFE9E1D3"/>
      <color rgb="FFFFEED9"/>
      <color rgb="FFFFE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DD73-F06A-4131-938B-4846E4B86B83}">
  <dimension ref="A1:U20"/>
  <sheetViews>
    <sheetView zoomScale="50" zoomScaleNormal="50" workbookViewId="0">
      <selection activeCell="E14" sqref="E14:K15"/>
    </sheetView>
  </sheetViews>
  <sheetFormatPr defaultRowHeight="14.25" x14ac:dyDescent="0.2"/>
  <cols>
    <col min="3" max="3" width="9" customWidth="1"/>
    <col min="4" max="4" width="11.25" bestFit="1" customWidth="1"/>
    <col min="11" max="11" width="9" customWidth="1"/>
    <col min="12" max="12" width="21.5" bestFit="1" customWidth="1"/>
    <col min="13" max="13" width="23.125" bestFit="1" customWidth="1"/>
    <col min="14" max="14" width="23.5" bestFit="1" customWidth="1"/>
    <col min="15" max="15" width="17.375" bestFit="1" customWidth="1"/>
    <col min="16" max="16" width="29.5" bestFit="1" customWidth="1"/>
    <col min="17" max="17" width="18.5" customWidth="1"/>
    <col min="18" max="18" width="17.875" customWidth="1"/>
    <col min="19" max="19" width="18.25" customWidth="1"/>
    <col min="20" max="20" width="23.625" customWidth="1"/>
    <col min="21" max="21" width="21.375" customWidth="1"/>
  </cols>
  <sheetData>
    <row r="1" spans="1:21" ht="57" customHeight="1" x14ac:dyDescent="0.2">
      <c r="A1" s="27" t="s">
        <v>40</v>
      </c>
      <c r="B1" s="56" t="s">
        <v>9</v>
      </c>
      <c r="C1" s="56"/>
      <c r="D1" s="58" t="s">
        <v>10</v>
      </c>
      <c r="E1" s="60" t="s">
        <v>29</v>
      </c>
      <c r="F1" s="60"/>
      <c r="G1" s="60"/>
      <c r="H1" s="60"/>
      <c r="I1" s="60"/>
      <c r="J1" s="60"/>
      <c r="K1" s="60"/>
      <c r="L1" s="62" t="s">
        <v>39</v>
      </c>
      <c r="M1" s="54" t="s">
        <v>24</v>
      </c>
      <c r="N1" s="54" t="s">
        <v>21</v>
      </c>
      <c r="O1" s="54" t="s">
        <v>22</v>
      </c>
      <c r="P1" s="54" t="s">
        <v>23</v>
      </c>
      <c r="Q1" s="50" t="s">
        <v>0</v>
      </c>
      <c r="R1" s="50" t="s">
        <v>25</v>
      </c>
      <c r="S1" s="50" t="s">
        <v>1</v>
      </c>
      <c r="T1" s="50" t="s">
        <v>2</v>
      </c>
      <c r="U1" s="52" t="s">
        <v>30</v>
      </c>
    </row>
    <row r="2" spans="1:21" ht="37.5" customHeight="1" thickBot="1" x14ac:dyDescent="0.25">
      <c r="A2" s="27"/>
      <c r="B2" s="57"/>
      <c r="C2" s="57"/>
      <c r="D2" s="59"/>
      <c r="E2" s="61"/>
      <c r="F2" s="61"/>
      <c r="G2" s="61"/>
      <c r="H2" s="61"/>
      <c r="I2" s="61"/>
      <c r="J2" s="61"/>
      <c r="K2" s="61"/>
      <c r="L2" s="63"/>
      <c r="M2" s="55"/>
      <c r="N2" s="55"/>
      <c r="O2" s="55"/>
      <c r="P2" s="55"/>
      <c r="Q2" s="51"/>
      <c r="R2" s="51"/>
      <c r="S2" s="51"/>
      <c r="T2" s="51"/>
      <c r="U2" s="53"/>
    </row>
    <row r="3" spans="1:21" ht="21" customHeight="1" x14ac:dyDescent="0.2">
      <c r="A3" s="27"/>
      <c r="B3" s="64" t="s">
        <v>41</v>
      </c>
      <c r="C3" s="64"/>
      <c r="D3" s="15">
        <v>2.8</v>
      </c>
      <c r="E3" s="65" t="s">
        <v>5</v>
      </c>
      <c r="F3" s="65"/>
      <c r="G3" s="65"/>
      <c r="H3" s="65"/>
      <c r="I3" s="65"/>
      <c r="J3" s="65"/>
      <c r="K3" s="65"/>
      <c r="L3" s="16">
        <v>1</v>
      </c>
      <c r="M3" s="17">
        <v>100</v>
      </c>
      <c r="N3" s="17">
        <f>M3*L3*D3</f>
        <v>280</v>
      </c>
      <c r="O3" s="18">
        <f>N3/900</f>
        <v>0.31111111111111112</v>
      </c>
      <c r="P3" s="17">
        <v>1</v>
      </c>
      <c r="Q3" s="19">
        <f>P3*0.01</f>
        <v>0.01</v>
      </c>
      <c r="R3" s="19">
        <v>1</v>
      </c>
      <c r="S3" s="10">
        <v>1</v>
      </c>
      <c r="T3" s="21">
        <f>Q3*R3*S3</f>
        <v>0.01</v>
      </c>
      <c r="U3" s="28">
        <f>T3+T4+T5+T6+T7+T8+T9+T10+T11+T12+T13+T14+T15+T16</f>
        <v>3.06</v>
      </c>
    </row>
    <row r="4" spans="1:21" ht="21" customHeight="1" x14ac:dyDescent="0.2">
      <c r="A4" s="27"/>
      <c r="B4" s="22" t="s">
        <v>33</v>
      </c>
      <c r="C4" s="22"/>
      <c r="D4" s="47">
        <v>14.4</v>
      </c>
      <c r="E4" s="48" t="s">
        <v>26</v>
      </c>
      <c r="F4" s="48"/>
      <c r="G4" s="48"/>
      <c r="H4" s="48"/>
      <c r="I4" s="48"/>
      <c r="J4" s="48"/>
      <c r="K4" s="48"/>
      <c r="L4" s="49">
        <v>1</v>
      </c>
      <c r="M4" s="31">
        <v>300</v>
      </c>
      <c r="N4" s="31">
        <f>M4*L4*D4</f>
        <v>4320</v>
      </c>
      <c r="O4" s="32">
        <f>N4/900</f>
        <v>4.8</v>
      </c>
      <c r="P4" s="31">
        <f>ROUND(O4,0)</f>
        <v>5</v>
      </c>
      <c r="Q4" s="20">
        <f>P4*0.01</f>
        <v>0.05</v>
      </c>
      <c r="R4" s="20">
        <v>1</v>
      </c>
      <c r="S4" s="2">
        <v>1</v>
      </c>
      <c r="T4" s="21">
        <f t="shared" ref="T4:T16" si="0">Q4*R4*S4</f>
        <v>0.05</v>
      </c>
      <c r="U4" s="29"/>
    </row>
    <row r="5" spans="1:21" ht="21" customHeight="1" x14ac:dyDescent="0.2">
      <c r="A5" s="27"/>
      <c r="B5" s="22"/>
      <c r="C5" s="22"/>
      <c r="D5" s="47"/>
      <c r="E5" s="48"/>
      <c r="F5" s="48"/>
      <c r="G5" s="48"/>
      <c r="H5" s="48"/>
      <c r="I5" s="48"/>
      <c r="J5" s="48"/>
      <c r="K5" s="48"/>
      <c r="L5" s="49"/>
      <c r="M5" s="31"/>
      <c r="N5" s="31"/>
      <c r="O5" s="32"/>
      <c r="P5" s="31"/>
      <c r="Q5" s="20">
        <v>1.8</v>
      </c>
      <c r="R5" s="20">
        <v>0.2</v>
      </c>
      <c r="S5" s="2">
        <v>2</v>
      </c>
      <c r="T5" s="21">
        <f t="shared" si="0"/>
        <v>0.72000000000000008</v>
      </c>
      <c r="U5" s="29"/>
    </row>
    <row r="6" spans="1:21" ht="21" customHeight="1" x14ac:dyDescent="0.2">
      <c r="A6" s="27"/>
      <c r="B6" s="22" t="s">
        <v>42</v>
      </c>
      <c r="C6" s="22"/>
      <c r="D6" s="11">
        <v>1.3</v>
      </c>
      <c r="E6" s="48" t="s">
        <v>6</v>
      </c>
      <c r="F6" s="48"/>
      <c r="G6" s="48"/>
      <c r="H6" s="48"/>
      <c r="I6" s="48"/>
      <c r="J6" s="48"/>
      <c r="K6" s="48"/>
      <c r="L6" s="12">
        <v>1</v>
      </c>
      <c r="M6" s="13">
        <v>150</v>
      </c>
      <c r="N6" s="13">
        <f t="shared" ref="N6:N16" si="1">M6*L6*D6</f>
        <v>195</v>
      </c>
      <c r="O6" s="14">
        <f t="shared" ref="O6:O16" si="2">N6/900</f>
        <v>0.21666666666666667</v>
      </c>
      <c r="P6" s="13">
        <v>1</v>
      </c>
      <c r="Q6" s="20">
        <f t="shared" ref="Q6:Q16" si="3">P6*0.01</f>
        <v>0.01</v>
      </c>
      <c r="R6" s="20">
        <v>1</v>
      </c>
      <c r="S6" s="2">
        <v>1</v>
      </c>
      <c r="T6" s="21">
        <f t="shared" si="0"/>
        <v>0.01</v>
      </c>
      <c r="U6" s="29"/>
    </row>
    <row r="7" spans="1:21" ht="21" customHeight="1" x14ac:dyDescent="0.2">
      <c r="A7" s="27"/>
      <c r="B7" s="22" t="s">
        <v>35</v>
      </c>
      <c r="C7" s="22"/>
      <c r="D7" s="47">
        <v>3</v>
      </c>
      <c r="E7" s="48" t="s">
        <v>27</v>
      </c>
      <c r="F7" s="48"/>
      <c r="G7" s="48"/>
      <c r="H7" s="48"/>
      <c r="I7" s="48"/>
      <c r="J7" s="48"/>
      <c r="K7" s="48"/>
      <c r="L7" s="49">
        <v>1</v>
      </c>
      <c r="M7" s="31">
        <v>200</v>
      </c>
      <c r="N7" s="31">
        <f>M7*L7*D7</f>
        <v>600</v>
      </c>
      <c r="O7" s="32">
        <f>N7/900</f>
        <v>0.66666666666666663</v>
      </c>
      <c r="P7" s="31">
        <f>ROUND(O7,0)</f>
        <v>1</v>
      </c>
      <c r="Q7" s="20">
        <f>P7*0.01</f>
        <v>0.01</v>
      </c>
      <c r="R7" s="20">
        <v>1</v>
      </c>
      <c r="S7" s="2">
        <v>1</v>
      </c>
      <c r="T7" s="21">
        <f t="shared" si="0"/>
        <v>0.01</v>
      </c>
      <c r="U7" s="29"/>
    </row>
    <row r="8" spans="1:21" ht="21" customHeight="1" x14ac:dyDescent="0.2">
      <c r="A8" s="27"/>
      <c r="B8" s="22"/>
      <c r="C8" s="22"/>
      <c r="D8" s="47"/>
      <c r="E8" s="48"/>
      <c r="F8" s="48"/>
      <c r="G8" s="48"/>
      <c r="H8" s="48"/>
      <c r="I8" s="48"/>
      <c r="J8" s="48"/>
      <c r="K8" s="48"/>
      <c r="L8" s="49"/>
      <c r="M8" s="31"/>
      <c r="N8" s="31"/>
      <c r="O8" s="32"/>
      <c r="P8" s="31"/>
      <c r="Q8" s="20">
        <v>1.8</v>
      </c>
      <c r="R8" s="20">
        <v>0.2</v>
      </c>
      <c r="S8" s="2">
        <v>2</v>
      </c>
      <c r="T8" s="21">
        <f t="shared" si="0"/>
        <v>0.72000000000000008</v>
      </c>
      <c r="U8" s="29"/>
    </row>
    <row r="9" spans="1:21" ht="21" customHeight="1" x14ac:dyDescent="0.2">
      <c r="A9" s="27"/>
      <c r="B9" s="22"/>
      <c r="C9" s="22"/>
      <c r="D9" s="47"/>
      <c r="E9" s="48"/>
      <c r="F9" s="48"/>
      <c r="G9" s="48"/>
      <c r="H9" s="48"/>
      <c r="I9" s="48"/>
      <c r="J9" s="48"/>
      <c r="K9" s="48"/>
      <c r="L9" s="49"/>
      <c r="M9" s="31"/>
      <c r="N9" s="31"/>
      <c r="O9" s="32"/>
      <c r="P9" s="31"/>
      <c r="Q9" s="20">
        <v>0</v>
      </c>
      <c r="R9" s="20">
        <v>0.2</v>
      </c>
      <c r="S9" s="2">
        <v>1</v>
      </c>
      <c r="T9" s="21">
        <f t="shared" si="0"/>
        <v>0</v>
      </c>
      <c r="U9" s="29"/>
    </row>
    <row r="10" spans="1:21" ht="21" customHeight="1" x14ac:dyDescent="0.2">
      <c r="A10" s="27"/>
      <c r="B10" s="22"/>
      <c r="C10" s="22"/>
      <c r="D10" s="47"/>
      <c r="E10" s="48"/>
      <c r="F10" s="48"/>
      <c r="G10" s="48"/>
      <c r="H10" s="48"/>
      <c r="I10" s="48"/>
      <c r="J10" s="48"/>
      <c r="K10" s="48"/>
      <c r="L10" s="49"/>
      <c r="M10" s="31"/>
      <c r="N10" s="31"/>
      <c r="O10" s="32"/>
      <c r="P10" s="31"/>
      <c r="Q10" s="20">
        <v>2.8</v>
      </c>
      <c r="R10" s="20">
        <v>0.2</v>
      </c>
      <c r="S10" s="2">
        <v>1</v>
      </c>
      <c r="T10" s="21">
        <f t="shared" si="0"/>
        <v>0.55999999999999994</v>
      </c>
      <c r="U10" s="29"/>
    </row>
    <row r="11" spans="1:21" ht="21" customHeight="1" x14ac:dyDescent="0.2">
      <c r="A11" s="27"/>
      <c r="B11" s="22"/>
      <c r="C11" s="22"/>
      <c r="D11" s="47"/>
      <c r="E11" s="48"/>
      <c r="F11" s="48"/>
      <c r="G11" s="48"/>
      <c r="H11" s="48"/>
      <c r="I11" s="48"/>
      <c r="J11" s="48"/>
      <c r="K11" s="48"/>
      <c r="L11" s="49"/>
      <c r="M11" s="31"/>
      <c r="N11" s="31"/>
      <c r="O11" s="32"/>
      <c r="P11" s="31"/>
      <c r="Q11" s="20">
        <v>0.3</v>
      </c>
      <c r="R11" s="20">
        <v>0.6</v>
      </c>
      <c r="S11" s="2">
        <v>1</v>
      </c>
      <c r="T11" s="21">
        <f t="shared" si="0"/>
        <v>0.18</v>
      </c>
      <c r="U11" s="29"/>
    </row>
    <row r="12" spans="1:21" ht="21" customHeight="1" x14ac:dyDescent="0.2">
      <c r="A12" s="27"/>
      <c r="B12" s="22" t="s">
        <v>44</v>
      </c>
      <c r="C12" s="22"/>
      <c r="D12" s="47">
        <v>6.9</v>
      </c>
      <c r="E12" s="48" t="s">
        <v>45</v>
      </c>
      <c r="F12" s="48"/>
      <c r="G12" s="48"/>
      <c r="H12" s="48"/>
      <c r="I12" s="48"/>
      <c r="J12" s="48"/>
      <c r="K12" s="48"/>
      <c r="L12" s="49">
        <v>2</v>
      </c>
      <c r="M12" s="31">
        <v>300</v>
      </c>
      <c r="N12" s="31">
        <f>M12*L12*D12</f>
        <v>4140</v>
      </c>
      <c r="O12" s="32">
        <f>N12/900</f>
        <v>4.5999999999999996</v>
      </c>
      <c r="P12" s="31">
        <f>ROUND(O12,0)</f>
        <v>5</v>
      </c>
      <c r="Q12" s="20">
        <f>P12*0.01</f>
        <v>0.05</v>
      </c>
      <c r="R12" s="20">
        <v>1</v>
      </c>
      <c r="S12" s="2">
        <v>1</v>
      </c>
      <c r="T12" s="21">
        <f t="shared" si="0"/>
        <v>0.05</v>
      </c>
      <c r="U12" s="29"/>
    </row>
    <row r="13" spans="1:21" ht="21" customHeight="1" x14ac:dyDescent="0.2">
      <c r="A13" s="27"/>
      <c r="B13" s="22"/>
      <c r="C13" s="22"/>
      <c r="D13" s="47"/>
      <c r="E13" s="48"/>
      <c r="F13" s="48"/>
      <c r="G13" s="48"/>
      <c r="H13" s="48"/>
      <c r="I13" s="48"/>
      <c r="J13" s="48"/>
      <c r="K13" s="48"/>
      <c r="L13" s="49"/>
      <c r="M13" s="31"/>
      <c r="N13" s="31"/>
      <c r="O13" s="32"/>
      <c r="P13" s="31"/>
      <c r="Q13" s="20">
        <v>1.8</v>
      </c>
      <c r="R13" s="20">
        <v>0.2</v>
      </c>
      <c r="S13" s="2">
        <f>1*L12</f>
        <v>2</v>
      </c>
      <c r="T13" s="21">
        <f t="shared" si="0"/>
        <v>0.72000000000000008</v>
      </c>
      <c r="U13" s="29"/>
    </row>
    <row r="14" spans="1:21" ht="21" customHeight="1" x14ac:dyDescent="0.2">
      <c r="A14" s="27"/>
      <c r="B14" s="25" t="s">
        <v>38</v>
      </c>
      <c r="C14" s="23"/>
      <c r="D14" s="33">
        <v>2.6</v>
      </c>
      <c r="E14" s="35" t="s">
        <v>7</v>
      </c>
      <c r="F14" s="36"/>
      <c r="G14" s="36"/>
      <c r="H14" s="36"/>
      <c r="I14" s="36"/>
      <c r="J14" s="36"/>
      <c r="K14" s="37"/>
      <c r="L14" s="41">
        <v>2</v>
      </c>
      <c r="M14" s="43">
        <v>300</v>
      </c>
      <c r="N14" s="43">
        <f>M14*L14*D14</f>
        <v>1560</v>
      </c>
      <c r="O14" s="45">
        <f>N14/900</f>
        <v>1.7333333333333334</v>
      </c>
      <c r="P14" s="43">
        <f>ROUND(O14,0)</f>
        <v>2</v>
      </c>
      <c r="Q14" s="20">
        <f>P14*0.01</f>
        <v>0.02</v>
      </c>
      <c r="R14" s="20">
        <v>1</v>
      </c>
      <c r="S14" s="2">
        <v>1</v>
      </c>
      <c r="T14" s="21">
        <f t="shared" si="0"/>
        <v>0.02</v>
      </c>
      <c r="U14" s="29"/>
    </row>
    <row r="15" spans="1:21" ht="21" customHeight="1" x14ac:dyDescent="0.2">
      <c r="A15" s="27"/>
      <c r="B15" s="26"/>
      <c r="C15" s="24"/>
      <c r="D15" s="34"/>
      <c r="E15" s="38"/>
      <c r="F15" s="39"/>
      <c r="G15" s="39"/>
      <c r="H15" s="39"/>
      <c r="I15" s="39"/>
      <c r="J15" s="39"/>
      <c r="K15" s="40"/>
      <c r="L15" s="42"/>
      <c r="M15" s="44"/>
      <c r="N15" s="44"/>
      <c r="O15" s="46"/>
      <c r="P15" s="44"/>
      <c r="Q15" s="20">
        <v>0</v>
      </c>
      <c r="R15" s="20">
        <v>0.2</v>
      </c>
      <c r="S15" s="2">
        <f>1*L14</f>
        <v>2</v>
      </c>
      <c r="T15" s="21">
        <f t="shared" si="0"/>
        <v>0</v>
      </c>
      <c r="U15" s="29"/>
    </row>
    <row r="16" spans="1:21" ht="21" customHeight="1" x14ac:dyDescent="0.2">
      <c r="A16" s="27"/>
      <c r="B16" s="22" t="s">
        <v>43</v>
      </c>
      <c r="C16" s="22"/>
      <c r="D16" s="11">
        <v>5.3</v>
      </c>
      <c r="E16" s="48" t="s">
        <v>6</v>
      </c>
      <c r="F16" s="48"/>
      <c r="G16" s="48"/>
      <c r="H16" s="48"/>
      <c r="I16" s="48"/>
      <c r="J16" s="48"/>
      <c r="K16" s="48"/>
      <c r="L16" s="12">
        <v>1</v>
      </c>
      <c r="M16" s="13">
        <v>100</v>
      </c>
      <c r="N16" s="13">
        <f t="shared" si="1"/>
        <v>530</v>
      </c>
      <c r="O16" s="14">
        <f t="shared" si="2"/>
        <v>0.58888888888888891</v>
      </c>
      <c r="P16" s="13">
        <v>1</v>
      </c>
      <c r="Q16" s="20">
        <f t="shared" si="3"/>
        <v>0.01</v>
      </c>
      <c r="R16" s="20">
        <v>1</v>
      </c>
      <c r="S16" s="2">
        <v>1</v>
      </c>
      <c r="T16" s="21">
        <f t="shared" si="0"/>
        <v>0.01</v>
      </c>
      <c r="U16" s="30"/>
    </row>
    <row r="17" ht="21" customHeight="1" x14ac:dyDescent="0.2"/>
    <row r="18" ht="21" customHeight="1" x14ac:dyDescent="0.2"/>
    <row r="19" ht="21" customHeight="1" x14ac:dyDescent="0.2"/>
    <row r="20" ht="21" customHeight="1" x14ac:dyDescent="0.2"/>
  </sheetData>
  <mergeCells count="53">
    <mergeCell ref="B12:C13"/>
    <mergeCell ref="D12:D13"/>
    <mergeCell ref="E12:K13"/>
    <mergeCell ref="L12:L13"/>
    <mergeCell ref="B16:C16"/>
    <mergeCell ref="E16:K16"/>
    <mergeCell ref="B1:C2"/>
    <mergeCell ref="D1:D2"/>
    <mergeCell ref="E1:K2"/>
    <mergeCell ref="L1:L2"/>
    <mergeCell ref="B4:C5"/>
    <mergeCell ref="D4:D5"/>
    <mergeCell ref="E4:K5"/>
    <mergeCell ref="L4:L5"/>
    <mergeCell ref="B3:C3"/>
    <mergeCell ref="E3:K3"/>
    <mergeCell ref="R1:R2"/>
    <mergeCell ref="S1:S2"/>
    <mergeCell ref="T1:T2"/>
    <mergeCell ref="U1:U2"/>
    <mergeCell ref="M1:M2"/>
    <mergeCell ref="N1:N2"/>
    <mergeCell ref="O1:O2"/>
    <mergeCell ref="P1:P2"/>
    <mergeCell ref="Q1:Q2"/>
    <mergeCell ref="O4:O5"/>
    <mergeCell ref="P4:P5"/>
    <mergeCell ref="B7:C11"/>
    <mergeCell ref="D7:D11"/>
    <mergeCell ref="E7:K11"/>
    <mergeCell ref="L7:L11"/>
    <mergeCell ref="M7:M11"/>
    <mergeCell ref="N7:N11"/>
    <mergeCell ref="O7:O11"/>
    <mergeCell ref="P7:P11"/>
    <mergeCell ref="B6:C6"/>
    <mergeCell ref="E6:K6"/>
    <mergeCell ref="A1:A16"/>
    <mergeCell ref="U3:U16"/>
    <mergeCell ref="M12:M13"/>
    <mergeCell ref="N12:N13"/>
    <mergeCell ref="O12:O13"/>
    <mergeCell ref="P12:P13"/>
    <mergeCell ref="B14:C15"/>
    <mergeCell ref="D14:D15"/>
    <mergeCell ref="E14:K15"/>
    <mergeCell ref="L14:L15"/>
    <mergeCell ref="M14:M15"/>
    <mergeCell ref="N14:N15"/>
    <mergeCell ref="O14:O15"/>
    <mergeCell ref="P14:P15"/>
    <mergeCell ref="M4:M5"/>
    <mergeCell ref="N4:N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60EB-8F91-451B-9738-E96641A5454D}">
  <dimension ref="A1:U20"/>
  <sheetViews>
    <sheetView topLeftCell="B1" zoomScale="55" zoomScaleNormal="55" workbookViewId="0">
      <selection activeCell="U3" sqref="U3:U20"/>
    </sheetView>
  </sheetViews>
  <sheetFormatPr defaultRowHeight="14.25" x14ac:dyDescent="0.2"/>
  <cols>
    <col min="3" max="3" width="9" customWidth="1"/>
    <col min="4" max="4" width="10.25" bestFit="1" customWidth="1"/>
    <col min="11" max="11" width="9" customWidth="1"/>
    <col min="12" max="12" width="21" bestFit="1" customWidth="1"/>
    <col min="13" max="13" width="23.125" bestFit="1" customWidth="1"/>
    <col min="14" max="14" width="23.5" customWidth="1"/>
    <col min="15" max="15" width="17.375" bestFit="1" customWidth="1"/>
    <col min="16" max="16" width="29.5" bestFit="1" customWidth="1"/>
    <col min="17" max="19" width="18.375" customWidth="1"/>
    <col min="20" max="20" width="21.5" customWidth="1"/>
    <col min="21" max="21" width="19" customWidth="1"/>
  </cols>
  <sheetData>
    <row r="1" spans="1:21" ht="31.5" customHeight="1" x14ac:dyDescent="0.2">
      <c r="A1" s="27" t="s">
        <v>46</v>
      </c>
      <c r="B1" s="56" t="s">
        <v>9</v>
      </c>
      <c r="C1" s="56"/>
      <c r="D1" s="58" t="s">
        <v>10</v>
      </c>
      <c r="E1" s="60" t="s">
        <v>29</v>
      </c>
      <c r="F1" s="60"/>
      <c r="G1" s="60"/>
      <c r="H1" s="60"/>
      <c r="I1" s="60"/>
      <c r="J1" s="60"/>
      <c r="K1" s="60"/>
      <c r="L1" s="62" t="s">
        <v>39</v>
      </c>
      <c r="M1" s="54" t="s">
        <v>24</v>
      </c>
      <c r="N1" s="54" t="s">
        <v>21</v>
      </c>
      <c r="O1" s="54" t="s">
        <v>22</v>
      </c>
      <c r="P1" s="54" t="s">
        <v>23</v>
      </c>
      <c r="Q1" s="50" t="s">
        <v>0</v>
      </c>
      <c r="R1" s="50" t="s">
        <v>25</v>
      </c>
      <c r="S1" s="50" t="s">
        <v>1</v>
      </c>
      <c r="T1" s="50" t="s">
        <v>2</v>
      </c>
      <c r="U1" s="52" t="s">
        <v>30</v>
      </c>
    </row>
    <row r="2" spans="1:21" ht="33" customHeight="1" thickBot="1" x14ac:dyDescent="0.25">
      <c r="A2" s="27"/>
      <c r="B2" s="57"/>
      <c r="C2" s="57"/>
      <c r="D2" s="59"/>
      <c r="E2" s="61"/>
      <c r="F2" s="61"/>
      <c r="G2" s="61"/>
      <c r="H2" s="61"/>
      <c r="I2" s="61"/>
      <c r="J2" s="61"/>
      <c r="K2" s="61"/>
      <c r="L2" s="63"/>
      <c r="M2" s="55"/>
      <c r="N2" s="55"/>
      <c r="O2" s="55"/>
      <c r="P2" s="55"/>
      <c r="Q2" s="51"/>
      <c r="R2" s="51"/>
      <c r="S2" s="51"/>
      <c r="T2" s="51"/>
      <c r="U2" s="53"/>
    </row>
    <row r="3" spans="1:21" ht="16.5" customHeight="1" x14ac:dyDescent="0.2">
      <c r="A3" s="27"/>
      <c r="B3" s="64" t="s">
        <v>32</v>
      </c>
      <c r="C3" s="64"/>
      <c r="D3" s="15">
        <v>3.3</v>
      </c>
      <c r="E3" s="65" t="s">
        <v>5</v>
      </c>
      <c r="F3" s="65"/>
      <c r="G3" s="65"/>
      <c r="H3" s="65"/>
      <c r="I3" s="65"/>
      <c r="J3" s="65"/>
      <c r="K3" s="65"/>
      <c r="L3" s="16">
        <v>1</v>
      </c>
      <c r="M3" s="17">
        <v>100</v>
      </c>
      <c r="N3" s="17">
        <f>M3*L3*D3</f>
        <v>330</v>
      </c>
      <c r="O3" s="18">
        <f>N3/900</f>
        <v>0.36666666666666664</v>
      </c>
      <c r="P3" s="17">
        <v>1</v>
      </c>
      <c r="Q3" s="19">
        <f>P3*0.01</f>
        <v>0.01</v>
      </c>
      <c r="R3" s="19">
        <v>1</v>
      </c>
      <c r="S3" s="10">
        <v>1</v>
      </c>
      <c r="T3" s="21">
        <f>Q3*R3*S3</f>
        <v>0.01</v>
      </c>
      <c r="U3" s="66">
        <f>T3+T4+T5+T6+T7+T8+T9+T10+T11+T13+T12+T14+T15+T16+T17+T18+T19+T20</f>
        <v>3.0819999999999994</v>
      </c>
    </row>
    <row r="4" spans="1:21" ht="21" customHeight="1" x14ac:dyDescent="0.2">
      <c r="A4" s="27"/>
      <c r="B4" s="22" t="s">
        <v>33</v>
      </c>
      <c r="C4" s="22"/>
      <c r="D4" s="47">
        <v>8</v>
      </c>
      <c r="E4" s="48" t="s">
        <v>26</v>
      </c>
      <c r="F4" s="48"/>
      <c r="G4" s="48"/>
      <c r="H4" s="48"/>
      <c r="I4" s="48"/>
      <c r="J4" s="48"/>
      <c r="K4" s="48"/>
      <c r="L4" s="49">
        <v>1</v>
      </c>
      <c r="M4" s="31">
        <v>300</v>
      </c>
      <c r="N4" s="31">
        <f>M4*L4*D4</f>
        <v>2400</v>
      </c>
      <c r="O4" s="32">
        <f>N4/900</f>
        <v>2.6666666666666665</v>
      </c>
      <c r="P4" s="31">
        <f>ROUND(O4,0)</f>
        <v>3</v>
      </c>
      <c r="Q4" s="20">
        <f>P4*0.01</f>
        <v>0.03</v>
      </c>
      <c r="R4" s="20">
        <v>1</v>
      </c>
      <c r="S4" s="2">
        <v>1</v>
      </c>
      <c r="T4" s="21">
        <f t="shared" ref="T4:T18" si="0">Q4*R4*S4</f>
        <v>0.03</v>
      </c>
      <c r="U4" s="67"/>
    </row>
    <row r="5" spans="1:21" ht="16.5" customHeight="1" x14ac:dyDescent="0.2">
      <c r="A5" s="27"/>
      <c r="B5" s="22"/>
      <c r="C5" s="22"/>
      <c r="D5" s="47"/>
      <c r="E5" s="48"/>
      <c r="F5" s="48"/>
      <c r="G5" s="48"/>
      <c r="H5" s="48"/>
      <c r="I5" s="48"/>
      <c r="J5" s="48"/>
      <c r="K5" s="48"/>
      <c r="L5" s="49"/>
      <c r="M5" s="31"/>
      <c r="N5" s="31"/>
      <c r="O5" s="32"/>
      <c r="P5" s="31"/>
      <c r="Q5" s="20">
        <v>1.8</v>
      </c>
      <c r="R5" s="20">
        <v>0.2</v>
      </c>
      <c r="S5" s="2">
        <v>2</v>
      </c>
      <c r="T5" s="21">
        <f t="shared" si="0"/>
        <v>0.72000000000000008</v>
      </c>
      <c r="U5" s="67"/>
    </row>
    <row r="6" spans="1:21" ht="16.5" customHeight="1" x14ac:dyDescent="0.2">
      <c r="A6" s="27"/>
      <c r="B6" s="22" t="s">
        <v>34</v>
      </c>
      <c r="C6" s="22"/>
      <c r="D6" s="11">
        <v>4</v>
      </c>
      <c r="E6" s="48" t="s">
        <v>6</v>
      </c>
      <c r="F6" s="48"/>
      <c r="G6" s="48"/>
      <c r="H6" s="48"/>
      <c r="I6" s="48"/>
      <c r="J6" s="48"/>
      <c r="K6" s="48"/>
      <c r="L6" s="12">
        <v>1</v>
      </c>
      <c r="M6" s="13">
        <v>150</v>
      </c>
      <c r="N6" s="13">
        <f t="shared" ref="N6:N16" si="1">M6*L6*D6</f>
        <v>600</v>
      </c>
      <c r="O6" s="14">
        <f t="shared" ref="O6:O16" si="2">N6/900</f>
        <v>0.66666666666666663</v>
      </c>
      <c r="P6" s="13">
        <f t="shared" ref="P6" si="3">ROUND(O6,0)</f>
        <v>1</v>
      </c>
      <c r="Q6" s="20">
        <f t="shared" ref="Q6:Q16" si="4">P6*0.01</f>
        <v>0.01</v>
      </c>
      <c r="R6" s="20">
        <v>0.2</v>
      </c>
      <c r="S6" s="2">
        <v>1</v>
      </c>
      <c r="T6" s="21">
        <f t="shared" si="0"/>
        <v>2E-3</v>
      </c>
      <c r="U6" s="67"/>
    </row>
    <row r="7" spans="1:21" ht="16.5" customHeight="1" x14ac:dyDescent="0.2">
      <c r="A7" s="27"/>
      <c r="B7" s="22" t="s">
        <v>35</v>
      </c>
      <c r="C7" s="22"/>
      <c r="D7" s="47">
        <v>3.6</v>
      </c>
      <c r="E7" s="48" t="s">
        <v>27</v>
      </c>
      <c r="F7" s="48"/>
      <c r="G7" s="48"/>
      <c r="H7" s="48"/>
      <c r="I7" s="48"/>
      <c r="J7" s="48"/>
      <c r="K7" s="48"/>
      <c r="L7" s="49">
        <v>1</v>
      </c>
      <c r="M7" s="31">
        <v>200</v>
      </c>
      <c r="N7" s="31">
        <f>M7*L7*D7</f>
        <v>720</v>
      </c>
      <c r="O7" s="32">
        <f>N7/900</f>
        <v>0.8</v>
      </c>
      <c r="P7" s="31">
        <f>ROUND(O7,0)</f>
        <v>1</v>
      </c>
      <c r="Q7" s="20">
        <f>P7*0.01</f>
        <v>0.01</v>
      </c>
      <c r="R7" s="20">
        <v>1</v>
      </c>
      <c r="S7" s="2">
        <v>1</v>
      </c>
      <c r="T7" s="21">
        <f t="shared" si="0"/>
        <v>0.01</v>
      </c>
      <c r="U7" s="67"/>
    </row>
    <row r="8" spans="1:21" ht="16.5" customHeight="1" x14ac:dyDescent="0.2">
      <c r="A8" s="27"/>
      <c r="B8" s="22"/>
      <c r="C8" s="22"/>
      <c r="D8" s="47"/>
      <c r="E8" s="48"/>
      <c r="F8" s="48"/>
      <c r="G8" s="48"/>
      <c r="H8" s="48"/>
      <c r="I8" s="48"/>
      <c r="J8" s="48"/>
      <c r="K8" s="48"/>
      <c r="L8" s="49"/>
      <c r="M8" s="31"/>
      <c r="N8" s="31"/>
      <c r="O8" s="32"/>
      <c r="P8" s="31"/>
      <c r="Q8" s="20">
        <v>1.8</v>
      </c>
      <c r="R8" s="20">
        <v>0.2</v>
      </c>
      <c r="S8" s="2">
        <v>2</v>
      </c>
      <c r="T8" s="21">
        <f t="shared" si="0"/>
        <v>0.72000000000000008</v>
      </c>
      <c r="U8" s="67"/>
    </row>
    <row r="9" spans="1:21" ht="21" customHeight="1" x14ac:dyDescent="0.2">
      <c r="A9" s="27"/>
      <c r="B9" s="22"/>
      <c r="C9" s="22"/>
      <c r="D9" s="47"/>
      <c r="E9" s="48"/>
      <c r="F9" s="48"/>
      <c r="G9" s="48"/>
      <c r="H9" s="48"/>
      <c r="I9" s="48"/>
      <c r="J9" s="48"/>
      <c r="K9" s="48"/>
      <c r="L9" s="49"/>
      <c r="M9" s="31"/>
      <c r="N9" s="31"/>
      <c r="O9" s="32"/>
      <c r="P9" s="31"/>
      <c r="Q9" s="20">
        <v>0</v>
      </c>
      <c r="R9" s="20">
        <v>0.2</v>
      </c>
      <c r="S9" s="2">
        <v>1</v>
      </c>
      <c r="T9" s="21">
        <f t="shared" si="0"/>
        <v>0</v>
      </c>
      <c r="U9" s="67"/>
    </row>
    <row r="10" spans="1:21" ht="16.5" customHeight="1" x14ac:dyDescent="0.2">
      <c r="A10" s="27"/>
      <c r="B10" s="22"/>
      <c r="C10" s="22"/>
      <c r="D10" s="47"/>
      <c r="E10" s="48"/>
      <c r="F10" s="48"/>
      <c r="G10" s="48"/>
      <c r="H10" s="48"/>
      <c r="I10" s="48"/>
      <c r="J10" s="48"/>
      <c r="K10" s="48"/>
      <c r="L10" s="49"/>
      <c r="M10" s="31"/>
      <c r="N10" s="31"/>
      <c r="O10" s="32"/>
      <c r="P10" s="31"/>
      <c r="Q10" s="20">
        <v>2.8</v>
      </c>
      <c r="R10" s="20">
        <v>0.2</v>
      </c>
      <c r="S10" s="2">
        <v>1</v>
      </c>
      <c r="T10" s="21">
        <f t="shared" si="0"/>
        <v>0.55999999999999994</v>
      </c>
      <c r="U10" s="67"/>
    </row>
    <row r="11" spans="1:21" ht="16.5" customHeight="1" x14ac:dyDescent="0.2">
      <c r="A11" s="27"/>
      <c r="B11" s="22"/>
      <c r="C11" s="22"/>
      <c r="D11" s="47"/>
      <c r="E11" s="48"/>
      <c r="F11" s="48"/>
      <c r="G11" s="48"/>
      <c r="H11" s="48"/>
      <c r="I11" s="48"/>
      <c r="J11" s="48"/>
      <c r="K11" s="48"/>
      <c r="L11" s="49"/>
      <c r="M11" s="31"/>
      <c r="N11" s="31"/>
      <c r="O11" s="32"/>
      <c r="P11" s="31"/>
      <c r="Q11" s="20">
        <v>0.3</v>
      </c>
      <c r="R11" s="20">
        <v>0.6</v>
      </c>
      <c r="S11" s="2">
        <v>1</v>
      </c>
      <c r="T11" s="21">
        <f t="shared" si="0"/>
        <v>0.18</v>
      </c>
      <c r="U11" s="67"/>
    </row>
    <row r="12" spans="1:21" ht="16.5" customHeight="1" x14ac:dyDescent="0.2">
      <c r="A12" s="27"/>
      <c r="B12" s="22" t="s">
        <v>36</v>
      </c>
      <c r="C12" s="22"/>
      <c r="D12" s="11">
        <v>3.5</v>
      </c>
      <c r="E12" s="48" t="s">
        <v>6</v>
      </c>
      <c r="F12" s="48"/>
      <c r="G12" s="48"/>
      <c r="H12" s="48"/>
      <c r="I12" s="48"/>
      <c r="J12" s="48"/>
      <c r="K12" s="48"/>
      <c r="L12" s="12">
        <v>2</v>
      </c>
      <c r="M12" s="13">
        <v>300</v>
      </c>
      <c r="N12" s="13">
        <f>M12*L12*D12</f>
        <v>2100</v>
      </c>
      <c r="O12" s="14">
        <f>N12/900</f>
        <v>2.3333333333333335</v>
      </c>
      <c r="P12" s="13">
        <f>ROUND(O12,0)</f>
        <v>2</v>
      </c>
      <c r="Q12" s="20">
        <f>P12*0.01</f>
        <v>0.02</v>
      </c>
      <c r="R12" s="20">
        <v>1</v>
      </c>
      <c r="S12" s="2">
        <v>1</v>
      </c>
      <c r="T12" s="21">
        <f t="shared" si="0"/>
        <v>0.02</v>
      </c>
      <c r="U12" s="67"/>
    </row>
    <row r="13" spans="1:21" ht="21" customHeight="1" x14ac:dyDescent="0.2">
      <c r="A13" s="27"/>
      <c r="B13" s="25" t="s">
        <v>38</v>
      </c>
      <c r="C13" s="23"/>
      <c r="D13" s="33">
        <v>2.8</v>
      </c>
      <c r="E13" s="35" t="s">
        <v>7</v>
      </c>
      <c r="F13" s="36"/>
      <c r="G13" s="36"/>
      <c r="H13" s="36"/>
      <c r="I13" s="36"/>
      <c r="J13" s="36"/>
      <c r="K13" s="37"/>
      <c r="L13" s="41">
        <v>3</v>
      </c>
      <c r="M13" s="43">
        <v>300</v>
      </c>
      <c r="N13" s="43">
        <f>M13*L13*D13</f>
        <v>2520</v>
      </c>
      <c r="O13" s="45">
        <f>N13/900</f>
        <v>2.8</v>
      </c>
      <c r="P13" s="43">
        <f>ROUND(O13,0)</f>
        <v>3</v>
      </c>
      <c r="Q13" s="20">
        <f>P13*0.01</f>
        <v>0.03</v>
      </c>
      <c r="R13" s="20">
        <v>1</v>
      </c>
      <c r="S13" s="2">
        <v>1</v>
      </c>
      <c r="T13" s="21">
        <f t="shared" si="0"/>
        <v>0.03</v>
      </c>
      <c r="U13" s="67"/>
    </row>
    <row r="14" spans="1:21" ht="21" customHeight="1" x14ac:dyDescent="0.2">
      <c r="A14" s="27"/>
      <c r="B14" s="26"/>
      <c r="C14" s="24"/>
      <c r="D14" s="34"/>
      <c r="E14" s="38"/>
      <c r="F14" s="39"/>
      <c r="G14" s="39"/>
      <c r="H14" s="39"/>
      <c r="I14" s="39"/>
      <c r="J14" s="39"/>
      <c r="K14" s="40"/>
      <c r="L14" s="42"/>
      <c r="M14" s="44"/>
      <c r="N14" s="44"/>
      <c r="O14" s="46"/>
      <c r="P14" s="44"/>
      <c r="Q14" s="20">
        <v>0</v>
      </c>
      <c r="R14" s="20">
        <v>0.2</v>
      </c>
      <c r="S14" s="2">
        <f>1*L13</f>
        <v>3</v>
      </c>
      <c r="T14" s="21">
        <f t="shared" si="0"/>
        <v>0</v>
      </c>
      <c r="U14" s="67"/>
    </row>
    <row r="15" spans="1:21" ht="21" customHeight="1" x14ac:dyDescent="0.2">
      <c r="A15" s="27"/>
      <c r="B15" s="22" t="s">
        <v>13</v>
      </c>
      <c r="C15" s="22"/>
      <c r="D15" s="11">
        <v>5</v>
      </c>
      <c r="E15" s="48" t="s">
        <v>6</v>
      </c>
      <c r="F15" s="48"/>
      <c r="G15" s="48"/>
      <c r="H15" s="48"/>
      <c r="I15" s="48"/>
      <c r="J15" s="48"/>
      <c r="K15" s="48"/>
      <c r="L15" s="12">
        <v>1</v>
      </c>
      <c r="M15" s="13">
        <v>100</v>
      </c>
      <c r="N15" s="13">
        <f t="shared" si="1"/>
        <v>500</v>
      </c>
      <c r="O15" s="14">
        <f t="shared" si="2"/>
        <v>0.55555555555555558</v>
      </c>
      <c r="P15" s="13">
        <v>1</v>
      </c>
      <c r="Q15" s="20">
        <f t="shared" si="4"/>
        <v>0.01</v>
      </c>
      <c r="R15" s="20">
        <v>1</v>
      </c>
      <c r="S15" s="2">
        <v>1</v>
      </c>
      <c r="T15" s="21">
        <f t="shared" si="0"/>
        <v>0.01</v>
      </c>
      <c r="U15" s="67"/>
    </row>
    <row r="16" spans="1:21" ht="21" customHeight="1" x14ac:dyDescent="0.2">
      <c r="A16" s="27"/>
      <c r="B16" s="22" t="s">
        <v>12</v>
      </c>
      <c r="C16" s="22"/>
      <c r="D16" s="11">
        <v>2.8</v>
      </c>
      <c r="E16" s="48" t="s">
        <v>6</v>
      </c>
      <c r="F16" s="48"/>
      <c r="G16" s="48"/>
      <c r="H16" s="48"/>
      <c r="I16" s="48"/>
      <c r="J16" s="48"/>
      <c r="K16" s="48"/>
      <c r="L16" s="12">
        <v>1</v>
      </c>
      <c r="M16" s="13">
        <v>100</v>
      </c>
      <c r="N16" s="13">
        <f t="shared" si="1"/>
        <v>280</v>
      </c>
      <c r="O16" s="14">
        <f t="shared" si="2"/>
        <v>0.31111111111111112</v>
      </c>
      <c r="P16" s="13">
        <v>1</v>
      </c>
      <c r="Q16" s="20">
        <f t="shared" si="4"/>
        <v>0.01</v>
      </c>
      <c r="R16" s="20">
        <v>1</v>
      </c>
      <c r="S16" s="2">
        <v>1</v>
      </c>
      <c r="T16" s="21">
        <f t="shared" si="0"/>
        <v>0.01</v>
      </c>
      <c r="U16" s="67"/>
    </row>
    <row r="17" spans="1:21" ht="21" customHeight="1" x14ac:dyDescent="0.2">
      <c r="A17" s="27"/>
      <c r="B17" s="22" t="s">
        <v>37</v>
      </c>
      <c r="C17" s="22"/>
      <c r="D17" s="47">
        <v>6.3</v>
      </c>
      <c r="E17" s="48" t="s">
        <v>48</v>
      </c>
      <c r="F17" s="48"/>
      <c r="G17" s="48"/>
      <c r="H17" s="48"/>
      <c r="I17" s="48"/>
      <c r="J17" s="48"/>
      <c r="K17" s="48"/>
      <c r="L17" s="49">
        <v>1</v>
      </c>
      <c r="M17" s="31">
        <v>300</v>
      </c>
      <c r="N17" s="31">
        <f>M17*L17*D17</f>
        <v>1890</v>
      </c>
      <c r="O17" s="32">
        <f>N17/900</f>
        <v>2.1</v>
      </c>
      <c r="P17" s="31">
        <f>ROUND(O17,0)</f>
        <v>2</v>
      </c>
      <c r="Q17" s="20">
        <f>P17*0.01</f>
        <v>0.02</v>
      </c>
      <c r="R17" s="20">
        <v>1</v>
      </c>
      <c r="S17" s="2">
        <v>1</v>
      </c>
      <c r="T17" s="21">
        <f t="shared" si="0"/>
        <v>0.02</v>
      </c>
      <c r="U17" s="67"/>
    </row>
    <row r="18" spans="1:21" ht="21" customHeight="1" x14ac:dyDescent="0.2">
      <c r="A18" s="27"/>
      <c r="B18" s="22"/>
      <c r="C18" s="22"/>
      <c r="D18" s="47"/>
      <c r="E18" s="48"/>
      <c r="F18" s="48"/>
      <c r="G18" s="48"/>
      <c r="H18" s="48"/>
      <c r="I18" s="48"/>
      <c r="J18" s="48"/>
      <c r="K18" s="48"/>
      <c r="L18" s="49"/>
      <c r="M18" s="31"/>
      <c r="N18" s="31"/>
      <c r="O18" s="32"/>
      <c r="P18" s="31"/>
      <c r="Q18" s="20">
        <v>1.8</v>
      </c>
      <c r="R18" s="20">
        <v>0.2</v>
      </c>
      <c r="S18" s="2">
        <v>2</v>
      </c>
      <c r="T18" s="21">
        <f t="shared" si="0"/>
        <v>0.72000000000000008</v>
      </c>
      <c r="U18" s="67"/>
    </row>
    <row r="19" spans="1:21" ht="21" x14ac:dyDescent="0.2">
      <c r="A19" s="27"/>
      <c r="B19" s="22" t="s">
        <v>11</v>
      </c>
      <c r="C19" s="22"/>
      <c r="D19" s="11">
        <v>1.7</v>
      </c>
      <c r="E19" s="48" t="s">
        <v>6</v>
      </c>
      <c r="F19" s="48"/>
      <c r="G19" s="48"/>
      <c r="H19" s="48"/>
      <c r="I19" s="48"/>
      <c r="J19" s="48"/>
      <c r="K19" s="48"/>
      <c r="L19" s="12">
        <v>1</v>
      </c>
      <c r="M19" s="13">
        <v>100</v>
      </c>
      <c r="N19" s="13">
        <f t="shared" ref="N19:N20" si="5">M19*L19*D19</f>
        <v>170</v>
      </c>
      <c r="O19" s="14">
        <f t="shared" ref="O19:O20" si="6">N19/900</f>
        <v>0.18888888888888888</v>
      </c>
      <c r="P19" s="13">
        <v>1</v>
      </c>
      <c r="Q19" s="20">
        <f t="shared" ref="Q19:Q20" si="7">P19*0.01</f>
        <v>0.01</v>
      </c>
      <c r="R19" s="20">
        <v>1</v>
      </c>
      <c r="S19" s="2">
        <v>1</v>
      </c>
      <c r="T19" s="21">
        <f t="shared" ref="T19:T20" si="8">Q19*R19*S19</f>
        <v>0.01</v>
      </c>
      <c r="U19" s="67"/>
    </row>
    <row r="20" spans="1:21" ht="21" x14ac:dyDescent="0.2">
      <c r="A20" s="27"/>
      <c r="B20" s="22" t="s">
        <v>47</v>
      </c>
      <c r="C20" s="22"/>
      <c r="D20" s="11">
        <v>12</v>
      </c>
      <c r="E20" s="48" t="s">
        <v>6</v>
      </c>
      <c r="F20" s="48"/>
      <c r="G20" s="48"/>
      <c r="H20" s="48"/>
      <c r="I20" s="48"/>
      <c r="J20" s="48"/>
      <c r="K20" s="48"/>
      <c r="L20" s="12">
        <v>2</v>
      </c>
      <c r="M20" s="13">
        <v>100</v>
      </c>
      <c r="N20" s="13">
        <f t="shared" si="5"/>
        <v>2400</v>
      </c>
      <c r="O20" s="14">
        <f t="shared" si="6"/>
        <v>2.6666666666666665</v>
      </c>
      <c r="P20" s="13">
        <f t="shared" ref="P20" si="9">ROUND(O20,0)</f>
        <v>3</v>
      </c>
      <c r="Q20" s="20">
        <f t="shared" si="7"/>
        <v>0.03</v>
      </c>
      <c r="R20" s="20">
        <v>1</v>
      </c>
      <c r="S20" s="2">
        <v>1</v>
      </c>
      <c r="T20" s="21">
        <f t="shared" si="8"/>
        <v>0.03</v>
      </c>
      <c r="U20" s="67"/>
    </row>
  </sheetData>
  <mergeCells count="61">
    <mergeCell ref="B6:C6"/>
    <mergeCell ref="E6:K6"/>
    <mergeCell ref="B3:C3"/>
    <mergeCell ref="E3:K3"/>
    <mergeCell ref="B12:C12"/>
    <mergeCell ref="E12:K12"/>
    <mergeCell ref="B15:C15"/>
    <mergeCell ref="E15:K15"/>
    <mergeCell ref="B16:C16"/>
    <mergeCell ref="B1:C2"/>
    <mergeCell ref="D1:D2"/>
    <mergeCell ref="E1:K2"/>
    <mergeCell ref="L1:L2"/>
    <mergeCell ref="B4:C5"/>
    <mergeCell ref="D4:D5"/>
    <mergeCell ref="E4:K5"/>
    <mergeCell ref="L4:L5"/>
    <mergeCell ref="R1:R2"/>
    <mergeCell ref="S1:S2"/>
    <mergeCell ref="T1:T2"/>
    <mergeCell ref="U1:U2"/>
    <mergeCell ref="M1:M2"/>
    <mergeCell ref="N1:N2"/>
    <mergeCell ref="O1:O2"/>
    <mergeCell ref="P1:P2"/>
    <mergeCell ref="Q1:Q2"/>
    <mergeCell ref="B7:C11"/>
    <mergeCell ref="D7:D11"/>
    <mergeCell ref="E7:K11"/>
    <mergeCell ref="L7:L11"/>
    <mergeCell ref="M7:M11"/>
    <mergeCell ref="O13:O14"/>
    <mergeCell ref="P13:P14"/>
    <mergeCell ref="M4:M5"/>
    <mergeCell ref="N4:N5"/>
    <mergeCell ref="O4:O5"/>
    <mergeCell ref="P4:P5"/>
    <mergeCell ref="N7:N11"/>
    <mergeCell ref="O7:O11"/>
    <mergeCell ref="P7:P11"/>
    <mergeCell ref="D13:D14"/>
    <mergeCell ref="E13:K14"/>
    <mergeCell ref="L13:L14"/>
    <mergeCell ref="M13:M14"/>
    <mergeCell ref="N13:N14"/>
    <mergeCell ref="B20:C20"/>
    <mergeCell ref="E20:K20"/>
    <mergeCell ref="A1:A20"/>
    <mergeCell ref="U3:U20"/>
    <mergeCell ref="M17:M18"/>
    <mergeCell ref="N17:N18"/>
    <mergeCell ref="O17:O18"/>
    <mergeCell ref="P17:P18"/>
    <mergeCell ref="B19:C19"/>
    <mergeCell ref="E19:K19"/>
    <mergeCell ref="E16:K16"/>
    <mergeCell ref="B17:C18"/>
    <mergeCell ref="D17:D18"/>
    <mergeCell ref="E17:K18"/>
    <mergeCell ref="L17:L18"/>
    <mergeCell ref="B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AE21-D14E-4A3A-9ED0-784A30AE8119}">
  <dimension ref="A1:U25"/>
  <sheetViews>
    <sheetView zoomScale="40" zoomScaleNormal="40" workbookViewId="0">
      <selection sqref="A1:U21"/>
    </sheetView>
  </sheetViews>
  <sheetFormatPr defaultRowHeight="14.25" x14ac:dyDescent="0.2"/>
  <cols>
    <col min="2" max="2" width="16.375" customWidth="1"/>
    <col min="4" max="4" width="13.875" customWidth="1"/>
    <col min="11" max="11" width="9" customWidth="1"/>
    <col min="12" max="12" width="39.5" customWidth="1"/>
    <col min="13" max="13" width="23.125" bestFit="1" customWidth="1"/>
    <col min="14" max="15" width="24.5" customWidth="1"/>
    <col min="16" max="16" width="29.5" bestFit="1" customWidth="1"/>
    <col min="17" max="17" width="21.5" customWidth="1"/>
    <col min="18" max="18" width="13.625" customWidth="1"/>
    <col min="19" max="19" width="17.875" bestFit="1" customWidth="1"/>
    <col min="20" max="20" width="31.25" bestFit="1" customWidth="1"/>
    <col min="21" max="21" width="26.25" bestFit="1" customWidth="1"/>
  </cols>
  <sheetData>
    <row r="1" spans="1:21" ht="60" customHeight="1" x14ac:dyDescent="0.2">
      <c r="A1" s="27" t="s">
        <v>31</v>
      </c>
      <c r="B1" s="56" t="s">
        <v>9</v>
      </c>
      <c r="C1" s="56"/>
      <c r="D1" s="58" t="s">
        <v>10</v>
      </c>
      <c r="E1" s="60" t="s">
        <v>29</v>
      </c>
      <c r="F1" s="60"/>
      <c r="G1" s="60"/>
      <c r="H1" s="60"/>
      <c r="I1" s="60"/>
      <c r="J1" s="60"/>
      <c r="K1" s="60"/>
      <c r="L1" s="62" t="s">
        <v>39</v>
      </c>
      <c r="M1" s="54" t="s">
        <v>24</v>
      </c>
      <c r="N1" s="54" t="s">
        <v>21</v>
      </c>
      <c r="O1" s="54" t="s">
        <v>22</v>
      </c>
      <c r="P1" s="54" t="s">
        <v>23</v>
      </c>
      <c r="Q1" s="50" t="s">
        <v>0</v>
      </c>
      <c r="R1" s="50" t="s">
        <v>25</v>
      </c>
      <c r="S1" s="50" t="s">
        <v>1</v>
      </c>
      <c r="T1" s="50" t="s">
        <v>2</v>
      </c>
      <c r="U1" s="52" t="s">
        <v>30</v>
      </c>
    </row>
    <row r="2" spans="1:21" ht="58.5" customHeight="1" thickBot="1" x14ac:dyDescent="0.25">
      <c r="A2" s="27"/>
      <c r="B2" s="57"/>
      <c r="C2" s="57"/>
      <c r="D2" s="59"/>
      <c r="E2" s="61"/>
      <c r="F2" s="61"/>
      <c r="G2" s="61"/>
      <c r="H2" s="61"/>
      <c r="I2" s="61"/>
      <c r="J2" s="61"/>
      <c r="K2" s="61"/>
      <c r="L2" s="63"/>
      <c r="M2" s="55"/>
      <c r="N2" s="55"/>
      <c r="O2" s="55"/>
      <c r="P2" s="55"/>
      <c r="Q2" s="51"/>
      <c r="R2" s="51"/>
      <c r="S2" s="51"/>
      <c r="T2" s="51"/>
      <c r="U2" s="53"/>
    </row>
    <row r="3" spans="1:21" ht="31.5" customHeight="1" x14ac:dyDescent="0.2">
      <c r="A3" s="27"/>
      <c r="B3" s="64" t="s">
        <v>32</v>
      </c>
      <c r="C3" s="64"/>
      <c r="D3" s="15">
        <v>3.3</v>
      </c>
      <c r="E3" s="65" t="s">
        <v>5</v>
      </c>
      <c r="F3" s="65"/>
      <c r="G3" s="65"/>
      <c r="H3" s="65"/>
      <c r="I3" s="65"/>
      <c r="J3" s="65"/>
      <c r="K3" s="65"/>
      <c r="L3" s="16">
        <v>1</v>
      </c>
      <c r="M3" s="17">
        <v>100</v>
      </c>
      <c r="N3" s="17">
        <f>M3*L3*D3</f>
        <v>330</v>
      </c>
      <c r="O3" s="18">
        <f>N3/900</f>
        <v>0.36666666666666664</v>
      </c>
      <c r="P3" s="17">
        <v>1</v>
      </c>
      <c r="Q3" s="19">
        <f>P3*0.01</f>
        <v>0.01</v>
      </c>
      <c r="R3" s="19">
        <v>1</v>
      </c>
      <c r="S3" s="10">
        <v>1</v>
      </c>
      <c r="T3" s="21">
        <f>Q3*R3*S3</f>
        <v>0.01</v>
      </c>
      <c r="U3" s="68">
        <f>T5+T6+T11+T14+T16+T17+T18+T19+T3+T4+T7+T8+T9+T10+T12+T13+T20+T15+T21</f>
        <v>3.3969999999999998</v>
      </c>
    </row>
    <row r="4" spans="1:21" ht="31.5" customHeight="1" x14ac:dyDescent="0.2">
      <c r="A4" s="27"/>
      <c r="B4" s="22" t="s">
        <v>33</v>
      </c>
      <c r="C4" s="22"/>
      <c r="D4" s="47">
        <v>8</v>
      </c>
      <c r="E4" s="48" t="s">
        <v>26</v>
      </c>
      <c r="F4" s="48"/>
      <c r="G4" s="48"/>
      <c r="H4" s="48"/>
      <c r="I4" s="48"/>
      <c r="J4" s="48"/>
      <c r="K4" s="48"/>
      <c r="L4" s="49">
        <v>1</v>
      </c>
      <c r="M4" s="31">
        <v>300</v>
      </c>
      <c r="N4" s="31">
        <f>M4*L4*D4</f>
        <v>2400</v>
      </c>
      <c r="O4" s="32">
        <f>N4/900</f>
        <v>2.6666666666666665</v>
      </c>
      <c r="P4" s="31">
        <f>ROUND(O4,0)</f>
        <v>3</v>
      </c>
      <c r="Q4" s="20">
        <f>P4*0.01</f>
        <v>0.03</v>
      </c>
      <c r="R4" s="20">
        <v>1</v>
      </c>
      <c r="S4" s="2">
        <v>1</v>
      </c>
      <c r="T4" s="21">
        <f t="shared" ref="T4:T21" si="0">Q4*R4*S4</f>
        <v>0.03</v>
      </c>
      <c r="U4" s="68"/>
    </row>
    <row r="5" spans="1:21" ht="21" customHeight="1" x14ac:dyDescent="0.2">
      <c r="A5" s="27"/>
      <c r="B5" s="22"/>
      <c r="C5" s="22"/>
      <c r="D5" s="47"/>
      <c r="E5" s="48"/>
      <c r="F5" s="48"/>
      <c r="G5" s="48"/>
      <c r="H5" s="48"/>
      <c r="I5" s="48"/>
      <c r="J5" s="48"/>
      <c r="K5" s="48"/>
      <c r="L5" s="49"/>
      <c r="M5" s="31"/>
      <c r="N5" s="31"/>
      <c r="O5" s="32"/>
      <c r="P5" s="31"/>
      <c r="Q5" s="20">
        <v>1.8</v>
      </c>
      <c r="R5" s="20">
        <v>0.2</v>
      </c>
      <c r="S5" s="2">
        <v>2</v>
      </c>
      <c r="T5" s="21">
        <f t="shared" si="0"/>
        <v>0.72000000000000008</v>
      </c>
      <c r="U5" s="68"/>
    </row>
    <row r="6" spans="1:21" ht="21" customHeight="1" x14ac:dyDescent="0.2">
      <c r="A6" s="27"/>
      <c r="B6" s="22" t="s">
        <v>34</v>
      </c>
      <c r="C6" s="22"/>
      <c r="D6" s="11">
        <v>4</v>
      </c>
      <c r="E6" s="48" t="s">
        <v>6</v>
      </c>
      <c r="F6" s="48"/>
      <c r="G6" s="48"/>
      <c r="H6" s="48"/>
      <c r="I6" s="48"/>
      <c r="J6" s="48"/>
      <c r="K6" s="48"/>
      <c r="L6" s="12">
        <v>1</v>
      </c>
      <c r="M6" s="13">
        <v>150</v>
      </c>
      <c r="N6" s="13">
        <f t="shared" ref="N6:N18" si="1">M6*L6*D6</f>
        <v>600</v>
      </c>
      <c r="O6" s="14">
        <f t="shared" ref="O6:O18" si="2">N6/900</f>
        <v>0.66666666666666663</v>
      </c>
      <c r="P6" s="13">
        <f t="shared" ref="P6:P18" si="3">ROUND(O6,0)</f>
        <v>1</v>
      </c>
      <c r="Q6" s="20">
        <f t="shared" ref="Q6:Q18" si="4">P6*0.01</f>
        <v>0.01</v>
      </c>
      <c r="R6" s="20">
        <v>0.2</v>
      </c>
      <c r="S6" s="2">
        <v>1</v>
      </c>
      <c r="T6" s="21">
        <f t="shared" si="0"/>
        <v>2E-3</v>
      </c>
      <c r="U6" s="68"/>
    </row>
    <row r="7" spans="1:21" ht="21" customHeight="1" x14ac:dyDescent="0.2">
      <c r="A7" s="27"/>
      <c r="B7" s="22" t="s">
        <v>35</v>
      </c>
      <c r="C7" s="22"/>
      <c r="D7" s="47">
        <v>3.6</v>
      </c>
      <c r="E7" s="48" t="s">
        <v>27</v>
      </c>
      <c r="F7" s="48"/>
      <c r="G7" s="48"/>
      <c r="H7" s="48"/>
      <c r="I7" s="48"/>
      <c r="J7" s="48"/>
      <c r="K7" s="48"/>
      <c r="L7" s="49">
        <v>1</v>
      </c>
      <c r="M7" s="31">
        <v>200</v>
      </c>
      <c r="N7" s="31">
        <f>M7*L7*D7</f>
        <v>720</v>
      </c>
      <c r="O7" s="32">
        <f>N7/900</f>
        <v>0.8</v>
      </c>
      <c r="P7" s="31">
        <f>ROUND(O7,0)</f>
        <v>1</v>
      </c>
      <c r="Q7" s="20">
        <f>P7*0.01</f>
        <v>0.01</v>
      </c>
      <c r="R7" s="20">
        <v>1</v>
      </c>
      <c r="S7" s="2">
        <v>1</v>
      </c>
      <c r="T7" s="21">
        <f t="shared" si="0"/>
        <v>0.01</v>
      </c>
      <c r="U7" s="68"/>
    </row>
    <row r="8" spans="1:21" ht="21" customHeight="1" x14ac:dyDescent="0.2">
      <c r="A8" s="27"/>
      <c r="B8" s="22"/>
      <c r="C8" s="22"/>
      <c r="D8" s="47"/>
      <c r="E8" s="48"/>
      <c r="F8" s="48"/>
      <c r="G8" s="48"/>
      <c r="H8" s="48"/>
      <c r="I8" s="48"/>
      <c r="J8" s="48"/>
      <c r="K8" s="48"/>
      <c r="L8" s="49"/>
      <c r="M8" s="31"/>
      <c r="N8" s="31"/>
      <c r="O8" s="32"/>
      <c r="P8" s="31"/>
      <c r="Q8" s="20">
        <v>1.8</v>
      </c>
      <c r="R8" s="20">
        <v>0.2</v>
      </c>
      <c r="S8" s="2">
        <v>2</v>
      </c>
      <c r="T8" s="21">
        <f t="shared" si="0"/>
        <v>0.72000000000000008</v>
      </c>
      <c r="U8" s="68"/>
    </row>
    <row r="9" spans="1:21" ht="21" customHeight="1" x14ac:dyDescent="0.2">
      <c r="A9" s="27"/>
      <c r="B9" s="22"/>
      <c r="C9" s="22"/>
      <c r="D9" s="47"/>
      <c r="E9" s="48"/>
      <c r="F9" s="48"/>
      <c r="G9" s="48"/>
      <c r="H9" s="48"/>
      <c r="I9" s="48"/>
      <c r="J9" s="48"/>
      <c r="K9" s="48"/>
      <c r="L9" s="49"/>
      <c r="M9" s="31"/>
      <c r="N9" s="31"/>
      <c r="O9" s="32"/>
      <c r="P9" s="31"/>
      <c r="Q9" s="20">
        <v>0</v>
      </c>
      <c r="R9" s="20">
        <v>0.2</v>
      </c>
      <c r="S9" s="2">
        <v>1</v>
      </c>
      <c r="T9" s="21">
        <f t="shared" si="0"/>
        <v>0</v>
      </c>
      <c r="U9" s="68"/>
    </row>
    <row r="10" spans="1:21" ht="21" customHeight="1" x14ac:dyDescent="0.2">
      <c r="A10" s="27"/>
      <c r="B10" s="22"/>
      <c r="C10" s="22"/>
      <c r="D10" s="47"/>
      <c r="E10" s="48"/>
      <c r="F10" s="48"/>
      <c r="G10" s="48"/>
      <c r="H10" s="48"/>
      <c r="I10" s="48"/>
      <c r="J10" s="48"/>
      <c r="K10" s="48"/>
      <c r="L10" s="49"/>
      <c r="M10" s="31"/>
      <c r="N10" s="31"/>
      <c r="O10" s="32"/>
      <c r="P10" s="31"/>
      <c r="Q10" s="20">
        <v>2.8</v>
      </c>
      <c r="R10" s="20">
        <v>0.2</v>
      </c>
      <c r="S10" s="2">
        <v>1</v>
      </c>
      <c r="T10" s="21">
        <f t="shared" si="0"/>
        <v>0.55999999999999994</v>
      </c>
      <c r="U10" s="68"/>
    </row>
    <row r="11" spans="1:21" ht="21" customHeight="1" x14ac:dyDescent="0.2">
      <c r="A11" s="27"/>
      <c r="B11" s="22"/>
      <c r="C11" s="22"/>
      <c r="D11" s="47"/>
      <c r="E11" s="48"/>
      <c r="F11" s="48"/>
      <c r="G11" s="48"/>
      <c r="H11" s="48"/>
      <c r="I11" s="48"/>
      <c r="J11" s="48"/>
      <c r="K11" s="48"/>
      <c r="L11" s="49"/>
      <c r="M11" s="31"/>
      <c r="N11" s="31"/>
      <c r="O11" s="32"/>
      <c r="P11" s="31"/>
      <c r="Q11" s="20">
        <v>0.3</v>
      </c>
      <c r="R11" s="20">
        <v>0.6</v>
      </c>
      <c r="S11" s="2">
        <v>1</v>
      </c>
      <c r="T11" s="21">
        <f t="shared" si="0"/>
        <v>0.18</v>
      </c>
      <c r="U11" s="68"/>
    </row>
    <row r="12" spans="1:21" ht="21" customHeight="1" x14ac:dyDescent="0.2">
      <c r="A12" s="27"/>
      <c r="B12" s="22" t="s">
        <v>36</v>
      </c>
      <c r="C12" s="22"/>
      <c r="D12" s="47">
        <v>3.5</v>
      </c>
      <c r="E12" s="48" t="s">
        <v>28</v>
      </c>
      <c r="F12" s="48"/>
      <c r="G12" s="48"/>
      <c r="H12" s="48"/>
      <c r="I12" s="48"/>
      <c r="J12" s="48"/>
      <c r="K12" s="48"/>
      <c r="L12" s="49">
        <v>2</v>
      </c>
      <c r="M12" s="31">
        <v>300</v>
      </c>
      <c r="N12" s="31">
        <f>M12*L12*D12</f>
        <v>2100</v>
      </c>
      <c r="O12" s="32">
        <f>N12/900</f>
        <v>2.3333333333333335</v>
      </c>
      <c r="P12" s="31">
        <f>ROUND(O12,0)</f>
        <v>2</v>
      </c>
      <c r="Q12" s="20">
        <f>P12*0.01</f>
        <v>0.02</v>
      </c>
      <c r="R12" s="20">
        <v>1</v>
      </c>
      <c r="S12" s="2">
        <v>1</v>
      </c>
      <c r="T12" s="21">
        <f t="shared" si="0"/>
        <v>0.02</v>
      </c>
      <c r="U12" s="68"/>
    </row>
    <row r="13" spans="1:21" ht="21" customHeight="1" x14ac:dyDescent="0.2">
      <c r="A13" s="27"/>
      <c r="B13" s="22"/>
      <c r="C13" s="22"/>
      <c r="D13" s="47"/>
      <c r="E13" s="48"/>
      <c r="F13" s="48"/>
      <c r="G13" s="48"/>
      <c r="H13" s="48"/>
      <c r="I13" s="48"/>
      <c r="J13" s="48"/>
      <c r="K13" s="48"/>
      <c r="L13" s="49"/>
      <c r="M13" s="31"/>
      <c r="N13" s="31"/>
      <c r="O13" s="32"/>
      <c r="P13" s="31"/>
      <c r="Q13" s="20">
        <v>1.8</v>
      </c>
      <c r="R13" s="20">
        <v>0.2</v>
      </c>
      <c r="S13" s="2">
        <f>1*L12</f>
        <v>2</v>
      </c>
      <c r="T13" s="21">
        <f t="shared" si="0"/>
        <v>0.72000000000000008</v>
      </c>
      <c r="U13" s="68"/>
    </row>
    <row r="14" spans="1:21" ht="21" customHeight="1" x14ac:dyDescent="0.2">
      <c r="A14" s="27"/>
      <c r="B14" s="22"/>
      <c r="C14" s="22"/>
      <c r="D14" s="47"/>
      <c r="E14" s="48"/>
      <c r="F14" s="48"/>
      <c r="G14" s="48"/>
      <c r="H14" s="48"/>
      <c r="I14" s="48"/>
      <c r="J14" s="48"/>
      <c r="K14" s="48"/>
      <c r="L14" s="49"/>
      <c r="M14" s="31"/>
      <c r="N14" s="31"/>
      <c r="O14" s="32"/>
      <c r="P14" s="31"/>
      <c r="Q14" s="20">
        <v>0.05</v>
      </c>
      <c r="R14" s="20">
        <v>0.05</v>
      </c>
      <c r="S14" s="2">
        <f>1*L12</f>
        <v>2</v>
      </c>
      <c r="T14" s="21">
        <f t="shared" si="0"/>
        <v>5.000000000000001E-3</v>
      </c>
      <c r="U14" s="68"/>
    </row>
    <row r="15" spans="1:21" ht="21" customHeight="1" x14ac:dyDescent="0.2">
      <c r="A15" s="27"/>
      <c r="B15" s="25" t="s">
        <v>38</v>
      </c>
      <c r="C15" s="23"/>
      <c r="D15" s="33">
        <v>2.6</v>
      </c>
      <c r="E15" s="35" t="s">
        <v>7</v>
      </c>
      <c r="F15" s="36"/>
      <c r="G15" s="36"/>
      <c r="H15" s="36"/>
      <c r="I15" s="36"/>
      <c r="J15" s="36"/>
      <c r="K15" s="37"/>
      <c r="L15" s="41">
        <v>1</v>
      </c>
      <c r="M15" s="43">
        <v>300</v>
      </c>
      <c r="N15" s="43">
        <f>M15*L15*D15</f>
        <v>780</v>
      </c>
      <c r="O15" s="45">
        <f>N15/900</f>
        <v>0.8666666666666667</v>
      </c>
      <c r="P15" s="43">
        <f>ROUND(O15,0)</f>
        <v>1</v>
      </c>
      <c r="Q15" s="20">
        <f>P15*0.01</f>
        <v>0.01</v>
      </c>
      <c r="R15" s="20">
        <v>1</v>
      </c>
      <c r="S15" s="2">
        <v>1</v>
      </c>
      <c r="T15" s="21">
        <f t="shared" si="0"/>
        <v>0.01</v>
      </c>
      <c r="U15" s="68"/>
    </row>
    <row r="16" spans="1:21" ht="21" customHeight="1" x14ac:dyDescent="0.2">
      <c r="A16" s="27"/>
      <c r="B16" s="26"/>
      <c r="C16" s="24"/>
      <c r="D16" s="34"/>
      <c r="E16" s="38"/>
      <c r="F16" s="39"/>
      <c r="G16" s="39"/>
      <c r="H16" s="39"/>
      <c r="I16" s="39"/>
      <c r="J16" s="39"/>
      <c r="K16" s="40"/>
      <c r="L16" s="42"/>
      <c r="M16" s="44"/>
      <c r="N16" s="44"/>
      <c r="O16" s="46"/>
      <c r="P16" s="44"/>
      <c r="Q16" s="20">
        <v>0</v>
      </c>
      <c r="R16" s="20">
        <v>0.2</v>
      </c>
      <c r="S16" s="2">
        <v>1</v>
      </c>
      <c r="T16" s="21">
        <f t="shared" si="0"/>
        <v>0</v>
      </c>
      <c r="U16" s="68"/>
    </row>
    <row r="17" spans="1:21" ht="21" customHeight="1" x14ac:dyDescent="0.2">
      <c r="A17" s="27"/>
      <c r="B17" s="22" t="s">
        <v>13</v>
      </c>
      <c r="C17" s="22"/>
      <c r="D17" s="11">
        <v>2.8</v>
      </c>
      <c r="E17" s="48" t="s">
        <v>6</v>
      </c>
      <c r="F17" s="48"/>
      <c r="G17" s="48"/>
      <c r="H17" s="48"/>
      <c r="I17" s="48"/>
      <c r="J17" s="48"/>
      <c r="K17" s="48"/>
      <c r="L17" s="12">
        <v>1</v>
      </c>
      <c r="M17" s="13">
        <v>100</v>
      </c>
      <c r="N17" s="13">
        <f t="shared" si="1"/>
        <v>280</v>
      </c>
      <c r="O17" s="14">
        <f t="shared" si="2"/>
        <v>0.31111111111111112</v>
      </c>
      <c r="P17" s="13">
        <v>1</v>
      </c>
      <c r="Q17" s="20">
        <f t="shared" si="4"/>
        <v>0.01</v>
      </c>
      <c r="R17" s="20">
        <v>1</v>
      </c>
      <c r="S17" s="2">
        <v>1</v>
      </c>
      <c r="T17" s="21">
        <f t="shared" si="0"/>
        <v>0.01</v>
      </c>
      <c r="U17" s="68"/>
    </row>
    <row r="18" spans="1:21" ht="21" customHeight="1" x14ac:dyDescent="0.2">
      <c r="A18" s="27"/>
      <c r="B18" s="22" t="s">
        <v>12</v>
      </c>
      <c r="C18" s="22"/>
      <c r="D18" s="11">
        <v>5</v>
      </c>
      <c r="E18" s="48" t="s">
        <v>6</v>
      </c>
      <c r="F18" s="48"/>
      <c r="G18" s="48"/>
      <c r="H18" s="48"/>
      <c r="I18" s="48"/>
      <c r="J18" s="48"/>
      <c r="K18" s="48"/>
      <c r="L18" s="12">
        <v>1</v>
      </c>
      <c r="M18" s="13">
        <v>100</v>
      </c>
      <c r="N18" s="13">
        <f t="shared" si="1"/>
        <v>500</v>
      </c>
      <c r="O18" s="14">
        <f t="shared" si="2"/>
        <v>0.55555555555555558</v>
      </c>
      <c r="P18" s="13">
        <f t="shared" si="3"/>
        <v>1</v>
      </c>
      <c r="Q18" s="20">
        <f t="shared" si="4"/>
        <v>0.01</v>
      </c>
      <c r="R18" s="20">
        <v>1</v>
      </c>
      <c r="S18" s="2">
        <v>1</v>
      </c>
      <c r="T18" s="21">
        <f t="shared" si="0"/>
        <v>0.01</v>
      </c>
      <c r="U18" s="68"/>
    </row>
    <row r="19" spans="1:21" ht="21" customHeight="1" x14ac:dyDescent="0.2">
      <c r="A19" s="27"/>
      <c r="B19" s="22" t="s">
        <v>37</v>
      </c>
      <c r="C19" s="22"/>
      <c r="D19" s="47">
        <v>6.3</v>
      </c>
      <c r="E19" s="48" t="s">
        <v>28</v>
      </c>
      <c r="F19" s="48"/>
      <c r="G19" s="48"/>
      <c r="H19" s="48"/>
      <c r="I19" s="48"/>
      <c r="J19" s="48"/>
      <c r="K19" s="48"/>
      <c r="L19" s="49">
        <v>1</v>
      </c>
      <c r="M19" s="31">
        <v>300</v>
      </c>
      <c r="N19" s="31">
        <f>M19*L19*D19</f>
        <v>1890</v>
      </c>
      <c r="O19" s="32">
        <f>N19/900</f>
        <v>2.1</v>
      </c>
      <c r="P19" s="31">
        <f>ROUND(O19,0)</f>
        <v>2</v>
      </c>
      <c r="Q19" s="20">
        <f>P19*0.01</f>
        <v>0.02</v>
      </c>
      <c r="R19" s="20">
        <v>1</v>
      </c>
      <c r="S19" s="2">
        <v>1</v>
      </c>
      <c r="T19" s="21">
        <f t="shared" si="0"/>
        <v>0.02</v>
      </c>
      <c r="U19" s="68"/>
    </row>
    <row r="20" spans="1:21" ht="21" customHeight="1" x14ac:dyDescent="0.2">
      <c r="A20" s="27"/>
      <c r="B20" s="22"/>
      <c r="C20" s="22"/>
      <c r="D20" s="47"/>
      <c r="E20" s="48"/>
      <c r="F20" s="48"/>
      <c r="G20" s="48"/>
      <c r="H20" s="48"/>
      <c r="I20" s="48"/>
      <c r="J20" s="48"/>
      <c r="K20" s="48"/>
      <c r="L20" s="49"/>
      <c r="M20" s="31"/>
      <c r="N20" s="31"/>
      <c r="O20" s="32"/>
      <c r="P20" s="31"/>
      <c r="Q20" s="20">
        <v>1.8</v>
      </c>
      <c r="R20" s="20">
        <v>0.2</v>
      </c>
      <c r="S20" s="2">
        <v>1</v>
      </c>
      <c r="T20" s="21">
        <f t="shared" si="0"/>
        <v>0.36000000000000004</v>
      </c>
      <c r="U20" s="68"/>
    </row>
    <row r="21" spans="1:21" ht="21" customHeight="1" x14ac:dyDescent="0.2">
      <c r="A21" s="27"/>
      <c r="B21" s="22"/>
      <c r="C21" s="22"/>
      <c r="D21" s="47"/>
      <c r="E21" s="48"/>
      <c r="F21" s="48"/>
      <c r="G21" s="48"/>
      <c r="H21" s="48"/>
      <c r="I21" s="48"/>
      <c r="J21" s="48"/>
      <c r="K21" s="48"/>
      <c r="L21" s="49"/>
      <c r="M21" s="31"/>
      <c r="N21" s="31"/>
      <c r="O21" s="32"/>
      <c r="P21" s="31"/>
      <c r="Q21" s="20">
        <v>0.05</v>
      </c>
      <c r="R21" s="20">
        <v>0.2</v>
      </c>
      <c r="S21" s="2">
        <v>1</v>
      </c>
      <c r="T21" s="21">
        <f t="shared" si="0"/>
        <v>1.0000000000000002E-2</v>
      </c>
      <c r="U21" s="68"/>
    </row>
    <row r="22" spans="1:21" ht="14.25" customHeight="1" x14ac:dyDescent="0.2"/>
    <row r="24" spans="1:21" ht="15" x14ac:dyDescent="0.25">
      <c r="B24" s="1"/>
    </row>
    <row r="25" spans="1:21" ht="15" x14ac:dyDescent="0.25">
      <c r="B25" s="1"/>
    </row>
  </sheetData>
  <mergeCells count="63">
    <mergeCell ref="L19:L21"/>
    <mergeCell ref="M19:M21"/>
    <mergeCell ref="N19:N21"/>
    <mergeCell ref="O19:O21"/>
    <mergeCell ref="P19:P21"/>
    <mergeCell ref="L12:L14"/>
    <mergeCell ref="M12:M14"/>
    <mergeCell ref="N12:N14"/>
    <mergeCell ref="O12:O14"/>
    <mergeCell ref="P12:P14"/>
    <mergeCell ref="L4:L5"/>
    <mergeCell ref="E4:K5"/>
    <mergeCell ref="D4:D5"/>
    <mergeCell ref="P4:P5"/>
    <mergeCell ref="O4:O5"/>
    <mergeCell ref="N4:N5"/>
    <mergeCell ref="M4:M5"/>
    <mergeCell ref="A1:A21"/>
    <mergeCell ref="T1:T2"/>
    <mergeCell ref="U1:U2"/>
    <mergeCell ref="E6:K6"/>
    <mergeCell ref="Q1:Q2"/>
    <mergeCell ref="R1:R2"/>
    <mergeCell ref="S1:S2"/>
    <mergeCell ref="P1:P2"/>
    <mergeCell ref="O1:O2"/>
    <mergeCell ref="N1:N2"/>
    <mergeCell ref="M1:M2"/>
    <mergeCell ref="E1:K2"/>
    <mergeCell ref="L1:L2"/>
    <mergeCell ref="E12:K14"/>
    <mergeCell ref="E18:K18"/>
    <mergeCell ref="E3:K3"/>
    <mergeCell ref="D1:D2"/>
    <mergeCell ref="B1:C2"/>
    <mergeCell ref="B17:C17"/>
    <mergeCell ref="B18:C18"/>
    <mergeCell ref="B3:C3"/>
    <mergeCell ref="B6:C6"/>
    <mergeCell ref="B7:C11"/>
    <mergeCell ref="D7:D11"/>
    <mergeCell ref="B4:C5"/>
    <mergeCell ref="B12:C14"/>
    <mergeCell ref="D12:D14"/>
    <mergeCell ref="B19:C21"/>
    <mergeCell ref="D19:D21"/>
    <mergeCell ref="E19:K21"/>
    <mergeCell ref="U3:U21"/>
    <mergeCell ref="P7:P11"/>
    <mergeCell ref="B15:C16"/>
    <mergeCell ref="D15:D16"/>
    <mergeCell ref="E15:K16"/>
    <mergeCell ref="L15:L16"/>
    <mergeCell ref="M15:M16"/>
    <mergeCell ref="N15:N16"/>
    <mergeCell ref="O15:O16"/>
    <mergeCell ref="P15:P16"/>
    <mergeCell ref="E7:K11"/>
    <mergeCell ref="L7:L11"/>
    <mergeCell ref="M7:M11"/>
    <mergeCell ref="N7:N11"/>
    <mergeCell ref="O7:O11"/>
    <mergeCell ref="E17:K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79BE-AB06-40CB-A9DC-08BDAF01C238}">
  <dimension ref="A1:U19"/>
  <sheetViews>
    <sheetView topLeftCell="B1" zoomScale="55" zoomScaleNormal="55" workbookViewId="0">
      <selection activeCell="Q13" sqref="Q13"/>
    </sheetView>
  </sheetViews>
  <sheetFormatPr defaultRowHeight="14.25" x14ac:dyDescent="0.2"/>
  <cols>
    <col min="3" max="3" width="12" customWidth="1"/>
    <col min="4" max="4" width="11.25" bestFit="1" customWidth="1"/>
    <col min="11" max="11" width="9" customWidth="1"/>
    <col min="12" max="12" width="21.5" bestFit="1" customWidth="1"/>
    <col min="13" max="13" width="23.125" bestFit="1" customWidth="1"/>
    <col min="14" max="14" width="23.5" bestFit="1" customWidth="1"/>
    <col min="15" max="15" width="17.375" bestFit="1" customWidth="1"/>
    <col min="16" max="16" width="29.5" bestFit="1" customWidth="1"/>
    <col min="17" max="17" width="17.75" customWidth="1"/>
    <col min="18" max="18" width="18.125" customWidth="1"/>
    <col min="19" max="19" width="18" customWidth="1"/>
    <col min="20" max="20" width="20.875" customWidth="1"/>
    <col min="21" max="21" width="20" customWidth="1"/>
  </cols>
  <sheetData>
    <row r="1" spans="1:21" ht="28.5" customHeight="1" x14ac:dyDescent="0.2">
      <c r="A1" s="27" t="s">
        <v>49</v>
      </c>
      <c r="B1" s="56" t="s">
        <v>9</v>
      </c>
      <c r="C1" s="56"/>
      <c r="D1" s="58" t="s">
        <v>10</v>
      </c>
      <c r="E1" s="60" t="s">
        <v>29</v>
      </c>
      <c r="F1" s="60"/>
      <c r="G1" s="60"/>
      <c r="H1" s="60"/>
      <c r="I1" s="60"/>
      <c r="J1" s="60"/>
      <c r="K1" s="60"/>
      <c r="L1" s="62" t="s">
        <v>39</v>
      </c>
      <c r="M1" s="54" t="s">
        <v>24</v>
      </c>
      <c r="N1" s="54" t="s">
        <v>21</v>
      </c>
      <c r="O1" s="54" t="s">
        <v>22</v>
      </c>
      <c r="P1" s="54" t="s">
        <v>23</v>
      </c>
      <c r="Q1" s="50" t="s">
        <v>0</v>
      </c>
      <c r="R1" s="50" t="s">
        <v>25</v>
      </c>
      <c r="S1" s="50" t="s">
        <v>1</v>
      </c>
      <c r="T1" s="50" t="s">
        <v>2</v>
      </c>
      <c r="U1" s="52" t="s">
        <v>30</v>
      </c>
    </row>
    <row r="2" spans="1:21" ht="43.5" customHeight="1" thickBot="1" x14ac:dyDescent="0.25">
      <c r="A2" s="27"/>
      <c r="B2" s="57"/>
      <c r="C2" s="57"/>
      <c r="D2" s="59"/>
      <c r="E2" s="61"/>
      <c r="F2" s="61"/>
      <c r="G2" s="61"/>
      <c r="H2" s="61"/>
      <c r="I2" s="61"/>
      <c r="J2" s="61"/>
      <c r="K2" s="61"/>
      <c r="L2" s="63"/>
      <c r="M2" s="55"/>
      <c r="N2" s="55"/>
      <c r="O2" s="55"/>
      <c r="P2" s="55"/>
      <c r="Q2" s="51"/>
      <c r="R2" s="51"/>
      <c r="S2" s="51"/>
      <c r="T2" s="51"/>
      <c r="U2" s="53"/>
    </row>
    <row r="3" spans="1:21" ht="16.5" customHeight="1" x14ac:dyDescent="0.2">
      <c r="A3" s="27"/>
      <c r="B3" s="64" t="s">
        <v>32</v>
      </c>
      <c r="C3" s="64"/>
      <c r="D3" s="15">
        <v>2.5</v>
      </c>
      <c r="E3" s="65" t="s">
        <v>5</v>
      </c>
      <c r="F3" s="65"/>
      <c r="G3" s="65"/>
      <c r="H3" s="65"/>
      <c r="I3" s="65"/>
      <c r="J3" s="65"/>
      <c r="K3" s="65"/>
      <c r="L3" s="16">
        <v>1</v>
      </c>
      <c r="M3" s="17">
        <v>100</v>
      </c>
      <c r="N3" s="17">
        <f>M3*L3*D3</f>
        <v>250</v>
      </c>
      <c r="O3" s="18">
        <f>N3/900</f>
        <v>0.27777777777777779</v>
      </c>
      <c r="P3" s="17">
        <v>1</v>
      </c>
      <c r="Q3" s="19">
        <f>P3*0.01</f>
        <v>0.01</v>
      </c>
      <c r="R3" s="19">
        <v>1</v>
      </c>
      <c r="S3" s="10">
        <v>1</v>
      </c>
      <c r="T3" s="21">
        <f>Q3*R3*S3</f>
        <v>0.01</v>
      </c>
      <c r="U3" s="28">
        <f>T3+T4+T5+T6+T7+T8+T9+T10+T11+T12</f>
        <v>2.23</v>
      </c>
    </row>
    <row r="4" spans="1:21" ht="16.5" customHeight="1" x14ac:dyDescent="0.2">
      <c r="A4" s="27"/>
      <c r="B4" s="22" t="s">
        <v>51</v>
      </c>
      <c r="C4" s="22"/>
      <c r="D4" s="47">
        <v>6.5</v>
      </c>
      <c r="E4" s="48" t="s">
        <v>26</v>
      </c>
      <c r="F4" s="48"/>
      <c r="G4" s="48"/>
      <c r="H4" s="48"/>
      <c r="I4" s="48"/>
      <c r="J4" s="48"/>
      <c r="K4" s="48"/>
      <c r="L4" s="49">
        <v>1</v>
      </c>
      <c r="M4" s="31">
        <v>300</v>
      </c>
      <c r="N4" s="31">
        <f>M4*L4*D4</f>
        <v>1950</v>
      </c>
      <c r="O4" s="32">
        <f>N4/900</f>
        <v>2.1666666666666665</v>
      </c>
      <c r="P4" s="31">
        <f>ROUND(O4,0)</f>
        <v>2</v>
      </c>
      <c r="Q4" s="20">
        <f>P4*0.01</f>
        <v>0.02</v>
      </c>
      <c r="R4" s="20">
        <v>1</v>
      </c>
      <c r="S4" s="2">
        <v>1</v>
      </c>
      <c r="T4" s="21">
        <f t="shared" ref="T4:T12" si="0">Q4*R4*S4</f>
        <v>0.02</v>
      </c>
      <c r="U4" s="69"/>
    </row>
    <row r="5" spans="1:21" ht="16.5" customHeight="1" x14ac:dyDescent="0.2">
      <c r="A5" s="27"/>
      <c r="B5" s="22"/>
      <c r="C5" s="22"/>
      <c r="D5" s="47"/>
      <c r="E5" s="48"/>
      <c r="F5" s="48"/>
      <c r="G5" s="48"/>
      <c r="H5" s="48"/>
      <c r="I5" s="48"/>
      <c r="J5" s="48"/>
      <c r="K5" s="48"/>
      <c r="L5" s="49"/>
      <c r="M5" s="31"/>
      <c r="N5" s="31"/>
      <c r="O5" s="32"/>
      <c r="P5" s="31"/>
      <c r="Q5" s="20">
        <v>1.8</v>
      </c>
      <c r="R5" s="20">
        <v>0.2</v>
      </c>
      <c r="S5" s="2">
        <v>2</v>
      </c>
      <c r="T5" s="21">
        <f t="shared" si="0"/>
        <v>0.72000000000000008</v>
      </c>
      <c r="U5" s="69"/>
    </row>
    <row r="6" spans="1:21" ht="16.5" customHeight="1" x14ac:dyDescent="0.2">
      <c r="A6" s="27"/>
      <c r="B6" s="22" t="s">
        <v>35</v>
      </c>
      <c r="C6" s="22"/>
      <c r="D6" s="47">
        <v>3</v>
      </c>
      <c r="E6" s="48" t="s">
        <v>27</v>
      </c>
      <c r="F6" s="48"/>
      <c r="G6" s="48"/>
      <c r="H6" s="48"/>
      <c r="I6" s="48"/>
      <c r="J6" s="48"/>
      <c r="K6" s="48"/>
      <c r="L6" s="49">
        <v>1</v>
      </c>
      <c r="M6" s="31">
        <v>200</v>
      </c>
      <c r="N6" s="31">
        <f>M6*L6*D6</f>
        <v>600</v>
      </c>
      <c r="O6" s="32">
        <f>N6/900</f>
        <v>0.66666666666666663</v>
      </c>
      <c r="P6" s="31">
        <f>ROUND(O6,0)</f>
        <v>1</v>
      </c>
      <c r="Q6" s="20">
        <f>P6*0.01</f>
        <v>0.01</v>
      </c>
      <c r="R6" s="20">
        <v>1</v>
      </c>
      <c r="S6" s="2">
        <v>1</v>
      </c>
      <c r="T6" s="21">
        <f t="shared" si="0"/>
        <v>0.01</v>
      </c>
      <c r="U6" s="69"/>
    </row>
    <row r="7" spans="1:21" ht="21" customHeight="1" x14ac:dyDescent="0.2">
      <c r="A7" s="27"/>
      <c r="B7" s="22"/>
      <c r="C7" s="22"/>
      <c r="D7" s="47"/>
      <c r="E7" s="48"/>
      <c r="F7" s="48"/>
      <c r="G7" s="48"/>
      <c r="H7" s="48"/>
      <c r="I7" s="48"/>
      <c r="J7" s="48"/>
      <c r="K7" s="48"/>
      <c r="L7" s="49"/>
      <c r="M7" s="31"/>
      <c r="N7" s="31"/>
      <c r="O7" s="32"/>
      <c r="P7" s="31"/>
      <c r="Q7" s="20">
        <v>1.8</v>
      </c>
      <c r="R7" s="20">
        <v>0.2</v>
      </c>
      <c r="S7" s="2">
        <v>2</v>
      </c>
      <c r="T7" s="21">
        <f t="shared" si="0"/>
        <v>0.72000000000000008</v>
      </c>
      <c r="U7" s="69"/>
    </row>
    <row r="8" spans="1:21" ht="21" customHeight="1" x14ac:dyDescent="0.2">
      <c r="A8" s="27"/>
      <c r="B8" s="22"/>
      <c r="C8" s="22"/>
      <c r="D8" s="47"/>
      <c r="E8" s="48"/>
      <c r="F8" s="48"/>
      <c r="G8" s="48"/>
      <c r="H8" s="48"/>
      <c r="I8" s="48"/>
      <c r="J8" s="48"/>
      <c r="K8" s="48"/>
      <c r="L8" s="49"/>
      <c r="M8" s="31"/>
      <c r="N8" s="31"/>
      <c r="O8" s="32"/>
      <c r="P8" s="31"/>
      <c r="Q8" s="20">
        <v>0</v>
      </c>
      <c r="R8" s="20">
        <v>0.2</v>
      </c>
      <c r="S8" s="2">
        <v>1</v>
      </c>
      <c r="T8" s="21">
        <f t="shared" si="0"/>
        <v>0</v>
      </c>
      <c r="U8" s="69"/>
    </row>
    <row r="9" spans="1:21" ht="21" customHeight="1" x14ac:dyDescent="0.2">
      <c r="A9" s="27"/>
      <c r="B9" s="22"/>
      <c r="C9" s="22"/>
      <c r="D9" s="47"/>
      <c r="E9" s="48"/>
      <c r="F9" s="48"/>
      <c r="G9" s="48"/>
      <c r="H9" s="48"/>
      <c r="I9" s="48"/>
      <c r="J9" s="48"/>
      <c r="K9" s="48"/>
      <c r="L9" s="49"/>
      <c r="M9" s="31"/>
      <c r="N9" s="31"/>
      <c r="O9" s="32"/>
      <c r="P9" s="31"/>
      <c r="Q9" s="20">
        <v>2.8</v>
      </c>
      <c r="R9" s="20">
        <v>0.2</v>
      </c>
      <c r="S9" s="2">
        <v>1</v>
      </c>
      <c r="T9" s="21">
        <f t="shared" si="0"/>
        <v>0.55999999999999994</v>
      </c>
      <c r="U9" s="69"/>
    </row>
    <row r="10" spans="1:21" ht="21" customHeight="1" x14ac:dyDescent="0.2">
      <c r="A10" s="27"/>
      <c r="B10" s="22"/>
      <c r="C10" s="22"/>
      <c r="D10" s="47"/>
      <c r="E10" s="48"/>
      <c r="F10" s="48"/>
      <c r="G10" s="48"/>
      <c r="H10" s="48"/>
      <c r="I10" s="48"/>
      <c r="J10" s="48"/>
      <c r="K10" s="48"/>
      <c r="L10" s="49"/>
      <c r="M10" s="31"/>
      <c r="N10" s="31"/>
      <c r="O10" s="32"/>
      <c r="P10" s="31"/>
      <c r="Q10" s="20">
        <v>0.3</v>
      </c>
      <c r="R10" s="20">
        <v>0.6</v>
      </c>
      <c r="S10" s="2">
        <v>1</v>
      </c>
      <c r="T10" s="21">
        <f t="shared" si="0"/>
        <v>0.18</v>
      </c>
      <c r="U10" s="69"/>
    </row>
    <row r="11" spans="1:21" ht="21" customHeight="1" x14ac:dyDescent="0.2">
      <c r="A11" s="27"/>
      <c r="B11" s="22" t="s">
        <v>50</v>
      </c>
      <c r="C11" s="22"/>
      <c r="D11" s="47">
        <v>2.8</v>
      </c>
      <c r="E11" s="48" t="s">
        <v>7</v>
      </c>
      <c r="F11" s="48"/>
      <c r="G11" s="48"/>
      <c r="H11" s="48"/>
      <c r="I11" s="48"/>
      <c r="J11" s="48"/>
      <c r="K11" s="48"/>
      <c r="L11" s="49">
        <v>1</v>
      </c>
      <c r="M11" s="31">
        <v>300</v>
      </c>
      <c r="N11" s="31">
        <f>M11*L11*D11</f>
        <v>840</v>
      </c>
      <c r="O11" s="32">
        <f>N11/900</f>
        <v>0.93333333333333335</v>
      </c>
      <c r="P11" s="31">
        <f>ROUND(O11,0)</f>
        <v>1</v>
      </c>
      <c r="Q11" s="20">
        <f>P11*0.01</f>
        <v>0.01</v>
      </c>
      <c r="R11" s="20">
        <v>1</v>
      </c>
      <c r="S11" s="2">
        <v>1</v>
      </c>
      <c r="T11" s="21">
        <f t="shared" si="0"/>
        <v>0.01</v>
      </c>
      <c r="U11" s="69"/>
    </row>
    <row r="12" spans="1:21" ht="21" customHeight="1" x14ac:dyDescent="0.2">
      <c r="A12" s="27"/>
      <c r="B12" s="22"/>
      <c r="C12" s="22"/>
      <c r="D12" s="47"/>
      <c r="E12" s="48"/>
      <c r="F12" s="48"/>
      <c r="G12" s="48"/>
      <c r="H12" s="48"/>
      <c r="I12" s="48"/>
      <c r="J12" s="48"/>
      <c r="K12" s="48"/>
      <c r="L12" s="49"/>
      <c r="M12" s="31"/>
      <c r="N12" s="31"/>
      <c r="O12" s="32"/>
      <c r="P12" s="31"/>
      <c r="Q12" s="20">
        <v>0</v>
      </c>
      <c r="R12" s="20">
        <v>0.2</v>
      </c>
      <c r="S12" s="2">
        <f>1*L11</f>
        <v>1</v>
      </c>
      <c r="T12" s="21">
        <f t="shared" si="0"/>
        <v>0</v>
      </c>
      <c r="U12" s="69"/>
    </row>
    <row r="13" spans="1:21" ht="14.25" customHeight="1" x14ac:dyDescent="0.2"/>
    <row r="14" spans="1:21" ht="14.25" customHeight="1" x14ac:dyDescent="0.2"/>
    <row r="15" spans="1:21" ht="14.25" customHeight="1" x14ac:dyDescent="0.2"/>
    <row r="16" spans="1:21" ht="14.25" customHeight="1" x14ac:dyDescent="0.2"/>
    <row r="17" ht="14.25" customHeight="1" x14ac:dyDescent="0.2"/>
    <row r="18" ht="14.25" customHeight="1" x14ac:dyDescent="0.2"/>
    <row r="19" ht="14.25" customHeight="1" x14ac:dyDescent="0.2"/>
  </sheetData>
  <mergeCells count="41">
    <mergeCell ref="B11:C12"/>
    <mergeCell ref="D11:D12"/>
    <mergeCell ref="E11:K12"/>
    <mergeCell ref="L11:L12"/>
    <mergeCell ref="B3:C3"/>
    <mergeCell ref="E3:K3"/>
    <mergeCell ref="B1:C2"/>
    <mergeCell ref="D1:D2"/>
    <mergeCell ref="E1:K2"/>
    <mergeCell ref="L1:L2"/>
    <mergeCell ref="B4:C5"/>
    <mergeCell ref="D4:D5"/>
    <mergeCell ref="E4:K5"/>
    <mergeCell ref="L4:L5"/>
    <mergeCell ref="U1:U2"/>
    <mergeCell ref="M1:M2"/>
    <mergeCell ref="N1:N2"/>
    <mergeCell ref="O1:O2"/>
    <mergeCell ref="P1:P2"/>
    <mergeCell ref="Q1:Q2"/>
    <mergeCell ref="O6:O10"/>
    <mergeCell ref="P6:P10"/>
    <mergeCell ref="R1:R2"/>
    <mergeCell ref="S1:S2"/>
    <mergeCell ref="T1:T2"/>
    <mergeCell ref="A1:A12"/>
    <mergeCell ref="U3:U12"/>
    <mergeCell ref="M11:M12"/>
    <mergeCell ref="N11:N12"/>
    <mergeCell ref="O11:O12"/>
    <mergeCell ref="P11:P12"/>
    <mergeCell ref="M4:M5"/>
    <mergeCell ref="N4:N5"/>
    <mergeCell ref="O4:O5"/>
    <mergeCell ref="P4:P5"/>
    <mergeCell ref="B6:C10"/>
    <mergeCell ref="D6:D10"/>
    <mergeCell ref="E6:K10"/>
    <mergeCell ref="L6:L10"/>
    <mergeCell ref="M6:M10"/>
    <mergeCell ref="N6:N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8D99-939C-4C9D-A645-7C43B1A2EA34}">
  <dimension ref="A1:L9"/>
  <sheetViews>
    <sheetView tabSelected="1" workbookViewId="0">
      <selection activeCell="F20" sqref="F20"/>
    </sheetView>
  </sheetViews>
  <sheetFormatPr defaultRowHeight="14.25" x14ac:dyDescent="0.2"/>
  <cols>
    <col min="12" max="12" width="13.125" bestFit="1" customWidth="1"/>
  </cols>
  <sheetData>
    <row r="1" spans="1:12" ht="16.5" x14ac:dyDescent="0.2">
      <c r="A1" s="73" t="s">
        <v>14</v>
      </c>
      <c r="B1" s="22" t="s">
        <v>9</v>
      </c>
      <c r="C1" s="22"/>
      <c r="D1" s="5" t="s">
        <v>10</v>
      </c>
      <c r="E1" s="39" t="s">
        <v>4</v>
      </c>
      <c r="F1" s="39"/>
      <c r="G1" s="39"/>
      <c r="H1" s="39"/>
      <c r="I1" s="39"/>
      <c r="J1" s="39"/>
      <c r="K1" s="39"/>
      <c r="L1" s="8" t="s">
        <v>8</v>
      </c>
    </row>
    <row r="2" spans="1:12" ht="16.5" x14ac:dyDescent="0.2">
      <c r="A2" s="73"/>
      <c r="B2" s="22" t="s">
        <v>3</v>
      </c>
      <c r="C2" s="22"/>
      <c r="D2" s="4">
        <v>28</v>
      </c>
      <c r="E2" s="70" t="s">
        <v>5</v>
      </c>
      <c r="F2" s="70"/>
      <c r="G2" s="70"/>
      <c r="H2" s="70"/>
      <c r="I2" s="70"/>
      <c r="J2" s="70"/>
      <c r="K2" s="70"/>
      <c r="L2" s="3">
        <v>1</v>
      </c>
    </row>
    <row r="3" spans="1:12" ht="16.5" x14ac:dyDescent="0.2">
      <c r="A3" s="73"/>
      <c r="B3" s="22" t="s">
        <v>16</v>
      </c>
      <c r="C3" s="22"/>
      <c r="D3" s="4">
        <v>278</v>
      </c>
      <c r="E3" s="70" t="s">
        <v>19</v>
      </c>
      <c r="F3" s="70"/>
      <c r="G3" s="70"/>
      <c r="H3" s="70"/>
      <c r="I3" s="70"/>
      <c r="J3" s="70"/>
      <c r="K3" s="70"/>
      <c r="L3" s="3">
        <v>1</v>
      </c>
    </row>
    <row r="4" spans="1:12" ht="16.5" x14ac:dyDescent="0.2">
      <c r="A4" s="74"/>
      <c r="B4" s="71" t="s">
        <v>17</v>
      </c>
      <c r="C4" s="72"/>
      <c r="D4" s="9">
        <v>58</v>
      </c>
      <c r="E4" s="39" t="s">
        <v>18</v>
      </c>
      <c r="F4" s="39"/>
      <c r="G4" s="39"/>
      <c r="H4" s="39"/>
      <c r="I4" s="39"/>
      <c r="J4" s="39"/>
      <c r="K4" s="39"/>
      <c r="L4" s="8">
        <v>1</v>
      </c>
    </row>
    <row r="5" spans="1:12" x14ac:dyDescent="0.2">
      <c r="A5" s="6"/>
      <c r="D5" s="7"/>
      <c r="E5" s="75"/>
      <c r="F5" s="75"/>
      <c r="G5" s="75"/>
      <c r="H5" s="75"/>
      <c r="I5" s="75"/>
      <c r="J5" s="75"/>
      <c r="K5" s="75"/>
      <c r="L5" s="7"/>
    </row>
    <row r="6" spans="1:12" ht="16.5" x14ac:dyDescent="0.2">
      <c r="A6" s="73" t="s">
        <v>15</v>
      </c>
      <c r="B6" s="22" t="s">
        <v>3</v>
      </c>
      <c r="C6" s="22"/>
      <c r="D6" s="4">
        <v>14</v>
      </c>
      <c r="E6" s="70" t="s">
        <v>5</v>
      </c>
      <c r="F6" s="70"/>
      <c r="G6" s="70"/>
      <c r="H6" s="70"/>
      <c r="I6" s="70"/>
      <c r="J6" s="70"/>
      <c r="K6" s="70"/>
      <c r="L6" s="3">
        <v>1</v>
      </c>
    </row>
    <row r="7" spans="1:12" ht="16.5" x14ac:dyDescent="0.2">
      <c r="A7" s="73"/>
      <c r="B7" s="22" t="s">
        <v>16</v>
      </c>
      <c r="C7" s="22"/>
      <c r="D7" s="4">
        <v>88</v>
      </c>
      <c r="E7" s="70" t="s">
        <v>20</v>
      </c>
      <c r="F7" s="70"/>
      <c r="G7" s="70"/>
      <c r="H7" s="70"/>
      <c r="I7" s="70"/>
      <c r="J7" s="70"/>
      <c r="K7" s="70"/>
      <c r="L7" s="3">
        <v>1</v>
      </c>
    </row>
    <row r="8" spans="1:12" ht="16.5" x14ac:dyDescent="0.2">
      <c r="A8" s="74"/>
      <c r="B8" s="71" t="s">
        <v>17</v>
      </c>
      <c r="C8" s="72"/>
      <c r="D8" s="9">
        <v>28</v>
      </c>
      <c r="E8" s="39" t="s">
        <v>18</v>
      </c>
      <c r="F8" s="39"/>
      <c r="G8" s="39"/>
      <c r="H8" s="39"/>
      <c r="I8" s="39"/>
      <c r="J8" s="39"/>
      <c r="K8" s="39"/>
      <c r="L8" s="8">
        <v>1</v>
      </c>
    </row>
    <row r="9" spans="1:12" x14ac:dyDescent="0.2">
      <c r="A9" s="6"/>
      <c r="D9" s="7"/>
      <c r="E9" s="75"/>
      <c r="F9" s="75"/>
      <c r="G9" s="75"/>
      <c r="H9" s="75"/>
      <c r="I9" s="75"/>
      <c r="J9" s="75"/>
      <c r="K9" s="75"/>
      <c r="L9" s="7"/>
    </row>
  </sheetData>
  <mergeCells count="18">
    <mergeCell ref="A6:A8"/>
    <mergeCell ref="E9:K9"/>
    <mergeCell ref="E5:K5"/>
    <mergeCell ref="B6:C6"/>
    <mergeCell ref="E6:K6"/>
    <mergeCell ref="B7:C7"/>
    <mergeCell ref="E7:K7"/>
    <mergeCell ref="B8:C8"/>
    <mergeCell ref="E8:K8"/>
    <mergeCell ref="B3:C3"/>
    <mergeCell ref="E3:K3"/>
    <mergeCell ref="B4:C4"/>
    <mergeCell ref="E4:K4"/>
    <mergeCell ref="A1:A4"/>
    <mergeCell ref="B1:C1"/>
    <mergeCell ref="E1:K1"/>
    <mergeCell ref="B2:C2"/>
    <mergeCell ref="E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Type 1</vt:lpstr>
      <vt:lpstr>Type 2</vt:lpstr>
      <vt:lpstr>Type 3</vt:lpstr>
      <vt:lpstr>Type 4</vt:lpstr>
      <vt:lpstr>Mosque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n2000</dc:creator>
  <cp:lastModifiedBy>LENOVO</cp:lastModifiedBy>
  <cp:lastPrinted>2023-02-03T17:13:54Z</cp:lastPrinted>
  <dcterms:created xsi:type="dcterms:W3CDTF">2023-01-12T15:48:33Z</dcterms:created>
  <dcterms:modified xsi:type="dcterms:W3CDTF">2023-05-23T18:02:27Z</dcterms:modified>
</cp:coreProperties>
</file>