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ced\Documents\BootCamp\Excel\"/>
    </mc:Choice>
  </mc:AlternateContent>
  <xr:revisionPtr revIDLastSave="0" documentId="13_ncr:1_{35390582-03BC-4D9F-849F-3A73F0FE9BF5}" xr6:coauthVersionLast="47" xr6:coauthVersionMax="47" xr10:uidLastSave="{00000000-0000-0000-0000-000000000000}"/>
  <bookViews>
    <workbookView xWindow="10128" yWindow="1356" windowWidth="12744" windowHeight="942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Concatenate" sheetId="1" r:id="rId7"/>
    <sheet name="Substitute" sheetId="7" r:id="rId8"/>
    <sheet name="SUM-SumIF" sheetId="12" r:id="rId9"/>
    <sheet name="Count-CountIF" sheetId="5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2" i="13" a="1"/>
  <c r="J2" i="13" s="1"/>
  <c r="L2" i="5"/>
  <c r="K2" i="5"/>
  <c r="J2" i="5"/>
  <c r="L2" i="12"/>
  <c r="K2" i="12"/>
  <c r="J2" i="12"/>
  <c r="L2" i="7" a="1"/>
  <c r="L2" i="7" s="1"/>
  <c r="K2" i="7" a="1"/>
  <c r="K2" i="7" s="1"/>
  <c r="J2" i="7" a="1"/>
  <c r="J2" i="7" s="1"/>
  <c r="K2" i="1" a="1"/>
  <c r="K2" i="1" s="1"/>
  <c r="J2" i="1" a="1"/>
  <c r="J2" i="1" s="1"/>
  <c r="J2" i="6" a="1"/>
  <c r="J2" i="6" s="1"/>
  <c r="J2" i="3" a="1"/>
  <c r="J2" i="3" s="1"/>
  <c r="M2" i="4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K6" i="9"/>
  <c r="J6" i="9"/>
  <c r="K5" i="9"/>
  <c r="J5" i="9"/>
  <c r="K4" i="9"/>
  <c r="J4" i="9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<sst xmlns="http://schemas.openxmlformats.org/spreadsheetml/2006/main" count="583" uniqueCount="89">
  <si>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</si>
  <si>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</si>
  <si>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</si>
  <si>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</si>
  <si>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</si>
  <si>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</si>
  <si>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</si>
  <si>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</si>
  <si>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</si>
  <si>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</si>
  <si>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</si>
  <si>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</si>
  <si>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</si>
  <si>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</si>
  <si>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</si>
  <si>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</si>
  <si>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</si>
  <si>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</si>
  <si>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</si>
  <si>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</si>
  <si>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</si>
  <si>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</si>
  <si>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</si>
  <si>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</si>
  <si>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</si>
  <si>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</si>
  <si>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</si>
  <si>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</si>
  <si>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</si>
  <si>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</si>
  <si>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</si>
  <si>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</si>
  <si>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</si>
  <si>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</si>
  <si>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</si>
  <si>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</si>
  <si>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</si>
  <si>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</si>
  <si>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</si>
  <si>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</si>
  <si>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</si>
  <si>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</si>
  <si>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</si>
  <si>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</si>
  <si>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</si>
  <si>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</si>
  <si>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</si>
  <si>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</si>
  <si>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</si>
  <si>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</si>
  <si>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</si>
  <si>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</si>
  <si>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</si>
  <si>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</si>
  <si>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</si>
  <si>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</si>
  <si>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</si>
  <si>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</si>
  <si>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</si>
  <si>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</si>
  <si>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</si>
  <si>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</si>
  <si>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</si>
  <si>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</si>
  <si>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</si>
  <si>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</si>
  <si>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</si>
  <si>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</si>
  <si>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</si>
  <si>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</si>
  <si>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</si>
  <si>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</si>
  <si>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</si>
  <si>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</si>
  <si>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</si>
  <si>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</si>
  <si>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</si>
  <si>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</si>
  <si>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</si>
  <si>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</si>
  <si>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</si>
  <si>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</si>
  <si>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</si>
  <si>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</si>
  <si>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</si>
  <si>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</si>
  <si>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LEN(LastName)</t>
  </si>
  <si>
    <t xml:space="preserve">Martin   </t>
  </si>
  <si>
    <t>CONCATENATE(B2," ",D2)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</si>
</sst>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R-1C09]* #,##0.00_-;\-[$R-1C09]* #,##0.00_-;_-[$R-1C09]* &quot;-&quot;??_-;_-@_-"/>
    <numFmt numFmtId="165" formatCode="_-[$R-435]* #,##0.00_-;\-[$R-435]* #,##0.00_-;_-[$R-435]* &quot;-&quot;??_-;_-@_-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tabSelected="1" workbookViewId="0">
      <selection activeCell="K7" sqref="K7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18</v>
      </c>
      <c r="B1" t="s">
        <v>0</v>
      </c>
      <c r="C1" t="s">
        <v>1</v>
      </c>
      <c r="D1" t="s">
        <v>21</v>
      </c>
      <c r="E1" t="s">
        <v>22</v>
      </c>
      <c r="F1" t="s">
        <v>19</v>
      </c>
      <c r="G1" t="s">
        <v>20</v>
      </c>
      <c r="H1" t="s">
        <v>34</v>
      </c>
      <c r="I1" t="s">
        <v>35</v>
      </c>
      <c r="J1" t="s">
        <v>78</v>
      </c>
      <c r="K1" t="s">
        <v>79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24</v>
      </c>
      <c r="F2" t="s">
        <v>23</v>
      </c>
      <c r="G2">
        <v>45000</v>
      </c>
      <c r="H2" s="1">
        <v>37197</v>
      </c>
      <c r="I2" s="1">
        <v>42253</v>
      </c>
      <c r="J2" s="3">
        <f>MAX(G2:G10)</f>
        <v>65000</v>
      </c>
      <c r="K2" s="4">
        <f>MIN(G2:G10)</f>
        <v>36000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26</v>
      </c>
      <c r="F3" t="s">
        <v>25</v>
      </c>
      <c r="G3">
        <v>36000</v>
      </c>
      <c r="H3" s="1">
        <v>36436</v>
      </c>
      <c r="I3" s="1">
        <v>42287</v>
      </c>
      <c r="J3" s="1">
        <f>MAX(H2:H10)</f>
        <v>37933</v>
      </c>
      <c r="K3" s="1">
        <f>MIN(H2:H10)</f>
        <v>35040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24</v>
      </c>
      <c r="F4" t="s">
        <v>23</v>
      </c>
      <c r="G4">
        <v>63000</v>
      </c>
      <c r="H4" s="1">
        <v>36711</v>
      </c>
      <c r="I4" s="1">
        <v>42986</v>
      </c>
      <c r="J4" s="1">
        <f>MAX(I2:I10)</f>
        <v>42986</v>
      </c>
      <c r="K4" s="1">
        <f>MIN(I2:I10)</f>
        <v>40800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26</v>
      </c>
      <c r="F5" t="s">
        <v>27</v>
      </c>
      <c r="G5">
        <v>47000</v>
      </c>
      <c r="H5" s="1">
        <v>36530</v>
      </c>
      <c r="I5" s="1">
        <v>42341</v>
      </c>
      <c r="J5">
        <f>MAX(D2:D10)</f>
        <v>38</v>
      </c>
      <c r="K5">
        <f>MIN(D2:D10)</f>
        <v>29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24</v>
      </c>
      <c r="F6" t="s">
        <v>28</v>
      </c>
      <c r="G6">
        <v>50000</v>
      </c>
      <c r="H6" s="1">
        <v>37017</v>
      </c>
      <c r="I6" s="1">
        <v>42977</v>
      </c>
      <c r="J6">
        <f>MAX(A2:A10)</f>
        <v>1009</v>
      </c>
      <c r="K6">
        <f>MIN(A2:A10)</f>
        <v>1001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24</v>
      </c>
      <c r="F7" t="s">
        <v>29</v>
      </c>
      <c r="G7">
        <v>65000</v>
      </c>
      <c r="H7" s="1">
        <v>35040</v>
      </c>
      <c r="I7" s="1">
        <v>41528</v>
      </c>
    </row>
    <row r="8" spans="1:11" x14ac:dyDescent="0.3">
      <c r="A8">
        <v>1007</v>
      </c>
      <c r="B8" t="s">
        <v>31</v>
      </c>
      <c r="C8" t="s">
        <v>32</v>
      </c>
      <c r="D8">
        <v>32</v>
      </c>
      <c r="E8" t="s">
        <v>26</v>
      </c>
      <c r="F8" t="s">
        <v>30</v>
      </c>
      <c r="G8">
        <v>41000</v>
      </c>
      <c r="H8" s="1">
        <v>37933</v>
      </c>
      <c r="I8" s="1">
        <v>41551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24</v>
      </c>
      <c r="F9" t="s">
        <v>23</v>
      </c>
      <c r="G9">
        <v>48000</v>
      </c>
      <c r="H9" s="1">
        <v>37416</v>
      </c>
      <c r="I9" s="1">
        <v>42116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24</v>
      </c>
      <c r="F10" t="s">
        <v>27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J2" sqref="J2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1" max="11" width="18.88671875" customWidth="1"/>
  </cols>
  <sheetData>
    <row r="1" spans="1:11" x14ac:dyDescent="0.3">
      <c r="A1" t="s">
        <v>18</v>
      </c>
      <c r="B1" t="s">
        <v>0</v>
      </c>
      <c r="C1" t="s">
        <v>1</v>
      </c>
      <c r="D1" t="s">
        <v>21</v>
      </c>
      <c r="E1" t="s">
        <v>22</v>
      </c>
      <c r="F1" t="s">
        <v>19</v>
      </c>
      <c r="G1" t="s">
        <v>20</v>
      </c>
      <c r="H1" t="s">
        <v>34</v>
      </c>
      <c r="I1" t="s">
        <v>35</v>
      </c>
      <c r="J1" t="s">
        <v>80</v>
      </c>
      <c r="K1" t="s">
        <v>81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24</v>
      </c>
      <c r="F2" t="s">
        <v>23</v>
      </c>
      <c r="G2">
        <v>45000</v>
      </c>
      <c r="H2" s="1">
        <v>37197</v>
      </c>
      <c r="I2" s="1">
        <v>42253</v>
      </c>
      <c r="J2" t="str" cm="1">
        <f t="array" ref="J2:J10">IF(D2:D10&gt;30,"Old","Young")</f>
        <v>Young</v>
      </c>
      <c r="K2" t="str" cm="1">
        <f t="array" ref="K2:K10">_xlfn.IFS(F2:F10="Salesman","10% Bonus",F2:F10="Recptionist","7% Bonus",F2:F10="Accountant","2% Bonus",F2:F10="HR","No Bonus")</f>
        <v>10% Bonus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26</v>
      </c>
      <c r="F3" t="s">
        <v>25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24</v>
      </c>
      <c r="F4" t="s">
        <v>23</v>
      </c>
      <c r="G4">
        <v>63000</v>
      </c>
      <c r="H4" s="1">
        <v>36711</v>
      </c>
      <c r="I4" s="1">
        <v>42986</v>
      </c>
      <c r="J4" t="str">
        <v>Young</v>
      </c>
      <c r="K4" t="str">
        <v>10% Bonus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26</v>
      </c>
      <c r="F5" t="s">
        <v>27</v>
      </c>
      <c r="G5">
        <v>47000</v>
      </c>
      <c r="H5" s="1">
        <v>36530</v>
      </c>
      <c r="I5" s="1">
        <v>42341</v>
      </c>
      <c r="J5" t="str">
        <v>Old</v>
      </c>
      <c r="K5" t="str">
        <v>2% Bonus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24</v>
      </c>
      <c r="F6" t="s">
        <v>28</v>
      </c>
      <c r="G6">
        <v>50000</v>
      </c>
      <c r="H6" s="1">
        <v>37017</v>
      </c>
      <c r="I6" s="1">
        <v>42977</v>
      </c>
      <c r="J6" t="str">
        <v>Old</v>
      </c>
      <c r="K6" t="str">
        <v>No Bonus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24</v>
      </c>
      <c r="F7" t="s">
        <v>29</v>
      </c>
      <c r="G7">
        <v>65000</v>
      </c>
      <c r="H7" s="1">
        <v>35040</v>
      </c>
      <c r="I7" s="1">
        <v>41528</v>
      </c>
      <c r="J7" t="str">
        <v>Old</v>
      </c>
      <c r="K7" t="e">
        <v>#N/A</v>
      </c>
    </row>
    <row r="8" spans="1:11" x14ac:dyDescent="0.3">
      <c r="A8">
        <v>1007</v>
      </c>
      <c r="B8" t="s">
        <v>31</v>
      </c>
      <c r="C8" t="s">
        <v>32</v>
      </c>
      <c r="D8">
        <v>32</v>
      </c>
      <c r="E8" t="s">
        <v>26</v>
      </c>
      <c r="F8" t="s">
        <v>30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24</v>
      </c>
      <c r="F9" t="s">
        <v>23</v>
      </c>
      <c r="G9">
        <v>48000</v>
      </c>
      <c r="H9" s="1">
        <v>37416</v>
      </c>
      <c r="I9" s="1">
        <v>42116</v>
      </c>
      <c r="J9" t="str">
        <v>Old</v>
      </c>
      <c r="K9" t="str">
        <v>10% Bonus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24</v>
      </c>
      <c r="F10" t="s">
        <v>27</v>
      </c>
      <c r="G10">
        <v>42000</v>
      </c>
      <c r="H10" s="1">
        <v>37843</v>
      </c>
      <c r="I10" s="1">
        <v>40800</v>
      </c>
      <c r="J10" t="str">
        <v>Old</v>
      </c>
      <c r="K10" t="str">
        <v>2% Bonus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J2" sqref="J2"/>
    </sheetView>
  </sheetViews>
  <sheetFormatPr defaultColWidth="10.88671875" defaultRowHeight="14.4" x14ac:dyDescent="0.3"/>
  <cols>
    <col min="1" max="1" width="10.77734375" bestFit="1" customWidth="1"/>
  </cols>
  <sheetData>
    <row r="1" spans="1:12" x14ac:dyDescent="0.3">
      <c r="A1" t="s">
        <v>18</v>
      </c>
      <c r="B1" t="s">
        <v>0</v>
      </c>
      <c r="C1" t="s">
        <v>1</v>
      </c>
      <c r="D1" t="s">
        <v>21</v>
      </c>
      <c r="E1" t="s">
        <v>22</v>
      </c>
      <c r="F1" t="s">
        <v>19</v>
      </c>
      <c r="G1" t="s">
        <v>20</v>
      </c>
      <c r="H1" t="s">
        <v>34</v>
      </c>
      <c r="I1" t="s">
        <v>35</v>
      </c>
      <c r="J1" t="s">
        <v>86</v>
      </c>
      <c r="L1" t="s">
        <v>33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24</v>
      </c>
      <c r="F2" t="s">
        <v>23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26</v>
      </c>
      <c r="F3" t="s">
        <v>25</v>
      </c>
      <c r="G3">
        <v>36000</v>
      </c>
      <c r="H3" s="1">
        <v>36436</v>
      </c>
      <c r="I3" s="1">
        <v>42287</v>
      </c>
      <c r="J3">
        <v>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24</v>
      </c>
      <c r="F4" t="s">
        <v>23</v>
      </c>
      <c r="G4">
        <v>63000</v>
      </c>
      <c r="H4" s="1">
        <v>36711</v>
      </c>
      <c r="I4" s="1">
        <v>42986</v>
      </c>
      <c r="J4">
        <v>7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26</v>
      </c>
      <c r="F5" t="s">
        <v>27</v>
      </c>
      <c r="G5">
        <v>47000</v>
      </c>
      <c r="H5" s="1">
        <v>36530</v>
      </c>
      <c r="I5" s="1">
        <v>42341</v>
      </c>
      <c r="J5">
        <v>6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24</v>
      </c>
      <c r="F6" t="s">
        <v>28</v>
      </c>
      <c r="G6">
        <v>50000</v>
      </c>
      <c r="H6" s="1">
        <v>37017</v>
      </c>
      <c r="I6" s="1">
        <v>42977</v>
      </c>
      <c r="J6">
        <v>10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24</v>
      </c>
      <c r="F7" t="s">
        <v>29</v>
      </c>
      <c r="G7">
        <v>65000</v>
      </c>
      <c r="H7" s="1">
        <v>35040</v>
      </c>
      <c r="I7" s="1">
        <v>41528</v>
      </c>
      <c r="J7">
        <v>5</v>
      </c>
    </row>
    <row r="8" spans="1:12" x14ac:dyDescent="0.3">
      <c r="A8">
        <v>1007</v>
      </c>
      <c r="B8" t="s">
        <v>31</v>
      </c>
      <c r="C8" t="s">
        <v>32</v>
      </c>
      <c r="D8">
        <v>32</v>
      </c>
      <c r="E8" t="s">
        <v>26</v>
      </c>
      <c r="F8" t="s">
        <v>30</v>
      </c>
      <c r="G8">
        <v>41000</v>
      </c>
      <c r="H8" s="1">
        <v>37933</v>
      </c>
      <c r="I8" s="1">
        <v>41551</v>
      </c>
      <c r="J8">
        <v>6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24</v>
      </c>
      <c r="F9" t="s">
        <v>23</v>
      </c>
      <c r="G9">
        <v>48000</v>
      </c>
      <c r="H9" s="1">
        <v>37416</v>
      </c>
      <c r="I9" s="1">
        <v>42116</v>
      </c>
      <c r="J9">
        <v>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24</v>
      </c>
      <c r="F10" t="s">
        <v>27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opLeftCell="H1" workbookViewId="0">
      <selection activeCell="M3" sqref="M3"/>
    </sheetView>
  </sheetViews>
  <sheetFormatPr defaultColWidth="14.5546875" defaultRowHeight="14.4" x14ac:dyDescent="0.3"/>
  <cols>
    <col min="4" max="4" width="8" customWidth="1"/>
    <col min="10" max="10" width="32.33203125" bestFit="1" customWidth="1"/>
  </cols>
  <sheetData>
    <row r="1" spans="1:13" x14ac:dyDescent="0.3">
      <c r="A1" t="s">
        <v>18</v>
      </c>
      <c r="B1" t="s">
        <v>0</v>
      </c>
      <c r="C1" t="s">
        <v>1</v>
      </c>
      <c r="D1" t="s">
        <v>21</v>
      </c>
      <c r="E1" t="s">
        <v>22</v>
      </c>
      <c r="F1" t="s">
        <v>19</v>
      </c>
      <c r="G1" t="s">
        <v>20</v>
      </c>
      <c r="H1" t="s">
        <v>34</v>
      </c>
      <c r="I1" t="s">
        <v>35</v>
      </c>
      <c r="J1" t="s">
        <v>36</v>
      </c>
      <c r="K1" t="s">
        <v>84</v>
      </c>
      <c r="L1" t="s">
        <v>85</v>
      </c>
      <c r="M1" t="s">
        <v>85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24</v>
      </c>
      <c r="F2" t="s">
        <v>23</v>
      </c>
      <c r="G2">
        <v>45000</v>
      </c>
      <c r="H2" s="2" t="s">
        <v>46</v>
      </c>
      <c r="I2" s="2" t="s">
        <v>54</v>
      </c>
      <c r="J2" s="1" t="s">
        <v>37</v>
      </c>
      <c r="K2" t="str" cm="1">
        <f t="array" ref="K2:K10">LEFT(J2:J10,3)</f>
        <v>Jim</v>
      </c>
      <c r="L2" t="str" cm="1">
        <f t="array" ref="L2:L10">RIGHT(H2:H10,2)</f>
        <v>01</v>
      </c>
      <c r="M2" t="str" cm="1">
        <f t="array" ref="M2:M10">RIGHT(J2:J10,4)</f>
        <v>.com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26</v>
      </c>
      <c r="F3" t="s">
        <v>25</v>
      </c>
      <c r="G3">
        <v>36000</v>
      </c>
      <c r="H3" s="2" t="s">
        <v>47</v>
      </c>
      <c r="I3" s="2" t="s">
        <v>55</v>
      </c>
      <c r="J3" s="1" t="s">
        <v>38</v>
      </c>
      <c r="K3" t="str">
        <v>Pam</v>
      </c>
      <c r="L3" t="str">
        <v>99</v>
      </c>
      <c r="M3" t="str">
        <v>.com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24</v>
      </c>
      <c r="F4" t="s">
        <v>23</v>
      </c>
      <c r="G4">
        <v>63000</v>
      </c>
      <c r="H4" s="2" t="s">
        <v>48</v>
      </c>
      <c r="I4" s="2" t="s">
        <v>56</v>
      </c>
      <c r="J4" s="1" t="s">
        <v>39</v>
      </c>
      <c r="K4" t="str">
        <v>Dwi</v>
      </c>
      <c r="L4" t="str">
        <v>00</v>
      </c>
      <c r="M4" t="str">
        <v>.com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26</v>
      </c>
      <c r="F5" t="s">
        <v>27</v>
      </c>
      <c r="G5">
        <v>47000</v>
      </c>
      <c r="H5" s="2" t="s">
        <v>49</v>
      </c>
      <c r="I5" s="2" t="s">
        <v>57</v>
      </c>
      <c r="J5" s="1" t="s">
        <v>40</v>
      </c>
      <c r="K5" t="str">
        <v>Ang</v>
      </c>
      <c r="L5" t="str">
        <v>00</v>
      </c>
      <c r="M5" t="str">
        <v>.com</v>
      </c>
    </row>
    <row r="6" spans="1:13" ht="28.8" x14ac:dyDescent="0.3">
      <c r="A6">
        <v>1005</v>
      </c>
      <c r="B6" t="s">
        <v>14</v>
      </c>
      <c r="C6" t="s">
        <v>15</v>
      </c>
      <c r="D6">
        <v>32</v>
      </c>
      <c r="E6" t="s">
        <v>24</v>
      </c>
      <c r="F6" t="s">
        <v>28</v>
      </c>
      <c r="G6">
        <v>50000</v>
      </c>
      <c r="H6" s="2" t="s">
        <v>50</v>
      </c>
      <c r="I6" s="2" t="s">
        <v>58</v>
      </c>
      <c r="J6" s="5" t="s">
        <v>41</v>
      </c>
      <c r="K6" t="str">
        <v>Tob</v>
      </c>
      <c r="L6" t="str">
        <v>01</v>
      </c>
      <c r="M6" t="str">
        <v>.com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24</v>
      </c>
      <c r="F7" t="s">
        <v>29</v>
      </c>
      <c r="G7">
        <v>65000</v>
      </c>
      <c r="H7" s="2" t="s">
        <v>50</v>
      </c>
      <c r="I7" s="2" t="s">
        <v>59</v>
      </c>
      <c r="J7" s="1" t="s">
        <v>42</v>
      </c>
      <c r="K7" t="str">
        <v>Mic</v>
      </c>
      <c r="L7" t="str">
        <v>01</v>
      </c>
      <c r="M7" t="str">
        <v>.com</v>
      </c>
    </row>
    <row r="8" spans="1:13" x14ac:dyDescent="0.3">
      <c r="A8">
        <v>1007</v>
      </c>
      <c r="B8" t="s">
        <v>31</v>
      </c>
      <c r="C8" t="s">
        <v>32</v>
      </c>
      <c r="D8">
        <v>32</v>
      </c>
      <c r="E8" t="s">
        <v>26</v>
      </c>
      <c r="F8" t="s">
        <v>30</v>
      </c>
      <c r="G8">
        <v>41000</v>
      </c>
      <c r="H8" s="2" t="s">
        <v>51</v>
      </c>
      <c r="I8" s="2" t="s">
        <v>59</v>
      </c>
      <c r="J8" s="1" t="s">
        <v>43</v>
      </c>
      <c r="K8" t="str">
        <v>Mer</v>
      </c>
      <c r="L8" t="str">
        <v>03</v>
      </c>
      <c r="M8" t="str">
        <v>.com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24</v>
      </c>
      <c r="F9" t="s">
        <v>23</v>
      </c>
      <c r="G9">
        <v>48000</v>
      </c>
      <c r="H9" s="2" t="s">
        <v>52</v>
      </c>
      <c r="I9" s="2" t="s">
        <v>60</v>
      </c>
      <c r="J9" s="1" t="s">
        <v>44</v>
      </c>
      <c r="K9" t="str">
        <v>Sta</v>
      </c>
      <c r="L9" t="str">
        <v>02</v>
      </c>
      <c r="M9" t="str">
        <v>.com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24</v>
      </c>
      <c r="F10" t="s">
        <v>27</v>
      </c>
      <c r="G10">
        <v>42000</v>
      </c>
      <c r="H10" s="2" t="s">
        <v>53</v>
      </c>
      <c r="I10" s="2" t="s">
        <v>60</v>
      </c>
      <c r="J10" s="1" t="s">
        <v>45</v>
      </c>
      <c r="K10" t="str">
        <v>Kev</v>
      </c>
      <c r="L10" t="str">
        <v>03</v>
      </c>
      <c r="M10" t="str">
        <v>.com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K13"/>
  <sheetViews>
    <sheetView topLeftCell="C1" workbookViewId="0">
      <selection activeCell="J15" sqref="J15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18</v>
      </c>
      <c r="B1" t="s">
        <v>0</v>
      </c>
      <c r="C1" t="s">
        <v>1</v>
      </c>
      <c r="D1" t="s">
        <v>21</v>
      </c>
      <c r="E1" t="s">
        <v>22</v>
      </c>
      <c r="F1" t="s">
        <v>19</v>
      </c>
      <c r="G1" t="s">
        <v>20</v>
      </c>
      <c r="H1" t="s">
        <v>34</v>
      </c>
      <c r="I1" t="s">
        <v>35</v>
      </c>
      <c r="J1" t="s">
        <v>68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24</v>
      </c>
      <c r="F2" t="s">
        <v>23</v>
      </c>
      <c r="G2">
        <v>45000</v>
      </c>
      <c r="H2" s="1">
        <v>37197</v>
      </c>
      <c r="I2" s="1">
        <v>42253</v>
      </c>
      <c r="J2" s="1" t="str" cm="1">
        <f t="array" ref="J2:J10">TEXT(H2:H10,"dd/mm/yyyy")</f>
        <v>02/11/2001</v>
      </c>
      <c r="K2" s="2"/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26</v>
      </c>
      <c r="F3" t="s">
        <v>25</v>
      </c>
      <c r="G3">
        <v>36000</v>
      </c>
      <c r="H3" s="1">
        <v>36436</v>
      </c>
      <c r="I3" s="1">
        <v>42287</v>
      </c>
      <c r="J3" s="1" t="str">
        <v>03/10/1999</v>
      </c>
      <c r="K3" s="2"/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24</v>
      </c>
      <c r="F4" t="s">
        <v>23</v>
      </c>
      <c r="G4">
        <v>63000</v>
      </c>
      <c r="H4" s="1">
        <v>36711</v>
      </c>
      <c r="I4" s="1">
        <v>42986</v>
      </c>
      <c r="J4" s="1" t="str">
        <v>04/07/2000</v>
      </c>
      <c r="K4" s="2"/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26</v>
      </c>
      <c r="F5" t="s">
        <v>27</v>
      </c>
      <c r="G5">
        <v>47000</v>
      </c>
      <c r="H5" s="1">
        <v>36530</v>
      </c>
      <c r="I5" s="1">
        <v>42341</v>
      </c>
      <c r="J5" s="1" t="str">
        <v>05/01/2000</v>
      </c>
      <c r="K5" s="2"/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24</v>
      </c>
      <c r="F6" t="s">
        <v>28</v>
      </c>
      <c r="G6">
        <v>50000</v>
      </c>
      <c r="H6" s="1">
        <v>37017</v>
      </c>
      <c r="I6" s="1">
        <v>42977</v>
      </c>
      <c r="J6" s="1" t="str">
        <v>06/05/2001</v>
      </c>
      <c r="K6" s="2"/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24</v>
      </c>
      <c r="F7" t="s">
        <v>29</v>
      </c>
      <c r="G7">
        <v>65000</v>
      </c>
      <c r="H7" s="1">
        <v>35040</v>
      </c>
      <c r="I7" s="1">
        <v>41528</v>
      </c>
      <c r="J7" s="1" t="str">
        <v>07/12/1995</v>
      </c>
      <c r="K7" s="2"/>
    </row>
    <row r="8" spans="1:11" x14ac:dyDescent="0.3">
      <c r="A8">
        <v>1007</v>
      </c>
      <c r="B8" t="s">
        <v>31</v>
      </c>
      <c r="C8" t="s">
        <v>32</v>
      </c>
      <c r="D8">
        <v>32</v>
      </c>
      <c r="E8" t="s">
        <v>26</v>
      </c>
      <c r="F8" t="s">
        <v>30</v>
      </c>
      <c r="G8">
        <v>41000</v>
      </c>
      <c r="H8" s="1">
        <v>37933</v>
      </c>
      <c r="I8" s="1">
        <v>41551</v>
      </c>
      <c r="J8" s="1" t="str">
        <v>08/11/2003</v>
      </c>
      <c r="K8" s="2"/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24</v>
      </c>
      <c r="F9" t="s">
        <v>23</v>
      </c>
      <c r="G9">
        <v>48000</v>
      </c>
      <c r="H9" s="1">
        <v>37416</v>
      </c>
      <c r="I9" s="1">
        <v>42116</v>
      </c>
      <c r="J9" s="1" t="str">
        <v>09/06/2002</v>
      </c>
      <c r="K9" s="2"/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24</v>
      </c>
      <c r="F10" t="s">
        <v>27</v>
      </c>
      <c r="G10">
        <v>42000</v>
      </c>
      <c r="H10" s="1">
        <v>37843</v>
      </c>
      <c r="I10" s="1">
        <v>40800</v>
      </c>
      <c r="J10" s="1" t="str">
        <v>10/08/2003</v>
      </c>
      <c r="K10" s="2"/>
    </row>
    <row r="12" spans="1:11" x14ac:dyDescent="0.3">
      <c r="H12" s="1"/>
    </row>
    <row r="13" spans="1:11" x14ac:dyDescent="0.3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topLeftCell="C1" workbookViewId="0">
      <selection activeCell="J5" sqref="J5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18</v>
      </c>
      <c r="B1" t="s">
        <v>0</v>
      </c>
      <c r="C1" t="s">
        <v>1</v>
      </c>
      <c r="D1" t="s">
        <v>21</v>
      </c>
      <c r="E1" t="s">
        <v>22</v>
      </c>
      <c r="F1" t="s">
        <v>19</v>
      </c>
      <c r="G1" t="s">
        <v>20</v>
      </c>
      <c r="H1" t="s">
        <v>34</v>
      </c>
      <c r="I1" t="s">
        <v>35</v>
      </c>
      <c r="J1" t="s">
        <v>66</v>
      </c>
      <c r="K1" t="s">
        <v>67</v>
      </c>
    </row>
    <row r="2" spans="1:11" x14ac:dyDescent="0.3">
      <c r="A2">
        <v>1001</v>
      </c>
      <c r="B2" s="2" t="s">
        <v>2</v>
      </c>
      <c r="C2" s="2" t="s">
        <v>3</v>
      </c>
      <c r="D2">
        <v>30</v>
      </c>
      <c r="E2" t="s">
        <v>24</v>
      </c>
      <c r="F2" t="s">
        <v>23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3">
      <c r="A3">
        <v>1002</v>
      </c>
      <c r="B3" s="2" t="s">
        <v>4</v>
      </c>
      <c r="C3" s="2" t="s">
        <v>5</v>
      </c>
      <c r="D3">
        <v>30</v>
      </c>
      <c r="E3" t="s">
        <v>26</v>
      </c>
      <c r="F3" t="s">
        <v>25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3">
      <c r="A4">
        <v>1003</v>
      </c>
      <c r="B4" s="2" t="s">
        <v>6</v>
      </c>
      <c r="C4" s="2" t="s">
        <v>65</v>
      </c>
      <c r="D4">
        <v>29</v>
      </c>
      <c r="E4" t="s">
        <v>24</v>
      </c>
      <c r="F4" t="s">
        <v>23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3">
      <c r="A5">
        <v>1004</v>
      </c>
      <c r="B5" s="2" t="s">
        <v>13</v>
      </c>
      <c r="C5" s="2" t="s">
        <v>87</v>
      </c>
      <c r="D5">
        <v>31</v>
      </c>
      <c r="E5" t="s">
        <v>26</v>
      </c>
      <c r="F5" t="s">
        <v>27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3">
      <c r="A6">
        <v>1005</v>
      </c>
      <c r="B6" s="2" t="s">
        <v>14</v>
      </c>
      <c r="C6" s="2" t="s">
        <v>64</v>
      </c>
      <c r="D6">
        <v>32</v>
      </c>
      <c r="E6" t="s">
        <v>24</v>
      </c>
      <c r="F6" t="s">
        <v>28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3">
      <c r="A7">
        <v>1006</v>
      </c>
      <c r="B7" s="2" t="s">
        <v>8</v>
      </c>
      <c r="C7" s="2" t="s">
        <v>63</v>
      </c>
      <c r="D7">
        <v>35</v>
      </c>
      <c r="E7" t="s">
        <v>24</v>
      </c>
      <c r="F7" t="s">
        <v>29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3">
      <c r="A8">
        <v>1007</v>
      </c>
      <c r="B8" s="2" t="s">
        <v>31</v>
      </c>
      <c r="C8" s="2" t="s">
        <v>32</v>
      </c>
      <c r="D8">
        <v>32</v>
      </c>
      <c r="E8" t="s">
        <v>26</v>
      </c>
      <c r="F8" t="s">
        <v>30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3">
      <c r="A9">
        <v>1008</v>
      </c>
      <c r="B9" s="2" t="s">
        <v>16</v>
      </c>
      <c r="C9" s="2" t="s">
        <v>62</v>
      </c>
      <c r="D9">
        <v>38</v>
      </c>
      <c r="E9" t="s">
        <v>24</v>
      </c>
      <c r="F9" t="s">
        <v>23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3">
      <c r="A10">
        <v>1009</v>
      </c>
      <c r="B10" s="2" t="s">
        <v>10</v>
      </c>
      <c r="C10" s="2" t="s">
        <v>61</v>
      </c>
      <c r="D10">
        <v>31</v>
      </c>
      <c r="E10" t="s">
        <v>24</v>
      </c>
      <c r="F10" t="s">
        <v>27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2"/>
  <sheetViews>
    <sheetView topLeftCell="E1" workbookViewId="0">
      <selection activeCell="K13" sqref="K13"/>
    </sheetView>
  </sheetViews>
  <sheetFormatPr defaultRowHeight="14.4" x14ac:dyDescent="0.3"/>
  <cols>
    <col min="2" max="2" width="10.44140625" customWidth="1"/>
    <col min="3" max="5" width="10.6640625" customWidth="1"/>
    <col min="6" max="6" width="16.5546875" customWidth="1"/>
    <col min="8" max="8" width="14.21875" customWidth="1"/>
    <col min="9" max="9" width="14.77734375" customWidth="1"/>
    <col min="10" max="10" width="22" bestFit="1" customWidth="1"/>
    <col min="11" max="11" width="25.33203125" customWidth="1"/>
  </cols>
  <sheetData>
    <row r="1" spans="1:11" x14ac:dyDescent="0.3">
      <c r="A1" t="s">
        <v>18</v>
      </c>
      <c r="B1" t="s">
        <v>0</v>
      </c>
      <c r="C1" t="s">
        <v>1</v>
      </c>
      <c r="D1" t="s">
        <v>21</v>
      </c>
      <c r="E1" t="s">
        <v>22</v>
      </c>
      <c r="F1" t="s">
        <v>19</v>
      </c>
      <c r="G1" t="s">
        <v>20</v>
      </c>
      <c r="H1" t="s">
        <v>34</v>
      </c>
      <c r="I1" t="s">
        <v>35</v>
      </c>
      <c r="J1" t="s">
        <v>88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24</v>
      </c>
      <c r="F2" t="s">
        <v>23</v>
      </c>
      <c r="G2">
        <v>45000</v>
      </c>
      <c r="H2" s="1">
        <v>37197</v>
      </c>
      <c r="I2" s="1">
        <v>42253</v>
      </c>
      <c r="J2" t="str" cm="1">
        <f t="array" ref="J2:J10">CONCATENATE(C2:C10," is ",D2:D10," old")</f>
        <v>Halpert is 30 old</v>
      </c>
      <c r="K2" t="str" cm="1">
        <f t="array" ref="K2:K10">CONCATENATE(B2:B10,C2:C10,"@gmail.com")</f>
        <v>JimHalpert@gmail.com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26</v>
      </c>
      <c r="F3" t="s">
        <v>25</v>
      </c>
      <c r="G3">
        <v>36000</v>
      </c>
      <c r="H3" s="1">
        <v>36436</v>
      </c>
      <c r="I3" s="1">
        <v>42287</v>
      </c>
      <c r="J3" t="str">
        <v>Beasley is 30 old</v>
      </c>
      <c r="K3" t="str">
        <v>PamBeasley@gmail.com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24</v>
      </c>
      <c r="F4" t="s">
        <v>23</v>
      </c>
      <c r="G4">
        <v>63000</v>
      </c>
      <c r="H4" s="1">
        <v>36711</v>
      </c>
      <c r="I4" s="1">
        <v>42986</v>
      </c>
      <c r="J4" t="str">
        <v>Schrute is 29 old</v>
      </c>
      <c r="K4" t="str">
        <v>DwightSchrute@gmail.com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26</v>
      </c>
      <c r="F5" t="s">
        <v>27</v>
      </c>
      <c r="G5">
        <v>47000</v>
      </c>
      <c r="H5" s="1">
        <v>36530</v>
      </c>
      <c r="I5" s="1">
        <v>42341</v>
      </c>
      <c r="J5" t="str">
        <v>Martin is 31 old</v>
      </c>
      <c r="K5" t="str">
        <v>AngelaMartin@gmail.com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24</v>
      </c>
      <c r="F6" t="s">
        <v>28</v>
      </c>
      <c r="G6">
        <v>50000</v>
      </c>
      <c r="H6" s="1">
        <v>37017</v>
      </c>
      <c r="I6" s="1">
        <v>42977</v>
      </c>
      <c r="J6" t="str">
        <v>Flenderson is 32 old</v>
      </c>
      <c r="K6" t="str">
        <v>TobyFlenderson@gmail.com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24</v>
      </c>
      <c r="F7" t="s">
        <v>29</v>
      </c>
      <c r="G7">
        <v>65000</v>
      </c>
      <c r="H7" s="1">
        <v>35040</v>
      </c>
      <c r="I7" s="1">
        <v>41528</v>
      </c>
      <c r="J7" t="str">
        <v>Scott is 35 old</v>
      </c>
      <c r="K7" t="str">
        <v>MichaelScott@gmail.com</v>
      </c>
    </row>
    <row r="8" spans="1:11" x14ac:dyDescent="0.3">
      <c r="A8">
        <v>1007</v>
      </c>
      <c r="B8" t="s">
        <v>31</v>
      </c>
      <c r="C8" t="s">
        <v>32</v>
      </c>
      <c r="D8">
        <v>32</v>
      </c>
      <c r="E8" t="s">
        <v>26</v>
      </c>
      <c r="F8" t="s">
        <v>30</v>
      </c>
      <c r="G8">
        <v>41000</v>
      </c>
      <c r="H8" s="1">
        <v>37933</v>
      </c>
      <c r="I8" s="1">
        <v>41551</v>
      </c>
      <c r="J8" t="str">
        <v>Palmer is 32 old</v>
      </c>
      <c r="K8" t="str">
        <v>MeredithPalmer@gmail.com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24</v>
      </c>
      <c r="F9" t="s">
        <v>23</v>
      </c>
      <c r="G9">
        <v>48000</v>
      </c>
      <c r="H9" s="1">
        <v>37416</v>
      </c>
      <c r="I9" s="1">
        <v>42116</v>
      </c>
      <c r="J9" t="str">
        <v>Hudson is 38 old</v>
      </c>
      <c r="K9" t="str">
        <v>StanleyHudson@gmail.com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24</v>
      </c>
      <c r="F10" t="s">
        <v>27</v>
      </c>
      <c r="G10">
        <v>42000</v>
      </c>
      <c r="H10" s="1">
        <v>37843</v>
      </c>
      <c r="I10" s="1">
        <v>40800</v>
      </c>
      <c r="J10" t="str">
        <v>Malone is 31 old</v>
      </c>
      <c r="K10" t="str">
        <v>KevinMalone@gmail.com</v>
      </c>
    </row>
    <row r="11" spans="1:11" x14ac:dyDescent="0.3">
      <c r="H11" t="str">
        <f t="shared" ref="H11:H12" si="0">CONCATENATE(B11," ",C11)</f>
        <v xml:space="preserve"> </v>
      </c>
    </row>
    <row r="12" spans="1:11" x14ac:dyDescent="0.3">
      <c r="H12" t="str">
        <f t="shared" si="0"/>
        <v xml:space="preserve"> 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topLeftCell="E1" workbookViewId="0">
      <selection activeCell="L3" sqref="L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18</v>
      </c>
      <c r="B1" t="s">
        <v>0</v>
      </c>
      <c r="C1" t="s">
        <v>1</v>
      </c>
      <c r="D1" t="s">
        <v>21</v>
      </c>
      <c r="E1" t="s">
        <v>22</v>
      </c>
      <c r="F1" t="s">
        <v>19</v>
      </c>
      <c r="G1" t="s">
        <v>20</v>
      </c>
      <c r="H1" t="s">
        <v>34</v>
      </c>
      <c r="I1" t="s">
        <v>35</v>
      </c>
      <c r="J1" t="s">
        <v>69</v>
      </c>
      <c r="K1" t="s">
        <v>70</v>
      </c>
      <c r="L1" t="s">
        <v>71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24</v>
      </c>
      <c r="F2" t="s">
        <v>23</v>
      </c>
      <c r="G2">
        <v>45000</v>
      </c>
      <c r="H2" s="2" t="s">
        <v>46</v>
      </c>
      <c r="I2" s="2" t="s">
        <v>54</v>
      </c>
      <c r="J2" t="str" cm="1">
        <f t="array" ref="J2:J10">SUBSTITUTE(H2:H10,"/","_",1)</f>
        <v>11_2/2001</v>
      </c>
      <c r="K2" t="str" cm="1">
        <f t="array" ref="K2:K10">SUBSTITUTE(H2:H10,"/","_",2)</f>
        <v>11/2_2001</v>
      </c>
      <c r="L2" t="str" cm="1">
        <f t="array" ref="L2:L10">SUBSTITUTE(H2:H10,"/","-")</f>
        <v>11-2-2001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26</v>
      </c>
      <c r="F3" t="s">
        <v>25</v>
      </c>
      <c r="G3">
        <v>36000</v>
      </c>
      <c r="H3" s="2" t="s">
        <v>47</v>
      </c>
      <c r="I3" s="2" t="s">
        <v>55</v>
      </c>
      <c r="J3" t="str">
        <v>10_3/1999</v>
      </c>
      <c r="K3" t="str">
        <v>10/3_1999</v>
      </c>
      <c r="L3" t="str">
        <v>10-3-1999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24</v>
      </c>
      <c r="F4" t="s">
        <v>23</v>
      </c>
      <c r="G4">
        <v>63000</v>
      </c>
      <c r="H4" s="2" t="s">
        <v>48</v>
      </c>
      <c r="I4" s="2" t="s">
        <v>56</v>
      </c>
      <c r="J4" t="str">
        <v>7_4/2000</v>
      </c>
      <c r="K4" t="str">
        <v>7/4_2000</v>
      </c>
      <c r="L4" t="str">
        <v>7-4-2000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26</v>
      </c>
      <c r="F5" t="s">
        <v>27</v>
      </c>
      <c r="G5">
        <v>47000</v>
      </c>
      <c r="H5" s="2" t="s">
        <v>49</v>
      </c>
      <c r="I5" s="2" t="s">
        <v>57</v>
      </c>
      <c r="J5" t="str">
        <v>1_5/2000</v>
      </c>
      <c r="K5" t="str">
        <v>1/5_2000</v>
      </c>
      <c r="L5" t="str">
        <v>1-5-2000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24</v>
      </c>
      <c r="F6" t="s">
        <v>28</v>
      </c>
      <c r="G6">
        <v>50000</v>
      </c>
      <c r="H6" s="2" t="s">
        <v>50</v>
      </c>
      <c r="I6" s="2" t="s">
        <v>58</v>
      </c>
      <c r="J6" t="str">
        <v>5_6/2001</v>
      </c>
      <c r="K6" t="str">
        <v>5/6_2001</v>
      </c>
      <c r="L6" t="str">
        <v>5-6-2001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24</v>
      </c>
      <c r="F7" t="s">
        <v>29</v>
      </c>
      <c r="G7">
        <v>65000</v>
      </c>
      <c r="H7" s="2" t="s">
        <v>50</v>
      </c>
      <c r="I7" s="2" t="s">
        <v>59</v>
      </c>
      <c r="J7" t="str">
        <v>5_6/2001</v>
      </c>
      <c r="K7" t="str">
        <v>5/6_2001</v>
      </c>
      <c r="L7" t="str">
        <v>5-6-2001</v>
      </c>
    </row>
    <row r="8" spans="1:12" x14ac:dyDescent="0.3">
      <c r="A8">
        <v>1007</v>
      </c>
      <c r="B8" t="s">
        <v>31</v>
      </c>
      <c r="C8" t="s">
        <v>32</v>
      </c>
      <c r="D8">
        <v>32</v>
      </c>
      <c r="E8" t="s">
        <v>26</v>
      </c>
      <c r="F8" t="s">
        <v>30</v>
      </c>
      <c r="G8">
        <v>41000</v>
      </c>
      <c r="H8" s="2" t="s">
        <v>51</v>
      </c>
      <c r="I8" s="2" t="s">
        <v>59</v>
      </c>
      <c r="J8" t="str">
        <v>11_8/2003</v>
      </c>
      <c r="K8" t="str">
        <v>11/8_2003</v>
      </c>
      <c r="L8" t="str">
        <v>11-8-2003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24</v>
      </c>
      <c r="F9" t="s">
        <v>23</v>
      </c>
      <c r="G9">
        <v>48000</v>
      </c>
      <c r="H9" s="2" t="s">
        <v>52</v>
      </c>
      <c r="I9" s="2" t="s">
        <v>60</v>
      </c>
      <c r="J9" t="str">
        <v>6_9/2002</v>
      </c>
      <c r="K9" t="str">
        <v>6/9_2002</v>
      </c>
      <c r="L9" t="str">
        <v>6-9-2002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24</v>
      </c>
      <c r="F10" t="s">
        <v>27</v>
      </c>
      <c r="G10">
        <v>42000</v>
      </c>
      <c r="H10" s="2" t="s">
        <v>53</v>
      </c>
      <c r="I10" s="2" t="s">
        <v>60</v>
      </c>
      <c r="J10" t="str">
        <v>8_10/2003</v>
      </c>
      <c r="K10" t="str">
        <v>8/10_2003</v>
      </c>
      <c r="L10" t="str">
        <v>8-10-2003</v>
      </c>
    </row>
    <row r="12" spans="1:12" x14ac:dyDescent="0.3">
      <c r="H12" s="2"/>
      <c r="I12" s="2"/>
    </row>
    <row r="13" spans="1:12" x14ac:dyDescent="0.3">
      <c r="H13" s="2"/>
      <c r="I13" s="2"/>
    </row>
    <row r="14" spans="1:12" x14ac:dyDescent="0.3">
      <c r="H14" s="2"/>
      <c r="I14" s="2"/>
    </row>
    <row r="15" spans="1:12" x14ac:dyDescent="0.3">
      <c r="H15" s="2"/>
      <c r="I15" s="2"/>
    </row>
    <row r="16" spans="1:12" x14ac:dyDescent="0.3">
      <c r="H16" s="2"/>
      <c r="I16" s="2"/>
    </row>
    <row r="17" spans="8:9" x14ac:dyDescent="0.3">
      <c r="H17" s="2"/>
      <c r="I17" s="2"/>
    </row>
    <row r="18" spans="8:9" x14ac:dyDescent="0.3">
      <c r="H18" s="2"/>
      <c r="I18" s="2"/>
    </row>
    <row r="19" spans="8:9" x14ac:dyDescent="0.3">
      <c r="H19" s="2"/>
      <c r="I19" s="2"/>
    </row>
    <row r="20" spans="8:9" x14ac:dyDescent="0.3">
      <c r="H20" s="2"/>
      <c r="I20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topLeftCell="C1" workbookViewId="0">
      <selection activeCell="L3" sqref="L3"/>
    </sheetView>
  </sheetViews>
  <sheetFormatPr defaultColWidth="13" defaultRowHeight="14.4" x14ac:dyDescent="0.3"/>
  <sheetData>
    <row r="1" spans="1:12" x14ac:dyDescent="0.3">
      <c r="A1" t="s">
        <v>18</v>
      </c>
      <c r="B1" t="s">
        <v>0</v>
      </c>
      <c r="C1" t="s">
        <v>1</v>
      </c>
      <c r="D1" t="s">
        <v>21</v>
      </c>
      <c r="E1" t="s">
        <v>22</v>
      </c>
      <c r="F1" t="s">
        <v>19</v>
      </c>
      <c r="G1" t="s">
        <v>20</v>
      </c>
      <c r="H1" t="s">
        <v>34</v>
      </c>
      <c r="I1" t="s">
        <v>35</v>
      </c>
      <c r="J1" t="s">
        <v>72</v>
      </c>
      <c r="K1" t="s">
        <v>73</v>
      </c>
      <c r="L1" t="s">
        <v>74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24</v>
      </c>
      <c r="F2" t="s">
        <v>23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SUMIF(G2:G10,"&gt;45000")</f>
        <v>273000</v>
      </c>
      <c r="L2">
        <f>SUMIFS(G2:G10,E2:E10,"Male",D2:D10,"&lt;32",F2:F10,"Salesman")</f>
        <v>108000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26</v>
      </c>
      <c r="F3" t="s">
        <v>25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24</v>
      </c>
      <c r="F4" t="s">
        <v>23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26</v>
      </c>
      <c r="F5" t="s">
        <v>27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24</v>
      </c>
      <c r="F6" t="s">
        <v>28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24</v>
      </c>
      <c r="F7" t="s">
        <v>29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31</v>
      </c>
      <c r="C8" t="s">
        <v>32</v>
      </c>
      <c r="D8">
        <v>32</v>
      </c>
      <c r="E8" t="s">
        <v>26</v>
      </c>
      <c r="F8" t="s">
        <v>30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24</v>
      </c>
      <c r="F9" t="s">
        <v>23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24</v>
      </c>
      <c r="F10" t="s">
        <v>27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topLeftCell="E1" workbookViewId="0">
      <selection activeCell="J2" sqref="J2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18</v>
      </c>
      <c r="B1" t="s">
        <v>0</v>
      </c>
      <c r="C1" t="s">
        <v>1</v>
      </c>
      <c r="D1" t="s">
        <v>21</v>
      </c>
      <c r="E1" t="s">
        <v>22</v>
      </c>
      <c r="F1" t="s">
        <v>19</v>
      </c>
      <c r="G1" t="s">
        <v>20</v>
      </c>
      <c r="H1" t="s">
        <v>34</v>
      </c>
      <c r="I1" t="s">
        <v>35</v>
      </c>
      <c r="J1" t="s">
        <v>75</v>
      </c>
      <c r="K1" t="s">
        <v>76</v>
      </c>
      <c r="L1" t="s">
        <v>77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24</v>
      </c>
      <c r="F2" t="s">
        <v>23</v>
      </c>
      <c r="G2">
        <v>45000</v>
      </c>
      <c r="H2" s="1">
        <v>37197</v>
      </c>
      <c r="I2" s="1">
        <v>42253</v>
      </c>
      <c r="J2">
        <f>COUNT(I2:I10)</f>
        <v>9</v>
      </c>
      <c r="K2">
        <f>COUNTIF(G2:G10,"&lt;50000")</f>
        <v>6</v>
      </c>
      <c r="L2">
        <f>COUNTIFS(E2:E10,"Male",G2:G10,"&gt;=50000")</f>
        <v>3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26</v>
      </c>
      <c r="F3" t="s">
        <v>25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24</v>
      </c>
      <c r="F4" t="s">
        <v>23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26</v>
      </c>
      <c r="F5" t="s">
        <v>27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24</v>
      </c>
      <c r="F6" t="s">
        <v>28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24</v>
      </c>
      <c r="F7" t="s">
        <v>29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31</v>
      </c>
      <c r="C8" t="s">
        <v>32</v>
      </c>
      <c r="D8">
        <v>32</v>
      </c>
      <c r="E8" t="s">
        <v>26</v>
      </c>
      <c r="F8" t="s">
        <v>30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24</v>
      </c>
      <c r="F9" t="s">
        <v>23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24</v>
      </c>
      <c r="F10" t="s">
        <v>27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workbookViewId="0">
      <selection activeCell="I11" sqref="I11"/>
    </sheetView>
  </sheetViews>
  <sheetFormatPr defaultRowHeight="14.4" x14ac:dyDescent="0.3"/>
  <cols>
    <col min="3" max="3" width="9.88671875" customWidth="1"/>
    <col min="4" max="4" width="3.88671875" customWidth="1"/>
    <col min="6" max="6" width="16.44140625" customWidth="1"/>
    <col min="8" max="8" width="14.44140625" customWidth="1"/>
    <col min="9" max="9" width="13.33203125" customWidth="1"/>
    <col min="11" max="11" width="13.5546875" customWidth="1"/>
  </cols>
  <sheetData>
    <row r="1" spans="1:11" x14ac:dyDescent="0.3">
      <c r="A1" t="s">
        <v>18</v>
      </c>
      <c r="B1" t="s">
        <v>0</v>
      </c>
      <c r="C1" t="s">
        <v>1</v>
      </c>
      <c r="D1" t="s">
        <v>21</v>
      </c>
      <c r="E1" t="s">
        <v>22</v>
      </c>
      <c r="F1" t="s">
        <v>19</v>
      </c>
      <c r="G1" t="s">
        <v>20</v>
      </c>
      <c r="H1" t="s">
        <v>34</v>
      </c>
      <c r="I1" t="s">
        <v>35</v>
      </c>
      <c r="J1" t="s">
        <v>82</v>
      </c>
      <c r="K1" t="s">
        <v>83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24</v>
      </c>
      <c r="F2" t="s">
        <v>23</v>
      </c>
      <c r="G2">
        <v>45000</v>
      </c>
      <c r="H2" s="2" t="s">
        <v>46</v>
      </c>
      <c r="I2" s="2" t="s">
        <v>54</v>
      </c>
      <c r="J2" cm="1">
        <f t="array" ref="J2:J10">_xlfn.DAYS(I2:I10,H2:H10)</f>
        <v>5056</v>
      </c>
      <c r="K2">
        <f>NETWORKDAYS(H2,I2)</f>
        <v>3611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26</v>
      </c>
      <c r="F3" t="s">
        <v>25</v>
      </c>
      <c r="G3">
        <v>36000</v>
      </c>
      <c r="H3" s="2" t="s">
        <v>47</v>
      </c>
      <c r="I3" s="2" t="s">
        <v>55</v>
      </c>
      <c r="J3">
        <v>5851</v>
      </c>
      <c r="K3">
        <f t="shared" ref="K3:K10" si="0">NETWORKDAYS(H3,I3)</f>
        <v>4180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24</v>
      </c>
      <c r="F4" t="s">
        <v>23</v>
      </c>
      <c r="G4">
        <v>63000</v>
      </c>
      <c r="H4" s="2" t="s">
        <v>48</v>
      </c>
      <c r="I4" s="2" t="s">
        <v>56</v>
      </c>
      <c r="J4">
        <v>6275</v>
      </c>
      <c r="K4">
        <f t="shared" si="0"/>
        <v>4484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26</v>
      </c>
      <c r="F5" t="s">
        <v>27</v>
      </c>
      <c r="G5">
        <v>47000</v>
      </c>
      <c r="H5" s="2" t="s">
        <v>49</v>
      </c>
      <c r="I5" s="2" t="s">
        <v>57</v>
      </c>
      <c r="J5">
        <v>5811</v>
      </c>
      <c r="K5">
        <f t="shared" si="0"/>
        <v>4152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24</v>
      </c>
      <c r="F6" t="s">
        <v>28</v>
      </c>
      <c r="G6">
        <v>50000</v>
      </c>
      <c r="H6" s="2" t="s">
        <v>50</v>
      </c>
      <c r="I6" s="2" t="s">
        <v>58</v>
      </c>
      <c r="J6">
        <v>5960</v>
      </c>
      <c r="K6">
        <f t="shared" si="0"/>
        <v>4258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24</v>
      </c>
      <c r="F7" t="s">
        <v>29</v>
      </c>
      <c r="G7">
        <v>65000</v>
      </c>
      <c r="H7" s="2" t="s">
        <v>50</v>
      </c>
      <c r="I7" s="2" t="s">
        <v>59</v>
      </c>
      <c r="J7">
        <v>4511</v>
      </c>
      <c r="K7">
        <f t="shared" si="0"/>
        <v>3223</v>
      </c>
    </row>
    <row r="8" spans="1:11" x14ac:dyDescent="0.3">
      <c r="A8">
        <v>1007</v>
      </c>
      <c r="B8" t="s">
        <v>31</v>
      </c>
      <c r="C8" t="s">
        <v>32</v>
      </c>
      <c r="D8">
        <v>32</v>
      </c>
      <c r="E8" t="s">
        <v>26</v>
      </c>
      <c r="F8" t="s">
        <v>30</v>
      </c>
      <c r="G8">
        <v>41000</v>
      </c>
      <c r="H8" s="2" t="s">
        <v>51</v>
      </c>
      <c r="I8" s="2" t="s">
        <v>59</v>
      </c>
      <c r="J8">
        <v>3595</v>
      </c>
      <c r="K8">
        <f t="shared" si="0"/>
        <v>2568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24</v>
      </c>
      <c r="F9" t="s">
        <v>23</v>
      </c>
      <c r="G9">
        <v>48000</v>
      </c>
      <c r="H9" s="2" t="s">
        <v>52</v>
      </c>
      <c r="I9" s="2" t="s">
        <v>60</v>
      </c>
      <c r="J9">
        <v>4700</v>
      </c>
      <c r="K9">
        <f t="shared" si="0"/>
        <v>3358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24</v>
      </c>
      <c r="F10" t="s">
        <v>27</v>
      </c>
      <c r="G10">
        <v>42000</v>
      </c>
      <c r="H10" s="2" t="s">
        <v>53</v>
      </c>
      <c r="I10" s="2" t="s">
        <v>60</v>
      </c>
      <c r="J10">
        <v>4273</v>
      </c>
      <c r="K10">
        <f t="shared" si="0"/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Concatenate</vt:lpstr>
      <vt:lpstr>Substitute</vt:lpstr>
      <vt:lpstr>SUM-SumIF</vt:lpstr>
      <vt:lpstr>Count-CountIF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M Makhaza (21005005)</cp:lastModifiedBy>
  <dcterms:created xsi:type="dcterms:W3CDTF">2021-12-16T14:18:34Z</dcterms:created>
  <dcterms:modified xsi:type="dcterms:W3CDTF">2024-03-19T10:43:31Z</dcterms:modified>
</cp:coreProperties>
</file>