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7E7E66A6-9E91-40E7-9A0F-25BB785F760E}" xr6:coauthVersionLast="47" xr6:coauthVersionMax="47" xr10:uidLastSave="{00000000-0000-0000-0000-000000000000}"/>
  <bookViews>
    <workbookView xWindow="8640" yWindow="1500" windowWidth="13815" windowHeight="12495" activeTab="5" xr2:uid="{360BF9DE-B15B-43CE-9291-7E05B391F461}"/>
  </bookViews>
  <sheets>
    <sheet name="Digos" sheetId="10" r:id="rId1"/>
    <sheet name="Davao" sheetId="14" r:id="rId2"/>
    <sheet name="Samal" sheetId="15" r:id="rId3"/>
    <sheet name="Panabo" sheetId="16" r:id="rId4"/>
    <sheet name="Mati" sheetId="17" r:id="rId5"/>
    <sheet name="Tagum" sheetId="1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7" l="1"/>
  <c r="E13" i="17"/>
  <c r="E110" i="15" l="1"/>
  <c r="E18" i="15"/>
  <c r="E11" i="15"/>
  <c r="E110" i="10" l="1"/>
  <c r="E92" i="10"/>
  <c r="E91" i="10"/>
  <c r="E75" i="14" l="1"/>
  <c r="E93" i="18" l="1"/>
  <c r="E111" i="18"/>
  <c r="E19" i="18"/>
  <c r="E14" i="18"/>
  <c r="E37" i="18" s="1"/>
  <c r="E111" i="17"/>
  <c r="E93" i="17"/>
  <c r="E112" i="17" s="1"/>
  <c r="E19" i="17"/>
  <c r="E14" i="17"/>
  <c r="E37" i="17" s="1"/>
  <c r="E93" i="16"/>
  <c r="E111" i="16"/>
  <c r="E19" i="16"/>
  <c r="E14" i="16"/>
  <c r="E37" i="16" s="1"/>
  <c r="E111" i="15"/>
  <c r="E19" i="15"/>
  <c r="E14" i="15"/>
  <c r="E37" i="15" s="1"/>
  <c r="E111" i="14"/>
  <c r="E93" i="14"/>
  <c r="E19" i="14"/>
  <c r="E14" i="14"/>
  <c r="E37" i="14" s="1"/>
  <c r="E112" i="16" l="1"/>
  <c r="E112" i="18"/>
  <c r="E93" i="15"/>
  <c r="E112" i="15" s="1"/>
  <c r="E112" i="14"/>
  <c r="E111" i="10"/>
  <c r="E93" i="10"/>
  <c r="E19" i="10"/>
  <c r="E14" i="10"/>
  <c r="E37" i="10" s="1"/>
  <c r="E112" i="10" l="1"/>
</calcChain>
</file>

<file path=xl/sharedStrings.xml><?xml version="1.0" encoding="utf-8"?>
<sst xmlns="http://schemas.openxmlformats.org/spreadsheetml/2006/main" count="654" uniqueCount="70">
  <si>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</si>
  <si>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</si>
  <si>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</si>
  <si>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</si>
  <si>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</si>
  <si>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</si>
  <si>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</si>
  <si>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</si>
  <si>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</si>
  <si>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</si>
  <si>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</si>
  <si>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</si>
  <si>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</si>
  <si>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</si>
  <si>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</si>
  <si>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</si>
  <si>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</si>
  <si>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</si>
  <si>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</si>
  <si>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</si>
  <si>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</si>
  <si>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</si>
  <si>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</si>
  <si>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</si>
  <si>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</si>
  <si>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</si>
  <si>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</si>
  <si>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</si>
  <si>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</si>
  <si>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</si>
  <si>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</si>
  <si>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</si>
  <si>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</si>
  <si>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</si>
  <si>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</si>
  <si>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</si>
  <si>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</si>
  <si>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</si>
  <si>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</si>
  <si>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</si>
  <si>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</si>
  <si>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</si>
  <si>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</si>
  <si>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</si>
  <si>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</si>
  <si>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</si>
  <si>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</si>
  <si>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</si>
  <si>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</si>
  <si>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</si>
  <si>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</si>
  <si>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</si>
  <si>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</si>
  <si>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</si>
  <si>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</si>
  <si>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</si>
  <si>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</si>
  <si>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</si>
  <si>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</si>
  <si>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</si>
  <si>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</si>
  <si>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</si>
  <si>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</si>
  <si>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DIGOS</t>
  </si>
  <si>
    <t>CITY OF DAVAO</t>
  </si>
  <si>
    <t>CITY OF SAMAL</t>
  </si>
  <si>
    <t>CITY OF PANABO</t>
  </si>
  <si>
    <t>CITY OF MATI</t>
  </si>
  <si>
    <t>CITY OF TAGUM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</si>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</sst>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73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5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6" xfId="81" applyNumberFormat="1" applyFont="1" applyFill="1" applyBorder="1" applyAlignment="1" applyProtection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6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3" fillId="0" borderId="17" xfId="8" applyNumberFormat="1" applyFont="1" applyFill="1" applyBorder="1"/>
    <xf numFmtId="4" fontId="10" fillId="0" borderId="0" xfId="69" applyNumberFormat="1" applyFont="1" applyFill="1" applyAlignment="1">
      <alignment horizontal="right"/>
    </xf>
    <xf numFmtId="4" fontId="10" fillId="0" borderId="0" xfId="69" applyNumberFormat="1" applyFont="1" applyAlignment="1">
      <alignment horizontal="right"/>
    </xf>
    <xf numFmtId="4" fontId="10" fillId="0" borderId="19" xfId="8" applyNumberFormat="1" applyFont="1" applyBorder="1"/>
    <xf numFmtId="4" fontId="10" fillId="0" borderId="0" xfId="8" applyNumberFormat="1" applyFont="1" applyBorder="1"/>
    <xf numFmtId="4" fontId="10" fillId="0" borderId="0" xfId="0" applyNumberFormat="1" applyFont="1" applyAlignment="1">
      <alignment horizontal="right" vertical="center" wrapText="1"/>
    </xf>
    <xf numFmtId="4" fontId="3" fillId="0" borderId="0" xfId="0" applyNumberFormat="1" applyFont="1"/>
    <xf numFmtId="4" fontId="10" fillId="0" borderId="0" xfId="83" applyNumberFormat="1" applyFont="1" applyFill="1"/>
    <xf numFmtId="4" fontId="10" fillId="0" borderId="0" xfId="83" applyNumberFormat="1" applyFont="1"/>
    <xf numFmtId="4" fontId="11" fillId="18" borderId="15" xfId="0" applyNumberFormat="1" applyFont="1" applyFill="1" applyBorder="1" applyAlignment="1">
      <alignment horizontal="right"/>
    </xf>
    <xf numFmtId="4" fontId="11" fillId="18" borderId="20" xfId="0" applyNumberFormat="1" applyFont="1" applyFill="1" applyBorder="1" applyAlignment="1">
      <alignment horizontal="right"/>
    </xf>
    <xf numFmtId="39" fontId="35" fillId="0" borderId="17" xfId="83" applyNumberFormat="1" applyFont="1" applyFill="1" applyBorder="1"/>
    <xf numFmtId="39" fontId="35" fillId="0" borderId="18" xfId="83" applyNumberFormat="1" applyFont="1" applyFill="1" applyBorder="1"/>
    <xf numFmtId="39" fontId="35" fillId="0" borderId="17" xfId="0" applyNumberFormat="1" applyFont="1" applyBorder="1"/>
    <xf numFmtId="39" fontId="35" fillId="19" borderId="17" xfId="83" applyNumberFormat="1" applyFont="1" applyFill="1" applyBorder="1"/>
    <xf numFmtId="4" fontId="3" fillId="19" borderId="19" xfId="83" applyNumberFormat="1" applyFont="1" applyFill="1" applyBorder="1" applyAlignment="1">
      <alignment vertical="center"/>
    </xf>
    <xf numFmtId="4" fontId="3" fillId="19" borderId="19" xfId="83" applyNumberFormat="1" applyFont="1" applyFill="1" applyBorder="1"/>
    <xf numFmtId="4" fontId="3" fillId="0" borderId="3" xfId="0" applyNumberFormat="1" applyFont="1" applyBorder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4" fontId="3" fillId="0" borderId="0" xfId="83" applyNumberFormat="1" applyFont="1"/>
    <xf numFmtId="4" fontId="10" fillId="0" borderId="0" xfId="0" applyNumberFormat="1" applyFont="1"/>
    <xf numFmtId="4" fontId="10" fillId="0" borderId="3" xfId="0" applyNumberFormat="1" applyFont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 3" xfId="83" xr:uid="{C56F07F8-2726-40D7-8FF0-71E887600DF7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63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8">
        <v>26607700.460000001</v>
      </c>
    </row>
    <row r="12" spans="1:9" ht="15.75" x14ac:dyDescent="0.25">
      <c r="A12" s="8"/>
      <c r="B12" s="8"/>
      <c r="C12" s="8"/>
      <c r="D12" s="8" t="s">
        <v>24</v>
      </c>
      <c r="E12" s="58">
        <v>100373376.27</v>
      </c>
    </row>
    <row r="13" spans="1:9" ht="16.5" thickBot="1" x14ac:dyDescent="0.3">
      <c r="A13" s="8"/>
      <c r="B13" s="8"/>
      <c r="C13" s="8"/>
      <c r="D13" s="8" t="s">
        <v>25</v>
      </c>
      <c r="E13" s="40">
        <v>0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126981076.72999999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8">
        <v>91351626.039999992</v>
      </c>
    </row>
    <row r="17" spans="1:5" ht="15.75" x14ac:dyDescent="0.25">
      <c r="A17" s="8"/>
      <c r="B17" s="8"/>
      <c r="C17" s="8"/>
      <c r="D17" s="8" t="s">
        <v>27</v>
      </c>
      <c r="E17" s="58">
        <v>246537466.44</v>
      </c>
    </row>
    <row r="18" spans="1:5" ht="15.75" x14ac:dyDescent="0.25">
      <c r="A18" s="8"/>
      <c r="B18" s="8"/>
      <c r="C18" s="11"/>
      <c r="D18" s="8" t="s">
        <v>28</v>
      </c>
      <c r="E18" s="59">
        <v>8786086.370000001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346675178.85000002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8">
        <v>744954237</v>
      </c>
    </row>
    <row r="22" spans="1:5" ht="15.75" x14ac:dyDescent="0.25">
      <c r="A22" s="8"/>
      <c r="B22" s="8"/>
      <c r="C22" s="8" t="s">
        <v>31</v>
      </c>
      <c r="D22" s="8"/>
      <c r="E22" s="58">
        <v>497282.58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1">
        <v>0</v>
      </c>
    </row>
    <row r="25" spans="1:5" ht="15.75" x14ac:dyDescent="0.25">
      <c r="A25" s="8"/>
      <c r="B25" s="8"/>
      <c r="C25" s="8"/>
      <c r="D25" s="8" t="s">
        <v>34</v>
      </c>
      <c r="E25" s="58">
        <v>115330.67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36">
        <v>0</v>
      </c>
    </row>
    <row r="30" spans="1:5" ht="15.75" x14ac:dyDescent="0.25">
      <c r="A30" s="8"/>
      <c r="B30" s="8"/>
      <c r="C30" s="8"/>
      <c r="D30" s="8" t="s">
        <v>39</v>
      </c>
      <c r="E30" s="47">
        <v>0</v>
      </c>
    </row>
    <row r="31" spans="1:5" ht="15.75" x14ac:dyDescent="0.25">
      <c r="A31" s="8"/>
      <c r="B31" s="8"/>
      <c r="C31" s="8" t="s">
        <v>40</v>
      </c>
      <c r="D31" s="8"/>
      <c r="E31" s="39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6.5" thickBot="1" x14ac:dyDescent="0.3">
      <c r="A35" s="8"/>
      <c r="B35" s="8"/>
      <c r="C35" s="8"/>
      <c r="D35" s="8" t="s">
        <v>44</v>
      </c>
      <c r="E35" s="42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1219223105.8299999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0">
        <v>178014196.34</v>
      </c>
    </row>
    <row r="43" spans="1:5" ht="15.75" x14ac:dyDescent="0.25">
      <c r="A43" s="8"/>
      <c r="B43" s="8"/>
      <c r="C43" s="8"/>
      <c r="D43" s="8" t="s">
        <v>11</v>
      </c>
      <c r="E43" s="60">
        <v>53230892.039999999</v>
      </c>
    </row>
    <row r="44" spans="1:5" ht="15.75" x14ac:dyDescent="0.25">
      <c r="A44" s="8"/>
      <c r="B44" s="8"/>
      <c r="C44" s="8"/>
      <c r="D44" s="8" t="s">
        <v>12</v>
      </c>
      <c r="E44" s="60">
        <v>1807182.78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38">
        <v>0</v>
      </c>
    </row>
    <row r="47" spans="1:5" ht="15.75" x14ac:dyDescent="0.25">
      <c r="A47" s="8"/>
      <c r="B47" s="8"/>
      <c r="C47" s="8"/>
      <c r="D47" s="8" t="s">
        <v>11</v>
      </c>
      <c r="E47" s="38">
        <v>0</v>
      </c>
    </row>
    <row r="48" spans="1:5" ht="15.75" x14ac:dyDescent="0.25">
      <c r="A48" s="8"/>
      <c r="B48" s="8"/>
      <c r="C48" s="8"/>
      <c r="D48" s="8" t="s">
        <v>12</v>
      </c>
      <c r="E48" s="23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0">
        <v>22934248.41</v>
      </c>
    </row>
    <row r="51" spans="1:5" ht="15.75" x14ac:dyDescent="0.25">
      <c r="A51" s="8"/>
      <c r="B51" s="8"/>
      <c r="C51" s="8"/>
      <c r="D51" s="8" t="s">
        <v>11</v>
      </c>
      <c r="E51" s="60">
        <v>1501863.98</v>
      </c>
    </row>
    <row r="52" spans="1:5" ht="15.75" x14ac:dyDescent="0.25">
      <c r="A52" s="8"/>
      <c r="B52" s="8"/>
      <c r="C52" s="8"/>
      <c r="D52" s="8" t="s">
        <v>12</v>
      </c>
      <c r="E52" s="58">
        <v>99000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38">
        <v>0</v>
      </c>
    </row>
    <row r="59" spans="1:5" ht="15.75" x14ac:dyDescent="0.25">
      <c r="A59" s="8"/>
      <c r="B59" s="8"/>
      <c r="C59" s="8"/>
      <c r="D59" s="8" t="s">
        <v>11</v>
      </c>
      <c r="E59" s="43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0">
        <v>7298568.7300000004</v>
      </c>
    </row>
    <row r="63" spans="1:5" ht="15.75" x14ac:dyDescent="0.25">
      <c r="A63" s="8"/>
      <c r="B63" s="12"/>
      <c r="C63" s="8"/>
      <c r="D63" s="8" t="s">
        <v>11</v>
      </c>
      <c r="E63" s="60">
        <v>1551742.29</v>
      </c>
    </row>
    <row r="64" spans="1:5" ht="15.75" x14ac:dyDescent="0.25">
      <c r="A64" s="8"/>
      <c r="B64" s="8"/>
      <c r="C64" s="8"/>
      <c r="D64" s="8" t="s">
        <v>12</v>
      </c>
      <c r="E64" s="60">
        <v>65200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0">
        <v>45849652.25</v>
      </c>
    </row>
    <row r="67" spans="1:5" ht="15.75" x14ac:dyDescent="0.25">
      <c r="A67" s="8"/>
      <c r="B67" s="8"/>
      <c r="C67" s="8"/>
      <c r="D67" s="8" t="s">
        <v>11</v>
      </c>
      <c r="E67" s="60">
        <v>46413459.960000001</v>
      </c>
    </row>
    <row r="68" spans="1:5" ht="15.75" x14ac:dyDescent="0.25">
      <c r="A68" s="8"/>
      <c r="B68" s="8"/>
      <c r="C68" s="8"/>
      <c r="D68" s="8" t="s">
        <v>12</v>
      </c>
      <c r="E68" s="60">
        <v>5017191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58">
        <v>20144254.07</v>
      </c>
    </row>
    <row r="76" spans="1:5" ht="15.75" x14ac:dyDescent="0.25">
      <c r="A76" s="8"/>
      <c r="B76" s="8"/>
      <c r="C76" s="8"/>
      <c r="D76" s="8" t="s">
        <v>48</v>
      </c>
      <c r="E76" s="61">
        <v>62572647.979999997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3">
        <v>0</v>
      </c>
    </row>
    <row r="79" spans="1:5" ht="15.75" x14ac:dyDescent="0.25">
      <c r="A79" s="8"/>
      <c r="B79" s="8"/>
      <c r="C79" s="8"/>
      <c r="D79" s="8" t="s">
        <v>50</v>
      </c>
      <c r="E79" s="38">
        <v>0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8">
        <v>13551330.1</v>
      </c>
    </row>
    <row r="82" spans="1:9" ht="15.75" x14ac:dyDescent="0.25">
      <c r="A82" s="8"/>
      <c r="B82" s="8"/>
      <c r="C82" s="8"/>
      <c r="D82" s="15" t="s">
        <v>50</v>
      </c>
      <c r="E82" s="58">
        <v>60933376.719999999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8">
        <v>231338</v>
      </c>
    </row>
    <row r="88" spans="1:9" ht="15.75" x14ac:dyDescent="0.25">
      <c r="A88" s="8"/>
      <c r="B88" s="8"/>
      <c r="C88" s="8"/>
      <c r="D88" s="8" t="s">
        <v>50</v>
      </c>
      <c r="E88" s="19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47">
        <v>0</v>
      </c>
    </row>
    <row r="91" spans="1:9" ht="15.75" x14ac:dyDescent="0.25">
      <c r="A91" s="8"/>
      <c r="B91" s="8"/>
      <c r="C91" s="8"/>
      <c r="D91" s="8" t="s">
        <v>49</v>
      </c>
      <c r="E91" s="58">
        <f>43486580+425958817.49</f>
        <v>469445397.49000001</v>
      </c>
    </row>
    <row r="92" spans="1:9" ht="15.75" x14ac:dyDescent="0.25">
      <c r="A92" s="8"/>
      <c r="B92" s="8"/>
      <c r="C92" s="8"/>
      <c r="D92" s="8" t="s">
        <v>50</v>
      </c>
      <c r="E92" s="58">
        <f>344050+3954536.5</f>
        <v>4298586.5</v>
      </c>
    </row>
    <row r="93" spans="1:9" ht="15.75" x14ac:dyDescent="0.25">
      <c r="A93" s="12" t="s">
        <v>59</v>
      </c>
      <c r="D93" s="8"/>
      <c r="E93" s="34">
        <f>SUM(E41:E92)</f>
        <v>994960128.63999999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0">
        <v>100000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8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8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8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8">
        <f>595395+19889431.56+18252301.37</f>
        <v>38737127.93</v>
      </c>
    </row>
    <row r="111" spans="1:9" ht="15.75" x14ac:dyDescent="0.25">
      <c r="A111" s="12" t="s">
        <v>58</v>
      </c>
      <c r="E111" s="22">
        <f>SUM(E95:E110)</f>
        <v>38837127.93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1033797256.5699999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64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8">
        <v>1508803030.8600001</v>
      </c>
    </row>
    <row r="12" spans="1:9" ht="15.75" x14ac:dyDescent="0.25">
      <c r="A12" s="8"/>
      <c r="B12" s="8"/>
      <c r="C12" s="8"/>
      <c r="D12" s="8" t="s">
        <v>24</v>
      </c>
      <c r="E12" s="48">
        <v>2439862451.5799999</v>
      </c>
    </row>
    <row r="13" spans="1:9" ht="15.75" x14ac:dyDescent="0.25">
      <c r="A13" s="8"/>
      <c r="B13" s="8"/>
      <c r="C13" s="8"/>
      <c r="D13" s="8" t="s">
        <v>25</v>
      </c>
      <c r="E13" s="48">
        <v>187476486.80000019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4136141969.2400002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8">
        <v>691016785.93000007</v>
      </c>
    </row>
    <row r="17" spans="1:5" ht="15.75" x14ac:dyDescent="0.25">
      <c r="A17" s="8"/>
      <c r="B17" s="8"/>
      <c r="C17" s="8"/>
      <c r="D17" s="8" t="s">
        <v>27</v>
      </c>
      <c r="E17" s="48">
        <v>480051775.44000006</v>
      </c>
    </row>
    <row r="18" spans="1:5" ht="15.75" x14ac:dyDescent="0.25">
      <c r="A18" s="8"/>
      <c r="B18" s="8"/>
      <c r="C18" s="11"/>
      <c r="D18" s="8" t="s">
        <v>28</v>
      </c>
      <c r="E18" s="48">
        <v>9981694.4100000001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1181050255.7800002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8">
        <v>4935559092</v>
      </c>
    </row>
    <row r="22" spans="1:5" ht="15.75" x14ac:dyDescent="0.25">
      <c r="A22" s="8"/>
      <c r="B22" s="8"/>
      <c r="C22" s="8" t="s">
        <v>31</v>
      </c>
      <c r="D22" s="8"/>
      <c r="E22" s="48">
        <v>5989689.21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48">
        <v>24233142.809999999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48">
        <v>670553.96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8">
        <v>0</v>
      </c>
    </row>
    <row r="30" spans="1:5" ht="15.75" x14ac:dyDescent="0.25">
      <c r="A30" s="8"/>
      <c r="B30" s="8"/>
      <c r="C30" s="8"/>
      <c r="D30" s="8" t="s">
        <v>39</v>
      </c>
      <c r="E30" s="23">
        <v>2277213158.5999999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48">
        <v>3018830.5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12563876692.099998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8">
        <v>680900813.76999998</v>
      </c>
    </row>
    <row r="43" spans="1:5" ht="15.75" x14ac:dyDescent="0.25">
      <c r="A43" s="8"/>
      <c r="B43" s="8"/>
      <c r="C43" s="8"/>
      <c r="D43" s="8" t="s">
        <v>11</v>
      </c>
      <c r="E43" s="48">
        <v>3530623635.6499996</v>
      </c>
    </row>
    <row r="44" spans="1:5" ht="15.75" x14ac:dyDescent="0.25">
      <c r="A44" s="8"/>
      <c r="B44" s="8"/>
      <c r="C44" s="8"/>
      <c r="D44" s="8" t="s">
        <v>12</v>
      </c>
      <c r="E44" s="48">
        <v>120284022.20999999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8">
        <v>68986382.650000006</v>
      </c>
    </row>
    <row r="47" spans="1:5" ht="15.75" x14ac:dyDescent="0.25">
      <c r="A47" s="8"/>
      <c r="B47" s="8"/>
      <c r="C47" s="8"/>
      <c r="D47" s="8" t="s">
        <v>11</v>
      </c>
      <c r="E47" s="48">
        <v>269861156.38</v>
      </c>
    </row>
    <row r="48" spans="1:5" ht="15.75" x14ac:dyDescent="0.25">
      <c r="A48" s="8"/>
      <c r="B48" s="8"/>
      <c r="C48" s="8"/>
      <c r="D48" s="8" t="s">
        <v>12</v>
      </c>
      <c r="E48" s="48">
        <v>110062218.75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8">
        <v>200175611.84</v>
      </c>
    </row>
    <row r="51" spans="1:5" ht="15.75" x14ac:dyDescent="0.25">
      <c r="A51" s="8"/>
      <c r="B51" s="8"/>
      <c r="C51" s="8"/>
      <c r="D51" s="8" t="s">
        <v>11</v>
      </c>
      <c r="E51" s="48">
        <v>142264539.93000001</v>
      </c>
    </row>
    <row r="52" spans="1:5" ht="15.75" x14ac:dyDescent="0.25">
      <c r="A52" s="8"/>
      <c r="B52" s="8"/>
      <c r="C52" s="8"/>
      <c r="D52" s="8" t="s">
        <v>12</v>
      </c>
      <c r="E52" s="48">
        <v>5113439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48">
        <v>2532412.79</v>
      </c>
    </row>
    <row r="55" spans="1:5" ht="15.75" x14ac:dyDescent="0.25">
      <c r="A55" s="8"/>
      <c r="B55" s="8"/>
      <c r="C55" s="8"/>
      <c r="D55" s="8" t="s">
        <v>11</v>
      </c>
      <c r="E55" s="48">
        <v>1180457.76</v>
      </c>
    </row>
    <row r="56" spans="1:5" ht="15.75" x14ac:dyDescent="0.25">
      <c r="A56" s="8"/>
      <c r="B56" s="8"/>
      <c r="C56" s="13"/>
      <c r="D56" s="8" t="s">
        <v>12</v>
      </c>
      <c r="E56" s="48">
        <v>45360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8">
        <v>35051557.550000004</v>
      </c>
    </row>
    <row r="59" spans="1:5" ht="15.75" x14ac:dyDescent="0.25">
      <c r="A59" s="8"/>
      <c r="B59" s="8"/>
      <c r="C59" s="8"/>
      <c r="D59" s="8" t="s">
        <v>11</v>
      </c>
      <c r="E59" s="48">
        <v>454147126.13999993</v>
      </c>
    </row>
    <row r="60" spans="1:5" ht="15.75" x14ac:dyDescent="0.25">
      <c r="A60" s="8"/>
      <c r="B60" s="8"/>
      <c r="C60" s="8"/>
      <c r="D60" s="8" t="s">
        <v>12</v>
      </c>
      <c r="E60" s="48">
        <v>1825298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8">
        <v>50188551.130000003</v>
      </c>
    </row>
    <row r="63" spans="1:5" ht="15.75" x14ac:dyDescent="0.25">
      <c r="A63" s="8"/>
      <c r="B63" s="12"/>
      <c r="C63" s="8"/>
      <c r="D63" s="8" t="s">
        <v>11</v>
      </c>
      <c r="E63" s="48">
        <v>93219862.609999999</v>
      </c>
    </row>
    <row r="64" spans="1:5" ht="15.75" x14ac:dyDescent="0.25">
      <c r="A64" s="8"/>
      <c r="B64" s="8"/>
      <c r="C64" s="8"/>
      <c r="D64" s="8" t="s">
        <v>12</v>
      </c>
      <c r="E64" s="48">
        <v>462680.4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8">
        <v>253378833.73000002</v>
      </c>
    </row>
    <row r="67" spans="1:5" ht="15.75" x14ac:dyDescent="0.25">
      <c r="A67" s="8"/>
      <c r="B67" s="8"/>
      <c r="C67" s="8"/>
      <c r="D67" s="8" t="s">
        <v>11</v>
      </c>
      <c r="E67" s="48">
        <v>474488383.19000006</v>
      </c>
    </row>
    <row r="68" spans="1:5" ht="15.75" x14ac:dyDescent="0.25">
      <c r="A68" s="8"/>
      <c r="B68" s="8"/>
      <c r="C68" s="8"/>
      <c r="D68" s="8" t="s">
        <v>12</v>
      </c>
      <c r="E68" s="48">
        <v>5320466.5199999996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48">
        <v>156903426.65000001</v>
      </c>
    </row>
    <row r="71" spans="1:5" ht="15.75" x14ac:dyDescent="0.25">
      <c r="A71" s="8"/>
      <c r="B71" s="8"/>
      <c r="C71" s="8"/>
      <c r="D71" s="8" t="s">
        <v>11</v>
      </c>
      <c r="E71" s="48">
        <v>430467610.05999988</v>
      </c>
    </row>
    <row r="72" spans="1:5" ht="15.75" x14ac:dyDescent="0.25">
      <c r="A72" s="8"/>
      <c r="B72" s="8"/>
      <c r="C72" s="8"/>
      <c r="D72" s="8" t="s">
        <v>12</v>
      </c>
      <c r="E72" s="48">
        <v>4181204.5399999991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8">
        <f>450585.76+20503799.85</f>
        <v>20954385.610000003</v>
      </c>
    </row>
    <row r="76" spans="1:5" ht="15.75" x14ac:dyDescent="0.25">
      <c r="A76" s="8"/>
      <c r="B76" s="8"/>
      <c r="C76" s="8"/>
      <c r="D76" s="8" t="s">
        <v>48</v>
      </c>
      <c r="E76" s="48">
        <v>207816200.14999998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8">
        <v>143787759.59999999</v>
      </c>
    </row>
    <row r="79" spans="1:5" ht="15.75" x14ac:dyDescent="0.25">
      <c r="A79" s="8"/>
      <c r="B79" s="8"/>
      <c r="C79" s="8"/>
      <c r="D79" s="8" t="s">
        <v>50</v>
      </c>
      <c r="E79" s="48">
        <v>2900058.24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8">
        <v>498624673.5</v>
      </c>
    </row>
    <row r="82" spans="1:9" ht="15.75" x14ac:dyDescent="0.25">
      <c r="A82" s="8"/>
      <c r="B82" s="8"/>
      <c r="C82" s="8"/>
      <c r="D82" s="15" t="s">
        <v>50</v>
      </c>
      <c r="E82" s="48">
        <v>412149104.82999986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9">
        <v>3950557.04</v>
      </c>
    </row>
    <row r="88" spans="1:9" ht="15.75" x14ac:dyDescent="0.25">
      <c r="A88" s="8"/>
      <c r="B88" s="8"/>
      <c r="C88" s="8"/>
      <c r="D88" s="8" t="s">
        <v>50</v>
      </c>
      <c r="E88" s="49">
        <v>45750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44">
        <v>0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4">
        <f>SUM(E41:E92)</f>
        <v>8381893540.2199984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4">
        <v>0</v>
      </c>
    </row>
    <row r="111" spans="1:9" ht="15.75" x14ac:dyDescent="0.25">
      <c r="A111" s="12" t="s">
        <v>58</v>
      </c>
      <c r="E111" s="22">
        <f>SUM(E95:E110)</f>
        <v>0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8381893540.2199984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A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65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62">
        <f>43041299.13</f>
        <v>43041299.130000003</v>
      </c>
    </row>
    <row r="12" spans="1:9" ht="15.75" x14ac:dyDescent="0.25">
      <c r="A12" s="8"/>
      <c r="B12" s="8"/>
      <c r="C12" s="8"/>
      <c r="D12" s="8" t="s">
        <v>24</v>
      </c>
      <c r="E12" s="62">
        <v>29986070.48</v>
      </c>
    </row>
    <row r="13" spans="1:9" ht="15.75" x14ac:dyDescent="0.25">
      <c r="A13" s="8"/>
      <c r="B13" s="8"/>
      <c r="C13" s="8"/>
      <c r="D13" s="8" t="s">
        <v>25</v>
      </c>
      <c r="E13" s="62">
        <v>6991494.1100000003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80018863.719999999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2">
        <v>26240001.379999999</v>
      </c>
    </row>
    <row r="17" spans="1:5" ht="15.75" x14ac:dyDescent="0.25">
      <c r="A17" s="8"/>
      <c r="B17" s="8"/>
      <c r="C17" s="8"/>
      <c r="D17" s="8" t="s">
        <v>27</v>
      </c>
      <c r="E17" s="62">
        <v>38415442.359999999</v>
      </c>
    </row>
    <row r="18" spans="1:5" ht="15.75" x14ac:dyDescent="0.25">
      <c r="A18" s="8"/>
      <c r="B18" s="8"/>
      <c r="C18" s="11"/>
      <c r="D18" s="8" t="s">
        <v>28</v>
      </c>
      <c r="E18" s="62">
        <f>705480.91</f>
        <v>705480.91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65360924.649999991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62">
        <v>651405673</v>
      </c>
    </row>
    <row r="22" spans="1:5" ht="15.75" x14ac:dyDescent="0.25">
      <c r="A22" s="8"/>
      <c r="B22" s="8"/>
      <c r="C22" s="8" t="s">
        <v>31</v>
      </c>
      <c r="D22" s="8"/>
      <c r="E22" s="62">
        <v>306674.01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5">
        <v>0</v>
      </c>
    </row>
    <row r="30" spans="1:5" ht="15.75" x14ac:dyDescent="0.25">
      <c r="A30" s="8"/>
      <c r="B30" s="8"/>
      <c r="C30" s="8"/>
      <c r="D30" s="8" t="s">
        <v>39</v>
      </c>
      <c r="E30" s="51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797092135.38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2">
        <v>195369308.43000001</v>
      </c>
    </row>
    <row r="43" spans="1:5" ht="15.75" x14ac:dyDescent="0.25">
      <c r="A43" s="8"/>
      <c r="B43" s="8"/>
      <c r="C43" s="8"/>
      <c r="D43" s="8" t="s">
        <v>11</v>
      </c>
      <c r="E43" s="62">
        <v>161182428.06999999</v>
      </c>
    </row>
    <row r="44" spans="1:5" ht="15.75" x14ac:dyDescent="0.25">
      <c r="A44" s="8"/>
      <c r="B44" s="8"/>
      <c r="C44" s="8"/>
      <c r="D44" s="8" t="s">
        <v>12</v>
      </c>
      <c r="E44" s="62">
        <v>9823155.6500000004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2">
        <v>715527.04</v>
      </c>
    </row>
    <row r="47" spans="1:5" ht="15.75" x14ac:dyDescent="0.25">
      <c r="A47" s="8"/>
      <c r="B47" s="8"/>
      <c r="C47" s="8"/>
      <c r="D47" s="8" t="s">
        <v>11</v>
      </c>
      <c r="E47" s="62">
        <v>5554236.4400000004</v>
      </c>
    </row>
    <row r="48" spans="1:5" ht="15.75" x14ac:dyDescent="0.25">
      <c r="A48" s="8"/>
      <c r="B48" s="8"/>
      <c r="C48" s="8"/>
      <c r="D48" s="8" t="s">
        <v>12</v>
      </c>
      <c r="E48" s="62">
        <v>2955482.4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62">
        <v>44517853.630000003</v>
      </c>
    </row>
    <row r="51" spans="1:5" ht="15.75" x14ac:dyDescent="0.25">
      <c r="A51" s="8"/>
      <c r="B51" s="8"/>
      <c r="C51" s="8"/>
      <c r="D51" s="8" t="s">
        <v>11</v>
      </c>
      <c r="E51" s="63">
        <v>19309568.960000001</v>
      </c>
    </row>
    <row r="52" spans="1:5" ht="15.75" x14ac:dyDescent="0.25">
      <c r="A52" s="8"/>
      <c r="B52" s="8"/>
      <c r="C52" s="8"/>
      <c r="D52" s="8" t="s">
        <v>12</v>
      </c>
      <c r="E52" s="63">
        <v>347685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62">
        <v>24000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4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62">
        <v>10263878.84</v>
      </c>
    </row>
    <row r="63" spans="1:5" ht="15.75" x14ac:dyDescent="0.25">
      <c r="A63" s="8"/>
      <c r="B63" s="12"/>
      <c r="C63" s="8"/>
      <c r="D63" s="8" t="s">
        <v>11</v>
      </c>
      <c r="E63" s="62">
        <v>11794684.300000001</v>
      </c>
    </row>
    <row r="64" spans="1:5" ht="15.75" x14ac:dyDescent="0.25">
      <c r="A64" s="8"/>
      <c r="B64" s="8"/>
      <c r="C64" s="8"/>
      <c r="D64" s="8" t="s">
        <v>12</v>
      </c>
      <c r="E64" s="62">
        <v>196000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62">
        <v>67243539.790000007</v>
      </c>
    </row>
    <row r="67" spans="1:5" ht="15.75" x14ac:dyDescent="0.25">
      <c r="A67" s="8"/>
      <c r="B67" s="8"/>
      <c r="C67" s="8"/>
      <c r="D67" s="8" t="s">
        <v>11</v>
      </c>
      <c r="E67" s="62">
        <v>54517908.560000002</v>
      </c>
    </row>
    <row r="68" spans="1:5" ht="15.75" x14ac:dyDescent="0.25">
      <c r="A68" s="8"/>
      <c r="B68" s="8"/>
      <c r="C68" s="8"/>
      <c r="D68" s="8" t="s">
        <v>12</v>
      </c>
      <c r="E68" s="62">
        <v>8444973.8399999999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2">
        <v>7690245.8799999999</v>
      </c>
    </row>
    <row r="76" spans="1:5" ht="15.75" x14ac:dyDescent="0.25">
      <c r="A76" s="8"/>
      <c r="B76" s="8"/>
      <c r="C76" s="8"/>
      <c r="D76" s="8" t="s">
        <v>48</v>
      </c>
      <c r="E76" s="62">
        <v>15964985.460000001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62">
        <v>34674899.979999997</v>
      </c>
    </row>
    <row r="79" spans="1:5" ht="15.75" x14ac:dyDescent="0.25">
      <c r="A79" s="8"/>
      <c r="B79" s="8"/>
      <c r="C79" s="8"/>
      <c r="D79" s="8" t="s">
        <v>50</v>
      </c>
      <c r="E79" s="62">
        <v>2681716.2999999998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0">
        <v>0</v>
      </c>
    </row>
    <row r="82" spans="1:9" ht="15.75" x14ac:dyDescent="0.25">
      <c r="A82" s="8"/>
      <c r="B82" s="8"/>
      <c r="C82" s="8"/>
      <c r="D82" s="15" t="s">
        <v>50</v>
      </c>
      <c r="E82" s="62">
        <v>86452561.579999998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4">
        <v>0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0">
        <v>0</v>
      </c>
    </row>
    <row r="91" spans="1:9" ht="15.75" x14ac:dyDescent="0.25">
      <c r="A91" s="8"/>
      <c r="B91" s="8"/>
      <c r="C91" s="8"/>
      <c r="D91" s="8" t="s">
        <v>49</v>
      </c>
      <c r="E91" s="62">
        <v>5293414.3600000003</v>
      </c>
    </row>
    <row r="92" spans="1:9" ht="15.75" x14ac:dyDescent="0.25">
      <c r="A92" s="8"/>
      <c r="B92" s="8"/>
      <c r="C92" s="8"/>
      <c r="D92" s="8" t="s">
        <v>50</v>
      </c>
      <c r="E92" s="62">
        <v>15039358.359999999</v>
      </c>
    </row>
    <row r="93" spans="1:9" ht="15.75" x14ac:dyDescent="0.25">
      <c r="A93" s="12" t="s">
        <v>59</v>
      </c>
      <c r="D93" s="8"/>
      <c r="E93" s="34">
        <f>SUM(E41:E92)</f>
        <v>760057412.87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2">
        <v>15963751.369999999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62">
        <v>314055.36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62">
        <v>128568.2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2">
        <v>70181737.840000004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2">
        <f>14412135.33+7090220.36</f>
        <v>21502355.690000001</v>
      </c>
    </row>
    <row r="111" spans="1:9" ht="15.75" x14ac:dyDescent="0.25">
      <c r="A111" s="12" t="s">
        <v>58</v>
      </c>
      <c r="E111" s="22">
        <f>SUM(E95:E110)</f>
        <v>108090468.45999999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868147881.33000004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A2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2">
        <v>89081161.599999994</v>
      </c>
    </row>
    <row r="12" spans="1:9" ht="15.75" x14ac:dyDescent="0.25">
      <c r="A12" s="8"/>
      <c r="B12" s="8"/>
      <c r="C12" s="8"/>
      <c r="D12" s="8" t="s">
        <v>24</v>
      </c>
      <c r="E12" s="52">
        <v>165153427.53999996</v>
      </c>
    </row>
    <row r="13" spans="1:9" ht="15.75" x14ac:dyDescent="0.25">
      <c r="A13" s="8"/>
      <c r="B13" s="8"/>
      <c r="C13" s="8"/>
      <c r="D13" s="8" t="s">
        <v>25</v>
      </c>
      <c r="E13" s="64">
        <v>13204978.5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267439567.63999996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65">
        <v>53617271.100000001</v>
      </c>
    </row>
    <row r="17" spans="1:5" ht="15.75" x14ac:dyDescent="0.25">
      <c r="A17" s="8"/>
      <c r="B17" s="8"/>
      <c r="C17" s="8"/>
      <c r="D17" s="8" t="s">
        <v>27</v>
      </c>
      <c r="E17" s="65">
        <v>94104603.640000001</v>
      </c>
    </row>
    <row r="18" spans="1:5" ht="15.75" x14ac:dyDescent="0.25">
      <c r="A18" s="8"/>
      <c r="B18" s="8"/>
      <c r="C18" s="11"/>
      <c r="D18" s="8" t="s">
        <v>28</v>
      </c>
      <c r="E18" s="64">
        <v>3814980.2399999998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151536854.98000002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3">
        <v>739212764.99999988</v>
      </c>
    </row>
    <row r="22" spans="1:5" ht="15.75" x14ac:dyDescent="0.25">
      <c r="A22" s="8"/>
      <c r="B22" s="8"/>
      <c r="C22" s="8" t="s">
        <v>31</v>
      </c>
      <c r="D22" s="8"/>
      <c r="E22" s="53">
        <v>637969.80000000005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53">
        <v>131334.6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54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4">
        <v>0</v>
      </c>
    </row>
    <row r="30" spans="1:5" ht="15.75" x14ac:dyDescent="0.25">
      <c r="A30" s="8"/>
      <c r="B30" s="8"/>
      <c r="C30" s="8"/>
      <c r="D30" s="8" t="s">
        <v>39</v>
      </c>
      <c r="E30" s="54">
        <v>0</v>
      </c>
    </row>
    <row r="31" spans="1:5" ht="15.75" x14ac:dyDescent="0.25">
      <c r="A31" s="8"/>
      <c r="B31" s="8"/>
      <c r="C31" s="8" t="s">
        <v>40</v>
      </c>
      <c r="D31" s="8"/>
      <c r="E31" s="66">
        <v>12932883.960000001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53">
        <v>94028150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1265919525.9799998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65">
        <v>197039098.71000001</v>
      </c>
    </row>
    <row r="43" spans="1:5" ht="15.75" x14ac:dyDescent="0.25">
      <c r="A43" s="8"/>
      <c r="B43" s="8"/>
      <c r="C43" s="8"/>
      <c r="D43" s="8" t="s">
        <v>11</v>
      </c>
      <c r="E43" s="65">
        <v>193741274.16</v>
      </c>
    </row>
    <row r="44" spans="1:5" ht="15.75" x14ac:dyDescent="0.25">
      <c r="A44" s="8"/>
      <c r="B44" s="8"/>
      <c r="C44" s="8"/>
      <c r="D44" s="8" t="s">
        <v>12</v>
      </c>
      <c r="E44" s="65">
        <v>12427984.580000002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65">
        <v>5470655.4800000004</v>
      </c>
    </row>
    <row r="47" spans="1:5" ht="15.75" x14ac:dyDescent="0.25">
      <c r="A47" s="8"/>
      <c r="B47" s="8"/>
      <c r="C47" s="8"/>
      <c r="D47" s="8" t="s">
        <v>11</v>
      </c>
      <c r="E47" s="52">
        <v>15683879.430000002</v>
      </c>
    </row>
    <row r="48" spans="1:5" ht="15.75" x14ac:dyDescent="0.25">
      <c r="A48" s="8"/>
      <c r="B48" s="8"/>
      <c r="C48" s="8"/>
      <c r="D48" s="8" t="s">
        <v>12</v>
      </c>
      <c r="E48" s="52">
        <v>24927009.09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2">
        <v>28736008.290000003</v>
      </c>
    </row>
    <row r="51" spans="1:5" ht="15.75" x14ac:dyDescent="0.25">
      <c r="A51" s="8"/>
      <c r="B51" s="8"/>
      <c r="C51" s="8"/>
      <c r="D51" s="8" t="s">
        <v>11</v>
      </c>
      <c r="E51" s="52">
        <v>16571803.879999999</v>
      </c>
    </row>
    <row r="52" spans="1:5" ht="15.75" x14ac:dyDescent="0.25">
      <c r="A52" s="8"/>
      <c r="B52" s="8"/>
      <c r="C52" s="8"/>
      <c r="D52" s="8" t="s">
        <v>12</v>
      </c>
      <c r="E52" s="52">
        <v>218261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0</v>
      </c>
    </row>
    <row r="55" spans="1:5" ht="15.75" x14ac:dyDescent="0.25">
      <c r="A55" s="8"/>
      <c r="B55" s="8"/>
      <c r="C55" s="8"/>
      <c r="D55" s="8" t="s">
        <v>11</v>
      </c>
      <c r="E55" s="37">
        <v>0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4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2">
        <v>10696012.66</v>
      </c>
    </row>
    <row r="63" spans="1:5" ht="15.75" x14ac:dyDescent="0.25">
      <c r="A63" s="8"/>
      <c r="B63" s="12"/>
      <c r="C63" s="8"/>
      <c r="D63" s="8" t="s">
        <v>11</v>
      </c>
      <c r="E63" s="52">
        <v>24243671.250000004</v>
      </c>
    </row>
    <row r="64" spans="1:5" ht="15.75" x14ac:dyDescent="0.25">
      <c r="A64" s="8"/>
      <c r="B64" s="8"/>
      <c r="C64" s="8"/>
      <c r="D64" s="8" t="s">
        <v>12</v>
      </c>
      <c r="E64" s="52">
        <v>99100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2">
        <v>54838172.299999997</v>
      </c>
    </row>
    <row r="67" spans="1:5" ht="15.75" x14ac:dyDescent="0.25">
      <c r="A67" s="8"/>
      <c r="B67" s="8"/>
      <c r="C67" s="8"/>
      <c r="D67" s="8" t="s">
        <v>11</v>
      </c>
      <c r="E67" s="52">
        <v>113886943.92</v>
      </c>
    </row>
    <row r="68" spans="1:5" ht="15.75" x14ac:dyDescent="0.25">
      <c r="A68" s="8"/>
      <c r="B68" s="8"/>
      <c r="C68" s="8"/>
      <c r="D68" s="8" t="s">
        <v>12</v>
      </c>
      <c r="E68" s="52">
        <v>77448530.370000005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67">
        <v>11691830.67</v>
      </c>
    </row>
    <row r="76" spans="1:5" ht="15.75" x14ac:dyDescent="0.25">
      <c r="A76" s="8"/>
      <c r="B76" s="8"/>
      <c r="C76" s="8"/>
      <c r="D76" s="8" t="s">
        <v>48</v>
      </c>
      <c r="E76" s="53">
        <v>29173516.300000001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2">
        <v>7870254.5300000003</v>
      </c>
    </row>
    <row r="79" spans="1:5" ht="15.75" x14ac:dyDescent="0.25">
      <c r="A79" s="8"/>
      <c r="B79" s="8"/>
      <c r="C79" s="8"/>
      <c r="D79" s="8" t="s">
        <v>50</v>
      </c>
      <c r="E79" s="52">
        <v>5225005.0199999996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4">
        <v>0</v>
      </c>
    </row>
    <row r="82" spans="1:9" ht="15.75" x14ac:dyDescent="0.25">
      <c r="A82" s="8"/>
      <c r="B82" s="8"/>
      <c r="C82" s="8"/>
      <c r="D82" s="15" t="s">
        <v>50</v>
      </c>
      <c r="E82" s="52">
        <v>76570674.290000007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4">
        <v>0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0</v>
      </c>
    </row>
    <row r="91" spans="1:9" ht="15.75" x14ac:dyDescent="0.25">
      <c r="A91" s="8"/>
      <c r="B91" s="8"/>
      <c r="C91" s="8"/>
      <c r="D91" s="8" t="s">
        <v>49</v>
      </c>
      <c r="E91" s="44">
        <v>75461428.219999999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4">
        <f>SUM(E41:E92)</f>
        <v>982021114.14999986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7">
        <v>25034205.780000001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67">
        <v>19462711.800000004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55">
        <v>14950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55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67">
        <v>77463610.979999989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68">
        <v>65381242.43</v>
      </c>
    </row>
    <row r="111" spans="1:9" ht="15.75" x14ac:dyDescent="0.25">
      <c r="A111" s="12" t="s">
        <v>58</v>
      </c>
      <c r="E111" s="22">
        <f>SUM(E95:E110)</f>
        <v>187356720.99000001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1169377835.1399999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zoomScale="115" zoomScaleNormal="115" workbookViewId="0">
      <selection activeCell="D17" sqref="D1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67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56">
        <v>37464572.359999999</v>
      </c>
    </row>
    <row r="12" spans="1:9" ht="15.75" x14ac:dyDescent="0.25">
      <c r="A12" s="8"/>
      <c r="B12" s="8"/>
      <c r="C12" s="8"/>
      <c r="D12" s="8" t="s">
        <v>24</v>
      </c>
      <c r="E12" s="56">
        <v>43925505.539999999</v>
      </c>
    </row>
    <row r="13" spans="1:9" ht="15.75" x14ac:dyDescent="0.25">
      <c r="A13" s="8"/>
      <c r="B13" s="8"/>
      <c r="C13" s="8"/>
      <c r="D13" s="8" t="s">
        <v>25</v>
      </c>
      <c r="E13" s="56">
        <f>4385551.87+221493.33</f>
        <v>4607045.2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85997123.100000009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56">
        <v>14941511.380000001</v>
      </c>
    </row>
    <row r="17" spans="1:5" ht="15.75" x14ac:dyDescent="0.25">
      <c r="A17" s="8"/>
      <c r="B17" s="8"/>
      <c r="C17" s="8"/>
      <c r="D17" s="8" t="s">
        <v>27</v>
      </c>
      <c r="E17" s="56">
        <v>23614727.309999999</v>
      </c>
    </row>
    <row r="18" spans="1:5" ht="15.75" x14ac:dyDescent="0.25">
      <c r="A18" s="8"/>
      <c r="B18" s="8"/>
      <c r="C18" s="11"/>
      <c r="D18" s="8" t="s">
        <v>28</v>
      </c>
      <c r="E18" s="56">
        <v>1584286.54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40140525.229999997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56">
        <v>1005301070</v>
      </c>
    </row>
    <row r="22" spans="1:5" ht="15.75" x14ac:dyDescent="0.25">
      <c r="A22" s="8"/>
      <c r="B22" s="8"/>
      <c r="C22" s="8" t="s">
        <v>31</v>
      </c>
      <c r="D22" s="8"/>
      <c r="E22" s="56">
        <v>167964.98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56">
        <v>5000</v>
      </c>
    </row>
    <row r="30" spans="1:5" ht="15.75" x14ac:dyDescent="0.25">
      <c r="A30" s="8"/>
      <c r="B30" s="8"/>
      <c r="C30" s="8"/>
      <c r="D30" s="8" t="s">
        <v>39</v>
      </c>
      <c r="E30" s="56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1131611683.3099999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56">
        <v>145707196.49000001</v>
      </c>
    </row>
    <row r="43" spans="1:5" ht="15.75" x14ac:dyDescent="0.25">
      <c r="A43" s="8"/>
      <c r="B43" s="8"/>
      <c r="C43" s="8"/>
      <c r="D43" s="8" t="s">
        <v>11</v>
      </c>
      <c r="E43" s="56">
        <v>506636547.18000001</v>
      </c>
    </row>
    <row r="44" spans="1:5" ht="15.75" x14ac:dyDescent="0.25">
      <c r="A44" s="8"/>
      <c r="B44" s="8"/>
      <c r="C44" s="8"/>
      <c r="D44" s="8" t="s">
        <v>12</v>
      </c>
      <c r="E44" s="56">
        <v>14770557.6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56">
        <v>7409000</v>
      </c>
    </row>
    <row r="47" spans="1:5" ht="15.75" x14ac:dyDescent="0.25">
      <c r="A47" s="8"/>
      <c r="B47" s="8"/>
      <c r="C47" s="8"/>
      <c r="D47" s="8" t="s">
        <v>11</v>
      </c>
      <c r="E47" s="56">
        <v>4948725.49</v>
      </c>
    </row>
    <row r="48" spans="1:5" ht="15.75" x14ac:dyDescent="0.25">
      <c r="A48" s="8"/>
      <c r="B48" s="8"/>
      <c r="C48" s="8"/>
      <c r="D48" s="8" t="s">
        <v>12</v>
      </c>
      <c r="E48" s="56">
        <v>0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56">
        <v>30775513.850000001</v>
      </c>
    </row>
    <row r="51" spans="1:5" ht="15.75" x14ac:dyDescent="0.25">
      <c r="A51" s="8"/>
      <c r="B51" s="8"/>
      <c r="C51" s="8"/>
      <c r="D51" s="8" t="s">
        <v>11</v>
      </c>
      <c r="E51" s="56">
        <v>13266273.050000001</v>
      </c>
    </row>
    <row r="52" spans="1:5" ht="15.75" x14ac:dyDescent="0.25">
      <c r="A52" s="8"/>
      <c r="B52" s="8"/>
      <c r="C52" s="8"/>
      <c r="D52" s="8" t="s">
        <v>12</v>
      </c>
      <c r="E52" s="56">
        <v>384540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56">
        <v>1507704.67</v>
      </c>
    </row>
    <row r="55" spans="1:5" ht="15.75" x14ac:dyDescent="0.25">
      <c r="A55" s="8"/>
      <c r="B55" s="8"/>
      <c r="C55" s="8"/>
      <c r="D55" s="8" t="s">
        <v>11</v>
      </c>
      <c r="E55" s="56">
        <v>5988868.7699999996</v>
      </c>
    </row>
    <row r="56" spans="1:5" ht="15.75" x14ac:dyDescent="0.25">
      <c r="A56" s="8"/>
      <c r="B56" s="8"/>
      <c r="C56" s="13"/>
      <c r="D56" s="8" t="s">
        <v>12</v>
      </c>
      <c r="E56" s="18">
        <v>0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4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24">
        <v>0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56">
        <v>5816345.6299999999</v>
      </c>
    </row>
    <row r="63" spans="1:5" ht="15.75" x14ac:dyDescent="0.25">
      <c r="A63" s="8"/>
      <c r="B63" s="12"/>
      <c r="C63" s="8"/>
      <c r="D63" s="8" t="s">
        <v>11</v>
      </c>
      <c r="E63" s="56">
        <v>7099479.7699999996</v>
      </c>
    </row>
    <row r="64" spans="1:5" ht="15.75" x14ac:dyDescent="0.25">
      <c r="A64" s="8"/>
      <c r="B64" s="8"/>
      <c r="C64" s="8"/>
      <c r="D64" s="8" t="s">
        <v>12</v>
      </c>
      <c r="E64" s="56">
        <v>80000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56">
        <v>45877979.460000001</v>
      </c>
    </row>
    <row r="67" spans="1:5" ht="15.75" x14ac:dyDescent="0.25">
      <c r="A67" s="8"/>
      <c r="B67" s="8"/>
      <c r="C67" s="8"/>
      <c r="D67" s="8" t="s">
        <v>11</v>
      </c>
      <c r="E67" s="56">
        <v>17232835.559999999</v>
      </c>
    </row>
    <row r="68" spans="1:5" ht="15.75" x14ac:dyDescent="0.25">
      <c r="A68" s="8"/>
      <c r="B68" s="8"/>
      <c r="C68" s="8"/>
      <c r="D68" s="8" t="s">
        <v>12</v>
      </c>
      <c r="E68" s="56">
        <v>1369180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4">
        <v>0</v>
      </c>
    </row>
    <row r="76" spans="1:5" ht="15.75" x14ac:dyDescent="0.25">
      <c r="A76" s="8"/>
      <c r="B76" s="8"/>
      <c r="C76" s="8"/>
      <c r="D76" s="8" t="s">
        <v>48</v>
      </c>
      <c r="E76" s="56">
        <v>42961001.299999997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56">
        <v>13873016.859999999</v>
      </c>
    </row>
    <row r="79" spans="1:5" ht="15.75" x14ac:dyDescent="0.25">
      <c r="A79" s="8"/>
      <c r="B79" s="8"/>
      <c r="C79" s="8"/>
      <c r="D79" s="8" t="s">
        <v>50</v>
      </c>
      <c r="E79" s="56">
        <v>23094094.620000001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56">
        <v>26660559.800000001</v>
      </c>
    </row>
    <row r="82" spans="1:9" ht="15.75" x14ac:dyDescent="0.25">
      <c r="A82" s="8"/>
      <c r="B82" s="8"/>
      <c r="C82" s="8"/>
      <c r="D82" s="15" t="s">
        <v>50</v>
      </c>
      <c r="E82" s="56">
        <v>91517682.480000004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56">
        <v>3932578.16</v>
      </c>
    </row>
    <row r="88" spans="1:9" ht="15.75" x14ac:dyDescent="0.25">
      <c r="A88" s="8"/>
      <c r="B88" s="8"/>
      <c r="C88" s="8"/>
      <c r="D88" s="8" t="s">
        <v>50</v>
      </c>
      <c r="E88" s="56">
        <v>26100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56">
        <f>155300+21405691.24</f>
        <v>21560991.239999998</v>
      </c>
    </row>
    <row r="91" spans="1:9" ht="15.75" x14ac:dyDescent="0.25">
      <c r="A91" s="8"/>
      <c r="B91" s="8"/>
      <c r="C91" s="8"/>
      <c r="D91" s="8" t="s">
        <v>49</v>
      </c>
      <c r="E91" s="56">
        <v>2835092.73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4">
        <f>SUM(E41:E92)</f>
        <v>1035331864.7099999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56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0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0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0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57">
        <v>19306390.07</v>
      </c>
    </row>
    <row r="111" spans="1:9" ht="15.75" x14ac:dyDescent="0.25">
      <c r="A111" s="12" t="s">
        <v>58</v>
      </c>
      <c r="E111" s="22">
        <f>SUM(E95:E110)</f>
        <v>19306390.07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1054638254.78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abSelected="1" zoomScale="115" zoomScaleNormal="115" workbookViewId="0">
      <selection activeCell="F8" sqref="F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69" t="s">
        <v>68</v>
      </c>
      <c r="B1" s="69"/>
      <c r="C1" s="69"/>
      <c r="D1" s="69"/>
      <c r="E1" s="69"/>
      <c r="F1" s="69"/>
      <c r="G1" s="69"/>
      <c r="H1" s="69"/>
      <c r="I1" s="69"/>
    </row>
    <row r="2" spans="1:9" ht="15.75" x14ac:dyDescent="0.25">
      <c r="A2" s="70" t="s">
        <v>0</v>
      </c>
      <c r="B2" s="70"/>
      <c r="C2" s="70"/>
      <c r="D2" s="70"/>
      <c r="E2" s="70"/>
      <c r="F2" s="70"/>
      <c r="G2" s="70"/>
      <c r="H2" s="70"/>
      <c r="I2" s="70"/>
    </row>
    <row r="3" spans="1:9" ht="15.75" x14ac:dyDescent="0.25">
      <c r="A3" s="69" t="s">
        <v>69</v>
      </c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69"/>
      <c r="B4" s="69"/>
      <c r="C4" s="69"/>
      <c r="D4" s="69"/>
      <c r="E4" s="69"/>
      <c r="F4" s="69"/>
      <c r="G4" s="69"/>
      <c r="H4" s="69"/>
      <c r="I4" s="6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69" t="s">
        <v>1</v>
      </c>
      <c r="B6" s="69"/>
      <c r="C6" s="69"/>
      <c r="D6" s="69"/>
      <c r="E6" s="71" t="s">
        <v>2</v>
      </c>
    </row>
    <row r="7" spans="1:9" ht="15" customHeight="1" x14ac:dyDescent="0.25">
      <c r="A7" s="69"/>
      <c r="B7" s="69"/>
      <c r="C7" s="69"/>
      <c r="D7" s="69"/>
      <c r="E7" s="72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31"/>
    </row>
    <row r="11" spans="1:9" ht="15.75" customHeight="1" x14ac:dyDescent="0.25">
      <c r="A11" s="8"/>
      <c r="B11" s="8"/>
      <c r="C11" s="8"/>
      <c r="D11" s="8" t="s">
        <v>23</v>
      </c>
      <c r="E11" s="44">
        <v>210511754.69</v>
      </c>
    </row>
    <row r="12" spans="1:9" ht="15.75" x14ac:dyDescent="0.25">
      <c r="A12" s="8"/>
      <c r="B12" s="8"/>
      <c r="C12" s="8"/>
      <c r="D12" s="8" t="s">
        <v>24</v>
      </c>
      <c r="E12" s="44">
        <v>293364528.75</v>
      </c>
    </row>
    <row r="13" spans="1:9" ht="15.75" x14ac:dyDescent="0.25">
      <c r="A13" s="8"/>
      <c r="B13" s="8"/>
      <c r="C13" s="8"/>
      <c r="D13" s="8" t="s">
        <v>25</v>
      </c>
      <c r="E13" s="44">
        <v>25220374.379999999</v>
      </c>
    </row>
    <row r="14" spans="1:9" ht="15.75" x14ac:dyDescent="0.25">
      <c r="A14" s="8"/>
      <c r="B14" s="8"/>
      <c r="C14" s="8" t="s">
        <v>4</v>
      </c>
      <c r="D14" s="8"/>
      <c r="E14" s="29">
        <f t="shared" ref="E14" si="0">SUM(E11:E13)</f>
        <v>529096657.81999999</v>
      </c>
    </row>
    <row r="15" spans="1:9" ht="15.75" x14ac:dyDescent="0.25">
      <c r="A15" s="8"/>
      <c r="B15" s="8"/>
      <c r="C15" s="8" t="s">
        <v>5</v>
      </c>
      <c r="D15" s="8"/>
      <c r="E15" s="30"/>
    </row>
    <row r="16" spans="1:9" ht="15.75" x14ac:dyDescent="0.25">
      <c r="A16" s="8"/>
      <c r="B16" s="8"/>
      <c r="C16" s="8"/>
      <c r="D16" s="8" t="s">
        <v>26</v>
      </c>
      <c r="E16" s="44">
        <v>131021015.11</v>
      </c>
    </row>
    <row r="17" spans="1:5" ht="15.75" x14ac:dyDescent="0.25">
      <c r="A17" s="8"/>
      <c r="B17" s="8"/>
      <c r="C17" s="8"/>
      <c r="D17" s="8" t="s">
        <v>27</v>
      </c>
      <c r="E17" s="44">
        <v>145338577.03999999</v>
      </c>
    </row>
    <row r="18" spans="1:5" ht="15.75" x14ac:dyDescent="0.25">
      <c r="A18" s="8"/>
      <c r="B18" s="8"/>
      <c r="C18" s="11"/>
      <c r="D18" s="8" t="s">
        <v>28</v>
      </c>
      <c r="E18" s="44">
        <v>5144469.7300000004</v>
      </c>
    </row>
    <row r="19" spans="1:5" ht="15.75" x14ac:dyDescent="0.25">
      <c r="A19" s="8"/>
      <c r="B19" s="8"/>
      <c r="C19" s="8" t="s">
        <v>6</v>
      </c>
      <c r="D19" s="8"/>
      <c r="E19" s="29">
        <f t="shared" ref="E19" si="1">SUM(E16:E18)</f>
        <v>281504061.88</v>
      </c>
    </row>
    <row r="20" spans="1:5" ht="15.75" x14ac:dyDescent="0.25">
      <c r="A20" s="8"/>
      <c r="B20" s="8" t="s">
        <v>29</v>
      </c>
      <c r="C20" s="8"/>
      <c r="D20" s="8"/>
      <c r="E20" s="31"/>
    </row>
    <row r="21" spans="1:5" ht="15.75" x14ac:dyDescent="0.25">
      <c r="A21" s="8"/>
      <c r="B21" s="8"/>
      <c r="C21" s="8" t="s">
        <v>30</v>
      </c>
      <c r="D21" s="8"/>
      <c r="E21" s="44">
        <v>813380605</v>
      </c>
    </row>
    <row r="22" spans="1:5" ht="15.75" x14ac:dyDescent="0.25">
      <c r="A22" s="8"/>
      <c r="B22" s="8"/>
      <c r="C22" s="8" t="s">
        <v>31</v>
      </c>
      <c r="D22" s="8"/>
      <c r="E22" s="44">
        <v>0</v>
      </c>
    </row>
    <row r="23" spans="1:5" ht="15.75" x14ac:dyDescent="0.25">
      <c r="A23" s="8"/>
      <c r="B23" s="8"/>
      <c r="C23" s="8" t="s">
        <v>32</v>
      </c>
      <c r="D23" s="8"/>
      <c r="E23" s="18"/>
    </row>
    <row r="24" spans="1:5" ht="15.75" x14ac:dyDescent="0.25">
      <c r="A24" s="8"/>
      <c r="B24" s="8"/>
      <c r="C24" s="8"/>
      <c r="D24" s="8" t="s">
        <v>33</v>
      </c>
      <c r="E24" s="23">
        <v>0</v>
      </c>
    </row>
    <row r="25" spans="1:5" ht="15.75" x14ac:dyDescent="0.25">
      <c r="A25" s="8"/>
      <c r="B25" s="8"/>
      <c r="C25" s="8"/>
      <c r="D25" s="8" t="s">
        <v>34</v>
      </c>
      <c r="E25" s="45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6">
        <v>0</v>
      </c>
    </row>
    <row r="28" spans="1:5" ht="15.75" x14ac:dyDescent="0.25">
      <c r="A28" s="8"/>
      <c r="B28" s="8"/>
      <c r="C28" s="8" t="s">
        <v>37</v>
      </c>
      <c r="D28" s="8"/>
      <c r="E28" s="20"/>
    </row>
    <row r="29" spans="1:5" ht="15.75" x14ac:dyDescent="0.25">
      <c r="A29" s="8"/>
      <c r="B29" s="8"/>
      <c r="C29" s="8"/>
      <c r="D29" s="8" t="s">
        <v>38</v>
      </c>
      <c r="E29" s="45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1"/>
    </row>
    <row r="33" spans="1:5" ht="15.75" x14ac:dyDescent="0.25">
      <c r="A33" s="8"/>
      <c r="B33" s="8"/>
      <c r="C33" s="8"/>
      <c r="D33" s="8" t="s">
        <v>42</v>
      </c>
      <c r="E33" s="19">
        <v>0</v>
      </c>
    </row>
    <row r="34" spans="1:5" ht="15.75" x14ac:dyDescent="0.25">
      <c r="A34" s="8"/>
      <c r="B34" s="8"/>
      <c r="C34" s="8"/>
      <c r="D34" s="8" t="s">
        <v>43</v>
      </c>
      <c r="E34" s="19">
        <v>0</v>
      </c>
    </row>
    <row r="35" spans="1:5" ht="15.75" x14ac:dyDescent="0.25">
      <c r="A35" s="8"/>
      <c r="B35" s="8"/>
      <c r="C35" s="8"/>
      <c r="D35" s="8" t="s">
        <v>44</v>
      </c>
      <c r="E35" s="27">
        <v>0</v>
      </c>
    </row>
    <row r="36" spans="1:5" ht="15.75" x14ac:dyDescent="0.25">
      <c r="A36" s="8"/>
      <c r="B36" s="8" t="s">
        <v>45</v>
      </c>
      <c r="C36" s="8"/>
      <c r="D36" s="8"/>
      <c r="E36" s="27">
        <v>0</v>
      </c>
    </row>
    <row r="37" spans="1:5" ht="15.75" x14ac:dyDescent="0.25">
      <c r="A37" s="8"/>
      <c r="B37" s="12" t="s">
        <v>7</v>
      </c>
      <c r="C37" s="8"/>
      <c r="D37" s="8"/>
      <c r="E37" s="29">
        <f>SUM(E14,E19,E21:E36)</f>
        <v>1623981324.7</v>
      </c>
    </row>
    <row r="38" spans="1:5" ht="15.75" x14ac:dyDescent="0.25">
      <c r="A38" s="8"/>
      <c r="B38" s="12"/>
      <c r="C38" s="8"/>
      <c r="D38" s="8"/>
      <c r="E38" s="32"/>
    </row>
    <row r="39" spans="1:5" ht="15.75" x14ac:dyDescent="0.25">
      <c r="A39" s="12" t="s">
        <v>8</v>
      </c>
      <c r="B39" s="12"/>
      <c r="C39" s="8"/>
      <c r="D39" s="8"/>
      <c r="E39" s="19"/>
    </row>
    <row r="40" spans="1:5" ht="15.75" x14ac:dyDescent="0.25">
      <c r="A40" s="12" t="s">
        <v>46</v>
      </c>
      <c r="B40" s="8"/>
      <c r="C40" s="8"/>
      <c r="D40" s="8"/>
      <c r="E40" s="19"/>
    </row>
    <row r="41" spans="1:5" ht="15.75" x14ac:dyDescent="0.25">
      <c r="A41" s="8"/>
      <c r="B41" s="12" t="s">
        <v>9</v>
      </c>
      <c r="C41" s="8"/>
      <c r="D41" s="8"/>
      <c r="E41" s="31"/>
    </row>
    <row r="42" spans="1:5" ht="15.75" x14ac:dyDescent="0.25">
      <c r="A42" s="8"/>
      <c r="B42" s="8"/>
      <c r="C42" s="8"/>
      <c r="D42" s="8" t="s">
        <v>10</v>
      </c>
      <c r="E42" s="44">
        <v>256284079.56</v>
      </c>
    </row>
    <row r="43" spans="1:5" ht="15.75" x14ac:dyDescent="0.25">
      <c r="A43" s="8"/>
      <c r="B43" s="8"/>
      <c r="C43" s="8"/>
      <c r="D43" s="8" t="s">
        <v>11</v>
      </c>
      <c r="E43" s="44">
        <v>459768091.63</v>
      </c>
    </row>
    <row r="44" spans="1:5" ht="15.75" x14ac:dyDescent="0.25">
      <c r="A44" s="8"/>
      <c r="B44" s="8"/>
      <c r="C44" s="8"/>
      <c r="D44" s="8" t="s">
        <v>12</v>
      </c>
      <c r="E44" s="46">
        <v>34592921.280000001</v>
      </c>
    </row>
    <row r="45" spans="1:5" ht="15.75" x14ac:dyDescent="0.25">
      <c r="A45" s="8"/>
      <c r="B45" s="12" t="s">
        <v>13</v>
      </c>
      <c r="C45" s="8"/>
      <c r="D45" s="8"/>
      <c r="E45" s="31"/>
    </row>
    <row r="46" spans="1:5" ht="15.75" x14ac:dyDescent="0.25">
      <c r="A46" s="8"/>
      <c r="B46" s="8"/>
      <c r="C46" s="13"/>
      <c r="D46" s="8" t="s">
        <v>10</v>
      </c>
      <c r="E46" s="45">
        <v>0</v>
      </c>
    </row>
    <row r="47" spans="1:5" ht="15.75" x14ac:dyDescent="0.25">
      <c r="A47" s="8"/>
      <c r="B47" s="8"/>
      <c r="C47" s="8"/>
      <c r="D47" s="8" t="s">
        <v>11</v>
      </c>
      <c r="E47" s="23">
        <v>65715490.399999999</v>
      </c>
    </row>
    <row r="48" spans="1:5" ht="15.75" x14ac:dyDescent="0.25">
      <c r="A48" s="8"/>
      <c r="B48" s="8"/>
      <c r="C48" s="8"/>
      <c r="D48" s="8" t="s">
        <v>12</v>
      </c>
      <c r="E48" s="23">
        <v>19950220.649999999</v>
      </c>
    </row>
    <row r="49" spans="1:5" ht="15.75" x14ac:dyDescent="0.25">
      <c r="A49" s="8"/>
      <c r="B49" s="12" t="s">
        <v>14</v>
      </c>
      <c r="C49" s="8"/>
      <c r="D49" s="8"/>
      <c r="E49" s="25"/>
    </row>
    <row r="50" spans="1:5" ht="15.75" x14ac:dyDescent="0.25">
      <c r="A50" s="14"/>
      <c r="B50" s="14"/>
      <c r="C50" s="14"/>
      <c r="D50" s="8" t="s">
        <v>10</v>
      </c>
      <c r="E50" s="44">
        <v>50545894.799999997</v>
      </c>
    </row>
    <row r="51" spans="1:5" ht="15.75" x14ac:dyDescent="0.25">
      <c r="A51" s="8"/>
      <c r="B51" s="8"/>
      <c r="C51" s="8"/>
      <c r="D51" s="8" t="s">
        <v>11</v>
      </c>
      <c r="E51" s="44">
        <v>18373514.289999999</v>
      </c>
    </row>
    <row r="52" spans="1:5" ht="15.75" x14ac:dyDescent="0.25">
      <c r="A52" s="8"/>
      <c r="B52" s="8"/>
      <c r="C52" s="8"/>
      <c r="D52" s="8" t="s">
        <v>12</v>
      </c>
      <c r="E52" s="37">
        <v>118099</v>
      </c>
    </row>
    <row r="53" spans="1:5" ht="15.75" x14ac:dyDescent="0.25">
      <c r="A53" s="8"/>
      <c r="B53" s="12" t="s">
        <v>15</v>
      </c>
      <c r="C53" s="8"/>
      <c r="D53" s="8"/>
      <c r="E53" s="25"/>
    </row>
    <row r="54" spans="1:5" ht="15.75" x14ac:dyDescent="0.25">
      <c r="A54" s="8"/>
      <c r="B54" s="8"/>
      <c r="C54" s="8"/>
      <c r="D54" s="8" t="s">
        <v>10</v>
      </c>
      <c r="E54" s="23">
        <v>9731868.6799999997</v>
      </c>
    </row>
    <row r="55" spans="1:5" ht="15.75" x14ac:dyDescent="0.25">
      <c r="A55" s="8"/>
      <c r="B55" s="8"/>
      <c r="C55" s="8"/>
      <c r="D55" s="8" t="s">
        <v>11</v>
      </c>
      <c r="E55" s="37">
        <v>17295121.039999999</v>
      </c>
    </row>
    <row r="56" spans="1:5" ht="15.75" x14ac:dyDescent="0.25">
      <c r="A56" s="8"/>
      <c r="B56" s="8"/>
      <c r="C56" s="13"/>
      <c r="D56" s="8" t="s">
        <v>12</v>
      </c>
      <c r="E56" s="18">
        <v>777963</v>
      </c>
    </row>
    <row r="57" spans="1:5" ht="15.75" x14ac:dyDescent="0.25">
      <c r="A57" s="8"/>
      <c r="B57" s="12" t="s">
        <v>16</v>
      </c>
      <c r="C57" s="8"/>
      <c r="D57" s="8"/>
      <c r="E57" s="28"/>
    </row>
    <row r="58" spans="1:5" ht="15.75" x14ac:dyDescent="0.25">
      <c r="A58" s="8"/>
      <c r="B58" s="8"/>
      <c r="C58" s="8"/>
      <c r="D58" s="8" t="s">
        <v>10</v>
      </c>
      <c r="E58" s="44">
        <v>18049867.219999999</v>
      </c>
    </row>
    <row r="59" spans="1:5" ht="15.75" x14ac:dyDescent="0.25">
      <c r="A59" s="8"/>
      <c r="B59" s="8"/>
      <c r="C59" s="8"/>
      <c r="D59" s="8" t="s">
        <v>11</v>
      </c>
      <c r="E59" s="24">
        <v>29507134.84</v>
      </c>
    </row>
    <row r="60" spans="1:5" ht="15.75" x14ac:dyDescent="0.25">
      <c r="A60" s="8"/>
      <c r="B60" s="8"/>
      <c r="C60" s="8"/>
      <c r="D60" s="8" t="s">
        <v>12</v>
      </c>
      <c r="E60" s="67">
        <v>2657051</v>
      </c>
    </row>
    <row r="61" spans="1:5" ht="15.75" x14ac:dyDescent="0.25">
      <c r="A61" s="8"/>
      <c r="B61" s="12" t="s">
        <v>17</v>
      </c>
      <c r="C61" s="8"/>
      <c r="D61" s="8"/>
      <c r="E61" s="28"/>
    </row>
    <row r="62" spans="1:5" ht="15.75" x14ac:dyDescent="0.25">
      <c r="A62" s="8"/>
      <c r="B62" s="8"/>
      <c r="C62" s="8"/>
      <c r="D62" s="8" t="s">
        <v>10</v>
      </c>
      <c r="E62" s="44">
        <v>7915082.2599999998</v>
      </c>
    </row>
    <row r="63" spans="1:5" ht="15.75" x14ac:dyDescent="0.25">
      <c r="A63" s="8"/>
      <c r="B63" s="12"/>
      <c r="C63" s="8"/>
      <c r="D63" s="8" t="s">
        <v>11</v>
      </c>
      <c r="E63" s="44">
        <v>7411212.8300000001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31"/>
    </row>
    <row r="66" spans="1:5" ht="15.75" x14ac:dyDescent="0.25">
      <c r="A66" s="8"/>
      <c r="B66" s="8"/>
      <c r="C66" s="8"/>
      <c r="D66" s="8" t="s">
        <v>10</v>
      </c>
      <c r="E66" s="44">
        <v>132076715.72</v>
      </c>
    </row>
    <row r="67" spans="1:5" ht="15.75" x14ac:dyDescent="0.25">
      <c r="A67" s="8"/>
      <c r="B67" s="8"/>
      <c r="C67" s="8"/>
      <c r="D67" s="8" t="s">
        <v>11</v>
      </c>
      <c r="E67" s="44">
        <v>183216713.83000001</v>
      </c>
    </row>
    <row r="68" spans="1:5" ht="15.75" x14ac:dyDescent="0.25">
      <c r="A68" s="8"/>
      <c r="B68" s="8"/>
      <c r="C68" s="8"/>
      <c r="D68" s="8" t="s">
        <v>12</v>
      </c>
      <c r="E68" s="44">
        <v>13344756.810000001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19">
        <v>0</v>
      </c>
    </row>
    <row r="71" spans="1:5" ht="15.75" x14ac:dyDescent="0.25">
      <c r="A71" s="8"/>
      <c r="B71" s="8"/>
      <c r="C71" s="8"/>
      <c r="D71" s="8" t="s">
        <v>11</v>
      </c>
      <c r="E71" s="19">
        <v>0</v>
      </c>
    </row>
    <row r="72" spans="1:5" ht="15.75" x14ac:dyDescent="0.25">
      <c r="A72" s="8"/>
      <c r="B72" s="8"/>
      <c r="C72" s="8"/>
      <c r="D72" s="8" t="s">
        <v>12</v>
      </c>
      <c r="E72" s="33">
        <v>0</v>
      </c>
    </row>
    <row r="73" spans="1:5" ht="15.75" x14ac:dyDescent="0.25">
      <c r="A73" s="8"/>
      <c r="B73" s="12" t="s">
        <v>20</v>
      </c>
      <c r="C73" s="8"/>
      <c r="D73" s="8"/>
      <c r="E73" s="31"/>
    </row>
    <row r="74" spans="1:5" ht="15.75" x14ac:dyDescent="0.25">
      <c r="A74" s="8"/>
      <c r="B74" s="8"/>
      <c r="C74" s="8" t="s">
        <v>52</v>
      </c>
      <c r="D74" s="8"/>
      <c r="E74" s="19"/>
    </row>
    <row r="75" spans="1:5" ht="15.75" x14ac:dyDescent="0.25">
      <c r="A75" s="8"/>
      <c r="B75" s="8"/>
      <c r="C75" s="8"/>
      <c r="D75" s="8" t="s">
        <v>47</v>
      </c>
      <c r="E75" s="44">
        <v>16437478.210000001</v>
      </c>
    </row>
    <row r="76" spans="1:5" ht="15.75" x14ac:dyDescent="0.25">
      <c r="A76" s="8"/>
      <c r="B76" s="8"/>
      <c r="C76" s="8"/>
      <c r="D76" s="8" t="s">
        <v>48</v>
      </c>
      <c r="E76" s="44">
        <v>57640054.899999999</v>
      </c>
    </row>
    <row r="77" spans="1:5" ht="15.75" x14ac:dyDescent="0.25">
      <c r="A77" s="8"/>
      <c r="B77" s="8"/>
      <c r="C77" s="15" t="s">
        <v>53</v>
      </c>
      <c r="D77" s="8"/>
      <c r="E77" s="19"/>
    </row>
    <row r="78" spans="1:5" ht="15.75" x14ac:dyDescent="0.25">
      <c r="A78" s="8"/>
      <c r="B78" s="8"/>
      <c r="C78" s="8"/>
      <c r="D78" s="8" t="s">
        <v>49</v>
      </c>
      <c r="E78" s="44">
        <v>51661559</v>
      </c>
    </row>
    <row r="79" spans="1:5" ht="15.75" x14ac:dyDescent="0.25">
      <c r="A79" s="8"/>
      <c r="B79" s="8"/>
      <c r="C79" s="8"/>
      <c r="D79" s="8" t="s">
        <v>50</v>
      </c>
      <c r="E79" s="44">
        <v>15309765.84</v>
      </c>
    </row>
    <row r="80" spans="1:5" ht="15.75" x14ac:dyDescent="0.25">
      <c r="A80" s="8"/>
      <c r="B80" s="8"/>
      <c r="C80" s="8" t="s">
        <v>54</v>
      </c>
      <c r="D80" s="8"/>
      <c r="E80" s="18"/>
    </row>
    <row r="81" spans="1:9" ht="15.75" x14ac:dyDescent="0.25">
      <c r="A81" s="8"/>
      <c r="B81" s="8"/>
      <c r="C81" s="8"/>
      <c r="D81" s="15" t="s">
        <v>49</v>
      </c>
      <c r="E81" s="44">
        <v>22025577.73</v>
      </c>
    </row>
    <row r="82" spans="1:9" ht="15.75" x14ac:dyDescent="0.25">
      <c r="A82" s="8"/>
      <c r="B82" s="8"/>
      <c r="C82" s="8"/>
      <c r="D82" s="15" t="s">
        <v>50</v>
      </c>
      <c r="E82" s="44">
        <v>101816012.40000001</v>
      </c>
    </row>
    <row r="83" spans="1:9" ht="15.75" x14ac:dyDescent="0.25">
      <c r="A83" s="8"/>
      <c r="B83" s="8"/>
      <c r="C83" s="8" t="s">
        <v>55</v>
      </c>
      <c r="D83" s="8"/>
      <c r="E83" s="19"/>
    </row>
    <row r="84" spans="1:9" ht="15.75" x14ac:dyDescent="0.25">
      <c r="A84" s="8"/>
      <c r="B84" s="8"/>
      <c r="C84" s="8"/>
      <c r="D84" s="8" t="s">
        <v>49</v>
      </c>
      <c r="E84" s="33">
        <v>0</v>
      </c>
    </row>
    <row r="85" spans="1:9" ht="15.75" x14ac:dyDescent="0.25">
      <c r="A85" s="8"/>
      <c r="B85" s="8"/>
      <c r="C85" s="8"/>
      <c r="D85" s="8" t="s">
        <v>50</v>
      </c>
      <c r="E85" s="33">
        <v>0</v>
      </c>
    </row>
    <row r="86" spans="1:9" ht="15.75" x14ac:dyDescent="0.25">
      <c r="A86" s="8"/>
      <c r="B86" s="8"/>
      <c r="C86" s="8" t="s">
        <v>56</v>
      </c>
      <c r="D86" s="8"/>
      <c r="E86" s="19"/>
    </row>
    <row r="87" spans="1:9" ht="15.75" x14ac:dyDescent="0.25">
      <c r="A87" s="8"/>
      <c r="B87" s="8"/>
      <c r="C87" s="8"/>
      <c r="D87" s="8" t="s">
        <v>49</v>
      </c>
      <c r="E87" s="44">
        <v>3933537.23</v>
      </c>
    </row>
    <row r="88" spans="1:9" ht="15.75" x14ac:dyDescent="0.25">
      <c r="A88" s="8"/>
      <c r="B88" s="8"/>
      <c r="C88" s="8"/>
      <c r="D88" s="8" t="s">
        <v>50</v>
      </c>
      <c r="E88" s="44">
        <v>0</v>
      </c>
    </row>
    <row r="89" spans="1:9" ht="15.75" x14ac:dyDescent="0.25">
      <c r="A89" s="8"/>
      <c r="B89" s="8"/>
      <c r="C89" s="8" t="s">
        <v>51</v>
      </c>
      <c r="D89" s="8"/>
      <c r="E89" s="19"/>
    </row>
    <row r="90" spans="1:9" ht="15.75" x14ac:dyDescent="0.25">
      <c r="A90" s="8"/>
      <c r="B90" s="8"/>
      <c r="C90" s="8"/>
      <c r="D90" s="8" t="s">
        <v>57</v>
      </c>
      <c r="E90" s="37">
        <v>49334018.350000001</v>
      </c>
    </row>
    <row r="91" spans="1:9" ht="15.75" x14ac:dyDescent="0.25">
      <c r="A91" s="8"/>
      <c r="B91" s="8"/>
      <c r="C91" s="8"/>
      <c r="D91" s="8" t="s">
        <v>49</v>
      </c>
      <c r="E91" s="44">
        <v>4038417.68</v>
      </c>
    </row>
    <row r="92" spans="1:9" ht="15.75" x14ac:dyDescent="0.25">
      <c r="A92" s="8"/>
      <c r="B92" s="8"/>
      <c r="C92" s="8"/>
      <c r="D92" s="8" t="s">
        <v>50</v>
      </c>
      <c r="E92" s="44">
        <v>0</v>
      </c>
    </row>
    <row r="93" spans="1:9" ht="15.75" x14ac:dyDescent="0.25">
      <c r="A93" s="12" t="s">
        <v>59</v>
      </c>
      <c r="D93" s="8"/>
      <c r="E93" s="34">
        <f>SUM(E41:E92)</f>
        <v>1649528220.1799998</v>
      </c>
    </row>
    <row r="94" spans="1:9" ht="15.75" x14ac:dyDescent="0.25">
      <c r="A94" s="12" t="s">
        <v>60</v>
      </c>
      <c r="B94" s="8"/>
      <c r="C94" s="12"/>
      <c r="D94" s="15"/>
      <c r="E94" s="19"/>
    </row>
    <row r="95" spans="1:9" ht="15.75" x14ac:dyDescent="0.25">
      <c r="A95" s="8"/>
      <c r="B95" s="12" t="s">
        <v>9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7">
        <v>54237467.469999999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7">
        <v>4279614.07</v>
      </c>
    </row>
    <row r="99" spans="1:9" ht="15.75" customHeight="1" x14ac:dyDescent="0.25">
      <c r="B99" s="12" t="s">
        <v>14</v>
      </c>
      <c r="C99" s="8"/>
      <c r="D99" s="8"/>
      <c r="E99" s="31"/>
    </row>
    <row r="100" spans="1:9" ht="15.75" customHeight="1" x14ac:dyDescent="0.25">
      <c r="B100" s="8"/>
      <c r="C100" s="8"/>
      <c r="D100" s="8" t="s">
        <v>12</v>
      </c>
      <c r="E100" s="36">
        <v>0</v>
      </c>
    </row>
    <row r="101" spans="1:9" ht="15.75" customHeight="1" x14ac:dyDescent="0.25">
      <c r="B101" s="12" t="s">
        <v>15</v>
      </c>
      <c r="C101" s="8"/>
      <c r="D101" s="8"/>
      <c r="E101" s="31"/>
    </row>
    <row r="102" spans="1:9" ht="15.75" x14ac:dyDescent="0.25">
      <c r="B102" s="8"/>
      <c r="C102" s="13"/>
      <c r="D102" s="8" t="s">
        <v>12</v>
      </c>
      <c r="E102" s="25">
        <v>0</v>
      </c>
    </row>
    <row r="103" spans="1:9" ht="15.75" x14ac:dyDescent="0.25">
      <c r="B103" s="12" t="s">
        <v>16</v>
      </c>
      <c r="C103" s="8"/>
      <c r="D103" s="8"/>
      <c r="E103" s="31"/>
    </row>
    <row r="104" spans="1:9" ht="15.75" x14ac:dyDescent="0.25">
      <c r="B104" s="8"/>
      <c r="C104" s="8"/>
      <c r="D104" s="8" t="s">
        <v>12</v>
      </c>
      <c r="E104" s="24">
        <v>0</v>
      </c>
    </row>
    <row r="105" spans="1:9" ht="15.75" x14ac:dyDescent="0.25">
      <c r="B105" s="12" t="s">
        <v>17</v>
      </c>
      <c r="C105" s="8"/>
      <c r="D105" s="8"/>
      <c r="E105" s="31"/>
    </row>
    <row r="106" spans="1:9" ht="15.75" x14ac:dyDescent="0.25">
      <c r="B106" s="8"/>
      <c r="C106" s="8"/>
      <c r="D106" s="8" t="s">
        <v>12</v>
      </c>
      <c r="E106" s="37">
        <v>13211</v>
      </c>
    </row>
    <row r="107" spans="1:9" ht="15.75" x14ac:dyDescent="0.25">
      <c r="B107" s="12" t="s">
        <v>18</v>
      </c>
      <c r="C107" s="8"/>
      <c r="D107" s="8"/>
      <c r="E107" s="31"/>
    </row>
    <row r="108" spans="1:9" ht="15.75" x14ac:dyDescent="0.25">
      <c r="B108" s="8"/>
      <c r="C108" s="8"/>
      <c r="D108" s="8" t="s">
        <v>12</v>
      </c>
      <c r="E108" s="37">
        <v>29070736.02</v>
      </c>
    </row>
    <row r="109" spans="1:9" ht="15.75" x14ac:dyDescent="0.25">
      <c r="A109" s="12"/>
      <c r="B109" s="12" t="s">
        <v>61</v>
      </c>
      <c r="C109" s="8"/>
      <c r="D109" s="8"/>
      <c r="E109" s="31"/>
    </row>
    <row r="110" spans="1:9" ht="15.75" x14ac:dyDescent="0.25">
      <c r="B110" s="8"/>
      <c r="C110" s="8"/>
      <c r="D110" s="8" t="s">
        <v>12</v>
      </c>
      <c r="E110" s="44">
        <v>46486329.020000003</v>
      </c>
    </row>
    <row r="111" spans="1:9" ht="15.75" x14ac:dyDescent="0.25">
      <c r="A111" s="12" t="s">
        <v>58</v>
      </c>
      <c r="E111" s="22">
        <f>SUM(E95:E110)</f>
        <v>134087357.58000001</v>
      </c>
    </row>
    <row r="112" spans="1:9" ht="30" customHeight="1" x14ac:dyDescent="0.35">
      <c r="A112" s="16" t="s">
        <v>62</v>
      </c>
      <c r="B112" s="17"/>
      <c r="C112" s="17"/>
      <c r="D112" s="17"/>
      <c r="E112" s="21">
        <f>SUM(E93,E111)</f>
        <v>1783615577.7599998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Digos</vt:lpstr>
      <vt:lpstr>Davao</vt:lpstr>
      <vt:lpstr>Samal</vt:lpstr>
      <vt:lpstr>Panabo</vt:lpstr>
      <vt:lpstr>Mati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2021-09-30T10:40:11Z</dcterms:modified>
</cp:coreProperties>
</file>