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6\"/>
    </mc:Choice>
  </mc:AlternateContent>
  <xr:revisionPtr revIDLastSave="0" documentId="13_ncr:1_{AE0147B9-3A41-4631-80C6-ABE18A0E1A07}" xr6:coauthVersionLast="47" xr6:coauthVersionMax="47" xr10:uidLastSave="{00000000-0000-0000-0000-000000000000}"/>
  <bookViews>
    <workbookView xWindow="12225" yWindow="0" windowWidth="14880" windowHeight="11070" firstSheet="4" activeTab="7" xr2:uid="{59A44D02-77E2-42B7-86D9-FC4759A67587}"/>
  </bookViews>
  <sheets>
    <sheet name="Alaminos" sheetId="1" r:id="rId1"/>
    <sheet name="Batac" sheetId="2" r:id="rId2"/>
    <sheet name="Candon" sheetId="3" r:id="rId3"/>
    <sheet name="Dagupan" sheetId="4" r:id="rId4"/>
    <sheet name="Laoag" sheetId="5" r:id="rId5"/>
    <sheet name="San Carlos" sheetId="6" r:id="rId6"/>
    <sheet name="San Fernando" sheetId="7" r:id="rId7"/>
    <sheet name="Urdaneta" sheetId="8" r:id="rId8"/>
    <sheet name="Vigan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9" l="1"/>
  <c r="E19" i="9"/>
  <c r="E37" i="9" s="1"/>
  <c r="E93" i="9"/>
  <c r="E111" i="9"/>
  <c r="E112" i="9"/>
  <c r="E11" i="8"/>
  <c r="E13" i="8"/>
  <c r="E16" i="8"/>
  <c r="E17" i="8"/>
  <c r="E18" i="8"/>
  <c r="E46" i="8"/>
  <c r="E47" i="8"/>
  <c r="E48" i="8"/>
  <c r="E50" i="8"/>
  <c r="E51" i="8"/>
  <c r="E75" i="8"/>
  <c r="E78" i="8"/>
  <c r="E79" i="8"/>
  <c r="E82" i="8"/>
  <c r="E111" i="8"/>
  <c r="E14" i="7"/>
  <c r="E37" i="7" s="1"/>
  <c r="E19" i="7"/>
  <c r="E93" i="7"/>
  <c r="E112" i="7" s="1"/>
  <c r="E111" i="7"/>
  <c r="E14" i="6"/>
  <c r="E19" i="6"/>
  <c r="E93" i="6"/>
  <c r="E111" i="6"/>
  <c r="E112" i="6"/>
  <c r="E11" i="5"/>
  <c r="E13" i="5"/>
  <c r="E14" i="5" s="1"/>
  <c r="E16" i="5"/>
  <c r="E19" i="5" s="1"/>
  <c r="E75" i="5"/>
  <c r="E93" i="5"/>
  <c r="E112" i="5" s="1"/>
  <c r="E111" i="5"/>
  <c r="E11" i="4"/>
  <c r="E14" i="4"/>
  <c r="E19" i="4"/>
  <c r="E46" i="4"/>
  <c r="E47" i="4"/>
  <c r="E67" i="4"/>
  <c r="E111" i="4"/>
  <c r="E14" i="3"/>
  <c r="E19" i="3"/>
  <c r="E93" i="3"/>
  <c r="E112" i="3" s="1"/>
  <c r="E111" i="3"/>
  <c r="E11" i="2"/>
  <c r="E14" i="2" s="1"/>
  <c r="E37" i="2" s="1"/>
  <c r="E19" i="2"/>
  <c r="E93" i="2"/>
  <c r="E112" i="2" s="1"/>
  <c r="E111" i="2"/>
  <c r="E14" i="1"/>
  <c r="E19" i="1"/>
  <c r="E37" i="1" s="1"/>
  <c r="E93" i="1"/>
  <c r="E112" i="1" s="1"/>
  <c r="E111" i="1"/>
  <c r="E19" i="8" l="1"/>
  <c r="E14" i="8"/>
  <c r="E37" i="8" s="1"/>
  <c r="E37" i="4"/>
  <c r="E37" i="3"/>
  <c r="E93" i="8"/>
  <c r="E112" i="8" s="1"/>
  <c r="E37" i="6"/>
  <c r="E93" i="4"/>
  <c r="E112" i="4" s="1"/>
  <c r="E37" i="5"/>
</calcChain>
</file>

<file path=xl/sharedStrings.xml><?xml version="1.0" encoding="utf-8"?>
<sst xmlns="http://schemas.openxmlformats.org/spreadsheetml/2006/main" count="981" uniqueCount="73">
  <si>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</si>
  <si>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</si>
  <si>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</si>
  <si>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</si>
  <si>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</si>
  <si>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</si>
  <si>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</si>
  <si>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</si>
  <si>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</si>
  <si>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</si>
  <si>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</si>
  <si>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</si>
  <si>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</si>
  <si>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</si>
  <si>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</si>
  <si>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</si>
  <si>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</si>
  <si>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</si>
  <si>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</si>
  <si>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</si>
  <si>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</si>
  <si>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</si>
  <si>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</si>
  <si>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</si>
  <si>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</si>
  <si>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</si>
  <si>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</si>
  <si>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</si>
  <si>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</si>
  <si>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</si>
  <si>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</si>
  <si>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</si>
  <si>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</si>
  <si>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</si>
  <si>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</si>
  <si>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</si>
  <si>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</si>
  <si>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</si>
  <si>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</si>
  <si>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</si>
  <si>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</si>
  <si>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</si>
  <si>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</si>
  <si>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</si>
  <si>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</si>
  <si>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</si>
  <si>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</si>
  <si>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</si>
  <si>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</si>
  <si>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</si>
  <si>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</si>
  <si>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</si>
  <si>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</si>
  <si>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</si>
  <si>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</si>
  <si>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</si>
  <si>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</si>
  <si>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</si>
  <si>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</si>
  <si>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</si>
  <si>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</si>
  <si>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</si>
  <si>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2016</t>
  </si>
  <si>
    <t>STATEMENT OF COMPARISON OF BUDGET AND ACTUAL AMOUNTS</t>
  </si>
  <si>
    <t>CITY OF ALAMINOS</t>
  </si>
  <si>
    <t>CITY OF BATAC</t>
  </si>
  <si>
    <t>CITY OF CANDON</t>
  </si>
  <si>
    <t>CITY OF DAGUPAN</t>
  </si>
  <si>
    <t>CITY OF LAOAG</t>
  </si>
  <si>
    <t>CITY OF SAN CARLOS</t>
  </si>
  <si>
    <t>CITY OF SAN FERNANDO</t>
  </si>
  <si>
    <t>CITY OF URDANETA</t>
  </si>
  <si>
    <t>CITY OF VIGAN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</si>
</sst>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0"/>
      <color theme="1"/>
      <name val="Arial Narrow"/>
      <family val="2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/>
    <xf numFmtId="164" fontId="1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55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10" fillId="0" borderId="0" xfId="0" applyNumberFormat="1" applyFont="1"/>
    <xf numFmtId="4" fontId="0" fillId="0" borderId="0" xfId="0" applyNumberFormat="1"/>
    <xf numFmtId="4" fontId="10" fillId="0" borderId="0" xfId="4" applyNumberFormat="1" applyFont="1" applyFill="1" applyBorder="1" applyProtection="1">
      <protection locked="0"/>
    </xf>
    <xf numFmtId="4" fontId="13" fillId="0" borderId="0" xfId="2" applyNumberFormat="1" applyFont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4" fontId="14" fillId="0" borderId="0" xfId="2" applyNumberFormat="1" applyFont="1" applyAlignment="1">
      <alignment horizontal="right" vertical="center"/>
    </xf>
    <xf numFmtId="4" fontId="15" fillId="0" borderId="0" xfId="2" applyNumberFormat="1" applyFont="1" applyAlignment="1">
      <alignment horizontal="right" vertical="center"/>
    </xf>
    <xf numFmtId="4" fontId="15" fillId="0" borderId="0" xfId="2" applyNumberFormat="1" applyFont="1" applyAlignment="1">
      <alignment vertical="center"/>
    </xf>
    <xf numFmtId="4" fontId="13" fillId="0" borderId="0" xfId="1" applyNumberFormat="1" applyFont="1" applyFill="1" applyBorder="1"/>
    <xf numFmtId="4" fontId="12" fillId="0" borderId="0" xfId="2" applyNumberFormat="1" applyFont="1" applyAlignment="1">
      <alignment horizontal="center" vertical="center"/>
    </xf>
    <xf numFmtId="4" fontId="9" fillId="0" borderId="0" xfId="2" applyNumberFormat="1" applyFont="1" applyAlignment="1">
      <alignment vertical="center"/>
    </xf>
    <xf numFmtId="4" fontId="9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/>
    </xf>
    <xf numFmtId="4" fontId="8" fillId="0" borderId="0" xfId="3" applyNumberFormat="1" applyFont="1" applyBorder="1" applyAlignment="1">
      <alignment shrinkToFit="1"/>
    </xf>
    <xf numFmtId="4" fontId="7" fillId="0" borderId="0" xfId="2" applyNumberFormat="1" applyFont="1" applyAlignment="1">
      <alignment horizontal="center" vertical="center"/>
    </xf>
    <xf numFmtId="4" fontId="11" fillId="0" borderId="0" xfId="2" applyNumberFormat="1" applyFont="1" applyAlignment="1">
      <alignment vertical="center"/>
    </xf>
    <xf numFmtId="4" fontId="9" fillId="0" borderId="0" xfId="2" applyNumberFormat="1" applyFont="1" applyAlignment="1">
      <alignment vertical="center" wrapText="1"/>
    </xf>
    <xf numFmtId="4" fontId="9" fillId="0" borderId="0" xfId="2" applyNumberFormat="1" applyFont="1" applyAlignment="1">
      <alignment horizontal="left" vertical="center"/>
    </xf>
    <xf numFmtId="4" fontId="12" fillId="0" borderId="0" xfId="2" applyNumberFormat="1" applyFont="1" applyAlignment="1">
      <alignment horizontal="right" vertical="center"/>
    </xf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18" fillId="0" borderId="0" xfId="6" applyNumberFormat="1" applyFont="1" applyBorder="1"/>
    <xf numFmtId="4" fontId="18" fillId="0" borderId="1" xfId="6" applyNumberFormat="1" applyFont="1" applyBorder="1"/>
    <xf numFmtId="4" fontId="19" fillId="0" borderId="0" xfId="6" applyNumberFormat="1" applyFont="1" applyFill="1" applyBorder="1"/>
    <xf numFmtId="4" fontId="19" fillId="0" borderId="0" xfId="6" applyNumberFormat="1" applyFont="1" applyBorder="1"/>
    <xf numFmtId="4" fontId="19" fillId="0" borderId="0" xfId="0" applyNumberFormat="1" applyFont="1"/>
    <xf numFmtId="4" fontId="20" fillId="0" borderId="0" xfId="6" applyNumberFormat="1" applyFont="1"/>
    <xf numFmtId="4" fontId="21" fillId="0" borderId="1" xfId="6" applyNumberFormat="1" applyFont="1" applyFill="1" applyBorder="1"/>
    <xf numFmtId="4" fontId="21" fillId="0" borderId="4" xfId="6" applyNumberFormat="1" applyFont="1" applyFill="1" applyBorder="1"/>
    <xf numFmtId="4" fontId="21" fillId="0" borderId="3" xfId="6" applyNumberFormat="1" applyFont="1" applyFill="1" applyBorder="1"/>
    <xf numFmtId="4" fontId="21" fillId="0" borderId="2" xfId="6" applyNumberFormat="1" applyFont="1" applyFill="1" applyBorder="1"/>
    <xf numFmtId="4" fontId="21" fillId="0" borderId="1" xfId="6" applyNumberFormat="1" applyFont="1" applyFill="1" applyBorder="1" applyAlignment="1">
      <alignment horizontal="right" vertical="top" wrapText="1"/>
    </xf>
    <xf numFmtId="4" fontId="21" fillId="0" borderId="1" xfId="6" applyNumberFormat="1" applyFont="1" applyBorder="1"/>
    <xf numFmtId="4" fontId="10" fillId="0" borderId="0" xfId="6" applyNumberFormat="1" applyFont="1" applyFill="1" applyBorder="1"/>
    <xf numFmtId="4" fontId="10" fillId="0" borderId="0" xfId="6" applyNumberFormat="1" applyFont="1" applyFill="1" applyBorder="1" applyAlignment="1"/>
    <xf numFmtId="4" fontId="21" fillId="0" borderId="0" xfId="6" applyNumberFormat="1" applyFont="1" applyFill="1" applyBorder="1"/>
    <xf numFmtId="4" fontId="20" fillId="0" borderId="0" xfId="6" applyNumberFormat="1" applyFont="1" applyBorder="1"/>
    <xf numFmtId="4" fontId="21" fillId="0" borderId="0" xfId="6" applyNumberFormat="1" applyFont="1" applyBorder="1"/>
    <xf numFmtId="4" fontId="20" fillId="0" borderId="0" xfId="0" applyNumberFormat="1" applyFont="1"/>
    <xf numFmtId="4" fontId="22" fillId="0" borderId="5" xfId="6" applyNumberFormat="1" applyFont="1" applyFill="1" applyBorder="1"/>
    <xf numFmtId="4" fontId="22" fillId="0" borderId="5" xfId="0" applyNumberFormat="1" applyFont="1" applyBorder="1"/>
    <xf numFmtId="4" fontId="22" fillId="0" borderId="5" xfId="6" applyNumberFormat="1" applyFont="1" applyBorder="1"/>
    <xf numFmtId="4" fontId="23" fillId="0" borderId="0" xfId="7" applyNumberFormat="1" applyFont="1" applyAlignment="1">
      <alignment horizontal="right" vertical="top"/>
    </xf>
    <xf numFmtId="4" fontId="23" fillId="0" borderId="6" xfId="7" applyNumberFormat="1" applyFont="1" applyBorder="1" applyAlignment="1">
      <alignment horizontal="right" vertical="top"/>
    </xf>
    <xf numFmtId="4" fontId="23" fillId="0" borderId="0" xfId="7" applyNumberFormat="1" applyFont="1" applyAlignment="1">
      <alignment horizontal="justify" vertical="top"/>
    </xf>
    <xf numFmtId="4" fontId="23" fillId="0" borderId="0" xfId="7" applyNumberFormat="1" applyFont="1" applyFill="1" applyAlignment="1">
      <alignment horizontal="right" vertical="top"/>
    </xf>
    <xf numFmtId="4" fontId="23" fillId="0" borderId="0" xfId="7" applyNumberFormat="1" applyFont="1" applyFill="1" applyAlignment="1">
      <alignment horizontal="right"/>
    </xf>
    <xf numFmtId="4" fontId="23" fillId="0" borderId="6" xfId="7" applyNumberFormat="1" applyFont="1" applyFill="1" applyBorder="1" applyAlignment="1">
      <alignment horizontal="right" vertical="top"/>
    </xf>
    <xf numFmtId="4" fontId="7" fillId="0" borderId="0" xfId="2" applyNumberFormat="1" applyFont="1" applyAlignment="1">
      <alignment horizontal="center" vertical="center"/>
    </xf>
    <xf numFmtId="4" fontId="17" fillId="0" borderId="0" xfId="5" applyNumberFormat="1" applyFont="1" applyAlignment="1">
      <alignment horizontal="center"/>
    </xf>
    <xf numFmtId="4" fontId="16" fillId="0" borderId="0" xfId="2" applyNumberFormat="1" applyFont="1" applyAlignment="1">
      <alignment horizontal="center" vertical="center" wrapText="1"/>
    </xf>
  </cellXfs>
  <cellStyles count="8">
    <cellStyle name="Comma" xfId="1" builtinId="3"/>
    <cellStyle name="Comma 10" xfId="6" xr:uid="{3F856DA1-FEF0-4486-A49D-B7CC083212D1}"/>
    <cellStyle name="Comma 2 2" xfId="7" xr:uid="{35B1E9C6-56F0-4BC4-995C-09F71E300931}"/>
    <cellStyle name="Comma 3" xfId="3" xr:uid="{462B7D88-614C-4FE2-B0C6-780DDECB2424}"/>
    <cellStyle name="Comma 8 2 3 2" xfId="4" xr:uid="{270AF6AE-A9BB-4DFD-BE37-DF89F91A29BD}"/>
    <cellStyle name="Normal" xfId="0" builtinId="0"/>
    <cellStyle name="Normal 6" xfId="5" xr:uid="{C037C7E2-5127-4EB5-8E2A-3AF4898D8CC0}"/>
    <cellStyle name="Normal 7" xfId="2" xr:uid="{9609485B-5D48-440D-9F01-315EE76BD7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08A0-148E-4E81-8492-7C0C9361F5A3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52" t="s">
        <v>64</v>
      </c>
      <c r="B1" s="52"/>
      <c r="C1" s="52"/>
      <c r="D1" s="52"/>
      <c r="E1" s="52"/>
      <c r="F1" s="52"/>
      <c r="G1" s="52"/>
      <c r="H1" s="52"/>
      <c r="I1" s="52"/>
    </row>
    <row r="2" spans="1:9" ht="15.75" x14ac:dyDescent="0.25">
      <c r="A2" s="53" t="s">
        <v>63</v>
      </c>
      <c r="B2" s="53"/>
      <c r="C2" s="53"/>
      <c r="D2" s="53"/>
      <c r="E2" s="53"/>
      <c r="F2" s="53"/>
      <c r="G2" s="53"/>
      <c r="H2" s="53"/>
      <c r="I2" s="53"/>
    </row>
    <row r="3" spans="1:9" ht="15.75" x14ac:dyDescent="0.25">
      <c r="A3" s="52" t="s">
        <v>62</v>
      </c>
      <c r="B3" s="52"/>
      <c r="C3" s="52"/>
      <c r="D3" s="52"/>
      <c r="E3" s="52"/>
      <c r="F3" s="52"/>
      <c r="G3" s="52"/>
      <c r="H3" s="52"/>
      <c r="I3" s="52"/>
    </row>
    <row r="4" spans="1:9" ht="15.75" x14ac:dyDescent="0.25">
      <c r="A4" s="52"/>
      <c r="B4" s="52"/>
      <c r="C4" s="52"/>
      <c r="D4" s="52"/>
      <c r="E4" s="52"/>
      <c r="F4" s="52"/>
      <c r="G4" s="52"/>
      <c r="H4" s="52"/>
      <c r="I4" s="52"/>
    </row>
    <row r="5" spans="1:9" ht="15.75" x14ac:dyDescent="0.25">
      <c r="A5" s="13"/>
      <c r="B5" s="13"/>
      <c r="C5" s="13"/>
      <c r="D5" s="13"/>
      <c r="E5" s="14"/>
      <c r="F5" s="14"/>
      <c r="G5" s="14"/>
      <c r="H5" s="12"/>
      <c r="I5" s="12"/>
    </row>
    <row r="6" spans="1:9" ht="15.75" customHeight="1" x14ac:dyDescent="0.25">
      <c r="A6" s="52" t="s">
        <v>61</v>
      </c>
      <c r="B6" s="52"/>
      <c r="C6" s="52"/>
      <c r="D6" s="52"/>
      <c r="E6" s="54" t="s">
        <v>60</v>
      </c>
    </row>
    <row r="7" spans="1:9" ht="15" customHeight="1" x14ac:dyDescent="0.25">
      <c r="A7" s="52"/>
      <c r="B7" s="52"/>
      <c r="C7" s="52"/>
      <c r="D7" s="52"/>
      <c r="E7" s="54"/>
    </row>
    <row r="8" spans="1:9" ht="15.75" x14ac:dyDescent="0.25">
      <c r="A8" s="15" t="s">
        <v>59</v>
      </c>
      <c r="B8" s="13"/>
      <c r="C8" s="13"/>
      <c r="D8" s="13"/>
      <c r="E8" s="16"/>
    </row>
    <row r="9" spans="1:9" ht="15.75" x14ac:dyDescent="0.25">
      <c r="A9" s="13"/>
      <c r="B9" s="13" t="s">
        <v>58</v>
      </c>
      <c r="C9" s="13"/>
      <c r="D9" s="13"/>
      <c r="E9" s="16"/>
    </row>
    <row r="10" spans="1:9" ht="15.75" x14ac:dyDescent="0.25">
      <c r="A10" s="13"/>
      <c r="B10" s="13"/>
      <c r="C10" s="13" t="s">
        <v>57</v>
      </c>
      <c r="D10" s="13"/>
    </row>
    <row r="11" spans="1:9" ht="15.75" customHeight="1" x14ac:dyDescent="0.25">
      <c r="A11" s="13"/>
      <c r="B11" s="13"/>
      <c r="C11" s="13"/>
      <c r="D11" s="13" t="s">
        <v>56</v>
      </c>
      <c r="E11" s="4">
        <v>8809208.6600000001</v>
      </c>
    </row>
    <row r="12" spans="1:9" ht="15.75" x14ac:dyDescent="0.25">
      <c r="A12" s="13"/>
      <c r="B12" s="13"/>
      <c r="C12" s="13"/>
      <c r="D12" s="13" t="s">
        <v>55</v>
      </c>
      <c r="E12" s="17">
        <v>0</v>
      </c>
    </row>
    <row r="13" spans="1:9" ht="15.75" x14ac:dyDescent="0.25">
      <c r="A13" s="13"/>
      <c r="B13" s="13"/>
      <c r="C13" s="13"/>
      <c r="D13" s="13" t="s">
        <v>54</v>
      </c>
      <c r="E13" s="4">
        <v>31751437.370000001</v>
      </c>
    </row>
    <row r="14" spans="1:9" ht="15.75" x14ac:dyDescent="0.25">
      <c r="A14" s="13"/>
      <c r="B14" s="13"/>
      <c r="C14" s="13" t="s">
        <v>53</v>
      </c>
      <c r="D14" s="13"/>
      <c r="E14" s="8">
        <f>SUM(E11:E13)</f>
        <v>40560646.030000001</v>
      </c>
    </row>
    <row r="15" spans="1:9" ht="15.75" x14ac:dyDescent="0.25">
      <c r="A15" s="13"/>
      <c r="B15" s="13"/>
      <c r="C15" s="13" t="s">
        <v>52</v>
      </c>
      <c r="D15" s="13"/>
      <c r="E15" s="6"/>
    </row>
    <row r="16" spans="1:9" ht="15.75" x14ac:dyDescent="0.25">
      <c r="A16" s="13"/>
      <c r="B16" s="13"/>
      <c r="C16" s="13"/>
      <c r="D16" s="13" t="s">
        <v>51</v>
      </c>
      <c r="E16" s="4">
        <v>7639652.79</v>
      </c>
    </row>
    <row r="17" spans="1:5" ht="15.75" x14ac:dyDescent="0.25">
      <c r="A17" s="13"/>
      <c r="B17" s="13"/>
      <c r="C17" s="13"/>
      <c r="D17" s="13" t="s">
        <v>50</v>
      </c>
      <c r="E17" s="4">
        <v>40989240.5</v>
      </c>
    </row>
    <row r="18" spans="1:5" ht="15.75" x14ac:dyDescent="0.25">
      <c r="A18" s="13"/>
      <c r="B18" s="13"/>
      <c r="C18" s="18"/>
      <c r="D18" s="13" t="s">
        <v>49</v>
      </c>
      <c r="E18" s="4">
        <v>7477726.6500000004</v>
      </c>
    </row>
    <row r="19" spans="1:5" ht="15.75" x14ac:dyDescent="0.25">
      <c r="A19" s="13"/>
      <c r="B19" s="13"/>
      <c r="C19" s="13" t="s">
        <v>48</v>
      </c>
      <c r="D19" s="13"/>
      <c r="E19" s="8">
        <f>SUM(E16:E18)</f>
        <v>56106619.939999998</v>
      </c>
    </row>
    <row r="20" spans="1:5" ht="15.75" x14ac:dyDescent="0.25">
      <c r="A20" s="13"/>
      <c r="B20" s="13" t="s">
        <v>47</v>
      </c>
      <c r="C20" s="13"/>
      <c r="D20" s="13"/>
      <c r="E20" s="3"/>
    </row>
    <row r="21" spans="1:5" ht="15.75" x14ac:dyDescent="0.25">
      <c r="A21" s="13"/>
      <c r="B21" s="13"/>
      <c r="C21" s="13" t="s">
        <v>46</v>
      </c>
      <c r="D21" s="13"/>
      <c r="E21" s="4">
        <v>382856576</v>
      </c>
    </row>
    <row r="22" spans="1:5" ht="15.75" x14ac:dyDescent="0.25">
      <c r="A22" s="13"/>
      <c r="B22" s="13"/>
      <c r="C22" s="13" t="s">
        <v>45</v>
      </c>
      <c r="D22" s="13"/>
      <c r="E22" s="5">
        <v>0</v>
      </c>
    </row>
    <row r="23" spans="1:5" ht="15.75" x14ac:dyDescent="0.25">
      <c r="A23" s="13"/>
      <c r="B23" s="13"/>
      <c r="C23" s="13" t="s">
        <v>44</v>
      </c>
      <c r="D23" s="13"/>
      <c r="E23" s="7"/>
    </row>
    <row r="24" spans="1:5" ht="15.75" x14ac:dyDescent="0.25">
      <c r="A24" s="13"/>
      <c r="B24" s="13"/>
      <c r="C24" s="13"/>
      <c r="D24" s="13" t="s">
        <v>43</v>
      </c>
      <c r="E24" s="4">
        <v>22111213.469999999</v>
      </c>
    </row>
    <row r="25" spans="1:5" ht="15.75" x14ac:dyDescent="0.25">
      <c r="A25" s="13"/>
      <c r="B25" s="13"/>
      <c r="C25" s="13"/>
      <c r="D25" s="13" t="s">
        <v>42</v>
      </c>
      <c r="E25" s="4">
        <v>3799639.71</v>
      </c>
    </row>
    <row r="26" spans="1:5" ht="15.75" x14ac:dyDescent="0.25">
      <c r="A26" s="13"/>
      <c r="B26" s="13"/>
      <c r="C26" s="13"/>
      <c r="D26" s="13" t="s">
        <v>41</v>
      </c>
      <c r="E26" s="4">
        <v>8114618.4400000004</v>
      </c>
    </row>
    <row r="27" spans="1:5" ht="15.75" x14ac:dyDescent="0.25">
      <c r="A27" s="13"/>
      <c r="B27" s="13"/>
      <c r="C27" s="13"/>
      <c r="D27" s="13" t="s">
        <v>40</v>
      </c>
      <c r="E27" s="4">
        <v>5938018.25</v>
      </c>
    </row>
    <row r="28" spans="1:5" ht="15.75" x14ac:dyDescent="0.25">
      <c r="A28" s="13"/>
      <c r="B28" s="13"/>
      <c r="C28" s="13" t="s">
        <v>39</v>
      </c>
      <c r="D28" s="13"/>
      <c r="E28" s="7"/>
    </row>
    <row r="29" spans="1:5" ht="15.75" x14ac:dyDescent="0.25">
      <c r="A29" s="13"/>
      <c r="B29" s="13"/>
      <c r="C29" s="13"/>
      <c r="D29" s="13" t="s">
        <v>38</v>
      </c>
      <c r="E29" s="4">
        <v>1100000</v>
      </c>
    </row>
    <row r="30" spans="1:5" ht="15.75" x14ac:dyDescent="0.25">
      <c r="A30" s="13"/>
      <c r="B30" s="13"/>
      <c r="C30" s="13"/>
      <c r="D30" s="13" t="s">
        <v>37</v>
      </c>
      <c r="E30" s="5">
        <v>0</v>
      </c>
    </row>
    <row r="31" spans="1:5" ht="15.75" x14ac:dyDescent="0.25">
      <c r="A31" s="13"/>
      <c r="B31" s="13"/>
      <c r="C31" s="13" t="s">
        <v>36</v>
      </c>
      <c r="D31" s="13"/>
      <c r="E31" s="6">
        <v>0</v>
      </c>
    </row>
    <row r="32" spans="1:5" ht="15.75" x14ac:dyDescent="0.25">
      <c r="A32" s="13"/>
      <c r="B32" s="13"/>
      <c r="C32" s="13" t="s">
        <v>35</v>
      </c>
      <c r="D32" s="13"/>
      <c r="E32" s="3"/>
    </row>
    <row r="33" spans="1:5" ht="15.75" x14ac:dyDescent="0.25">
      <c r="A33" s="13"/>
      <c r="B33" s="13"/>
      <c r="C33" s="13"/>
      <c r="D33" s="13" t="s">
        <v>34</v>
      </c>
      <c r="E33" s="6">
        <v>0</v>
      </c>
    </row>
    <row r="34" spans="1:5" ht="15.75" x14ac:dyDescent="0.25">
      <c r="A34" s="13"/>
      <c r="B34" s="13"/>
      <c r="C34" s="13"/>
      <c r="D34" s="13" t="s">
        <v>33</v>
      </c>
      <c r="E34" s="6">
        <v>0</v>
      </c>
    </row>
    <row r="35" spans="1:5" ht="15.75" x14ac:dyDescent="0.25">
      <c r="A35" s="13"/>
      <c r="B35" s="13"/>
      <c r="C35" s="13"/>
      <c r="D35" s="13" t="s">
        <v>32</v>
      </c>
      <c r="E35" s="5">
        <v>0</v>
      </c>
    </row>
    <row r="36" spans="1:5" ht="15.75" x14ac:dyDescent="0.25">
      <c r="A36" s="13"/>
      <c r="B36" s="13" t="s">
        <v>31</v>
      </c>
      <c r="C36" s="13"/>
      <c r="D36" s="13"/>
      <c r="E36" s="17">
        <v>0</v>
      </c>
    </row>
    <row r="37" spans="1:5" ht="15.75" x14ac:dyDescent="0.25">
      <c r="A37" s="13"/>
      <c r="B37" s="15" t="s">
        <v>30</v>
      </c>
      <c r="C37" s="13"/>
      <c r="D37" s="13"/>
      <c r="E37" s="8">
        <f>SUM(E14,E19,E21:E36)</f>
        <v>520587331.84000003</v>
      </c>
    </row>
    <row r="38" spans="1:5" ht="15.75" x14ac:dyDescent="0.25">
      <c r="A38" s="13"/>
      <c r="B38" s="15"/>
      <c r="C38" s="13"/>
      <c r="D38" s="13"/>
      <c r="E38" s="9"/>
    </row>
    <row r="39" spans="1:5" ht="15.75" x14ac:dyDescent="0.25">
      <c r="A39" s="15" t="s">
        <v>29</v>
      </c>
      <c r="B39" s="15"/>
      <c r="C39" s="13"/>
      <c r="D39" s="13"/>
      <c r="E39" s="6"/>
    </row>
    <row r="40" spans="1:5" ht="15.75" x14ac:dyDescent="0.25">
      <c r="A40" s="15" t="s">
        <v>28</v>
      </c>
      <c r="B40" s="13"/>
      <c r="C40" s="13"/>
      <c r="D40" s="13"/>
      <c r="E40" s="6"/>
    </row>
    <row r="41" spans="1:5" ht="15.75" x14ac:dyDescent="0.25">
      <c r="A41" s="13"/>
      <c r="B41" s="15" t="s">
        <v>10</v>
      </c>
      <c r="C41" s="13"/>
      <c r="D41" s="13"/>
      <c r="E41" s="3"/>
    </row>
    <row r="42" spans="1:5" ht="15.75" x14ac:dyDescent="0.25">
      <c r="A42" s="13"/>
      <c r="B42" s="13"/>
      <c r="C42" s="13"/>
      <c r="D42" s="13" t="s">
        <v>26</v>
      </c>
      <c r="E42" s="4">
        <v>108979324.27</v>
      </c>
    </row>
    <row r="43" spans="1:5" ht="15.75" x14ac:dyDescent="0.25">
      <c r="A43" s="13"/>
      <c r="B43" s="13"/>
      <c r="C43" s="13"/>
      <c r="D43" s="13" t="s">
        <v>25</v>
      </c>
      <c r="E43" s="4">
        <v>66898106.18</v>
      </c>
    </row>
    <row r="44" spans="1:5" ht="15.75" x14ac:dyDescent="0.25">
      <c r="A44" s="13"/>
      <c r="B44" s="13"/>
      <c r="C44" s="13"/>
      <c r="D44" s="13" t="s">
        <v>2</v>
      </c>
      <c r="E44" s="4">
        <v>815615</v>
      </c>
    </row>
    <row r="45" spans="1:5" ht="15.75" x14ac:dyDescent="0.25">
      <c r="A45" s="13"/>
      <c r="B45" s="15" t="s">
        <v>9</v>
      </c>
      <c r="C45" s="13"/>
      <c r="D45" s="13"/>
      <c r="E45" s="3"/>
    </row>
    <row r="46" spans="1:5" ht="15.75" x14ac:dyDescent="0.25">
      <c r="A46" s="13"/>
      <c r="B46" s="13"/>
      <c r="C46" s="19"/>
      <c r="D46" s="13" t="s">
        <v>26</v>
      </c>
      <c r="E46" s="17">
        <v>0</v>
      </c>
    </row>
    <row r="47" spans="1:5" ht="15.75" x14ac:dyDescent="0.25">
      <c r="A47" s="13"/>
      <c r="B47" s="13"/>
      <c r="C47" s="13"/>
      <c r="D47" s="13" t="s">
        <v>25</v>
      </c>
      <c r="E47" s="17">
        <v>0</v>
      </c>
    </row>
    <row r="48" spans="1:5" ht="15.75" x14ac:dyDescent="0.25">
      <c r="A48" s="13"/>
      <c r="B48" s="13"/>
      <c r="C48" s="13"/>
      <c r="D48" s="13" t="s">
        <v>2</v>
      </c>
      <c r="E48" s="17">
        <v>0</v>
      </c>
    </row>
    <row r="49" spans="1:5" ht="15.75" x14ac:dyDescent="0.25">
      <c r="A49" s="13"/>
      <c r="B49" s="15" t="s">
        <v>8</v>
      </c>
      <c r="C49" s="13"/>
      <c r="D49" s="13"/>
      <c r="E49" s="5"/>
    </row>
    <row r="50" spans="1:5" ht="15.75" x14ac:dyDescent="0.25">
      <c r="A50" s="20"/>
      <c r="B50" s="20"/>
      <c r="C50" s="20"/>
      <c r="D50" s="13" t="s">
        <v>26</v>
      </c>
      <c r="E50" s="4">
        <v>16189312.91</v>
      </c>
    </row>
    <row r="51" spans="1:5" ht="15.75" x14ac:dyDescent="0.25">
      <c r="A51" s="13"/>
      <c r="B51" s="13"/>
      <c r="C51" s="13"/>
      <c r="D51" s="13" t="s">
        <v>25</v>
      </c>
      <c r="E51" s="4">
        <v>3072890.83</v>
      </c>
    </row>
    <row r="52" spans="1:5" ht="15.75" x14ac:dyDescent="0.25">
      <c r="A52" s="13"/>
      <c r="B52" s="13"/>
      <c r="C52" s="13"/>
      <c r="D52" s="13" t="s">
        <v>2</v>
      </c>
      <c r="E52" s="17">
        <v>0</v>
      </c>
    </row>
    <row r="53" spans="1:5" ht="15.75" x14ac:dyDescent="0.25">
      <c r="A53" s="13"/>
      <c r="B53" s="15" t="s">
        <v>7</v>
      </c>
      <c r="C53" s="13"/>
      <c r="D53" s="13"/>
      <c r="E53" s="5"/>
    </row>
    <row r="54" spans="1:5" ht="15.75" x14ac:dyDescent="0.25">
      <c r="A54" s="13"/>
      <c r="B54" s="13"/>
      <c r="C54" s="13"/>
      <c r="D54" s="13" t="s">
        <v>26</v>
      </c>
      <c r="E54" s="17">
        <v>0</v>
      </c>
    </row>
    <row r="55" spans="1:5" ht="15.75" x14ac:dyDescent="0.25">
      <c r="A55" s="13"/>
      <c r="B55" s="13"/>
      <c r="C55" s="13"/>
      <c r="D55" s="13" t="s">
        <v>25</v>
      </c>
      <c r="E55" s="17">
        <v>0</v>
      </c>
    </row>
    <row r="56" spans="1:5" ht="15.75" x14ac:dyDescent="0.25">
      <c r="A56" s="13"/>
      <c r="B56" s="13"/>
      <c r="C56" s="19"/>
      <c r="D56" s="13" t="s">
        <v>2</v>
      </c>
      <c r="E56" s="17">
        <v>0</v>
      </c>
    </row>
    <row r="57" spans="1:5" ht="15.75" x14ac:dyDescent="0.25">
      <c r="A57" s="13"/>
      <c r="B57" s="15" t="s">
        <v>6</v>
      </c>
      <c r="C57" s="13"/>
      <c r="D57" s="13"/>
      <c r="E57" s="11"/>
    </row>
    <row r="58" spans="1:5" ht="15.75" x14ac:dyDescent="0.25">
      <c r="A58" s="13"/>
      <c r="B58" s="13"/>
      <c r="C58" s="13"/>
      <c r="D58" s="13" t="s">
        <v>26</v>
      </c>
      <c r="E58" s="4">
        <v>2052365.45</v>
      </c>
    </row>
    <row r="59" spans="1:5" ht="15.75" x14ac:dyDescent="0.25">
      <c r="A59" s="13"/>
      <c r="B59" s="13"/>
      <c r="C59" s="13"/>
      <c r="D59" s="13" t="s">
        <v>25</v>
      </c>
      <c r="E59" s="4">
        <v>3611776.38</v>
      </c>
    </row>
    <row r="60" spans="1:5" ht="15.75" x14ac:dyDescent="0.25">
      <c r="A60" s="13"/>
      <c r="B60" s="13"/>
      <c r="C60" s="13"/>
      <c r="D60" s="13" t="s">
        <v>2</v>
      </c>
      <c r="E60" s="17">
        <v>0</v>
      </c>
    </row>
    <row r="61" spans="1:5" ht="15.75" x14ac:dyDescent="0.25">
      <c r="A61" s="13"/>
      <c r="B61" s="15" t="s">
        <v>5</v>
      </c>
      <c r="C61" s="13"/>
      <c r="D61" s="13"/>
      <c r="E61" s="11"/>
    </row>
    <row r="62" spans="1:5" ht="15.75" x14ac:dyDescent="0.25">
      <c r="A62" s="13"/>
      <c r="B62" s="13"/>
      <c r="C62" s="13"/>
      <c r="D62" s="13" t="s">
        <v>26</v>
      </c>
      <c r="E62" s="4">
        <v>8469341.3499999996</v>
      </c>
    </row>
    <row r="63" spans="1:5" ht="15.75" x14ac:dyDescent="0.25">
      <c r="A63" s="13"/>
      <c r="B63" s="15"/>
      <c r="C63" s="13"/>
      <c r="D63" s="13" t="s">
        <v>25</v>
      </c>
      <c r="E63" s="4">
        <v>768285.65</v>
      </c>
    </row>
    <row r="64" spans="1:5" ht="15.75" x14ac:dyDescent="0.25">
      <c r="A64" s="13"/>
      <c r="B64" s="13"/>
      <c r="C64" s="13"/>
      <c r="D64" s="13" t="s">
        <v>2</v>
      </c>
      <c r="E64" s="17">
        <v>0</v>
      </c>
    </row>
    <row r="65" spans="1:5" ht="15.75" x14ac:dyDescent="0.25">
      <c r="A65" s="13"/>
      <c r="B65" s="15" t="s">
        <v>4</v>
      </c>
      <c r="C65" s="13"/>
      <c r="D65" s="13"/>
      <c r="E65" s="5"/>
    </row>
    <row r="66" spans="1:5" ht="15.75" x14ac:dyDescent="0.25">
      <c r="A66" s="13"/>
      <c r="B66" s="13"/>
      <c r="C66" s="13"/>
      <c r="D66" s="13" t="s">
        <v>26</v>
      </c>
      <c r="E66" s="4">
        <v>38168781.57</v>
      </c>
    </row>
    <row r="67" spans="1:5" ht="15.75" x14ac:dyDescent="0.25">
      <c r="A67" s="13"/>
      <c r="B67" s="13"/>
      <c r="C67" s="13"/>
      <c r="D67" s="13" t="s">
        <v>25</v>
      </c>
      <c r="E67" s="4">
        <v>25215143.02</v>
      </c>
    </row>
    <row r="68" spans="1:5" ht="15.75" x14ac:dyDescent="0.25">
      <c r="A68" s="13"/>
      <c r="B68" s="13"/>
      <c r="C68" s="13"/>
      <c r="D68" s="13" t="s">
        <v>2</v>
      </c>
      <c r="E68" s="4">
        <v>23513504.399999999</v>
      </c>
    </row>
    <row r="69" spans="1:5" ht="15.75" x14ac:dyDescent="0.25">
      <c r="A69" s="13"/>
      <c r="B69" s="15" t="s">
        <v>27</v>
      </c>
      <c r="C69" s="13"/>
      <c r="D69" s="13"/>
      <c r="E69" s="3"/>
    </row>
    <row r="70" spans="1:5" ht="15.75" x14ac:dyDescent="0.25">
      <c r="A70" s="13"/>
      <c r="B70" s="13"/>
      <c r="C70" s="13"/>
      <c r="D70" s="13" t="s">
        <v>26</v>
      </c>
      <c r="E70" s="6">
        <v>0</v>
      </c>
    </row>
    <row r="71" spans="1:5" ht="15.75" x14ac:dyDescent="0.25">
      <c r="A71" s="13"/>
      <c r="B71" s="13"/>
      <c r="C71" s="13"/>
      <c r="D71" s="13" t="s">
        <v>25</v>
      </c>
      <c r="E71" s="6">
        <v>0</v>
      </c>
    </row>
    <row r="72" spans="1:5" ht="15.75" x14ac:dyDescent="0.25">
      <c r="A72" s="13"/>
      <c r="B72" s="13"/>
      <c r="C72" s="13"/>
      <c r="D72" s="13" t="s">
        <v>2</v>
      </c>
      <c r="E72" s="10">
        <v>0</v>
      </c>
    </row>
    <row r="73" spans="1:5" ht="15.75" x14ac:dyDescent="0.25">
      <c r="A73" s="13"/>
      <c r="B73" s="15" t="s">
        <v>24</v>
      </c>
      <c r="C73" s="13"/>
      <c r="D73" s="13"/>
      <c r="E73" s="3"/>
    </row>
    <row r="74" spans="1:5" ht="15.75" x14ac:dyDescent="0.25">
      <c r="A74" s="13"/>
      <c r="B74" s="13"/>
      <c r="C74" s="13" t="s">
        <v>23</v>
      </c>
      <c r="D74" s="13"/>
      <c r="E74" s="6"/>
    </row>
    <row r="75" spans="1:5" ht="15.75" x14ac:dyDescent="0.25">
      <c r="A75" s="13"/>
      <c r="B75" s="13"/>
      <c r="C75" s="13"/>
      <c r="D75" s="13" t="s">
        <v>22</v>
      </c>
      <c r="E75" s="17">
        <v>0</v>
      </c>
    </row>
    <row r="76" spans="1:5" ht="15.75" x14ac:dyDescent="0.25">
      <c r="A76" s="13"/>
      <c r="B76" s="13"/>
      <c r="C76" s="13"/>
      <c r="D76" s="13" t="s">
        <v>21</v>
      </c>
      <c r="E76" s="17">
        <v>0</v>
      </c>
    </row>
    <row r="77" spans="1:5" ht="15.75" x14ac:dyDescent="0.25">
      <c r="A77" s="13"/>
      <c r="B77" s="13"/>
      <c r="C77" s="21" t="s">
        <v>20</v>
      </c>
      <c r="D77" s="13"/>
      <c r="E77" s="6"/>
    </row>
    <row r="78" spans="1:5" ht="15.75" x14ac:dyDescent="0.25">
      <c r="A78" s="13"/>
      <c r="B78" s="13"/>
      <c r="C78" s="13"/>
      <c r="D78" s="13" t="s">
        <v>14</v>
      </c>
      <c r="E78" s="4">
        <v>8077300</v>
      </c>
    </row>
    <row r="79" spans="1:5" ht="15.75" x14ac:dyDescent="0.25">
      <c r="A79" s="13"/>
      <c r="B79" s="13"/>
      <c r="C79" s="13"/>
      <c r="D79" s="13" t="s">
        <v>13</v>
      </c>
      <c r="E79" s="17">
        <v>0</v>
      </c>
    </row>
    <row r="80" spans="1:5" ht="15.75" x14ac:dyDescent="0.25">
      <c r="A80" s="13"/>
      <c r="B80" s="13"/>
      <c r="C80" s="13" t="s">
        <v>19</v>
      </c>
      <c r="D80" s="13"/>
      <c r="E80" s="7"/>
    </row>
    <row r="81" spans="1:9" ht="15.75" x14ac:dyDescent="0.25">
      <c r="A81" s="13"/>
      <c r="B81" s="13"/>
      <c r="C81" s="13"/>
      <c r="D81" s="21" t="s">
        <v>14</v>
      </c>
      <c r="E81" s="4">
        <v>40658385.82</v>
      </c>
    </row>
    <row r="82" spans="1:9" ht="15.75" x14ac:dyDescent="0.25">
      <c r="A82" s="13"/>
      <c r="B82" s="13"/>
      <c r="C82" s="13"/>
      <c r="D82" s="21" t="s">
        <v>13</v>
      </c>
      <c r="E82" s="4">
        <v>9471963.4399999995</v>
      </c>
    </row>
    <row r="83" spans="1:9" ht="15.75" x14ac:dyDescent="0.25">
      <c r="A83" s="13"/>
      <c r="B83" s="13"/>
      <c r="C83" s="13" t="s">
        <v>18</v>
      </c>
      <c r="D83" s="13"/>
      <c r="E83" s="6"/>
    </row>
    <row r="84" spans="1:9" ht="15.75" x14ac:dyDescent="0.25">
      <c r="A84" s="13"/>
      <c r="B84" s="13"/>
      <c r="C84" s="13"/>
      <c r="D84" s="13" t="s">
        <v>14</v>
      </c>
      <c r="E84" s="9">
        <v>0</v>
      </c>
    </row>
    <row r="85" spans="1:9" ht="15.75" x14ac:dyDescent="0.25">
      <c r="A85" s="13"/>
      <c r="B85" s="13"/>
      <c r="C85" s="13"/>
      <c r="D85" s="13" t="s">
        <v>13</v>
      </c>
      <c r="E85" s="9">
        <v>0</v>
      </c>
    </row>
    <row r="86" spans="1:9" ht="15.75" x14ac:dyDescent="0.25">
      <c r="A86" s="13"/>
      <c r="B86" s="13"/>
      <c r="C86" s="13" t="s">
        <v>17</v>
      </c>
      <c r="D86" s="13"/>
      <c r="E86" s="6"/>
    </row>
    <row r="87" spans="1:9" ht="15.75" x14ac:dyDescent="0.25">
      <c r="A87" s="13"/>
      <c r="B87" s="13"/>
      <c r="C87" s="13"/>
      <c r="D87" s="13" t="s">
        <v>14</v>
      </c>
      <c r="E87" s="9">
        <v>0</v>
      </c>
    </row>
    <row r="88" spans="1:9" ht="15.75" x14ac:dyDescent="0.25">
      <c r="A88" s="13"/>
      <c r="B88" s="13"/>
      <c r="C88" s="13"/>
      <c r="D88" s="13" t="s">
        <v>13</v>
      </c>
      <c r="E88" s="6">
        <v>0</v>
      </c>
    </row>
    <row r="89" spans="1:9" ht="15.75" x14ac:dyDescent="0.25">
      <c r="A89" s="13"/>
      <c r="B89" s="13"/>
      <c r="C89" s="13" t="s">
        <v>16</v>
      </c>
      <c r="D89" s="13"/>
      <c r="E89" s="6"/>
    </row>
    <row r="90" spans="1:9" ht="15.75" x14ac:dyDescent="0.25">
      <c r="A90" s="13"/>
      <c r="B90" s="13"/>
      <c r="C90" s="13"/>
      <c r="D90" s="13" t="s">
        <v>15</v>
      </c>
      <c r="E90" s="6">
        <v>0</v>
      </c>
    </row>
    <row r="91" spans="1:9" ht="15.75" x14ac:dyDescent="0.25">
      <c r="A91" s="13"/>
      <c r="B91" s="13"/>
      <c r="C91" s="13"/>
      <c r="D91" s="13" t="s">
        <v>14</v>
      </c>
      <c r="E91" s="4">
        <v>40536135.880000003</v>
      </c>
    </row>
    <row r="92" spans="1:9" ht="15.75" x14ac:dyDescent="0.25">
      <c r="A92" s="13"/>
      <c r="B92" s="13"/>
      <c r="C92" s="13"/>
      <c r="D92" s="13" t="s">
        <v>13</v>
      </c>
      <c r="E92" s="4">
        <v>46561147.729999997</v>
      </c>
    </row>
    <row r="93" spans="1:9" ht="15.75" x14ac:dyDescent="0.25">
      <c r="A93" s="15" t="s">
        <v>12</v>
      </c>
      <c r="D93" s="13"/>
      <c r="E93" s="8">
        <f>SUM(E41:E92)</f>
        <v>443059379.87999994</v>
      </c>
    </row>
    <row r="94" spans="1:9" ht="15.75" x14ac:dyDescent="0.25">
      <c r="A94" s="15" t="s">
        <v>11</v>
      </c>
      <c r="B94" s="13"/>
      <c r="C94" s="15"/>
      <c r="D94" s="21"/>
      <c r="E94" s="6"/>
    </row>
    <row r="95" spans="1:9" ht="15.75" x14ac:dyDescent="0.25">
      <c r="A95" s="13"/>
      <c r="B95" s="15" t="s">
        <v>10</v>
      </c>
      <c r="C95" s="13"/>
      <c r="D95" s="13"/>
      <c r="E95" s="7"/>
      <c r="H95" s="22"/>
      <c r="I95" s="16"/>
    </row>
    <row r="96" spans="1:9" ht="15.75" x14ac:dyDescent="0.25">
      <c r="A96" s="13"/>
      <c r="B96" s="13"/>
      <c r="C96" s="13"/>
      <c r="D96" s="13" t="s">
        <v>2</v>
      </c>
      <c r="E96" s="4">
        <v>6158445</v>
      </c>
      <c r="G96" s="13"/>
      <c r="I96" s="16"/>
    </row>
    <row r="97" spans="1:9" ht="15.75" x14ac:dyDescent="0.25">
      <c r="A97" s="13"/>
      <c r="B97" s="15" t="s">
        <v>9</v>
      </c>
      <c r="C97" s="13"/>
      <c r="D97" s="13"/>
      <c r="E97" s="6"/>
      <c r="F97" s="22"/>
      <c r="G97" s="13"/>
      <c r="H97" s="22"/>
      <c r="I97" s="16"/>
    </row>
    <row r="98" spans="1:9" ht="15.75" x14ac:dyDescent="0.25">
      <c r="B98" s="13"/>
      <c r="C98" s="13"/>
      <c r="D98" s="13" t="s">
        <v>2</v>
      </c>
      <c r="E98" s="4">
        <v>3084870.02</v>
      </c>
    </row>
    <row r="99" spans="1:9" ht="15.75" customHeight="1" x14ac:dyDescent="0.25">
      <c r="B99" s="15" t="s">
        <v>8</v>
      </c>
      <c r="C99" s="13"/>
      <c r="D99" s="13"/>
      <c r="E99" s="3"/>
    </row>
    <row r="100" spans="1:9" ht="15.75" customHeight="1" x14ac:dyDescent="0.25">
      <c r="B100" s="13"/>
      <c r="C100" s="13"/>
      <c r="D100" s="13" t="s">
        <v>2</v>
      </c>
      <c r="E100" s="4">
        <v>2057335.93</v>
      </c>
    </row>
    <row r="101" spans="1:9" ht="15.75" customHeight="1" x14ac:dyDescent="0.25">
      <c r="B101" s="15" t="s">
        <v>7</v>
      </c>
      <c r="C101" s="13"/>
      <c r="D101" s="13"/>
      <c r="E101" s="3"/>
    </row>
    <row r="102" spans="1:9" ht="15.75" x14ac:dyDescent="0.25">
      <c r="B102" s="13"/>
      <c r="C102" s="19"/>
      <c r="D102" s="13" t="s">
        <v>2</v>
      </c>
      <c r="E102" s="17">
        <v>0</v>
      </c>
    </row>
    <row r="103" spans="1:9" ht="15.75" x14ac:dyDescent="0.25">
      <c r="B103" s="15" t="s">
        <v>6</v>
      </c>
      <c r="C103" s="13"/>
      <c r="D103" s="13"/>
      <c r="E103" s="3"/>
    </row>
    <row r="104" spans="1:9" ht="15.75" x14ac:dyDescent="0.25">
      <c r="B104" s="13"/>
      <c r="C104" s="13"/>
      <c r="D104" s="13" t="s">
        <v>2</v>
      </c>
      <c r="E104" s="5">
        <v>42236608.670000002</v>
      </c>
    </row>
    <row r="105" spans="1:9" ht="15.75" x14ac:dyDescent="0.25">
      <c r="B105" s="15" t="s">
        <v>5</v>
      </c>
      <c r="C105" s="13"/>
      <c r="D105" s="13"/>
      <c r="E105" s="3"/>
    </row>
    <row r="106" spans="1:9" ht="15.75" x14ac:dyDescent="0.25">
      <c r="B106" s="13"/>
      <c r="C106" s="13"/>
      <c r="D106" s="13" t="s">
        <v>2</v>
      </c>
      <c r="E106" s="4">
        <v>436737.62</v>
      </c>
    </row>
    <row r="107" spans="1:9" ht="15.75" x14ac:dyDescent="0.25">
      <c r="B107" s="15" t="s">
        <v>4</v>
      </c>
      <c r="C107" s="13"/>
      <c r="D107" s="13"/>
      <c r="E107" s="3"/>
    </row>
    <row r="108" spans="1:9" ht="15.75" x14ac:dyDescent="0.25">
      <c r="B108" s="13"/>
      <c r="C108" s="13"/>
      <c r="D108" s="13" t="s">
        <v>2</v>
      </c>
      <c r="E108" s="17">
        <v>62462114.659999996</v>
      </c>
    </row>
    <row r="109" spans="1:9" ht="15.75" x14ac:dyDescent="0.25">
      <c r="A109" s="15"/>
      <c r="B109" s="15" t="s">
        <v>3</v>
      </c>
      <c r="C109" s="13"/>
      <c r="D109" s="13"/>
      <c r="E109" s="3"/>
    </row>
    <row r="110" spans="1:9" ht="15.75" x14ac:dyDescent="0.25">
      <c r="B110" s="13"/>
      <c r="C110" s="13"/>
      <c r="D110" s="13" t="s">
        <v>2</v>
      </c>
      <c r="E110" s="17">
        <v>0</v>
      </c>
    </row>
    <row r="111" spans="1:9" ht="15.75" x14ac:dyDescent="0.25">
      <c r="A111" s="15" t="s">
        <v>1</v>
      </c>
      <c r="E111" s="2">
        <f>SUM(E95:E110)</f>
        <v>116436111.90000001</v>
      </c>
    </row>
    <row r="112" spans="1:9" ht="30" customHeight="1" x14ac:dyDescent="0.35">
      <c r="A112" s="23" t="s">
        <v>0</v>
      </c>
      <c r="B112" s="24"/>
      <c r="C112" s="24"/>
      <c r="D112" s="24"/>
      <c r="E112" s="1">
        <f>SUM(E93,E111)</f>
        <v>559495491.77999997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D14D-FCE6-4B98-8C44-C02535A96126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52" t="s">
        <v>65</v>
      </c>
      <c r="B1" s="52"/>
      <c r="C1" s="52"/>
      <c r="D1" s="52"/>
      <c r="E1" s="52"/>
      <c r="F1" s="52"/>
      <c r="G1" s="52"/>
      <c r="H1" s="52"/>
      <c r="I1" s="52"/>
    </row>
    <row r="2" spans="1:9" ht="15.75" x14ac:dyDescent="0.25">
      <c r="A2" s="53" t="s">
        <v>63</v>
      </c>
      <c r="B2" s="53"/>
      <c r="C2" s="53"/>
      <c r="D2" s="53"/>
      <c r="E2" s="53"/>
      <c r="F2" s="53"/>
      <c r="G2" s="53"/>
      <c r="H2" s="53"/>
      <c r="I2" s="53"/>
    </row>
    <row r="3" spans="1:9" ht="15.75" x14ac:dyDescent="0.25">
      <c r="A3" s="52" t="s">
        <v>62</v>
      </c>
      <c r="B3" s="52"/>
      <c r="C3" s="52"/>
      <c r="D3" s="52"/>
      <c r="E3" s="52"/>
      <c r="F3" s="52"/>
      <c r="G3" s="52"/>
      <c r="H3" s="52"/>
      <c r="I3" s="52"/>
    </row>
    <row r="4" spans="1:9" ht="15.75" x14ac:dyDescent="0.25">
      <c r="A4" s="52"/>
      <c r="B4" s="52"/>
      <c r="C4" s="52"/>
      <c r="D4" s="52"/>
      <c r="E4" s="52"/>
      <c r="F4" s="52"/>
      <c r="G4" s="52"/>
      <c r="H4" s="52"/>
      <c r="I4" s="52"/>
    </row>
    <row r="5" spans="1:9" ht="15.75" x14ac:dyDescent="0.25">
      <c r="A5" s="13"/>
      <c r="B5" s="13"/>
      <c r="C5" s="13"/>
      <c r="D5" s="13"/>
      <c r="E5" s="14"/>
      <c r="F5" s="14"/>
      <c r="G5" s="14"/>
      <c r="H5" s="12"/>
      <c r="I5" s="12"/>
    </row>
    <row r="6" spans="1:9" ht="15.75" customHeight="1" x14ac:dyDescent="0.25">
      <c r="A6" s="52" t="s">
        <v>61</v>
      </c>
      <c r="B6" s="52"/>
      <c r="C6" s="52"/>
      <c r="D6" s="52"/>
      <c r="E6" s="54" t="s">
        <v>60</v>
      </c>
    </row>
    <row r="7" spans="1:9" ht="15" customHeight="1" x14ac:dyDescent="0.25">
      <c r="A7" s="52"/>
      <c r="B7" s="52"/>
      <c r="C7" s="52"/>
      <c r="D7" s="52"/>
      <c r="E7" s="54"/>
    </row>
    <row r="8" spans="1:9" ht="15.75" x14ac:dyDescent="0.25">
      <c r="A8" s="15" t="s">
        <v>59</v>
      </c>
      <c r="B8" s="13"/>
      <c r="C8" s="13"/>
      <c r="D8" s="13"/>
      <c r="E8" s="16"/>
    </row>
    <row r="9" spans="1:9" ht="15.75" x14ac:dyDescent="0.25">
      <c r="A9" s="13"/>
      <c r="B9" s="13" t="s">
        <v>58</v>
      </c>
      <c r="C9" s="13"/>
      <c r="D9" s="13"/>
      <c r="E9" s="16"/>
    </row>
    <row r="10" spans="1:9" ht="15.75" x14ac:dyDescent="0.25">
      <c r="A10" s="13"/>
      <c r="B10" s="13"/>
      <c r="C10" s="13" t="s">
        <v>57</v>
      </c>
      <c r="D10" s="13"/>
    </row>
    <row r="11" spans="1:9" ht="15.75" customHeight="1" x14ac:dyDescent="0.25">
      <c r="A11" s="13"/>
      <c r="B11" s="13"/>
      <c r="C11" s="13"/>
      <c r="D11" s="13" t="s">
        <v>56</v>
      </c>
      <c r="E11" s="25">
        <f>10476592.27+10077118.82</f>
        <v>20553711.09</v>
      </c>
    </row>
    <row r="12" spans="1:9" ht="15.75" x14ac:dyDescent="0.25">
      <c r="A12" s="13"/>
      <c r="B12" s="13"/>
      <c r="C12" s="13"/>
      <c r="D12" s="13" t="s">
        <v>55</v>
      </c>
      <c r="E12" s="17">
        <v>0</v>
      </c>
    </row>
    <row r="13" spans="1:9" ht="15.75" x14ac:dyDescent="0.25">
      <c r="A13" s="13"/>
      <c r="B13" s="13"/>
      <c r="C13" s="13"/>
      <c r="D13" s="13" t="s">
        <v>54</v>
      </c>
      <c r="E13" s="25">
        <v>27531547.760000002</v>
      </c>
    </row>
    <row r="14" spans="1:9" ht="15.75" x14ac:dyDescent="0.25">
      <c r="A14" s="13"/>
      <c r="B14" s="13"/>
      <c r="C14" s="13" t="s">
        <v>53</v>
      </c>
      <c r="D14" s="13"/>
      <c r="E14" s="8">
        <f>SUM(E11:E13)</f>
        <v>48085258.850000001</v>
      </c>
    </row>
    <row r="15" spans="1:9" ht="15.75" x14ac:dyDescent="0.25">
      <c r="A15" s="13"/>
      <c r="B15" s="13"/>
      <c r="C15" s="13" t="s">
        <v>52</v>
      </c>
      <c r="D15" s="13"/>
      <c r="E15" s="6"/>
    </row>
    <row r="16" spans="1:9" ht="15.75" x14ac:dyDescent="0.25">
      <c r="A16" s="13"/>
      <c r="B16" s="13"/>
      <c r="C16" s="13"/>
      <c r="D16" s="13" t="s">
        <v>51</v>
      </c>
      <c r="E16" s="25">
        <v>744134.6</v>
      </c>
    </row>
    <row r="17" spans="1:5" ht="15.75" x14ac:dyDescent="0.25">
      <c r="A17" s="13"/>
      <c r="B17" s="13"/>
      <c r="C17" s="13"/>
      <c r="D17" s="13" t="s">
        <v>50</v>
      </c>
      <c r="E17" s="25">
        <v>48364716.509999998</v>
      </c>
    </row>
    <row r="18" spans="1:5" ht="15.75" x14ac:dyDescent="0.25">
      <c r="A18" s="13"/>
      <c r="B18" s="13"/>
      <c r="C18" s="18"/>
      <c r="D18" s="13" t="s">
        <v>49</v>
      </c>
      <c r="E18" s="25">
        <v>3952066.33</v>
      </c>
    </row>
    <row r="19" spans="1:5" ht="15.75" x14ac:dyDescent="0.25">
      <c r="A19" s="13"/>
      <c r="B19" s="13"/>
      <c r="C19" s="13" t="s">
        <v>48</v>
      </c>
      <c r="D19" s="13"/>
      <c r="E19" s="8">
        <f>SUM(E16:E18)</f>
        <v>53060917.439999998</v>
      </c>
    </row>
    <row r="20" spans="1:5" ht="15.75" x14ac:dyDescent="0.25">
      <c r="A20" s="13"/>
      <c r="B20" s="13" t="s">
        <v>47</v>
      </c>
      <c r="C20" s="13"/>
      <c r="D20" s="13"/>
      <c r="E20" s="3"/>
    </row>
    <row r="21" spans="1:5" ht="15.75" x14ac:dyDescent="0.25">
      <c r="A21" s="13"/>
      <c r="B21" s="13"/>
      <c r="C21" s="13" t="s">
        <v>46</v>
      </c>
      <c r="D21" s="13"/>
      <c r="E21" s="25">
        <v>340058729</v>
      </c>
    </row>
    <row r="22" spans="1:5" ht="15.75" x14ac:dyDescent="0.25">
      <c r="A22" s="13"/>
      <c r="B22" s="13"/>
      <c r="C22" s="13" t="s">
        <v>45</v>
      </c>
      <c r="D22" s="13"/>
      <c r="E22" s="25">
        <v>776413.64</v>
      </c>
    </row>
    <row r="23" spans="1:5" ht="15.75" x14ac:dyDescent="0.25">
      <c r="A23" s="13"/>
      <c r="B23" s="13"/>
      <c r="C23" s="13" t="s">
        <v>44</v>
      </c>
      <c r="D23" s="13"/>
      <c r="E23" s="7"/>
    </row>
    <row r="24" spans="1:5" ht="15.75" x14ac:dyDescent="0.25">
      <c r="A24" s="13"/>
      <c r="B24" s="13"/>
      <c r="C24" s="13"/>
      <c r="D24" s="13" t="s">
        <v>43</v>
      </c>
      <c r="E24" s="4">
        <v>0</v>
      </c>
    </row>
    <row r="25" spans="1:5" ht="15.75" x14ac:dyDescent="0.25">
      <c r="A25" s="13"/>
      <c r="B25" s="13"/>
      <c r="C25" s="13"/>
      <c r="D25" s="13" t="s">
        <v>42</v>
      </c>
      <c r="E25" s="4">
        <v>0</v>
      </c>
    </row>
    <row r="26" spans="1:5" ht="15.75" x14ac:dyDescent="0.25">
      <c r="A26" s="13"/>
      <c r="B26" s="13"/>
      <c r="C26" s="13"/>
      <c r="D26" s="13" t="s">
        <v>41</v>
      </c>
      <c r="E26" s="4">
        <v>0</v>
      </c>
    </row>
    <row r="27" spans="1:5" ht="15.75" x14ac:dyDescent="0.25">
      <c r="A27" s="13"/>
      <c r="B27" s="13"/>
      <c r="C27" s="13"/>
      <c r="D27" s="13" t="s">
        <v>40</v>
      </c>
      <c r="E27" s="25">
        <v>146821518</v>
      </c>
    </row>
    <row r="28" spans="1:5" ht="15.75" x14ac:dyDescent="0.25">
      <c r="A28" s="13"/>
      <c r="B28" s="13"/>
      <c r="C28" s="13" t="s">
        <v>39</v>
      </c>
      <c r="D28" s="13"/>
      <c r="E28" s="7"/>
    </row>
    <row r="29" spans="1:5" ht="15.75" x14ac:dyDescent="0.25">
      <c r="A29" s="13"/>
      <c r="B29" s="13"/>
      <c r="C29" s="13"/>
      <c r="D29" s="13" t="s">
        <v>38</v>
      </c>
      <c r="E29" s="4">
        <v>0</v>
      </c>
    </row>
    <row r="30" spans="1:5" ht="15.75" x14ac:dyDescent="0.25">
      <c r="A30" s="13"/>
      <c r="B30" s="13"/>
      <c r="C30" s="13"/>
      <c r="D30" s="13" t="s">
        <v>37</v>
      </c>
      <c r="E30" s="5">
        <v>0</v>
      </c>
    </row>
    <row r="31" spans="1:5" ht="15.75" x14ac:dyDescent="0.25">
      <c r="A31" s="13"/>
      <c r="B31" s="13"/>
      <c r="C31" s="13" t="s">
        <v>36</v>
      </c>
      <c r="D31" s="13"/>
      <c r="E31" s="6">
        <v>0</v>
      </c>
    </row>
    <row r="32" spans="1:5" ht="15.75" x14ac:dyDescent="0.25">
      <c r="A32" s="13"/>
      <c r="B32" s="13"/>
      <c r="C32" s="13" t="s">
        <v>35</v>
      </c>
      <c r="D32" s="13"/>
      <c r="E32" s="3"/>
    </row>
    <row r="33" spans="1:5" ht="15.75" x14ac:dyDescent="0.25">
      <c r="A33" s="13"/>
      <c r="B33" s="13"/>
      <c r="C33" s="13"/>
      <c r="D33" s="13" t="s">
        <v>34</v>
      </c>
      <c r="E33" s="6">
        <v>0</v>
      </c>
    </row>
    <row r="34" spans="1:5" ht="15.75" x14ac:dyDescent="0.25">
      <c r="A34" s="13"/>
      <c r="B34" s="13"/>
      <c r="C34" s="13"/>
      <c r="D34" s="13" t="s">
        <v>33</v>
      </c>
      <c r="E34" s="6">
        <v>0</v>
      </c>
    </row>
    <row r="35" spans="1:5" ht="15.75" x14ac:dyDescent="0.25">
      <c r="A35" s="13"/>
      <c r="B35" s="13"/>
      <c r="C35" s="13"/>
      <c r="D35" s="13" t="s">
        <v>32</v>
      </c>
      <c r="E35" s="5">
        <v>0</v>
      </c>
    </row>
    <row r="36" spans="1:5" ht="15.75" x14ac:dyDescent="0.25">
      <c r="A36" s="13"/>
      <c r="B36" s="13" t="s">
        <v>31</v>
      </c>
      <c r="C36" s="13"/>
      <c r="D36" s="13"/>
      <c r="E36" s="17">
        <v>0</v>
      </c>
    </row>
    <row r="37" spans="1:5" ht="15.75" x14ac:dyDescent="0.25">
      <c r="A37" s="13"/>
      <c r="B37" s="15" t="s">
        <v>30</v>
      </c>
      <c r="C37" s="13"/>
      <c r="D37" s="13"/>
      <c r="E37" s="8">
        <f>SUM(E14,E19,E21:E36)</f>
        <v>588802836.92999995</v>
      </c>
    </row>
    <row r="38" spans="1:5" ht="15.75" x14ac:dyDescent="0.25">
      <c r="A38" s="13"/>
      <c r="B38" s="15"/>
      <c r="C38" s="13"/>
      <c r="D38" s="13"/>
      <c r="E38" s="9"/>
    </row>
    <row r="39" spans="1:5" ht="15.75" x14ac:dyDescent="0.25">
      <c r="A39" s="15" t="s">
        <v>29</v>
      </c>
      <c r="B39" s="15"/>
      <c r="C39" s="13"/>
      <c r="D39" s="13"/>
      <c r="E39" s="6"/>
    </row>
    <row r="40" spans="1:5" ht="15.75" x14ac:dyDescent="0.25">
      <c r="A40" s="15" t="s">
        <v>28</v>
      </c>
      <c r="B40" s="13"/>
      <c r="C40" s="13"/>
      <c r="D40" s="13"/>
      <c r="E40" s="6"/>
    </row>
    <row r="41" spans="1:5" ht="15.75" x14ac:dyDescent="0.25">
      <c r="A41" s="13"/>
      <c r="B41" s="15" t="s">
        <v>10</v>
      </c>
      <c r="C41" s="13"/>
      <c r="D41" s="13"/>
      <c r="E41" s="3"/>
    </row>
    <row r="42" spans="1:5" ht="15.75" x14ac:dyDescent="0.25">
      <c r="A42" s="13"/>
      <c r="B42" s="13"/>
      <c r="C42" s="13"/>
      <c r="D42" s="13" t="s">
        <v>26</v>
      </c>
      <c r="E42" s="25">
        <v>59405975.850000001</v>
      </c>
    </row>
    <row r="43" spans="1:5" ht="15.75" x14ac:dyDescent="0.25">
      <c r="A43" s="13"/>
      <c r="B43" s="13"/>
      <c r="C43" s="13"/>
      <c r="D43" s="13" t="s">
        <v>25</v>
      </c>
      <c r="E43" s="25">
        <v>33131509.09</v>
      </c>
    </row>
    <row r="44" spans="1:5" ht="15.75" x14ac:dyDescent="0.25">
      <c r="A44" s="13"/>
      <c r="B44" s="13"/>
      <c r="C44" s="13"/>
      <c r="D44" s="13" t="s">
        <v>2</v>
      </c>
      <c r="E44" s="25">
        <v>3876010</v>
      </c>
    </row>
    <row r="45" spans="1:5" ht="15.75" x14ac:dyDescent="0.25">
      <c r="A45" s="13"/>
      <c r="B45" s="15" t="s">
        <v>9</v>
      </c>
      <c r="C45" s="13"/>
      <c r="D45" s="13"/>
      <c r="E45" s="3"/>
    </row>
    <row r="46" spans="1:5" ht="15.75" x14ac:dyDescent="0.25">
      <c r="A46" s="13"/>
      <c r="B46" s="13"/>
      <c r="C46" s="19"/>
      <c r="D46" s="13" t="s">
        <v>26</v>
      </c>
      <c r="E46" s="25">
        <v>330156.88</v>
      </c>
    </row>
    <row r="47" spans="1:5" ht="15.75" x14ac:dyDescent="0.25">
      <c r="A47" s="13"/>
      <c r="B47" s="13"/>
      <c r="C47" s="13"/>
      <c r="D47" s="13" t="s">
        <v>25</v>
      </c>
      <c r="E47" s="25">
        <v>3817997.25</v>
      </c>
    </row>
    <row r="48" spans="1:5" ht="15.75" x14ac:dyDescent="0.25">
      <c r="A48" s="13"/>
      <c r="B48" s="13"/>
      <c r="C48" s="13"/>
      <c r="D48" s="13" t="s">
        <v>2</v>
      </c>
      <c r="E48" s="25">
        <v>9900</v>
      </c>
    </row>
    <row r="49" spans="1:5" ht="15.75" x14ac:dyDescent="0.25">
      <c r="A49" s="13"/>
      <c r="B49" s="15" t="s">
        <v>8</v>
      </c>
      <c r="C49" s="13"/>
      <c r="D49" s="13"/>
      <c r="E49" s="5"/>
    </row>
    <row r="50" spans="1:5" ht="15.75" x14ac:dyDescent="0.25">
      <c r="A50" s="20"/>
      <c r="B50" s="20"/>
      <c r="C50" s="20"/>
      <c r="D50" s="13" t="s">
        <v>26</v>
      </c>
      <c r="E50" s="25">
        <v>9323529.6699999999</v>
      </c>
    </row>
    <row r="51" spans="1:5" ht="15.75" x14ac:dyDescent="0.25">
      <c r="A51" s="13"/>
      <c r="B51" s="13"/>
      <c r="C51" s="13"/>
      <c r="D51" s="13" t="s">
        <v>25</v>
      </c>
      <c r="E51" s="25">
        <v>6648526.9699999997</v>
      </c>
    </row>
    <row r="52" spans="1:5" ht="15.75" x14ac:dyDescent="0.25">
      <c r="A52" s="13"/>
      <c r="B52" s="13"/>
      <c r="C52" s="13"/>
      <c r="D52" s="13" t="s">
        <v>2</v>
      </c>
      <c r="E52" s="25">
        <v>19961</v>
      </c>
    </row>
    <row r="53" spans="1:5" ht="15.75" x14ac:dyDescent="0.25">
      <c r="A53" s="13"/>
      <c r="B53" s="15" t="s">
        <v>7</v>
      </c>
      <c r="C53" s="13"/>
      <c r="D53" s="13"/>
      <c r="E53" s="5"/>
    </row>
    <row r="54" spans="1:5" ht="15.75" x14ac:dyDescent="0.25">
      <c r="A54" s="13"/>
      <c r="B54" s="13"/>
      <c r="C54" s="13"/>
      <c r="D54" s="13" t="s">
        <v>26</v>
      </c>
      <c r="E54" s="17">
        <v>0</v>
      </c>
    </row>
    <row r="55" spans="1:5" ht="15.75" x14ac:dyDescent="0.25">
      <c r="A55" s="13"/>
      <c r="B55" s="13"/>
      <c r="C55" s="13"/>
      <c r="D55" s="13" t="s">
        <v>25</v>
      </c>
      <c r="E55" s="17">
        <v>0</v>
      </c>
    </row>
    <row r="56" spans="1:5" ht="15.75" x14ac:dyDescent="0.25">
      <c r="A56" s="13"/>
      <c r="B56" s="13"/>
      <c r="C56" s="19"/>
      <c r="D56" s="13" t="s">
        <v>2</v>
      </c>
      <c r="E56" s="17">
        <v>0</v>
      </c>
    </row>
    <row r="57" spans="1:5" ht="15.75" x14ac:dyDescent="0.25">
      <c r="A57" s="13"/>
      <c r="B57" s="15" t="s">
        <v>6</v>
      </c>
      <c r="C57" s="13"/>
      <c r="D57" s="13"/>
      <c r="E57" s="11"/>
    </row>
    <row r="58" spans="1:5" ht="15.75" x14ac:dyDescent="0.25">
      <c r="A58" s="13"/>
      <c r="B58" s="13"/>
      <c r="C58" s="13"/>
      <c r="D58" s="13" t="s">
        <v>26</v>
      </c>
      <c r="E58" s="4">
        <v>0</v>
      </c>
    </row>
    <row r="59" spans="1:5" ht="15.75" x14ac:dyDescent="0.25">
      <c r="A59" s="13"/>
      <c r="B59" s="13"/>
      <c r="C59" s="13"/>
      <c r="D59" s="13" t="s">
        <v>25</v>
      </c>
      <c r="E59" s="4">
        <v>0</v>
      </c>
    </row>
    <row r="60" spans="1:5" ht="15.75" x14ac:dyDescent="0.25">
      <c r="A60" s="13"/>
      <c r="B60" s="13"/>
      <c r="C60" s="13"/>
      <c r="D60" s="13" t="s">
        <v>2</v>
      </c>
      <c r="E60" s="17">
        <v>0</v>
      </c>
    </row>
    <row r="61" spans="1:5" ht="15.75" x14ac:dyDescent="0.25">
      <c r="A61" s="13"/>
      <c r="B61" s="15" t="s">
        <v>5</v>
      </c>
      <c r="C61" s="13"/>
      <c r="D61" s="13"/>
      <c r="E61" s="11"/>
    </row>
    <row r="62" spans="1:5" ht="15.75" x14ac:dyDescent="0.25">
      <c r="A62" s="13"/>
      <c r="B62" s="13"/>
      <c r="C62" s="13"/>
      <c r="D62" s="13" t="s">
        <v>26</v>
      </c>
      <c r="E62" s="25">
        <v>2018952.9</v>
      </c>
    </row>
    <row r="63" spans="1:5" ht="15.75" x14ac:dyDescent="0.25">
      <c r="A63" s="13"/>
      <c r="B63" s="15"/>
      <c r="C63" s="13"/>
      <c r="D63" s="13" t="s">
        <v>25</v>
      </c>
      <c r="E63" s="25">
        <v>17389307.920000002</v>
      </c>
    </row>
    <row r="64" spans="1:5" ht="15.75" x14ac:dyDescent="0.25">
      <c r="A64" s="13"/>
      <c r="B64" s="13"/>
      <c r="C64" s="13"/>
      <c r="D64" s="13" t="s">
        <v>2</v>
      </c>
      <c r="E64" s="17">
        <v>0</v>
      </c>
    </row>
    <row r="65" spans="1:5" ht="15.75" x14ac:dyDescent="0.25">
      <c r="A65" s="13"/>
      <c r="B65" s="15" t="s">
        <v>4</v>
      </c>
      <c r="C65" s="13"/>
      <c r="D65" s="13"/>
      <c r="E65" s="5"/>
    </row>
    <row r="66" spans="1:5" ht="15.75" x14ac:dyDescent="0.25">
      <c r="A66" s="13"/>
      <c r="B66" s="13"/>
      <c r="C66" s="13"/>
      <c r="D66" s="13" t="s">
        <v>26</v>
      </c>
      <c r="E66" s="25">
        <v>27976352.57</v>
      </c>
    </row>
    <row r="67" spans="1:5" ht="15.75" x14ac:dyDescent="0.25">
      <c r="A67" s="13"/>
      <c r="B67" s="13"/>
      <c r="C67" s="13"/>
      <c r="D67" s="13" t="s">
        <v>25</v>
      </c>
      <c r="E67" s="25">
        <v>33541392.489999998</v>
      </c>
    </row>
    <row r="68" spans="1:5" ht="15.75" x14ac:dyDescent="0.25">
      <c r="A68" s="13"/>
      <c r="B68" s="13"/>
      <c r="C68" s="13"/>
      <c r="D68" s="13" t="s">
        <v>2</v>
      </c>
      <c r="E68" s="25">
        <v>10430401.91</v>
      </c>
    </row>
    <row r="69" spans="1:5" ht="15.75" x14ac:dyDescent="0.25">
      <c r="A69" s="13"/>
      <c r="B69" s="15" t="s">
        <v>27</v>
      </c>
      <c r="C69" s="13"/>
      <c r="D69" s="13"/>
      <c r="E69" s="3"/>
    </row>
    <row r="70" spans="1:5" ht="15.75" x14ac:dyDescent="0.25">
      <c r="A70" s="13"/>
      <c r="B70" s="13"/>
      <c r="C70" s="13"/>
      <c r="D70" s="13" t="s">
        <v>26</v>
      </c>
      <c r="E70" s="6">
        <v>0</v>
      </c>
    </row>
    <row r="71" spans="1:5" ht="15.75" x14ac:dyDescent="0.25">
      <c r="A71" s="13"/>
      <c r="B71" s="13"/>
      <c r="C71" s="13"/>
      <c r="D71" s="13" t="s">
        <v>25</v>
      </c>
      <c r="E71" s="6">
        <v>0</v>
      </c>
    </row>
    <row r="72" spans="1:5" ht="15.75" x14ac:dyDescent="0.25">
      <c r="A72" s="13"/>
      <c r="B72" s="13"/>
      <c r="C72" s="13"/>
      <c r="D72" s="13" t="s">
        <v>2</v>
      </c>
      <c r="E72" s="10">
        <v>0</v>
      </c>
    </row>
    <row r="73" spans="1:5" ht="15.75" x14ac:dyDescent="0.25">
      <c r="A73" s="13"/>
      <c r="B73" s="15" t="s">
        <v>24</v>
      </c>
      <c r="C73" s="13"/>
      <c r="D73" s="13"/>
      <c r="E73" s="3"/>
    </row>
    <row r="74" spans="1:5" ht="15.75" x14ac:dyDescent="0.25">
      <c r="A74" s="13"/>
      <c r="B74" s="13"/>
      <c r="C74" s="13" t="s">
        <v>23</v>
      </c>
      <c r="D74" s="13"/>
      <c r="E74" s="6"/>
    </row>
    <row r="75" spans="1:5" ht="15.75" x14ac:dyDescent="0.25">
      <c r="A75" s="13"/>
      <c r="B75" s="13"/>
      <c r="C75" s="13"/>
      <c r="D75" s="13" t="s">
        <v>22</v>
      </c>
      <c r="E75" s="17">
        <v>0</v>
      </c>
    </row>
    <row r="76" spans="1:5" ht="15.75" x14ac:dyDescent="0.25">
      <c r="A76" s="13"/>
      <c r="B76" s="13"/>
      <c r="C76" s="13"/>
      <c r="D76" s="13" t="s">
        <v>21</v>
      </c>
      <c r="E76" s="17">
        <v>0</v>
      </c>
    </row>
    <row r="77" spans="1:5" ht="15.75" x14ac:dyDescent="0.25">
      <c r="A77" s="13"/>
      <c r="B77" s="13"/>
      <c r="C77" s="21" t="s">
        <v>20</v>
      </c>
      <c r="D77" s="13"/>
      <c r="E77" s="6"/>
    </row>
    <row r="78" spans="1:5" ht="15.75" x14ac:dyDescent="0.25">
      <c r="A78" s="13"/>
      <c r="B78" s="13"/>
      <c r="C78" s="13"/>
      <c r="D78" s="13" t="s">
        <v>14</v>
      </c>
      <c r="E78" s="25">
        <v>6956588</v>
      </c>
    </row>
    <row r="79" spans="1:5" ht="15.75" x14ac:dyDescent="0.25">
      <c r="A79" s="13"/>
      <c r="B79" s="13"/>
      <c r="C79" s="13"/>
      <c r="D79" s="13" t="s">
        <v>13</v>
      </c>
      <c r="E79" s="25">
        <v>1976929.2</v>
      </c>
    </row>
    <row r="80" spans="1:5" ht="15.75" x14ac:dyDescent="0.25">
      <c r="A80" s="13"/>
      <c r="B80" s="13"/>
      <c r="C80" s="13" t="s">
        <v>19</v>
      </c>
      <c r="D80" s="13"/>
      <c r="E80" s="7"/>
    </row>
    <row r="81" spans="1:9" ht="15.75" x14ac:dyDescent="0.25">
      <c r="A81" s="13"/>
      <c r="B81" s="13"/>
      <c r="C81" s="13"/>
      <c r="D81" s="21" t="s">
        <v>14</v>
      </c>
      <c r="E81" s="25">
        <v>395549.26</v>
      </c>
    </row>
    <row r="82" spans="1:9" ht="15.75" x14ac:dyDescent="0.25">
      <c r="A82" s="13"/>
      <c r="B82" s="13"/>
      <c r="C82" s="13"/>
      <c r="D82" s="21" t="s">
        <v>13</v>
      </c>
      <c r="E82" s="4">
        <v>0</v>
      </c>
    </row>
    <row r="83" spans="1:9" ht="15.75" x14ac:dyDescent="0.25">
      <c r="A83" s="13"/>
      <c r="B83" s="13"/>
      <c r="C83" s="13" t="s">
        <v>18</v>
      </c>
      <c r="D83" s="13"/>
      <c r="E83" s="6"/>
    </row>
    <row r="84" spans="1:9" ht="15.75" x14ac:dyDescent="0.25">
      <c r="A84" s="13"/>
      <c r="B84" s="13"/>
      <c r="C84" s="13"/>
      <c r="D84" s="13" t="s">
        <v>14</v>
      </c>
      <c r="E84" s="25">
        <v>13944250</v>
      </c>
    </row>
    <row r="85" spans="1:9" ht="15.75" x14ac:dyDescent="0.25">
      <c r="A85" s="13"/>
      <c r="B85" s="13"/>
      <c r="C85" s="13"/>
      <c r="D85" s="13" t="s">
        <v>13</v>
      </c>
      <c r="E85" s="9">
        <v>0</v>
      </c>
    </row>
    <row r="86" spans="1:9" ht="15.75" x14ac:dyDescent="0.25">
      <c r="A86" s="13"/>
      <c r="B86" s="13"/>
      <c r="C86" s="13" t="s">
        <v>17</v>
      </c>
      <c r="D86" s="13"/>
      <c r="E86" s="6"/>
    </row>
    <row r="87" spans="1:9" ht="15.75" x14ac:dyDescent="0.25">
      <c r="A87" s="13"/>
      <c r="B87" s="13"/>
      <c r="C87" s="13"/>
      <c r="D87" s="13" t="s">
        <v>14</v>
      </c>
      <c r="E87" s="25">
        <v>4024060.86</v>
      </c>
    </row>
    <row r="88" spans="1:9" ht="15.75" x14ac:dyDescent="0.25">
      <c r="A88" s="13"/>
      <c r="B88" s="13"/>
      <c r="C88" s="13"/>
      <c r="D88" s="13" t="s">
        <v>13</v>
      </c>
      <c r="E88" s="25">
        <v>10284788.109999999</v>
      </c>
    </row>
    <row r="89" spans="1:9" ht="15.75" x14ac:dyDescent="0.25">
      <c r="A89" s="13"/>
      <c r="B89" s="13"/>
      <c r="C89" s="13" t="s">
        <v>16</v>
      </c>
      <c r="D89" s="13"/>
      <c r="E89" s="6"/>
    </row>
    <row r="90" spans="1:9" ht="15.75" x14ac:dyDescent="0.25">
      <c r="A90" s="13"/>
      <c r="B90" s="13"/>
      <c r="C90" s="13"/>
      <c r="D90" s="13" t="s">
        <v>15</v>
      </c>
      <c r="E90" s="6">
        <v>0</v>
      </c>
    </row>
    <row r="91" spans="1:9" ht="15.75" x14ac:dyDescent="0.25">
      <c r="A91" s="13"/>
      <c r="B91" s="13"/>
      <c r="C91" s="13"/>
      <c r="D91" s="13" t="s">
        <v>14</v>
      </c>
      <c r="E91" s="4">
        <v>0</v>
      </c>
    </row>
    <row r="92" spans="1:9" ht="15.75" x14ac:dyDescent="0.25">
      <c r="A92" s="13"/>
      <c r="B92" s="13"/>
      <c r="C92" s="13"/>
      <c r="D92" s="13" t="s">
        <v>13</v>
      </c>
      <c r="E92" s="4">
        <v>0</v>
      </c>
    </row>
    <row r="93" spans="1:9" ht="15.75" x14ac:dyDescent="0.25">
      <c r="A93" s="15" t="s">
        <v>12</v>
      </c>
      <c r="D93" s="13"/>
      <c r="E93" s="8">
        <f>SUM(E41:E92)</f>
        <v>245502139.93000001</v>
      </c>
    </row>
    <row r="94" spans="1:9" ht="15.75" x14ac:dyDescent="0.25">
      <c r="A94" s="15" t="s">
        <v>11</v>
      </c>
      <c r="B94" s="13"/>
      <c r="C94" s="15"/>
      <c r="D94" s="21"/>
      <c r="E94" s="6"/>
    </row>
    <row r="95" spans="1:9" ht="15.75" x14ac:dyDescent="0.25">
      <c r="A95" s="13"/>
      <c r="B95" s="15" t="s">
        <v>10</v>
      </c>
      <c r="C95" s="13"/>
      <c r="D95" s="13"/>
      <c r="E95" s="7"/>
      <c r="H95" s="22"/>
      <c r="I95" s="16"/>
    </row>
    <row r="96" spans="1:9" ht="15.75" x14ac:dyDescent="0.25">
      <c r="A96" s="13"/>
      <c r="B96" s="13"/>
      <c r="C96" s="13"/>
      <c r="D96" s="13" t="s">
        <v>2</v>
      </c>
      <c r="E96" s="26">
        <v>5242475.5</v>
      </c>
      <c r="G96" s="13"/>
      <c r="I96" s="16"/>
    </row>
    <row r="97" spans="1:9" ht="15.75" x14ac:dyDescent="0.25">
      <c r="A97" s="13"/>
      <c r="B97" s="15" t="s">
        <v>9</v>
      </c>
      <c r="C97" s="13"/>
      <c r="D97" s="13"/>
      <c r="E97" s="6"/>
      <c r="F97" s="22"/>
      <c r="G97" s="13"/>
      <c r="H97" s="22"/>
      <c r="I97" s="16"/>
    </row>
    <row r="98" spans="1:9" ht="15.75" x14ac:dyDescent="0.25">
      <c r="B98" s="13"/>
      <c r="C98" s="13"/>
      <c r="D98" s="13" t="s">
        <v>2</v>
      </c>
      <c r="E98" s="26">
        <v>169500</v>
      </c>
    </row>
    <row r="99" spans="1:9" ht="15.75" customHeight="1" x14ac:dyDescent="0.25">
      <c r="B99" s="15" t="s">
        <v>8</v>
      </c>
      <c r="C99" s="13"/>
      <c r="D99" s="13"/>
      <c r="E99" s="3"/>
    </row>
    <row r="100" spans="1:9" ht="15.75" customHeight="1" x14ac:dyDescent="0.25">
      <c r="B100" s="13"/>
      <c r="C100" s="13"/>
      <c r="D100" s="13" t="s">
        <v>2</v>
      </c>
      <c r="E100" s="26">
        <v>11130</v>
      </c>
    </row>
    <row r="101" spans="1:9" ht="15.75" customHeight="1" x14ac:dyDescent="0.25">
      <c r="B101" s="15" t="s">
        <v>7</v>
      </c>
      <c r="C101" s="13"/>
      <c r="D101" s="13"/>
      <c r="E101" s="3"/>
    </row>
    <row r="102" spans="1:9" ht="15.75" x14ac:dyDescent="0.25">
      <c r="B102" s="13"/>
      <c r="C102" s="19"/>
      <c r="D102" s="13" t="s">
        <v>2</v>
      </c>
      <c r="E102" s="17">
        <v>0</v>
      </c>
    </row>
    <row r="103" spans="1:9" ht="15.75" x14ac:dyDescent="0.25">
      <c r="B103" s="15" t="s">
        <v>6</v>
      </c>
      <c r="C103" s="13"/>
      <c r="D103" s="13"/>
      <c r="E103" s="3"/>
    </row>
    <row r="104" spans="1:9" ht="15.75" x14ac:dyDescent="0.25">
      <c r="B104" s="13"/>
      <c r="C104" s="13"/>
      <c r="D104" s="13" t="s">
        <v>2</v>
      </c>
      <c r="E104" s="5">
        <v>0</v>
      </c>
    </row>
    <row r="105" spans="1:9" ht="15.75" x14ac:dyDescent="0.25">
      <c r="B105" s="15" t="s">
        <v>5</v>
      </c>
      <c r="C105" s="13"/>
      <c r="D105" s="13"/>
      <c r="E105" s="3"/>
    </row>
    <row r="106" spans="1:9" ht="15.75" x14ac:dyDescent="0.25">
      <c r="B106" s="13"/>
      <c r="C106" s="13"/>
      <c r="D106" s="13" t="s">
        <v>2</v>
      </c>
      <c r="E106" s="26">
        <v>32093210.809999999</v>
      </c>
    </row>
    <row r="107" spans="1:9" ht="15.75" x14ac:dyDescent="0.25">
      <c r="B107" s="15" t="s">
        <v>4</v>
      </c>
      <c r="C107" s="13"/>
      <c r="D107" s="13"/>
      <c r="E107" s="3"/>
    </row>
    <row r="108" spans="1:9" ht="15.75" x14ac:dyDescent="0.25">
      <c r="B108" s="13"/>
      <c r="C108" s="13"/>
      <c r="D108" s="13" t="s">
        <v>2</v>
      </c>
      <c r="E108" s="26">
        <v>71798958.560000002</v>
      </c>
    </row>
    <row r="109" spans="1:9" ht="15.75" x14ac:dyDescent="0.25">
      <c r="A109" s="15"/>
      <c r="B109" s="15" t="s">
        <v>3</v>
      </c>
      <c r="C109" s="13"/>
      <c r="D109" s="13"/>
      <c r="E109" s="3"/>
    </row>
    <row r="110" spans="1:9" ht="15.75" x14ac:dyDescent="0.25">
      <c r="B110" s="13"/>
      <c r="C110" s="13"/>
      <c r="D110" s="13" t="s">
        <v>2</v>
      </c>
      <c r="E110" s="26">
        <v>7545453.3799999999</v>
      </c>
      <c r="F110" s="25"/>
      <c r="G110" s="25"/>
    </row>
    <row r="111" spans="1:9" ht="15.75" x14ac:dyDescent="0.25">
      <c r="A111" s="15" t="s">
        <v>1</v>
      </c>
      <c r="E111" s="2">
        <f>SUM(E95:E110)</f>
        <v>116860728.25</v>
      </c>
    </row>
    <row r="112" spans="1:9" ht="30" customHeight="1" x14ac:dyDescent="0.35">
      <c r="A112" s="23" t="s">
        <v>0</v>
      </c>
      <c r="B112" s="24"/>
      <c r="C112" s="24"/>
      <c r="D112" s="24"/>
      <c r="E112" s="1">
        <f>SUM(E93,E111)</f>
        <v>362362868.18000001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D7215-60BA-495C-8114-BAACA068E216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52" t="s">
        <v>66</v>
      </c>
      <c r="B1" s="52"/>
      <c r="C1" s="52"/>
      <c r="D1" s="52"/>
      <c r="E1" s="52"/>
      <c r="F1" s="52"/>
      <c r="G1" s="52"/>
      <c r="H1" s="52"/>
      <c r="I1" s="52"/>
    </row>
    <row r="2" spans="1:9" ht="15.75" x14ac:dyDescent="0.25">
      <c r="A2" s="53" t="s">
        <v>63</v>
      </c>
      <c r="B2" s="53"/>
      <c r="C2" s="53"/>
      <c r="D2" s="53"/>
      <c r="E2" s="53"/>
      <c r="F2" s="53"/>
      <c r="G2" s="53"/>
      <c r="H2" s="53"/>
      <c r="I2" s="53"/>
    </row>
    <row r="3" spans="1:9" ht="15.75" x14ac:dyDescent="0.25">
      <c r="A3" s="52" t="s">
        <v>62</v>
      </c>
      <c r="B3" s="52"/>
      <c r="C3" s="52"/>
      <c r="D3" s="52"/>
      <c r="E3" s="52"/>
      <c r="F3" s="52"/>
      <c r="G3" s="52"/>
      <c r="H3" s="52"/>
      <c r="I3" s="52"/>
    </row>
    <row r="4" spans="1:9" ht="15.75" x14ac:dyDescent="0.25">
      <c r="A4" s="52"/>
      <c r="B4" s="52"/>
      <c r="C4" s="52"/>
      <c r="D4" s="52"/>
      <c r="E4" s="52"/>
      <c r="F4" s="52"/>
      <c r="G4" s="52"/>
      <c r="H4" s="52"/>
      <c r="I4" s="52"/>
    </row>
    <row r="5" spans="1:9" ht="15.75" x14ac:dyDescent="0.25">
      <c r="A5" s="13"/>
      <c r="B5" s="13"/>
      <c r="C5" s="13"/>
      <c r="D5" s="13"/>
      <c r="E5" s="14"/>
      <c r="F5" s="14"/>
      <c r="G5" s="14"/>
      <c r="H5" s="12"/>
      <c r="I5" s="12"/>
    </row>
    <row r="6" spans="1:9" ht="15.75" customHeight="1" x14ac:dyDescent="0.25">
      <c r="A6" s="52" t="s">
        <v>61</v>
      </c>
      <c r="B6" s="52"/>
      <c r="C6" s="52"/>
      <c r="D6" s="52"/>
      <c r="E6" s="54" t="s">
        <v>60</v>
      </c>
    </row>
    <row r="7" spans="1:9" ht="15" customHeight="1" x14ac:dyDescent="0.25">
      <c r="A7" s="52"/>
      <c r="B7" s="52"/>
      <c r="C7" s="52"/>
      <c r="D7" s="52"/>
      <c r="E7" s="54"/>
    </row>
    <row r="8" spans="1:9" ht="15.75" x14ac:dyDescent="0.25">
      <c r="A8" s="15" t="s">
        <v>59</v>
      </c>
      <c r="B8" s="13"/>
      <c r="C8" s="13"/>
      <c r="D8" s="13"/>
      <c r="E8" s="16"/>
    </row>
    <row r="9" spans="1:9" ht="15.75" x14ac:dyDescent="0.25">
      <c r="A9" s="13"/>
      <c r="B9" s="13" t="s">
        <v>58</v>
      </c>
      <c r="C9" s="13"/>
      <c r="D9" s="13"/>
      <c r="E9" s="16"/>
    </row>
    <row r="10" spans="1:9" ht="15.75" x14ac:dyDescent="0.25">
      <c r="A10" s="13"/>
      <c r="B10" s="13"/>
      <c r="C10" s="13" t="s">
        <v>57</v>
      </c>
      <c r="D10" s="13"/>
    </row>
    <row r="11" spans="1:9" ht="15.75" customHeight="1" x14ac:dyDescent="0.25">
      <c r="A11" s="13"/>
      <c r="B11" s="13"/>
      <c r="C11" s="13"/>
      <c r="D11" s="13" t="s">
        <v>56</v>
      </c>
      <c r="E11" s="27">
        <v>15286878.09</v>
      </c>
    </row>
    <row r="12" spans="1:9" ht="15.75" x14ac:dyDescent="0.25">
      <c r="A12" s="13"/>
      <c r="B12" s="13"/>
      <c r="C12" s="13"/>
      <c r="D12" s="13" t="s">
        <v>55</v>
      </c>
      <c r="E12" s="27">
        <v>30751354.329999998</v>
      </c>
    </row>
    <row r="13" spans="1:9" ht="15.75" x14ac:dyDescent="0.25">
      <c r="A13" s="13"/>
      <c r="B13" s="13"/>
      <c r="C13" s="13"/>
      <c r="D13" s="13" t="s">
        <v>54</v>
      </c>
      <c r="E13" s="27">
        <v>1889458.5799999998</v>
      </c>
    </row>
    <row r="14" spans="1:9" ht="15.75" x14ac:dyDescent="0.25">
      <c r="A14" s="13"/>
      <c r="B14" s="13"/>
      <c r="C14" s="13" t="s">
        <v>53</v>
      </c>
      <c r="D14" s="13"/>
      <c r="E14" s="8">
        <f>SUM(E11:E13)</f>
        <v>47927691</v>
      </c>
    </row>
    <row r="15" spans="1:9" ht="15.75" x14ac:dyDescent="0.25">
      <c r="A15" s="13"/>
      <c r="B15" s="13"/>
      <c r="C15" s="13" t="s">
        <v>52</v>
      </c>
      <c r="D15" s="13"/>
      <c r="E15" s="6"/>
    </row>
    <row r="16" spans="1:9" ht="15.75" x14ac:dyDescent="0.25">
      <c r="A16" s="13"/>
      <c r="B16" s="13"/>
      <c r="C16" s="13"/>
      <c r="D16" s="13" t="s">
        <v>51</v>
      </c>
      <c r="E16" s="28">
        <v>8650076.8100000005</v>
      </c>
    </row>
    <row r="17" spans="1:5" ht="15.75" x14ac:dyDescent="0.25">
      <c r="A17" s="13"/>
      <c r="B17" s="13"/>
      <c r="C17" s="13"/>
      <c r="D17" s="13" t="s">
        <v>50</v>
      </c>
      <c r="E17" s="27">
        <v>32452062.890000001</v>
      </c>
    </row>
    <row r="18" spans="1:5" ht="15.75" x14ac:dyDescent="0.25">
      <c r="A18" s="13"/>
      <c r="B18" s="13"/>
      <c r="C18" s="18"/>
      <c r="D18" s="13" t="s">
        <v>49</v>
      </c>
      <c r="E18" s="27">
        <v>1771987.45</v>
      </c>
    </row>
    <row r="19" spans="1:5" ht="15.75" x14ac:dyDescent="0.25">
      <c r="A19" s="13"/>
      <c r="B19" s="13"/>
      <c r="C19" s="13" t="s">
        <v>48</v>
      </c>
      <c r="D19" s="13"/>
      <c r="E19" s="8">
        <f>SUM(E16:E18)</f>
        <v>42874127.150000006</v>
      </c>
    </row>
    <row r="20" spans="1:5" ht="15.75" x14ac:dyDescent="0.25">
      <c r="A20" s="13"/>
      <c r="B20" s="13" t="s">
        <v>47</v>
      </c>
      <c r="C20" s="13"/>
      <c r="D20" s="13"/>
      <c r="E20" s="3"/>
    </row>
    <row r="21" spans="1:5" ht="15.75" x14ac:dyDescent="0.25">
      <c r="A21" s="13"/>
      <c r="B21" s="13"/>
      <c r="C21" s="13" t="s">
        <v>46</v>
      </c>
      <c r="D21" s="13"/>
      <c r="E21" s="27">
        <v>309433109.17000002</v>
      </c>
    </row>
    <row r="22" spans="1:5" ht="15.75" x14ac:dyDescent="0.25">
      <c r="A22" s="13"/>
      <c r="B22" s="13"/>
      <c r="C22" s="13" t="s">
        <v>45</v>
      </c>
      <c r="D22" s="13"/>
      <c r="E22" s="25">
        <v>0</v>
      </c>
    </row>
    <row r="23" spans="1:5" ht="15.75" x14ac:dyDescent="0.25">
      <c r="A23" s="13"/>
      <c r="B23" s="13"/>
      <c r="C23" s="13" t="s">
        <v>44</v>
      </c>
      <c r="D23" s="13"/>
      <c r="E23" s="7"/>
    </row>
    <row r="24" spans="1:5" ht="15.75" x14ac:dyDescent="0.25">
      <c r="A24" s="13"/>
      <c r="B24" s="13"/>
      <c r="C24" s="13"/>
      <c r="D24" s="13" t="s">
        <v>43</v>
      </c>
      <c r="E24" s="4">
        <v>0</v>
      </c>
    </row>
    <row r="25" spans="1:5" ht="15.75" x14ac:dyDescent="0.25">
      <c r="A25" s="13"/>
      <c r="B25" s="13"/>
      <c r="C25" s="13"/>
      <c r="D25" s="13" t="s">
        <v>42</v>
      </c>
      <c r="E25" s="4">
        <v>0</v>
      </c>
    </row>
    <row r="26" spans="1:5" ht="15.75" x14ac:dyDescent="0.25">
      <c r="A26" s="13"/>
      <c r="B26" s="13"/>
      <c r="C26" s="13"/>
      <c r="D26" s="13" t="s">
        <v>41</v>
      </c>
      <c r="E26" s="4">
        <v>0</v>
      </c>
    </row>
    <row r="27" spans="1:5" ht="15.75" x14ac:dyDescent="0.25">
      <c r="A27" s="13"/>
      <c r="B27" s="13"/>
      <c r="C27" s="13"/>
      <c r="D27" s="13" t="s">
        <v>40</v>
      </c>
      <c r="E27" s="27">
        <v>356844185</v>
      </c>
    </row>
    <row r="28" spans="1:5" ht="15.75" x14ac:dyDescent="0.25">
      <c r="A28" s="13"/>
      <c r="B28" s="13"/>
      <c r="C28" s="13" t="s">
        <v>39</v>
      </c>
      <c r="D28" s="13"/>
      <c r="E28" s="7"/>
    </row>
    <row r="29" spans="1:5" ht="15.75" x14ac:dyDescent="0.25">
      <c r="A29" s="13"/>
      <c r="B29" s="13"/>
      <c r="C29" s="13"/>
      <c r="D29" s="13" t="s">
        <v>38</v>
      </c>
      <c r="E29" s="29">
        <v>22191005.960000001</v>
      </c>
    </row>
    <row r="30" spans="1:5" ht="15.75" x14ac:dyDescent="0.25">
      <c r="A30" s="13"/>
      <c r="B30" s="13"/>
      <c r="C30" s="13"/>
      <c r="D30" s="13" t="s">
        <v>37</v>
      </c>
      <c r="E30" s="5">
        <v>0</v>
      </c>
    </row>
    <row r="31" spans="1:5" ht="15.75" x14ac:dyDescent="0.25">
      <c r="A31" s="13"/>
      <c r="B31" s="13"/>
      <c r="C31" s="13" t="s">
        <v>36</v>
      </c>
      <c r="D31" s="13"/>
      <c r="E31" s="6">
        <v>0</v>
      </c>
    </row>
    <row r="32" spans="1:5" ht="15.75" x14ac:dyDescent="0.25">
      <c r="A32" s="13"/>
      <c r="B32" s="13"/>
      <c r="C32" s="13" t="s">
        <v>35</v>
      </c>
      <c r="D32" s="13"/>
      <c r="E32" s="3"/>
    </row>
    <row r="33" spans="1:5" ht="15.75" x14ac:dyDescent="0.25">
      <c r="A33" s="13"/>
      <c r="B33" s="13"/>
      <c r="C33" s="13"/>
      <c r="D33" s="13" t="s">
        <v>34</v>
      </c>
      <c r="E33" s="6">
        <v>0</v>
      </c>
    </row>
    <row r="34" spans="1:5" ht="15.75" x14ac:dyDescent="0.25">
      <c r="A34" s="13"/>
      <c r="B34" s="13"/>
      <c r="C34" s="13"/>
      <c r="D34" s="13" t="s">
        <v>33</v>
      </c>
      <c r="E34" s="6">
        <v>0</v>
      </c>
    </row>
    <row r="35" spans="1:5" ht="15.75" x14ac:dyDescent="0.25">
      <c r="A35" s="13"/>
      <c r="B35" s="13"/>
      <c r="C35" s="13"/>
      <c r="D35" s="13" t="s">
        <v>32</v>
      </c>
      <c r="E35" s="5">
        <v>0</v>
      </c>
    </row>
    <row r="36" spans="1:5" ht="15.75" x14ac:dyDescent="0.25">
      <c r="A36" s="13"/>
      <c r="B36" s="13" t="s">
        <v>31</v>
      </c>
      <c r="C36" s="13"/>
      <c r="D36" s="13"/>
      <c r="E36" s="17">
        <v>0</v>
      </c>
    </row>
    <row r="37" spans="1:5" ht="15.75" x14ac:dyDescent="0.25">
      <c r="A37" s="13"/>
      <c r="B37" s="15" t="s">
        <v>30</v>
      </c>
      <c r="C37" s="13"/>
      <c r="D37" s="13"/>
      <c r="E37" s="8">
        <f>SUM(E14,E19,E21:E36)</f>
        <v>779270118.28000009</v>
      </c>
    </row>
    <row r="38" spans="1:5" ht="15.75" x14ac:dyDescent="0.25">
      <c r="A38" s="13"/>
      <c r="B38" s="15"/>
      <c r="C38" s="13"/>
      <c r="D38" s="13"/>
      <c r="E38" s="9"/>
    </row>
    <row r="39" spans="1:5" ht="15.75" x14ac:dyDescent="0.25">
      <c r="A39" s="15" t="s">
        <v>29</v>
      </c>
      <c r="B39" s="15"/>
      <c r="C39" s="13"/>
      <c r="D39" s="13"/>
      <c r="E39" s="6"/>
    </row>
    <row r="40" spans="1:5" ht="15.75" x14ac:dyDescent="0.25">
      <c r="A40" s="15" t="s">
        <v>28</v>
      </c>
      <c r="B40" s="13"/>
      <c r="C40" s="13"/>
      <c r="D40" s="13"/>
      <c r="E40" s="6"/>
    </row>
    <row r="41" spans="1:5" ht="15.75" x14ac:dyDescent="0.25">
      <c r="A41" s="13"/>
      <c r="B41" s="15" t="s">
        <v>10</v>
      </c>
      <c r="C41" s="13"/>
      <c r="D41" s="13"/>
      <c r="E41" s="3"/>
    </row>
    <row r="42" spans="1:5" ht="15.75" x14ac:dyDescent="0.25">
      <c r="A42" s="13"/>
      <c r="B42" s="13"/>
      <c r="C42" s="13"/>
      <c r="D42" s="13" t="s">
        <v>26</v>
      </c>
      <c r="E42" s="29">
        <v>87289454.780000001</v>
      </c>
    </row>
    <row r="43" spans="1:5" ht="15.75" x14ac:dyDescent="0.25">
      <c r="A43" s="13"/>
      <c r="B43" s="13"/>
      <c r="C43" s="13"/>
      <c r="D43" s="13" t="s">
        <v>25</v>
      </c>
      <c r="E43" s="29">
        <v>97475837.949999988</v>
      </c>
    </row>
    <row r="44" spans="1:5" ht="15.75" x14ac:dyDescent="0.25">
      <c r="A44" s="13"/>
      <c r="B44" s="13"/>
      <c r="C44" s="13"/>
      <c r="D44" s="13" t="s">
        <v>2</v>
      </c>
      <c r="E44" s="29">
        <v>4364494.3899999997</v>
      </c>
    </row>
    <row r="45" spans="1:5" ht="15.75" x14ac:dyDescent="0.25">
      <c r="A45" s="13"/>
      <c r="B45" s="15" t="s">
        <v>9</v>
      </c>
      <c r="C45" s="13"/>
      <c r="D45" s="13"/>
      <c r="E45" s="3"/>
    </row>
    <row r="46" spans="1:5" ht="15.75" x14ac:dyDescent="0.25">
      <c r="A46" s="13"/>
      <c r="B46" s="13"/>
      <c r="C46" s="19"/>
      <c r="D46" s="13" t="s">
        <v>26</v>
      </c>
      <c r="E46" s="25">
        <v>0</v>
      </c>
    </row>
    <row r="47" spans="1:5" ht="15.75" x14ac:dyDescent="0.25">
      <c r="A47" s="13"/>
      <c r="B47" s="13"/>
      <c r="C47" s="13"/>
      <c r="D47" s="13" t="s">
        <v>25</v>
      </c>
      <c r="E47" s="25">
        <v>0</v>
      </c>
    </row>
    <row r="48" spans="1:5" ht="15.75" x14ac:dyDescent="0.25">
      <c r="A48" s="13"/>
      <c r="B48" s="13"/>
      <c r="C48" s="13"/>
      <c r="D48" s="13" t="s">
        <v>2</v>
      </c>
      <c r="E48" s="25">
        <v>0</v>
      </c>
    </row>
    <row r="49" spans="1:5" ht="15.75" x14ac:dyDescent="0.25">
      <c r="A49" s="13"/>
      <c r="B49" s="15" t="s">
        <v>8</v>
      </c>
      <c r="C49" s="13"/>
      <c r="D49" s="13"/>
      <c r="E49" s="5"/>
    </row>
    <row r="50" spans="1:5" ht="15.75" x14ac:dyDescent="0.25">
      <c r="A50" s="20"/>
      <c r="B50" s="20"/>
      <c r="C50" s="20"/>
      <c r="D50" s="13" t="s">
        <v>26</v>
      </c>
      <c r="E50" s="28">
        <v>16360717.310000001</v>
      </c>
    </row>
    <row r="51" spans="1:5" ht="15.75" x14ac:dyDescent="0.25">
      <c r="A51" s="13"/>
      <c r="B51" s="13"/>
      <c r="C51" s="13"/>
      <c r="D51" s="13" t="s">
        <v>25</v>
      </c>
      <c r="E51" s="28">
        <v>4358177.24</v>
      </c>
    </row>
    <row r="52" spans="1:5" ht="15.75" x14ac:dyDescent="0.25">
      <c r="A52" s="13"/>
      <c r="B52" s="13"/>
      <c r="C52" s="13"/>
      <c r="D52" s="13" t="s">
        <v>2</v>
      </c>
      <c r="E52" s="29">
        <v>47320</v>
      </c>
    </row>
    <row r="53" spans="1:5" ht="15.75" x14ac:dyDescent="0.25">
      <c r="A53" s="13"/>
      <c r="B53" s="15" t="s">
        <v>7</v>
      </c>
      <c r="C53" s="13"/>
      <c r="D53" s="13"/>
      <c r="E53" s="5"/>
    </row>
    <row r="54" spans="1:5" ht="15.75" x14ac:dyDescent="0.25">
      <c r="A54" s="13"/>
      <c r="B54" s="13"/>
      <c r="C54" s="13"/>
      <c r="D54" s="13" t="s">
        <v>26</v>
      </c>
      <c r="E54" s="17">
        <v>0</v>
      </c>
    </row>
    <row r="55" spans="1:5" ht="15.75" x14ac:dyDescent="0.25">
      <c r="A55" s="13"/>
      <c r="B55" s="13"/>
      <c r="C55" s="13"/>
      <c r="D55" s="13" t="s">
        <v>25</v>
      </c>
      <c r="E55" s="17">
        <v>0</v>
      </c>
    </row>
    <row r="56" spans="1:5" ht="15.75" x14ac:dyDescent="0.25">
      <c r="A56" s="13"/>
      <c r="B56" s="13"/>
      <c r="C56" s="19"/>
      <c r="D56" s="13" t="s">
        <v>2</v>
      </c>
      <c r="E56" s="17">
        <v>0</v>
      </c>
    </row>
    <row r="57" spans="1:5" ht="15.75" x14ac:dyDescent="0.25">
      <c r="A57" s="13"/>
      <c r="B57" s="15" t="s">
        <v>6</v>
      </c>
      <c r="C57" s="13"/>
      <c r="D57" s="13"/>
      <c r="E57" s="11"/>
    </row>
    <row r="58" spans="1:5" ht="15.75" x14ac:dyDescent="0.25">
      <c r="A58" s="13"/>
      <c r="B58" s="13"/>
      <c r="C58" s="13"/>
      <c r="D58" s="13" t="s">
        <v>26</v>
      </c>
      <c r="E58" s="4">
        <v>0</v>
      </c>
    </row>
    <row r="59" spans="1:5" ht="15.75" x14ac:dyDescent="0.25">
      <c r="A59" s="13"/>
      <c r="B59" s="13"/>
      <c r="C59" s="13"/>
      <c r="D59" s="13" t="s">
        <v>25</v>
      </c>
      <c r="E59" s="4">
        <v>0</v>
      </c>
    </row>
    <row r="60" spans="1:5" ht="15.75" x14ac:dyDescent="0.25">
      <c r="A60" s="13"/>
      <c r="B60" s="13"/>
      <c r="C60" s="13"/>
      <c r="D60" s="13" t="s">
        <v>2</v>
      </c>
      <c r="E60" s="17">
        <v>0</v>
      </c>
    </row>
    <row r="61" spans="1:5" ht="15.75" x14ac:dyDescent="0.25">
      <c r="A61" s="13"/>
      <c r="B61" s="15" t="s">
        <v>5</v>
      </c>
      <c r="C61" s="13"/>
      <c r="D61" s="13"/>
      <c r="E61" s="11"/>
    </row>
    <row r="62" spans="1:5" ht="15.75" x14ac:dyDescent="0.25">
      <c r="A62" s="13"/>
      <c r="B62" s="13"/>
      <c r="C62" s="13"/>
      <c r="D62" s="13" t="s">
        <v>26</v>
      </c>
      <c r="E62" s="28">
        <v>12414137.630000001</v>
      </c>
    </row>
    <row r="63" spans="1:5" ht="15.75" x14ac:dyDescent="0.25">
      <c r="A63" s="13"/>
      <c r="B63" s="15"/>
      <c r="C63" s="13"/>
      <c r="D63" s="13" t="s">
        <v>25</v>
      </c>
      <c r="E63" s="28">
        <v>20380192.550000001</v>
      </c>
    </row>
    <row r="64" spans="1:5" ht="15.75" x14ac:dyDescent="0.25">
      <c r="A64" s="13"/>
      <c r="B64" s="13"/>
      <c r="C64" s="13"/>
      <c r="D64" s="13" t="s">
        <v>2</v>
      </c>
      <c r="E64" s="28">
        <v>118089.60000000009</v>
      </c>
    </row>
    <row r="65" spans="1:5" ht="15.75" x14ac:dyDescent="0.25">
      <c r="A65" s="13"/>
      <c r="B65" s="15" t="s">
        <v>4</v>
      </c>
      <c r="C65" s="13"/>
      <c r="D65" s="13"/>
      <c r="E65" s="5"/>
    </row>
    <row r="66" spans="1:5" ht="15.75" x14ac:dyDescent="0.25">
      <c r="A66" s="13"/>
      <c r="B66" s="13"/>
      <c r="C66" s="13"/>
      <c r="D66" s="13" t="s">
        <v>26</v>
      </c>
      <c r="E66" s="28">
        <v>27972000.649999999</v>
      </c>
    </row>
    <row r="67" spans="1:5" ht="15.75" x14ac:dyDescent="0.25">
      <c r="A67" s="13"/>
      <c r="B67" s="13"/>
      <c r="C67" s="13"/>
      <c r="D67" s="13" t="s">
        <v>25</v>
      </c>
      <c r="E67" s="28">
        <v>20215713.659999996</v>
      </c>
    </row>
    <row r="68" spans="1:5" ht="15.75" x14ac:dyDescent="0.25">
      <c r="A68" s="13"/>
      <c r="B68" s="13"/>
      <c r="C68" s="13"/>
      <c r="D68" s="13" t="s">
        <v>2</v>
      </c>
      <c r="E68" s="28">
        <v>532907.07999999914</v>
      </c>
    </row>
    <row r="69" spans="1:5" ht="15.75" x14ac:dyDescent="0.25">
      <c r="A69" s="13"/>
      <c r="B69" s="15" t="s">
        <v>27</v>
      </c>
      <c r="C69" s="13"/>
      <c r="D69" s="13"/>
      <c r="E69" s="3"/>
    </row>
    <row r="70" spans="1:5" ht="15.75" x14ac:dyDescent="0.25">
      <c r="A70" s="13"/>
      <c r="B70" s="13"/>
      <c r="C70" s="13"/>
      <c r="D70" s="13" t="s">
        <v>26</v>
      </c>
      <c r="E70" s="6">
        <v>0</v>
      </c>
    </row>
    <row r="71" spans="1:5" ht="15.75" x14ac:dyDescent="0.25">
      <c r="A71" s="13"/>
      <c r="B71" s="13"/>
      <c r="C71" s="13"/>
      <c r="D71" s="13" t="s">
        <v>25</v>
      </c>
      <c r="E71" s="6">
        <v>0</v>
      </c>
    </row>
    <row r="72" spans="1:5" ht="15.75" x14ac:dyDescent="0.25">
      <c r="A72" s="13"/>
      <c r="B72" s="13"/>
      <c r="C72" s="13"/>
      <c r="D72" s="13" t="s">
        <v>2</v>
      </c>
      <c r="E72" s="10">
        <v>0</v>
      </c>
    </row>
    <row r="73" spans="1:5" ht="15.75" x14ac:dyDescent="0.25">
      <c r="A73" s="13"/>
      <c r="B73" s="15" t="s">
        <v>24</v>
      </c>
      <c r="C73" s="13"/>
      <c r="D73" s="13"/>
      <c r="E73" s="3"/>
    </row>
    <row r="74" spans="1:5" ht="15.75" x14ac:dyDescent="0.25">
      <c r="A74" s="13"/>
      <c r="B74" s="13"/>
      <c r="C74" s="13" t="s">
        <v>23</v>
      </c>
      <c r="D74" s="13"/>
      <c r="E74" s="6"/>
    </row>
    <row r="75" spans="1:5" ht="15.75" x14ac:dyDescent="0.25">
      <c r="A75" s="13"/>
      <c r="B75" s="13"/>
      <c r="C75" s="13"/>
      <c r="D75" s="13" t="s">
        <v>22</v>
      </c>
      <c r="E75" s="28">
        <v>979925.4</v>
      </c>
    </row>
    <row r="76" spans="1:5" ht="15.75" x14ac:dyDescent="0.25">
      <c r="A76" s="13"/>
      <c r="B76" s="13"/>
      <c r="C76" s="13"/>
      <c r="D76" s="13" t="s">
        <v>21</v>
      </c>
      <c r="E76" s="17">
        <v>0</v>
      </c>
    </row>
    <row r="77" spans="1:5" ht="15.75" x14ac:dyDescent="0.25">
      <c r="A77" s="13"/>
      <c r="B77" s="13"/>
      <c r="C77" s="21" t="s">
        <v>20</v>
      </c>
      <c r="D77" s="13"/>
      <c r="E77" s="6"/>
    </row>
    <row r="78" spans="1:5" ht="15.75" x14ac:dyDescent="0.25">
      <c r="A78" s="13"/>
      <c r="B78" s="13"/>
      <c r="C78" s="13"/>
      <c r="D78" s="13" t="s">
        <v>14</v>
      </c>
      <c r="E78" s="28">
        <v>3128937.36</v>
      </c>
    </row>
    <row r="79" spans="1:5" ht="15.75" x14ac:dyDescent="0.25">
      <c r="A79" s="13"/>
      <c r="B79" s="13"/>
      <c r="C79" s="13"/>
      <c r="D79" s="13" t="s">
        <v>13</v>
      </c>
      <c r="E79" s="28">
        <v>4083341.96</v>
      </c>
    </row>
    <row r="80" spans="1:5" ht="15.75" x14ac:dyDescent="0.25">
      <c r="A80" s="13"/>
      <c r="B80" s="13"/>
      <c r="C80" s="13" t="s">
        <v>19</v>
      </c>
      <c r="D80" s="13"/>
      <c r="E80" s="7"/>
    </row>
    <row r="81" spans="1:9" ht="15.75" x14ac:dyDescent="0.25">
      <c r="A81" s="13"/>
      <c r="B81" s="13"/>
      <c r="C81" s="13"/>
      <c r="D81" s="21" t="s">
        <v>14</v>
      </c>
      <c r="E81" s="29">
        <v>50752222.829999998</v>
      </c>
    </row>
    <row r="82" spans="1:9" ht="15.75" x14ac:dyDescent="0.25">
      <c r="A82" s="13"/>
      <c r="B82" s="13"/>
      <c r="C82" s="13"/>
      <c r="D82" s="21" t="s">
        <v>13</v>
      </c>
      <c r="E82" s="29">
        <v>6025624</v>
      </c>
    </row>
    <row r="83" spans="1:9" ht="15.75" x14ac:dyDescent="0.25">
      <c r="A83" s="13"/>
      <c r="B83" s="13"/>
      <c r="C83" s="13" t="s">
        <v>18</v>
      </c>
      <c r="D83" s="13"/>
      <c r="E83" s="6"/>
    </row>
    <row r="84" spans="1:9" ht="15.75" x14ac:dyDescent="0.25">
      <c r="A84" s="13"/>
      <c r="B84" s="13"/>
      <c r="C84" s="13"/>
      <c r="D84" s="13" t="s">
        <v>14</v>
      </c>
      <c r="E84" s="28">
        <v>28074263.210000001</v>
      </c>
    </row>
    <row r="85" spans="1:9" ht="15.75" x14ac:dyDescent="0.25">
      <c r="A85" s="13"/>
      <c r="B85" s="13"/>
      <c r="C85" s="13"/>
      <c r="D85" s="13" t="s">
        <v>13</v>
      </c>
      <c r="E85" s="28">
        <v>23268274.149999999</v>
      </c>
    </row>
    <row r="86" spans="1:9" ht="15.75" x14ac:dyDescent="0.25">
      <c r="A86" s="13"/>
      <c r="B86" s="13"/>
      <c r="C86" s="13" t="s">
        <v>17</v>
      </c>
      <c r="D86" s="13"/>
      <c r="E86" s="6"/>
    </row>
    <row r="87" spans="1:9" ht="15.75" x14ac:dyDescent="0.25">
      <c r="A87" s="13"/>
      <c r="B87" s="13"/>
      <c r="C87" s="13"/>
      <c r="D87" s="13" t="s">
        <v>14</v>
      </c>
      <c r="E87" s="25">
        <v>0</v>
      </c>
    </row>
    <row r="88" spans="1:9" ht="15.75" x14ac:dyDescent="0.25">
      <c r="A88" s="13"/>
      <c r="B88" s="13"/>
      <c r="C88" s="13"/>
      <c r="D88" s="13" t="s">
        <v>13</v>
      </c>
      <c r="E88" s="25">
        <v>0</v>
      </c>
    </row>
    <row r="89" spans="1:9" ht="15.75" x14ac:dyDescent="0.25">
      <c r="A89" s="13"/>
      <c r="B89" s="13"/>
      <c r="C89" s="13" t="s">
        <v>16</v>
      </c>
      <c r="D89" s="13"/>
      <c r="E89" s="6"/>
    </row>
    <row r="90" spans="1:9" ht="15.75" x14ac:dyDescent="0.25">
      <c r="A90" s="13"/>
      <c r="B90" s="13"/>
      <c r="C90" s="13"/>
      <c r="D90" s="13" t="s">
        <v>15</v>
      </c>
      <c r="E90" s="6">
        <v>0</v>
      </c>
    </row>
    <row r="91" spans="1:9" ht="15.75" x14ac:dyDescent="0.25">
      <c r="A91" s="13"/>
      <c r="B91" s="13"/>
      <c r="C91" s="13"/>
      <c r="D91" s="13" t="s">
        <v>14</v>
      </c>
      <c r="E91" s="4">
        <v>0</v>
      </c>
    </row>
    <row r="92" spans="1:9" ht="15.75" x14ac:dyDescent="0.25">
      <c r="A92" s="13"/>
      <c r="B92" s="13"/>
      <c r="C92" s="13"/>
      <c r="D92" s="13" t="s">
        <v>13</v>
      </c>
      <c r="E92" s="4">
        <v>0</v>
      </c>
    </row>
    <row r="93" spans="1:9" ht="15.75" x14ac:dyDescent="0.25">
      <c r="A93" s="15" t="s">
        <v>12</v>
      </c>
      <c r="D93" s="13"/>
      <c r="E93" s="8">
        <f>SUM(E41:E92)</f>
        <v>407841631.74999988</v>
      </c>
    </row>
    <row r="94" spans="1:9" ht="15.75" x14ac:dyDescent="0.25">
      <c r="A94" s="15" t="s">
        <v>11</v>
      </c>
      <c r="B94" s="13"/>
      <c r="C94" s="15"/>
      <c r="D94" s="21"/>
      <c r="E94" s="6"/>
    </row>
    <row r="95" spans="1:9" ht="15.75" x14ac:dyDescent="0.25">
      <c r="A95" s="13"/>
      <c r="B95" s="15" t="s">
        <v>10</v>
      </c>
      <c r="C95" s="13"/>
      <c r="D95" s="13"/>
      <c r="E95" s="7"/>
      <c r="H95" s="22"/>
      <c r="I95" s="16"/>
    </row>
    <row r="96" spans="1:9" ht="15.75" x14ac:dyDescent="0.25">
      <c r="A96" s="13"/>
      <c r="B96" s="13"/>
      <c r="C96" s="13"/>
      <c r="D96" s="13" t="s">
        <v>2</v>
      </c>
      <c r="E96" s="25">
        <v>0</v>
      </c>
      <c r="G96" s="13"/>
      <c r="I96" s="16"/>
    </row>
    <row r="97" spans="1:9" ht="15.75" x14ac:dyDescent="0.25">
      <c r="A97" s="13"/>
      <c r="B97" s="15" t="s">
        <v>9</v>
      </c>
      <c r="C97" s="13"/>
      <c r="D97" s="13"/>
      <c r="E97" s="6"/>
      <c r="F97" s="22"/>
      <c r="G97" s="13"/>
      <c r="H97" s="22"/>
      <c r="I97" s="16"/>
    </row>
    <row r="98" spans="1:9" ht="15.75" x14ac:dyDescent="0.25">
      <c r="B98" s="13"/>
      <c r="C98" s="13"/>
      <c r="D98" s="13" t="s">
        <v>2</v>
      </c>
      <c r="E98" s="25">
        <v>0</v>
      </c>
    </row>
    <row r="99" spans="1:9" ht="15.75" customHeight="1" x14ac:dyDescent="0.25">
      <c r="B99" s="15" t="s">
        <v>8</v>
      </c>
      <c r="C99" s="13"/>
      <c r="D99" s="13"/>
      <c r="E99" s="3"/>
    </row>
    <row r="100" spans="1:9" ht="15.75" customHeight="1" x14ac:dyDescent="0.25">
      <c r="B100" s="13"/>
      <c r="C100" s="13"/>
      <c r="D100" s="13" t="s">
        <v>2</v>
      </c>
      <c r="E100" s="25">
        <v>0</v>
      </c>
    </row>
    <row r="101" spans="1:9" ht="15.75" customHeight="1" x14ac:dyDescent="0.25">
      <c r="B101" s="15" t="s">
        <v>7</v>
      </c>
      <c r="C101" s="13"/>
      <c r="D101" s="13"/>
      <c r="E101" s="3"/>
    </row>
    <row r="102" spans="1:9" ht="15.75" x14ac:dyDescent="0.25">
      <c r="B102" s="13"/>
      <c r="C102" s="19"/>
      <c r="D102" s="13" t="s">
        <v>2</v>
      </c>
      <c r="E102" s="17">
        <v>0</v>
      </c>
    </row>
    <row r="103" spans="1:9" ht="15.75" x14ac:dyDescent="0.25">
      <c r="B103" s="15" t="s">
        <v>6</v>
      </c>
      <c r="C103" s="13"/>
      <c r="D103" s="13"/>
      <c r="E103" s="3"/>
    </row>
    <row r="104" spans="1:9" ht="15.75" x14ac:dyDescent="0.25">
      <c r="B104" s="13"/>
      <c r="C104" s="13"/>
      <c r="D104" s="13" t="s">
        <v>2</v>
      </c>
      <c r="E104" s="5">
        <v>0</v>
      </c>
    </row>
    <row r="105" spans="1:9" ht="15.75" x14ac:dyDescent="0.25">
      <c r="B105" s="15" t="s">
        <v>5</v>
      </c>
      <c r="C105" s="13"/>
      <c r="D105" s="13"/>
      <c r="E105" s="3"/>
    </row>
    <row r="106" spans="1:9" ht="15.75" x14ac:dyDescent="0.25">
      <c r="B106" s="13"/>
      <c r="C106" s="13"/>
      <c r="D106" s="13" t="s">
        <v>2</v>
      </c>
      <c r="E106" s="28">
        <v>2599154.9300000002</v>
      </c>
    </row>
    <row r="107" spans="1:9" ht="15.75" x14ac:dyDescent="0.25">
      <c r="B107" s="15" t="s">
        <v>4</v>
      </c>
      <c r="C107" s="13"/>
      <c r="D107" s="13"/>
      <c r="E107" s="3"/>
    </row>
    <row r="108" spans="1:9" ht="15.75" x14ac:dyDescent="0.25">
      <c r="B108" s="13"/>
      <c r="C108" s="13"/>
      <c r="D108" s="13" t="s">
        <v>2</v>
      </c>
      <c r="E108" s="28">
        <v>74000</v>
      </c>
    </row>
    <row r="109" spans="1:9" ht="15.75" x14ac:dyDescent="0.25">
      <c r="A109" s="15"/>
      <c r="B109" s="15" t="s">
        <v>3</v>
      </c>
      <c r="C109" s="13"/>
      <c r="D109" s="13"/>
      <c r="E109" s="3"/>
    </row>
    <row r="110" spans="1:9" ht="15.75" x14ac:dyDescent="0.25">
      <c r="B110" s="13"/>
      <c r="C110" s="13"/>
      <c r="D110" s="13" t="s">
        <v>2</v>
      </c>
      <c r="E110" s="29">
        <v>23942305.490000002</v>
      </c>
      <c r="F110" s="25"/>
      <c r="G110" s="25"/>
    </row>
    <row r="111" spans="1:9" ht="15.75" x14ac:dyDescent="0.25">
      <c r="A111" s="15" t="s">
        <v>1</v>
      </c>
      <c r="E111" s="2">
        <f>SUM(E95:E110)</f>
        <v>26615460.420000002</v>
      </c>
    </row>
    <row r="112" spans="1:9" ht="30" customHeight="1" x14ac:dyDescent="0.35">
      <c r="A112" s="23" t="s">
        <v>0</v>
      </c>
      <c r="B112" s="24"/>
      <c r="C112" s="24"/>
      <c r="D112" s="24"/>
      <c r="E112" s="1">
        <f>SUM(E93,E111)</f>
        <v>434457092.1699999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F047-DB39-49A8-A310-6E06AF9F09C8}">
  <dimension ref="A1:I112"/>
  <sheetViews>
    <sheetView topLeftCell="A7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52" t="s">
        <v>67</v>
      </c>
      <c r="B1" s="52"/>
      <c r="C1" s="52"/>
      <c r="D1" s="52"/>
      <c r="E1" s="52"/>
      <c r="F1" s="52"/>
      <c r="G1" s="52"/>
      <c r="H1" s="52"/>
      <c r="I1" s="52"/>
    </row>
    <row r="2" spans="1:9" ht="15.75" x14ac:dyDescent="0.25">
      <c r="A2" s="53" t="s">
        <v>63</v>
      </c>
      <c r="B2" s="53"/>
      <c r="C2" s="53"/>
      <c r="D2" s="53"/>
      <c r="E2" s="53"/>
      <c r="F2" s="53"/>
      <c r="G2" s="53"/>
      <c r="H2" s="53"/>
      <c r="I2" s="53"/>
    </row>
    <row r="3" spans="1:9" ht="15.75" x14ac:dyDescent="0.25">
      <c r="A3" s="52" t="s">
        <v>62</v>
      </c>
      <c r="B3" s="52"/>
      <c r="C3" s="52"/>
      <c r="D3" s="52"/>
      <c r="E3" s="52"/>
      <c r="F3" s="52"/>
      <c r="G3" s="52"/>
      <c r="H3" s="52"/>
      <c r="I3" s="52"/>
    </row>
    <row r="4" spans="1:9" ht="15.75" x14ac:dyDescent="0.25">
      <c r="A4" s="52"/>
      <c r="B4" s="52"/>
      <c r="C4" s="52"/>
      <c r="D4" s="52"/>
      <c r="E4" s="52"/>
      <c r="F4" s="52"/>
      <c r="G4" s="52"/>
      <c r="H4" s="52"/>
      <c r="I4" s="52"/>
    </row>
    <row r="5" spans="1:9" ht="15.75" x14ac:dyDescent="0.25">
      <c r="A5" s="13"/>
      <c r="B5" s="13"/>
      <c r="C5" s="13"/>
      <c r="D5" s="13"/>
      <c r="E5" s="14"/>
      <c r="F5" s="14"/>
      <c r="G5" s="14"/>
      <c r="H5" s="12"/>
      <c r="I5" s="12"/>
    </row>
    <row r="6" spans="1:9" ht="15.75" customHeight="1" x14ac:dyDescent="0.25">
      <c r="A6" s="52" t="s">
        <v>61</v>
      </c>
      <c r="B6" s="52"/>
      <c r="C6" s="52"/>
      <c r="D6" s="52"/>
      <c r="E6" s="54" t="s">
        <v>60</v>
      </c>
    </row>
    <row r="7" spans="1:9" ht="15" customHeight="1" x14ac:dyDescent="0.25">
      <c r="A7" s="52"/>
      <c r="B7" s="52"/>
      <c r="C7" s="52"/>
      <c r="D7" s="52"/>
      <c r="E7" s="54"/>
    </row>
    <row r="8" spans="1:9" ht="15.75" x14ac:dyDescent="0.25">
      <c r="A8" s="15" t="s">
        <v>59</v>
      </c>
      <c r="B8" s="13"/>
      <c r="C8" s="13"/>
      <c r="D8" s="13"/>
      <c r="E8" s="16"/>
    </row>
    <row r="9" spans="1:9" ht="15.75" x14ac:dyDescent="0.25">
      <c r="A9" s="13"/>
      <c r="B9" s="13" t="s">
        <v>58</v>
      </c>
      <c r="C9" s="13"/>
      <c r="D9" s="13"/>
      <c r="E9" s="16"/>
    </row>
    <row r="10" spans="1:9" ht="15.75" x14ac:dyDescent="0.25">
      <c r="A10" s="13"/>
      <c r="B10" s="13"/>
      <c r="C10" s="13" t="s">
        <v>57</v>
      </c>
      <c r="D10" s="13"/>
    </row>
    <row r="11" spans="1:9" ht="15.75" customHeight="1" x14ac:dyDescent="0.25">
      <c r="A11" s="13"/>
      <c r="B11" s="13"/>
      <c r="C11" s="13"/>
      <c r="D11" s="13" t="s">
        <v>56</v>
      </c>
      <c r="E11" s="30">
        <f>41190779.72+24834687.77</f>
        <v>66025467.489999995</v>
      </c>
    </row>
    <row r="12" spans="1:9" ht="15.75" x14ac:dyDescent="0.25">
      <c r="A12" s="13"/>
      <c r="B12" s="13"/>
      <c r="C12" s="13"/>
      <c r="D12" s="13" t="s">
        <v>55</v>
      </c>
      <c r="E12" s="30">
        <v>161628001.88</v>
      </c>
    </row>
    <row r="13" spans="1:9" ht="15.75" x14ac:dyDescent="0.25">
      <c r="A13" s="13"/>
      <c r="B13" s="13"/>
      <c r="C13" s="13"/>
      <c r="D13" s="13" t="s">
        <v>54</v>
      </c>
      <c r="E13" s="30">
        <v>12060256.84</v>
      </c>
    </row>
    <row r="14" spans="1:9" ht="15.75" x14ac:dyDescent="0.25">
      <c r="A14" s="13"/>
      <c r="B14" s="13"/>
      <c r="C14" s="13" t="s">
        <v>53</v>
      </c>
      <c r="D14" s="13"/>
      <c r="E14" s="8">
        <f>SUM(E11:E13)</f>
        <v>239713726.21000001</v>
      </c>
    </row>
    <row r="15" spans="1:9" ht="15.75" x14ac:dyDescent="0.25">
      <c r="A15" s="13"/>
      <c r="B15" s="13"/>
      <c r="C15" s="13" t="s">
        <v>52</v>
      </c>
      <c r="D15" s="13"/>
      <c r="E15" s="6"/>
    </row>
    <row r="16" spans="1:9" ht="15.75" x14ac:dyDescent="0.25">
      <c r="A16" s="13"/>
      <c r="B16" s="13"/>
      <c r="C16" s="13"/>
      <c r="D16" s="13" t="s">
        <v>51</v>
      </c>
      <c r="E16" s="30">
        <v>37999425.620000012</v>
      </c>
    </row>
    <row r="17" spans="1:5" ht="15.75" x14ac:dyDescent="0.25">
      <c r="A17" s="13"/>
      <c r="B17" s="13"/>
      <c r="C17" s="13"/>
      <c r="D17" s="13" t="s">
        <v>50</v>
      </c>
      <c r="E17" s="30">
        <v>92389700.080000013</v>
      </c>
    </row>
    <row r="18" spans="1:5" ht="15.75" x14ac:dyDescent="0.25">
      <c r="A18" s="13"/>
      <c r="B18" s="13"/>
      <c r="C18" s="18"/>
      <c r="D18" s="13" t="s">
        <v>49</v>
      </c>
      <c r="E18" s="30">
        <v>829941.45</v>
      </c>
    </row>
    <row r="19" spans="1:5" ht="15.75" x14ac:dyDescent="0.25">
      <c r="A19" s="13"/>
      <c r="B19" s="13"/>
      <c r="C19" s="13" t="s">
        <v>48</v>
      </c>
      <c r="D19" s="13"/>
      <c r="E19" s="8">
        <f>SUM(E16:E18)</f>
        <v>131219067.15000002</v>
      </c>
    </row>
    <row r="20" spans="1:5" ht="15.75" x14ac:dyDescent="0.25">
      <c r="A20" s="13"/>
      <c r="B20" s="13" t="s">
        <v>47</v>
      </c>
      <c r="C20" s="13"/>
      <c r="D20" s="13"/>
      <c r="E20" s="3"/>
    </row>
    <row r="21" spans="1:5" ht="15.75" x14ac:dyDescent="0.25">
      <c r="A21" s="13"/>
      <c r="B21" s="13"/>
      <c r="C21" s="13" t="s">
        <v>46</v>
      </c>
      <c r="D21" s="13"/>
      <c r="E21" s="30">
        <v>408531984</v>
      </c>
    </row>
    <row r="22" spans="1:5" ht="15.75" x14ac:dyDescent="0.25">
      <c r="A22" s="13"/>
      <c r="B22" s="13"/>
      <c r="C22" s="13" t="s">
        <v>45</v>
      </c>
      <c r="D22" s="13"/>
      <c r="E22" s="30">
        <v>694219.11</v>
      </c>
    </row>
    <row r="23" spans="1:5" ht="15.75" x14ac:dyDescent="0.25">
      <c r="A23" s="13"/>
      <c r="B23" s="13"/>
      <c r="C23" s="13" t="s">
        <v>44</v>
      </c>
      <c r="D23" s="13"/>
      <c r="E23" s="7"/>
    </row>
    <row r="24" spans="1:5" ht="15.75" x14ac:dyDescent="0.25">
      <c r="A24" s="13"/>
      <c r="B24" s="13"/>
      <c r="C24" s="13"/>
      <c r="D24" s="13" t="s">
        <v>43</v>
      </c>
      <c r="E24" s="30">
        <v>1584076</v>
      </c>
    </row>
    <row r="25" spans="1:5" ht="15.75" x14ac:dyDescent="0.25">
      <c r="A25" s="13"/>
      <c r="B25" s="13"/>
      <c r="C25" s="13"/>
      <c r="D25" s="13" t="s">
        <v>42</v>
      </c>
      <c r="E25" s="4">
        <v>0</v>
      </c>
    </row>
    <row r="26" spans="1:5" ht="15.75" x14ac:dyDescent="0.25">
      <c r="A26" s="13"/>
      <c r="B26" s="13"/>
      <c r="C26" s="13"/>
      <c r="D26" s="13" t="s">
        <v>41</v>
      </c>
      <c r="E26" s="4">
        <v>0</v>
      </c>
    </row>
    <row r="27" spans="1:5" ht="15.75" x14ac:dyDescent="0.25">
      <c r="A27" s="13"/>
      <c r="B27" s="13"/>
      <c r="C27" s="13"/>
      <c r="D27" s="13" t="s">
        <v>40</v>
      </c>
      <c r="E27" s="27">
        <v>0</v>
      </c>
    </row>
    <row r="28" spans="1:5" ht="15.75" x14ac:dyDescent="0.25">
      <c r="A28" s="13"/>
      <c r="B28" s="13"/>
      <c r="C28" s="13" t="s">
        <v>39</v>
      </c>
      <c r="D28" s="13"/>
      <c r="E28" s="7"/>
    </row>
    <row r="29" spans="1:5" ht="15.75" x14ac:dyDescent="0.25">
      <c r="A29" s="13"/>
      <c r="B29" s="13"/>
      <c r="C29" s="13"/>
      <c r="D29" s="13" t="s">
        <v>38</v>
      </c>
      <c r="E29" s="29">
        <v>0</v>
      </c>
    </row>
    <row r="30" spans="1:5" ht="15.75" x14ac:dyDescent="0.25">
      <c r="A30" s="13"/>
      <c r="B30" s="13"/>
      <c r="C30" s="13"/>
      <c r="D30" s="13" t="s">
        <v>37</v>
      </c>
      <c r="E30" s="5">
        <v>0</v>
      </c>
    </row>
    <row r="31" spans="1:5" ht="15.75" x14ac:dyDescent="0.25">
      <c r="A31" s="13"/>
      <c r="B31" s="13"/>
      <c r="C31" s="13" t="s">
        <v>36</v>
      </c>
      <c r="D31" s="13"/>
      <c r="E31" s="6">
        <v>0</v>
      </c>
    </row>
    <row r="32" spans="1:5" ht="15.75" x14ac:dyDescent="0.25">
      <c r="A32" s="13"/>
      <c r="B32" s="13"/>
      <c r="C32" s="13" t="s">
        <v>35</v>
      </c>
      <c r="D32" s="13"/>
      <c r="E32" s="3"/>
    </row>
    <row r="33" spans="1:5" ht="15.75" x14ac:dyDescent="0.25">
      <c r="A33" s="13"/>
      <c r="B33" s="13"/>
      <c r="C33" s="13"/>
      <c r="D33" s="13" t="s">
        <v>34</v>
      </c>
      <c r="E33" s="6">
        <v>0</v>
      </c>
    </row>
    <row r="34" spans="1:5" ht="15.75" x14ac:dyDescent="0.25">
      <c r="A34" s="13"/>
      <c r="B34" s="13"/>
      <c r="C34" s="13"/>
      <c r="D34" s="13" t="s">
        <v>33</v>
      </c>
      <c r="E34" s="6">
        <v>0</v>
      </c>
    </row>
    <row r="35" spans="1:5" ht="15.75" x14ac:dyDescent="0.25">
      <c r="A35" s="13"/>
      <c r="B35" s="13"/>
      <c r="C35" s="13"/>
      <c r="D35" s="13" t="s">
        <v>32</v>
      </c>
      <c r="E35" s="5">
        <v>0</v>
      </c>
    </row>
    <row r="36" spans="1:5" ht="15.75" x14ac:dyDescent="0.25">
      <c r="A36" s="13"/>
      <c r="B36" s="13" t="s">
        <v>31</v>
      </c>
      <c r="C36" s="13"/>
      <c r="D36" s="13"/>
      <c r="E36" s="17">
        <v>0</v>
      </c>
    </row>
    <row r="37" spans="1:5" ht="15.75" x14ac:dyDescent="0.25">
      <c r="A37" s="13"/>
      <c r="B37" s="15" t="s">
        <v>30</v>
      </c>
      <c r="C37" s="13"/>
      <c r="D37" s="13"/>
      <c r="E37" s="8">
        <f>SUM(E14,E19,E21:E36)</f>
        <v>781743072.47000003</v>
      </c>
    </row>
    <row r="38" spans="1:5" ht="15.75" x14ac:dyDescent="0.25">
      <c r="A38" s="13"/>
      <c r="B38" s="15"/>
      <c r="C38" s="13"/>
      <c r="D38" s="13"/>
      <c r="E38" s="9"/>
    </row>
    <row r="39" spans="1:5" ht="15.75" x14ac:dyDescent="0.25">
      <c r="A39" s="15" t="s">
        <v>29</v>
      </c>
      <c r="B39" s="15"/>
      <c r="C39" s="13"/>
      <c r="D39" s="13"/>
      <c r="E39" s="6"/>
    </row>
    <row r="40" spans="1:5" ht="15.75" x14ac:dyDescent="0.25">
      <c r="A40" s="15" t="s">
        <v>28</v>
      </c>
      <c r="B40" s="13"/>
      <c r="C40" s="13"/>
      <c r="D40" s="13"/>
      <c r="E40" s="6"/>
    </row>
    <row r="41" spans="1:5" ht="15.75" x14ac:dyDescent="0.25">
      <c r="A41" s="13"/>
      <c r="B41" s="15" t="s">
        <v>10</v>
      </c>
      <c r="C41" s="13"/>
      <c r="D41" s="13"/>
      <c r="E41" s="3"/>
    </row>
    <row r="42" spans="1:5" ht="15.75" x14ac:dyDescent="0.25">
      <c r="A42" s="13"/>
      <c r="B42" s="13"/>
      <c r="C42" s="13"/>
      <c r="D42" s="13" t="s">
        <v>26</v>
      </c>
      <c r="E42" s="30">
        <v>128192387.78</v>
      </c>
    </row>
    <row r="43" spans="1:5" ht="15.75" x14ac:dyDescent="0.25">
      <c r="A43" s="13"/>
      <c r="B43" s="13"/>
      <c r="C43" s="13"/>
      <c r="D43" s="13" t="s">
        <v>25</v>
      </c>
      <c r="E43" s="30">
        <v>74701792.709999993</v>
      </c>
    </row>
    <row r="44" spans="1:5" ht="15.75" x14ac:dyDescent="0.25">
      <c r="A44" s="13"/>
      <c r="B44" s="13"/>
      <c r="C44" s="13"/>
      <c r="D44" s="13" t="s">
        <v>2</v>
      </c>
      <c r="E44" s="30">
        <v>16906592.800000001</v>
      </c>
    </row>
    <row r="45" spans="1:5" ht="15.75" x14ac:dyDescent="0.25">
      <c r="A45" s="13"/>
      <c r="B45" s="15" t="s">
        <v>9</v>
      </c>
      <c r="C45" s="13"/>
      <c r="D45" s="13"/>
      <c r="E45" s="3"/>
    </row>
    <row r="46" spans="1:5" ht="15.75" x14ac:dyDescent="0.25">
      <c r="A46" s="13"/>
      <c r="B46" s="13"/>
      <c r="C46" s="19"/>
      <c r="D46" s="13" t="s">
        <v>26</v>
      </c>
      <c r="E46" s="30">
        <f>217616.26+226815</f>
        <v>444431.26</v>
      </c>
    </row>
    <row r="47" spans="1:5" ht="15.75" x14ac:dyDescent="0.25">
      <c r="A47" s="13"/>
      <c r="B47" s="13"/>
      <c r="C47" s="13"/>
      <c r="D47" s="13" t="s">
        <v>25</v>
      </c>
      <c r="E47" s="30">
        <f>99910.1+8051737.85</f>
        <v>8151647.9499999993</v>
      </c>
    </row>
    <row r="48" spans="1:5" ht="15.75" x14ac:dyDescent="0.25">
      <c r="A48" s="13"/>
      <c r="B48" s="13"/>
      <c r="C48" s="13"/>
      <c r="D48" s="13" t="s">
        <v>2</v>
      </c>
      <c r="E48" s="30">
        <v>297360</v>
      </c>
    </row>
    <row r="49" spans="1:5" ht="15.75" x14ac:dyDescent="0.25">
      <c r="A49" s="13"/>
      <c r="B49" s="15" t="s">
        <v>8</v>
      </c>
      <c r="C49" s="13"/>
      <c r="D49" s="13"/>
      <c r="E49" s="5"/>
    </row>
    <row r="50" spans="1:5" ht="15.75" x14ac:dyDescent="0.25">
      <c r="A50" s="20"/>
      <c r="B50" s="20"/>
      <c r="C50" s="20"/>
      <c r="D50" s="13" t="s">
        <v>26</v>
      </c>
      <c r="E50" s="30">
        <v>22284004.41</v>
      </c>
    </row>
    <row r="51" spans="1:5" ht="15.75" x14ac:dyDescent="0.25">
      <c r="A51" s="13"/>
      <c r="B51" s="13"/>
      <c r="C51" s="13"/>
      <c r="D51" s="13" t="s">
        <v>25</v>
      </c>
      <c r="E51" s="30">
        <v>7540622.2199999997</v>
      </c>
    </row>
    <row r="52" spans="1:5" ht="15.75" x14ac:dyDescent="0.25">
      <c r="A52" s="13"/>
      <c r="B52" s="13"/>
      <c r="C52" s="13"/>
      <c r="D52" s="13" t="s">
        <v>2</v>
      </c>
      <c r="E52" s="30">
        <v>126358</v>
      </c>
    </row>
    <row r="53" spans="1:5" ht="15.75" x14ac:dyDescent="0.25">
      <c r="A53" s="13"/>
      <c r="B53" s="15" t="s">
        <v>7</v>
      </c>
      <c r="C53" s="13"/>
      <c r="D53" s="13"/>
      <c r="E53" s="5"/>
    </row>
    <row r="54" spans="1:5" ht="15.75" x14ac:dyDescent="0.25">
      <c r="A54" s="13"/>
      <c r="B54" s="13"/>
      <c r="C54" s="13"/>
      <c r="D54" s="13" t="s">
        <v>26</v>
      </c>
      <c r="E54" s="30">
        <v>644113.56999999995</v>
      </c>
    </row>
    <row r="55" spans="1:5" ht="15.75" x14ac:dyDescent="0.25">
      <c r="A55" s="13"/>
      <c r="B55" s="13"/>
      <c r="C55" s="13"/>
      <c r="D55" s="13" t="s">
        <v>25</v>
      </c>
      <c r="E55" s="30">
        <v>978029.83</v>
      </c>
    </row>
    <row r="56" spans="1:5" ht="15.75" x14ac:dyDescent="0.25">
      <c r="A56" s="13"/>
      <c r="B56" s="13"/>
      <c r="C56" s="19"/>
      <c r="D56" s="13" t="s">
        <v>2</v>
      </c>
      <c r="E56" s="30">
        <v>91100</v>
      </c>
    </row>
    <row r="57" spans="1:5" ht="15.75" x14ac:dyDescent="0.25">
      <c r="A57" s="13"/>
      <c r="B57" s="15" t="s">
        <v>6</v>
      </c>
      <c r="C57" s="13"/>
      <c r="D57" s="13"/>
      <c r="E57" s="11"/>
    </row>
    <row r="58" spans="1:5" ht="15.75" x14ac:dyDescent="0.25">
      <c r="A58" s="13"/>
      <c r="B58" s="13"/>
      <c r="C58" s="13"/>
      <c r="D58" s="13" t="s">
        <v>26</v>
      </c>
      <c r="E58" s="30">
        <v>21073429.02</v>
      </c>
    </row>
    <row r="59" spans="1:5" ht="15.75" x14ac:dyDescent="0.25">
      <c r="A59" s="13"/>
      <c r="B59" s="13"/>
      <c r="C59" s="13"/>
      <c r="D59" s="13" t="s">
        <v>25</v>
      </c>
      <c r="E59" s="30">
        <v>3333571.24</v>
      </c>
    </row>
    <row r="60" spans="1:5" ht="15.75" x14ac:dyDescent="0.25">
      <c r="A60" s="13"/>
      <c r="B60" s="13"/>
      <c r="C60" s="13"/>
      <c r="D60" s="13" t="s">
        <v>2</v>
      </c>
      <c r="E60" s="30">
        <v>376555</v>
      </c>
    </row>
    <row r="61" spans="1:5" ht="15.75" x14ac:dyDescent="0.25">
      <c r="A61" s="13"/>
      <c r="B61" s="15" t="s">
        <v>5</v>
      </c>
      <c r="C61" s="13"/>
      <c r="D61" s="13"/>
      <c r="E61" s="11"/>
    </row>
    <row r="62" spans="1:5" ht="15.75" x14ac:dyDescent="0.25">
      <c r="A62" s="13"/>
      <c r="B62" s="13"/>
      <c r="C62" s="13"/>
      <c r="D62" s="13" t="s">
        <v>26</v>
      </c>
      <c r="E62" s="30">
        <v>10946435.539999999</v>
      </c>
    </row>
    <row r="63" spans="1:5" ht="15.75" x14ac:dyDescent="0.25">
      <c r="A63" s="13"/>
      <c r="B63" s="15"/>
      <c r="C63" s="13"/>
      <c r="D63" s="13" t="s">
        <v>25</v>
      </c>
      <c r="E63" s="30">
        <v>64350077.509999998</v>
      </c>
    </row>
    <row r="64" spans="1:5" ht="15.75" x14ac:dyDescent="0.25">
      <c r="A64" s="13"/>
      <c r="B64" s="13"/>
      <c r="C64" s="13"/>
      <c r="D64" s="13" t="s">
        <v>2</v>
      </c>
      <c r="E64" s="30">
        <v>6231586.4699999997</v>
      </c>
    </row>
    <row r="65" spans="1:5" ht="15.75" x14ac:dyDescent="0.25">
      <c r="A65" s="13"/>
      <c r="B65" s="15" t="s">
        <v>4</v>
      </c>
      <c r="C65" s="13"/>
      <c r="D65" s="13"/>
      <c r="E65" s="5"/>
    </row>
    <row r="66" spans="1:5" ht="15.75" x14ac:dyDescent="0.25">
      <c r="A66" s="13"/>
      <c r="B66" s="13"/>
      <c r="C66" s="13"/>
      <c r="D66" s="13" t="s">
        <v>26</v>
      </c>
      <c r="E66" s="30">
        <v>44035300.590000004</v>
      </c>
    </row>
    <row r="67" spans="1:5" ht="15.75" x14ac:dyDescent="0.25">
      <c r="A67" s="13"/>
      <c r="B67" s="13"/>
      <c r="C67" s="13"/>
      <c r="D67" s="13" t="s">
        <v>25</v>
      </c>
      <c r="E67" s="30">
        <f>43142595.53+171575.84</f>
        <v>43314171.370000005</v>
      </c>
    </row>
    <row r="68" spans="1:5" ht="15.75" x14ac:dyDescent="0.25">
      <c r="A68" s="13"/>
      <c r="B68" s="13"/>
      <c r="C68" s="13"/>
      <c r="D68" s="13" t="s">
        <v>2</v>
      </c>
      <c r="E68" s="30">
        <v>20035262.100000001</v>
      </c>
    </row>
    <row r="69" spans="1:5" ht="15.75" x14ac:dyDescent="0.25">
      <c r="A69" s="13"/>
      <c r="B69" s="15" t="s">
        <v>27</v>
      </c>
      <c r="C69" s="13"/>
      <c r="D69" s="13"/>
      <c r="E69" s="3"/>
    </row>
    <row r="70" spans="1:5" ht="15.75" x14ac:dyDescent="0.25">
      <c r="A70" s="13"/>
      <c r="B70" s="13"/>
      <c r="C70" s="13"/>
      <c r="D70" s="13" t="s">
        <v>26</v>
      </c>
      <c r="E70" s="6">
        <v>0</v>
      </c>
    </row>
    <row r="71" spans="1:5" ht="15.75" x14ac:dyDescent="0.25">
      <c r="A71" s="13"/>
      <c r="B71" s="13"/>
      <c r="C71" s="13"/>
      <c r="D71" s="13" t="s">
        <v>25</v>
      </c>
      <c r="E71" s="6">
        <v>0</v>
      </c>
    </row>
    <row r="72" spans="1:5" ht="15.75" x14ac:dyDescent="0.25">
      <c r="A72" s="13"/>
      <c r="B72" s="13"/>
      <c r="C72" s="13"/>
      <c r="D72" s="13" t="s">
        <v>2</v>
      </c>
      <c r="E72" s="10">
        <v>0</v>
      </c>
    </row>
    <row r="73" spans="1:5" ht="15.75" x14ac:dyDescent="0.25">
      <c r="A73" s="13"/>
      <c r="B73" s="15" t="s">
        <v>24</v>
      </c>
      <c r="C73" s="13"/>
      <c r="D73" s="13"/>
      <c r="E73" s="3"/>
    </row>
    <row r="74" spans="1:5" ht="15.75" x14ac:dyDescent="0.25">
      <c r="A74" s="13"/>
      <c r="B74" s="13"/>
      <c r="C74" s="13" t="s">
        <v>23</v>
      </c>
      <c r="D74" s="13"/>
      <c r="E74" s="6"/>
    </row>
    <row r="75" spans="1:5" ht="15.75" x14ac:dyDescent="0.25">
      <c r="A75" s="13"/>
      <c r="B75" s="13"/>
      <c r="C75" s="13"/>
      <c r="D75" s="13" t="s">
        <v>22</v>
      </c>
      <c r="E75" s="30">
        <v>30208165.370000001</v>
      </c>
    </row>
    <row r="76" spans="1:5" ht="15.75" x14ac:dyDescent="0.25">
      <c r="A76" s="13"/>
      <c r="B76" s="13"/>
      <c r="C76" s="13"/>
      <c r="D76" s="13" t="s">
        <v>21</v>
      </c>
      <c r="E76" s="30">
        <v>492141.69</v>
      </c>
    </row>
    <row r="77" spans="1:5" ht="15.75" x14ac:dyDescent="0.25">
      <c r="A77" s="13"/>
      <c r="B77" s="13"/>
      <c r="C77" s="21" t="s">
        <v>20</v>
      </c>
      <c r="D77" s="13"/>
      <c r="E77" s="6"/>
    </row>
    <row r="78" spans="1:5" ht="15.75" x14ac:dyDescent="0.25">
      <c r="A78" s="13"/>
      <c r="B78" s="13"/>
      <c r="C78" s="13"/>
      <c r="D78" s="13" t="s">
        <v>14</v>
      </c>
      <c r="E78" s="30">
        <v>25175000</v>
      </c>
    </row>
    <row r="79" spans="1:5" ht="15.75" x14ac:dyDescent="0.25">
      <c r="A79" s="13"/>
      <c r="B79" s="13"/>
      <c r="C79" s="13"/>
      <c r="D79" s="13" t="s">
        <v>13</v>
      </c>
      <c r="E79" s="30">
        <v>5949510</v>
      </c>
    </row>
    <row r="80" spans="1:5" ht="15.75" x14ac:dyDescent="0.25">
      <c r="A80" s="13"/>
      <c r="B80" s="13"/>
      <c r="C80" s="13" t="s">
        <v>19</v>
      </c>
      <c r="D80" s="13"/>
      <c r="E80" s="30"/>
    </row>
    <row r="81" spans="1:9" ht="15.75" x14ac:dyDescent="0.25">
      <c r="A81" s="13"/>
      <c r="B81" s="13"/>
      <c r="C81" s="13"/>
      <c r="D81" s="21" t="s">
        <v>14</v>
      </c>
      <c r="E81" s="29">
        <v>0</v>
      </c>
    </row>
    <row r="82" spans="1:9" ht="15.75" x14ac:dyDescent="0.25">
      <c r="A82" s="13"/>
      <c r="B82" s="13"/>
      <c r="C82" s="13"/>
      <c r="D82" s="21" t="s">
        <v>13</v>
      </c>
      <c r="E82" s="30">
        <v>43004158.090000004</v>
      </c>
    </row>
    <row r="83" spans="1:9" ht="15.75" x14ac:dyDescent="0.25">
      <c r="A83" s="13"/>
      <c r="B83" s="13"/>
      <c r="C83" s="13" t="s">
        <v>18</v>
      </c>
      <c r="D83" s="13"/>
      <c r="E83" s="6"/>
    </row>
    <row r="84" spans="1:9" ht="15.75" x14ac:dyDescent="0.25">
      <c r="A84" s="13"/>
      <c r="B84" s="13"/>
      <c r="C84" s="13"/>
      <c r="D84" s="13" t="s">
        <v>14</v>
      </c>
      <c r="E84" s="28">
        <v>0</v>
      </c>
    </row>
    <row r="85" spans="1:9" ht="15.75" x14ac:dyDescent="0.25">
      <c r="A85" s="13"/>
      <c r="B85" s="13"/>
      <c r="C85" s="13"/>
      <c r="D85" s="13" t="s">
        <v>13</v>
      </c>
      <c r="E85" s="28">
        <v>0</v>
      </c>
    </row>
    <row r="86" spans="1:9" ht="15.75" x14ac:dyDescent="0.25">
      <c r="A86" s="13"/>
      <c r="B86" s="13"/>
      <c r="C86" s="13" t="s">
        <v>17</v>
      </c>
      <c r="D86" s="13"/>
      <c r="E86" s="6"/>
    </row>
    <row r="87" spans="1:9" ht="15.75" x14ac:dyDescent="0.25">
      <c r="A87" s="13"/>
      <c r="B87" s="13"/>
      <c r="C87" s="13"/>
      <c r="D87" s="13" t="s">
        <v>14</v>
      </c>
      <c r="E87" s="25">
        <v>0</v>
      </c>
    </row>
    <row r="88" spans="1:9" ht="15.75" x14ac:dyDescent="0.25">
      <c r="A88" s="13"/>
      <c r="B88" s="13"/>
      <c r="C88" s="13"/>
      <c r="D88" s="13" t="s">
        <v>13</v>
      </c>
      <c r="E88" s="25">
        <v>0</v>
      </c>
    </row>
    <row r="89" spans="1:9" ht="15.75" x14ac:dyDescent="0.25">
      <c r="A89" s="13"/>
      <c r="B89" s="13"/>
      <c r="C89" s="13" t="s">
        <v>16</v>
      </c>
      <c r="D89" s="13"/>
      <c r="E89" s="6"/>
    </row>
    <row r="90" spans="1:9" ht="15.75" x14ac:dyDescent="0.25">
      <c r="A90" s="13"/>
      <c r="B90" s="13"/>
      <c r="C90" s="13"/>
      <c r="D90" s="13" t="s">
        <v>15</v>
      </c>
      <c r="E90" s="6">
        <v>0</v>
      </c>
    </row>
    <row r="91" spans="1:9" ht="15.75" x14ac:dyDescent="0.25">
      <c r="A91" s="13"/>
      <c r="B91" s="13"/>
      <c r="C91" s="13"/>
      <c r="D91" s="13" t="s">
        <v>14</v>
      </c>
      <c r="E91" s="30">
        <v>46286108.140000001</v>
      </c>
    </row>
    <row r="92" spans="1:9" ht="15.75" x14ac:dyDescent="0.25">
      <c r="A92" s="13"/>
      <c r="B92" s="13"/>
      <c r="C92" s="13"/>
      <c r="D92" s="13" t="s">
        <v>13</v>
      </c>
      <c r="E92" s="4">
        <v>0</v>
      </c>
    </row>
    <row r="93" spans="1:9" ht="15.75" x14ac:dyDescent="0.25">
      <c r="A93" s="15" t="s">
        <v>12</v>
      </c>
      <c r="D93" s="13"/>
      <c r="E93" s="8">
        <f>SUM(E41:E92)</f>
        <v>625169912.66000009</v>
      </c>
    </row>
    <row r="94" spans="1:9" ht="15.75" x14ac:dyDescent="0.25">
      <c r="A94" s="15" t="s">
        <v>11</v>
      </c>
      <c r="B94" s="13"/>
      <c r="C94" s="15"/>
      <c r="D94" s="21"/>
      <c r="E94" s="6"/>
    </row>
    <row r="95" spans="1:9" ht="15.75" x14ac:dyDescent="0.25">
      <c r="A95" s="13"/>
      <c r="B95" s="15" t="s">
        <v>10</v>
      </c>
      <c r="C95" s="13"/>
      <c r="D95" s="13"/>
      <c r="E95" s="7"/>
      <c r="H95" s="22"/>
      <c r="I95" s="16"/>
    </row>
    <row r="96" spans="1:9" ht="15.75" x14ac:dyDescent="0.25">
      <c r="A96" s="13"/>
      <c r="B96" s="13"/>
      <c r="C96" s="13"/>
      <c r="D96" s="13" t="s">
        <v>2</v>
      </c>
      <c r="E96" s="30">
        <v>766146.5</v>
      </c>
      <c r="G96" s="13"/>
      <c r="I96" s="16"/>
    </row>
    <row r="97" spans="1:9" ht="15.75" x14ac:dyDescent="0.25">
      <c r="A97" s="13"/>
      <c r="B97" s="15" t="s">
        <v>9</v>
      </c>
      <c r="C97" s="13"/>
      <c r="D97" s="13"/>
      <c r="E97" s="6"/>
      <c r="F97" s="22"/>
      <c r="G97" s="13"/>
      <c r="H97" s="22"/>
      <c r="I97" s="16"/>
    </row>
    <row r="98" spans="1:9" ht="15.75" x14ac:dyDescent="0.25">
      <c r="B98" s="13"/>
      <c r="C98" s="13"/>
      <c r="D98" s="13" t="s">
        <v>2</v>
      </c>
      <c r="E98" s="25">
        <v>0</v>
      </c>
    </row>
    <row r="99" spans="1:9" ht="15.75" customHeight="1" x14ac:dyDescent="0.25">
      <c r="B99" s="15" t="s">
        <v>8</v>
      </c>
      <c r="C99" s="13"/>
      <c r="D99" s="13"/>
      <c r="E99" s="3"/>
    </row>
    <row r="100" spans="1:9" ht="15.75" customHeight="1" x14ac:dyDescent="0.25">
      <c r="B100" s="13"/>
      <c r="C100" s="13"/>
      <c r="D100" s="13" t="s">
        <v>2</v>
      </c>
      <c r="E100" s="25">
        <v>0</v>
      </c>
    </row>
    <row r="101" spans="1:9" ht="15.75" customHeight="1" x14ac:dyDescent="0.25">
      <c r="B101" s="15" t="s">
        <v>7</v>
      </c>
      <c r="C101" s="13"/>
      <c r="D101" s="13"/>
      <c r="E101" s="3"/>
    </row>
    <row r="102" spans="1:9" ht="15.75" x14ac:dyDescent="0.25">
      <c r="B102" s="13"/>
      <c r="C102" s="19"/>
      <c r="D102" s="13" t="s">
        <v>2</v>
      </c>
      <c r="E102" s="17">
        <v>0</v>
      </c>
    </row>
    <row r="103" spans="1:9" ht="15.75" x14ac:dyDescent="0.25">
      <c r="B103" s="15" t="s">
        <v>6</v>
      </c>
      <c r="C103" s="13"/>
      <c r="D103" s="13"/>
      <c r="E103" s="3"/>
    </row>
    <row r="104" spans="1:9" ht="15.75" x14ac:dyDescent="0.25">
      <c r="B104" s="13"/>
      <c r="C104" s="13"/>
      <c r="D104" s="13" t="s">
        <v>2</v>
      </c>
      <c r="E104" s="5">
        <v>0</v>
      </c>
    </row>
    <row r="105" spans="1:9" ht="15.75" x14ac:dyDescent="0.25">
      <c r="B105" s="15" t="s">
        <v>5</v>
      </c>
      <c r="C105" s="13"/>
      <c r="D105" s="13"/>
      <c r="E105" s="3"/>
    </row>
    <row r="106" spans="1:9" ht="15.75" x14ac:dyDescent="0.25">
      <c r="B106" s="13"/>
      <c r="C106" s="13"/>
      <c r="D106" s="13" t="s">
        <v>2</v>
      </c>
      <c r="E106" s="30">
        <v>14170410.74</v>
      </c>
    </row>
    <row r="107" spans="1:9" ht="15.75" x14ac:dyDescent="0.25">
      <c r="B107" s="15" t="s">
        <v>4</v>
      </c>
      <c r="C107" s="13"/>
      <c r="D107" s="13"/>
      <c r="E107" s="3"/>
    </row>
    <row r="108" spans="1:9" ht="15.75" x14ac:dyDescent="0.25">
      <c r="B108" s="13"/>
      <c r="C108" s="13"/>
      <c r="D108" s="13" t="s">
        <v>2</v>
      </c>
      <c r="E108" s="30">
        <v>10024699.27</v>
      </c>
    </row>
    <row r="109" spans="1:9" ht="15.75" x14ac:dyDescent="0.25">
      <c r="A109" s="15"/>
      <c r="B109" s="15" t="s">
        <v>3</v>
      </c>
      <c r="C109" s="13"/>
      <c r="D109" s="13"/>
      <c r="E109" s="3"/>
    </row>
    <row r="110" spans="1:9" ht="15.75" x14ac:dyDescent="0.25">
      <c r="B110" s="13"/>
      <c r="C110" s="13"/>
      <c r="D110" s="13" t="s">
        <v>2</v>
      </c>
      <c r="E110" s="29">
        <v>0</v>
      </c>
      <c r="F110" s="25"/>
      <c r="G110" s="25"/>
    </row>
    <row r="111" spans="1:9" ht="15.75" x14ac:dyDescent="0.25">
      <c r="A111" s="15" t="s">
        <v>1</v>
      </c>
      <c r="E111" s="2">
        <f>SUM(E95:E110)</f>
        <v>24961256.509999998</v>
      </c>
    </row>
    <row r="112" spans="1:9" ht="30" customHeight="1" x14ac:dyDescent="0.35">
      <c r="A112" s="23" t="s">
        <v>0</v>
      </c>
      <c r="B112" s="24"/>
      <c r="C112" s="24"/>
      <c r="D112" s="24"/>
      <c r="E112" s="1">
        <f>SUM(E93,E111)</f>
        <v>650131169.17000008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D0876-C2BD-4CFD-AD87-AE49E92F7858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52" t="s">
        <v>68</v>
      </c>
      <c r="B1" s="52"/>
      <c r="C1" s="52"/>
      <c r="D1" s="52"/>
      <c r="E1" s="52"/>
      <c r="F1" s="52"/>
      <c r="G1" s="52"/>
      <c r="H1" s="52"/>
      <c r="I1" s="52"/>
    </row>
    <row r="2" spans="1:9" ht="15.75" x14ac:dyDescent="0.25">
      <c r="A2" s="53" t="s">
        <v>63</v>
      </c>
      <c r="B2" s="53"/>
      <c r="C2" s="53"/>
      <c r="D2" s="53"/>
      <c r="E2" s="53"/>
      <c r="F2" s="53"/>
      <c r="G2" s="53"/>
      <c r="H2" s="53"/>
      <c r="I2" s="53"/>
    </row>
    <row r="3" spans="1:9" ht="15.75" x14ac:dyDescent="0.25">
      <c r="A3" s="52" t="s">
        <v>62</v>
      </c>
      <c r="B3" s="52"/>
      <c r="C3" s="52"/>
      <c r="D3" s="52"/>
      <c r="E3" s="52"/>
      <c r="F3" s="52"/>
      <c r="G3" s="52"/>
      <c r="H3" s="52"/>
      <c r="I3" s="52"/>
    </row>
    <row r="4" spans="1:9" ht="15.75" x14ac:dyDescent="0.25">
      <c r="A4" s="52"/>
      <c r="B4" s="52"/>
      <c r="C4" s="52"/>
      <c r="D4" s="52"/>
      <c r="E4" s="52"/>
      <c r="F4" s="52"/>
      <c r="G4" s="52"/>
      <c r="H4" s="52"/>
      <c r="I4" s="52"/>
    </row>
    <row r="5" spans="1:9" ht="15.75" x14ac:dyDescent="0.25">
      <c r="A5" s="13"/>
      <c r="B5" s="13"/>
      <c r="C5" s="13"/>
      <c r="D5" s="13"/>
      <c r="E5" s="14"/>
      <c r="F5" s="14"/>
      <c r="G5" s="14"/>
      <c r="H5" s="12"/>
      <c r="I5" s="12"/>
    </row>
    <row r="6" spans="1:9" ht="15.75" customHeight="1" x14ac:dyDescent="0.25">
      <c r="A6" s="52" t="s">
        <v>61</v>
      </c>
      <c r="B6" s="52"/>
      <c r="C6" s="52"/>
      <c r="D6" s="52"/>
      <c r="E6" s="54" t="s">
        <v>60</v>
      </c>
    </row>
    <row r="7" spans="1:9" ht="15" customHeight="1" x14ac:dyDescent="0.25">
      <c r="A7" s="52"/>
      <c r="B7" s="52"/>
      <c r="C7" s="52"/>
      <c r="D7" s="52"/>
      <c r="E7" s="54"/>
    </row>
    <row r="8" spans="1:9" ht="15.75" x14ac:dyDescent="0.25">
      <c r="A8" s="15" t="s">
        <v>59</v>
      </c>
      <c r="B8" s="13"/>
      <c r="C8" s="13"/>
      <c r="D8" s="13"/>
      <c r="E8" s="16"/>
    </row>
    <row r="9" spans="1:9" ht="15.75" x14ac:dyDescent="0.25">
      <c r="A9" s="13"/>
      <c r="B9" s="13" t="s">
        <v>58</v>
      </c>
      <c r="C9" s="13"/>
      <c r="D9" s="13"/>
      <c r="E9" s="16"/>
    </row>
    <row r="10" spans="1:9" ht="15.75" x14ac:dyDescent="0.25">
      <c r="A10" s="13"/>
      <c r="B10" s="13"/>
      <c r="C10" s="13" t="s">
        <v>57</v>
      </c>
      <c r="D10" s="13"/>
    </row>
    <row r="11" spans="1:9" ht="15.75" customHeight="1" x14ac:dyDescent="0.25">
      <c r="A11" s="13"/>
      <c r="B11" s="13"/>
      <c r="C11" s="13"/>
      <c r="D11" s="13" t="s">
        <v>56</v>
      </c>
      <c r="E11" s="31">
        <f>27973633.86</f>
        <v>27973633.859999999</v>
      </c>
    </row>
    <row r="12" spans="1:9" ht="15.75" x14ac:dyDescent="0.25">
      <c r="A12" s="13"/>
      <c r="B12" s="13"/>
      <c r="C12" s="13"/>
      <c r="D12" s="13" t="s">
        <v>55</v>
      </c>
      <c r="E12" s="31">
        <v>69386240.819999993</v>
      </c>
    </row>
    <row r="13" spans="1:9" ht="16.5" thickBot="1" x14ac:dyDescent="0.3">
      <c r="A13" s="13"/>
      <c r="B13" s="13"/>
      <c r="C13" s="13"/>
      <c r="D13" s="13" t="s">
        <v>54</v>
      </c>
      <c r="E13" s="32">
        <f>8709588.63</f>
        <v>8709588.6300000008</v>
      </c>
    </row>
    <row r="14" spans="1:9" ht="16.5" thickTop="1" x14ac:dyDescent="0.25">
      <c r="A14" s="13"/>
      <c r="B14" s="13"/>
      <c r="C14" s="13" t="s">
        <v>53</v>
      </c>
      <c r="D14" s="13"/>
      <c r="E14" s="8">
        <f>SUM(E11:E13)</f>
        <v>106069463.30999999</v>
      </c>
    </row>
    <row r="15" spans="1:9" ht="15.75" x14ac:dyDescent="0.25">
      <c r="A15" s="13"/>
      <c r="B15" s="13"/>
      <c r="C15" s="13" t="s">
        <v>52</v>
      </c>
      <c r="D15" s="13"/>
      <c r="E15" s="6"/>
    </row>
    <row r="16" spans="1:9" ht="15.75" x14ac:dyDescent="0.25">
      <c r="A16" s="13"/>
      <c r="B16" s="13"/>
      <c r="C16" s="13"/>
      <c r="D16" s="13" t="s">
        <v>51</v>
      </c>
      <c r="E16" s="31">
        <f>21034210.13</f>
        <v>21034210.129999999</v>
      </c>
    </row>
    <row r="17" spans="1:5" ht="15.75" x14ac:dyDescent="0.25">
      <c r="A17" s="13"/>
      <c r="B17" s="13"/>
      <c r="C17" s="13"/>
      <c r="D17" s="13" t="s">
        <v>50</v>
      </c>
      <c r="E17" s="31">
        <v>157434876.44999999</v>
      </c>
    </row>
    <row r="18" spans="1:5" ht="15.75" x14ac:dyDescent="0.25">
      <c r="A18" s="13"/>
      <c r="B18" s="13"/>
      <c r="C18" s="18"/>
      <c r="D18" s="13" t="s">
        <v>49</v>
      </c>
      <c r="E18" s="33">
        <v>643246.76</v>
      </c>
    </row>
    <row r="19" spans="1:5" ht="15.75" x14ac:dyDescent="0.25">
      <c r="A19" s="13"/>
      <c r="B19" s="13"/>
      <c r="C19" s="13" t="s">
        <v>48</v>
      </c>
      <c r="D19" s="13"/>
      <c r="E19" s="8">
        <f>SUM(E16:E18)</f>
        <v>179112333.33999997</v>
      </c>
    </row>
    <row r="20" spans="1:5" ht="15.75" x14ac:dyDescent="0.25">
      <c r="A20" s="13"/>
      <c r="B20" s="13" t="s">
        <v>47</v>
      </c>
      <c r="C20" s="13"/>
      <c r="D20" s="13"/>
      <c r="E20" s="3"/>
    </row>
    <row r="21" spans="1:5" ht="15.75" x14ac:dyDescent="0.25">
      <c r="A21" s="13"/>
      <c r="B21" s="13"/>
      <c r="C21" s="13" t="s">
        <v>46</v>
      </c>
      <c r="D21" s="13"/>
      <c r="E21" s="31">
        <v>372026905</v>
      </c>
    </row>
    <row r="22" spans="1:5" ht="15.75" x14ac:dyDescent="0.25">
      <c r="A22" s="13"/>
      <c r="B22" s="13"/>
      <c r="C22" s="13" t="s">
        <v>45</v>
      </c>
      <c r="D22" s="13"/>
      <c r="E22" s="34">
        <v>3885797.4</v>
      </c>
    </row>
    <row r="23" spans="1:5" ht="15.75" x14ac:dyDescent="0.25">
      <c r="A23" s="13"/>
      <c r="B23" s="13"/>
      <c r="C23" s="13" t="s">
        <v>44</v>
      </c>
      <c r="D23" s="13"/>
      <c r="E23" s="7"/>
    </row>
    <row r="24" spans="1:5" ht="15.75" x14ac:dyDescent="0.25">
      <c r="A24" s="13"/>
      <c r="B24" s="13"/>
      <c r="C24" s="13"/>
      <c r="D24" s="13" t="s">
        <v>43</v>
      </c>
      <c r="E24" s="30">
        <v>0</v>
      </c>
    </row>
    <row r="25" spans="1:5" ht="15.75" x14ac:dyDescent="0.25">
      <c r="A25" s="13"/>
      <c r="B25" s="13"/>
      <c r="C25" s="13"/>
      <c r="D25" s="13" t="s">
        <v>42</v>
      </c>
      <c r="E25" s="4">
        <v>0</v>
      </c>
    </row>
    <row r="26" spans="1:5" ht="15.75" x14ac:dyDescent="0.25">
      <c r="A26" s="13"/>
      <c r="B26" s="13"/>
      <c r="C26" s="13"/>
      <c r="D26" s="13" t="s">
        <v>41</v>
      </c>
      <c r="E26" s="4">
        <v>0</v>
      </c>
    </row>
    <row r="27" spans="1:5" ht="15.75" x14ac:dyDescent="0.25">
      <c r="A27" s="13"/>
      <c r="B27" s="13"/>
      <c r="C27" s="13"/>
      <c r="D27" s="13" t="s">
        <v>40</v>
      </c>
      <c r="E27" s="27">
        <v>0</v>
      </c>
    </row>
    <row r="28" spans="1:5" ht="15.75" x14ac:dyDescent="0.25">
      <c r="A28" s="13"/>
      <c r="B28" s="13"/>
      <c r="C28" s="13" t="s">
        <v>39</v>
      </c>
      <c r="D28" s="13"/>
      <c r="E28" s="7"/>
    </row>
    <row r="29" spans="1:5" ht="15.75" x14ac:dyDescent="0.25">
      <c r="A29" s="13"/>
      <c r="B29" s="13"/>
      <c r="C29" s="13"/>
      <c r="D29" s="13" t="s">
        <v>38</v>
      </c>
      <c r="E29" s="31">
        <v>12792774</v>
      </c>
    </row>
    <row r="30" spans="1:5" ht="15.75" x14ac:dyDescent="0.25">
      <c r="A30" s="13"/>
      <c r="B30" s="13"/>
      <c r="C30" s="13"/>
      <c r="D30" s="13" t="s">
        <v>37</v>
      </c>
      <c r="E30" s="31">
        <v>13294637.029999999</v>
      </c>
    </row>
    <row r="31" spans="1:5" ht="15.75" x14ac:dyDescent="0.25">
      <c r="A31" s="13"/>
      <c r="B31" s="13"/>
      <c r="C31" s="13" t="s">
        <v>36</v>
      </c>
      <c r="D31" s="13"/>
      <c r="E31" s="31">
        <v>78784116.040000007</v>
      </c>
    </row>
    <row r="32" spans="1:5" ht="15.75" x14ac:dyDescent="0.25">
      <c r="A32" s="13"/>
      <c r="B32" s="13"/>
      <c r="C32" s="13" t="s">
        <v>35</v>
      </c>
      <c r="D32" s="13"/>
      <c r="E32" s="3"/>
    </row>
    <row r="33" spans="1:5" ht="15.75" x14ac:dyDescent="0.25">
      <c r="A33" s="13"/>
      <c r="B33" s="13"/>
      <c r="C33" s="13"/>
      <c r="D33" s="13" t="s">
        <v>34</v>
      </c>
      <c r="E33" s="34">
        <v>269668.40000000002</v>
      </c>
    </row>
    <row r="34" spans="1:5" ht="15.75" x14ac:dyDescent="0.25">
      <c r="A34" s="13"/>
      <c r="B34" s="13"/>
      <c r="C34" s="13"/>
      <c r="D34" s="13" t="s">
        <v>33</v>
      </c>
      <c r="E34" s="6">
        <v>0</v>
      </c>
    </row>
    <row r="35" spans="1:5" ht="15.75" x14ac:dyDescent="0.25">
      <c r="A35" s="13"/>
      <c r="B35" s="13"/>
      <c r="C35" s="13"/>
      <c r="D35" s="13" t="s">
        <v>32</v>
      </c>
      <c r="E35" s="5">
        <v>0</v>
      </c>
    </row>
    <row r="36" spans="1:5" ht="15.75" x14ac:dyDescent="0.25">
      <c r="A36" s="13"/>
      <c r="B36" s="13" t="s">
        <v>31</v>
      </c>
      <c r="C36" s="13"/>
      <c r="D36" s="13"/>
      <c r="E36" s="17">
        <v>0</v>
      </c>
    </row>
    <row r="37" spans="1:5" ht="15.75" x14ac:dyDescent="0.25">
      <c r="A37" s="13"/>
      <c r="B37" s="15" t="s">
        <v>30</v>
      </c>
      <c r="C37" s="13"/>
      <c r="D37" s="13"/>
      <c r="E37" s="8">
        <f>SUM(E14,E19,E21:E36)</f>
        <v>766235694.51999986</v>
      </c>
    </row>
    <row r="38" spans="1:5" ht="15.75" x14ac:dyDescent="0.25">
      <c r="A38" s="13"/>
      <c r="B38" s="15"/>
      <c r="C38" s="13"/>
      <c r="D38" s="13"/>
      <c r="E38" s="9"/>
    </row>
    <row r="39" spans="1:5" ht="15.75" x14ac:dyDescent="0.25">
      <c r="A39" s="15" t="s">
        <v>29</v>
      </c>
      <c r="B39" s="15"/>
      <c r="C39" s="13"/>
      <c r="D39" s="13"/>
      <c r="E39" s="6"/>
    </row>
    <row r="40" spans="1:5" ht="15.75" x14ac:dyDescent="0.25">
      <c r="A40" s="15" t="s">
        <v>28</v>
      </c>
      <c r="B40" s="13"/>
      <c r="C40" s="13"/>
      <c r="D40" s="13"/>
      <c r="E40" s="6"/>
    </row>
    <row r="41" spans="1:5" ht="15.75" x14ac:dyDescent="0.25">
      <c r="A41" s="13"/>
      <c r="B41" s="15" t="s">
        <v>10</v>
      </c>
      <c r="C41" s="13"/>
      <c r="D41" s="13"/>
      <c r="E41" s="3"/>
    </row>
    <row r="42" spans="1:5" ht="15.75" x14ac:dyDescent="0.25">
      <c r="A42" s="13"/>
      <c r="B42" s="13"/>
      <c r="C42" s="13"/>
      <c r="D42" s="13" t="s">
        <v>26</v>
      </c>
      <c r="E42" s="35">
        <v>97544996.390000001</v>
      </c>
    </row>
    <row r="43" spans="1:5" ht="15.75" x14ac:dyDescent="0.25">
      <c r="A43" s="13"/>
      <c r="B43" s="13"/>
      <c r="C43" s="13"/>
      <c r="D43" s="13" t="s">
        <v>25</v>
      </c>
      <c r="E43" s="35">
        <v>70958552.180000007</v>
      </c>
    </row>
    <row r="44" spans="1:5" ht="15.75" x14ac:dyDescent="0.25">
      <c r="A44" s="13"/>
      <c r="B44" s="13"/>
      <c r="C44" s="13"/>
      <c r="D44" s="13" t="s">
        <v>2</v>
      </c>
      <c r="E44" s="35">
        <v>1961182</v>
      </c>
    </row>
    <row r="45" spans="1:5" ht="15.75" x14ac:dyDescent="0.25">
      <c r="A45" s="13"/>
      <c r="B45" s="15" t="s">
        <v>9</v>
      </c>
      <c r="C45" s="13"/>
      <c r="D45" s="13"/>
      <c r="E45" s="3"/>
    </row>
    <row r="46" spans="1:5" ht="15.75" x14ac:dyDescent="0.25">
      <c r="A46" s="13"/>
      <c r="B46" s="13"/>
      <c r="C46" s="19"/>
      <c r="D46" s="13" t="s">
        <v>26</v>
      </c>
      <c r="E46" s="30">
        <v>0</v>
      </c>
    </row>
    <row r="47" spans="1:5" ht="15.75" x14ac:dyDescent="0.25">
      <c r="A47" s="13"/>
      <c r="B47" s="13"/>
      <c r="C47" s="13"/>
      <c r="D47" s="13" t="s">
        <v>25</v>
      </c>
      <c r="E47" s="30">
        <v>0</v>
      </c>
    </row>
    <row r="48" spans="1:5" ht="15.75" x14ac:dyDescent="0.25">
      <c r="A48" s="13"/>
      <c r="B48" s="13"/>
      <c r="C48" s="13"/>
      <c r="D48" s="13" t="s">
        <v>2</v>
      </c>
      <c r="E48" s="30">
        <v>0</v>
      </c>
    </row>
    <row r="49" spans="1:5" ht="15.75" x14ac:dyDescent="0.25">
      <c r="A49" s="13"/>
      <c r="B49" s="15" t="s">
        <v>8</v>
      </c>
      <c r="C49" s="13"/>
      <c r="D49" s="13"/>
      <c r="E49" s="5"/>
    </row>
    <row r="50" spans="1:5" ht="15.75" x14ac:dyDescent="0.25">
      <c r="A50" s="20"/>
      <c r="B50" s="20"/>
      <c r="C50" s="20"/>
      <c r="D50" s="13" t="s">
        <v>26</v>
      </c>
      <c r="E50" s="35">
        <v>24952664.73</v>
      </c>
    </row>
    <row r="51" spans="1:5" ht="15.75" x14ac:dyDescent="0.25">
      <c r="A51" s="13"/>
      <c r="B51" s="13"/>
      <c r="C51" s="13"/>
      <c r="D51" s="13" t="s">
        <v>25</v>
      </c>
      <c r="E51" s="35">
        <v>14734924.109999999</v>
      </c>
    </row>
    <row r="52" spans="1:5" ht="15.75" x14ac:dyDescent="0.25">
      <c r="A52" s="13"/>
      <c r="B52" s="13"/>
      <c r="C52" s="13"/>
      <c r="D52" s="13" t="s">
        <v>2</v>
      </c>
      <c r="E52" s="35">
        <v>200948</v>
      </c>
    </row>
    <row r="53" spans="1:5" ht="15.75" x14ac:dyDescent="0.25">
      <c r="A53" s="13"/>
      <c r="B53" s="15" t="s">
        <v>7</v>
      </c>
      <c r="C53" s="13"/>
      <c r="D53" s="13"/>
      <c r="E53" s="5"/>
    </row>
    <row r="54" spans="1:5" ht="15.75" x14ac:dyDescent="0.25">
      <c r="A54" s="13"/>
      <c r="B54" s="13"/>
      <c r="C54" s="13"/>
      <c r="D54" s="13" t="s">
        <v>26</v>
      </c>
      <c r="E54" s="30">
        <v>0</v>
      </c>
    </row>
    <row r="55" spans="1:5" ht="15.75" x14ac:dyDescent="0.25">
      <c r="A55" s="13"/>
      <c r="B55" s="13"/>
      <c r="C55" s="13"/>
      <c r="D55" s="13" t="s">
        <v>25</v>
      </c>
      <c r="E55" s="30">
        <v>0</v>
      </c>
    </row>
    <row r="56" spans="1:5" ht="15.75" x14ac:dyDescent="0.25">
      <c r="A56" s="13"/>
      <c r="B56" s="13"/>
      <c r="C56" s="19"/>
      <c r="D56" s="13" t="s">
        <v>2</v>
      </c>
      <c r="E56" s="30">
        <v>0</v>
      </c>
    </row>
    <row r="57" spans="1:5" ht="15.75" x14ac:dyDescent="0.25">
      <c r="A57" s="13"/>
      <c r="B57" s="15" t="s">
        <v>6</v>
      </c>
      <c r="C57" s="13"/>
      <c r="D57" s="13"/>
      <c r="E57" s="11"/>
    </row>
    <row r="58" spans="1:5" ht="15.75" x14ac:dyDescent="0.25">
      <c r="A58" s="13"/>
      <c r="B58" s="13"/>
      <c r="C58" s="13"/>
      <c r="D58" s="13" t="s">
        <v>26</v>
      </c>
      <c r="E58" s="30">
        <v>0</v>
      </c>
    </row>
    <row r="59" spans="1:5" ht="15.75" x14ac:dyDescent="0.25">
      <c r="A59" s="13"/>
      <c r="B59" s="13"/>
      <c r="C59" s="13"/>
      <c r="D59" s="13" t="s">
        <v>25</v>
      </c>
      <c r="E59" s="30">
        <v>0</v>
      </c>
    </row>
    <row r="60" spans="1:5" ht="15.75" x14ac:dyDescent="0.25">
      <c r="A60" s="13"/>
      <c r="B60" s="13"/>
      <c r="C60" s="13"/>
      <c r="D60" s="13" t="s">
        <v>2</v>
      </c>
      <c r="E60" s="30">
        <v>0</v>
      </c>
    </row>
    <row r="61" spans="1:5" ht="15.75" x14ac:dyDescent="0.25">
      <c r="A61" s="13"/>
      <c r="B61" s="15" t="s">
        <v>5</v>
      </c>
      <c r="C61" s="13"/>
      <c r="D61" s="13"/>
      <c r="E61" s="11"/>
    </row>
    <row r="62" spans="1:5" ht="15.75" x14ac:dyDescent="0.25">
      <c r="A62" s="13"/>
      <c r="B62" s="13"/>
      <c r="C62" s="13"/>
      <c r="D62" s="13" t="s">
        <v>26</v>
      </c>
      <c r="E62" s="35">
        <v>15059892.49</v>
      </c>
    </row>
    <row r="63" spans="1:5" ht="15.75" x14ac:dyDescent="0.25">
      <c r="A63" s="13"/>
      <c r="B63" s="15"/>
      <c r="C63" s="13"/>
      <c r="D63" s="13" t="s">
        <v>25</v>
      </c>
      <c r="E63" s="35">
        <v>5767070</v>
      </c>
    </row>
    <row r="64" spans="1:5" ht="15.75" x14ac:dyDescent="0.25">
      <c r="A64" s="13"/>
      <c r="B64" s="13"/>
      <c r="C64" s="13"/>
      <c r="D64" s="13" t="s">
        <v>2</v>
      </c>
      <c r="E64" s="35">
        <v>96400</v>
      </c>
    </row>
    <row r="65" spans="1:5" ht="15.75" x14ac:dyDescent="0.25">
      <c r="A65" s="13"/>
      <c r="B65" s="15" t="s">
        <v>4</v>
      </c>
      <c r="C65" s="13"/>
      <c r="D65" s="13"/>
      <c r="E65" s="5"/>
    </row>
    <row r="66" spans="1:5" ht="15.75" x14ac:dyDescent="0.25">
      <c r="A66" s="13"/>
      <c r="B66" s="13"/>
      <c r="C66" s="13"/>
      <c r="D66" s="13" t="s">
        <v>26</v>
      </c>
      <c r="E66" s="35">
        <v>106835606.36</v>
      </c>
    </row>
    <row r="67" spans="1:5" ht="15.75" x14ac:dyDescent="0.25">
      <c r="A67" s="13"/>
      <c r="B67" s="13"/>
      <c r="C67" s="13"/>
      <c r="D67" s="13" t="s">
        <v>25</v>
      </c>
      <c r="E67" s="35">
        <v>129882921.23</v>
      </c>
    </row>
    <row r="68" spans="1:5" ht="15.75" x14ac:dyDescent="0.25">
      <c r="A68" s="13"/>
      <c r="B68" s="13"/>
      <c r="C68" s="13"/>
      <c r="D68" s="13" t="s">
        <v>2</v>
      </c>
      <c r="E68" s="35">
        <v>9818725.8800000008</v>
      </c>
    </row>
    <row r="69" spans="1:5" ht="15.75" x14ac:dyDescent="0.25">
      <c r="A69" s="13"/>
      <c r="B69" s="15" t="s">
        <v>27</v>
      </c>
      <c r="C69" s="13"/>
      <c r="D69" s="13"/>
      <c r="E69" s="3"/>
    </row>
    <row r="70" spans="1:5" ht="15.75" x14ac:dyDescent="0.25">
      <c r="A70" s="13"/>
      <c r="B70" s="13"/>
      <c r="C70" s="13"/>
      <c r="D70" s="13" t="s">
        <v>26</v>
      </c>
      <c r="E70" s="6">
        <v>0</v>
      </c>
    </row>
    <row r="71" spans="1:5" ht="15.75" x14ac:dyDescent="0.25">
      <c r="A71" s="13"/>
      <c r="B71" s="13"/>
      <c r="C71" s="13"/>
      <c r="D71" s="13" t="s">
        <v>25</v>
      </c>
      <c r="E71" s="6">
        <v>0</v>
      </c>
    </row>
    <row r="72" spans="1:5" ht="15.75" x14ac:dyDescent="0.25">
      <c r="A72" s="13"/>
      <c r="B72" s="13"/>
      <c r="C72" s="13"/>
      <c r="D72" s="13" t="s">
        <v>2</v>
      </c>
      <c r="E72" s="10">
        <v>0</v>
      </c>
    </row>
    <row r="73" spans="1:5" ht="15.75" x14ac:dyDescent="0.25">
      <c r="A73" s="13"/>
      <c r="B73" s="15" t="s">
        <v>24</v>
      </c>
      <c r="C73" s="13"/>
      <c r="D73" s="13"/>
      <c r="E73" s="3"/>
    </row>
    <row r="74" spans="1:5" ht="15.75" x14ac:dyDescent="0.25">
      <c r="A74" s="13"/>
      <c r="B74" s="13"/>
      <c r="C74" s="13" t="s">
        <v>23</v>
      </c>
      <c r="D74" s="13"/>
      <c r="E74" s="6"/>
    </row>
    <row r="75" spans="1:5" ht="15.75" x14ac:dyDescent="0.25">
      <c r="A75" s="13"/>
      <c r="B75" s="13"/>
      <c r="C75" s="13"/>
      <c r="D75" s="13" t="s">
        <v>22</v>
      </c>
      <c r="E75" s="36">
        <f>19872751.76+319297.6</f>
        <v>20192049.360000003</v>
      </c>
    </row>
    <row r="76" spans="1:5" ht="15.75" x14ac:dyDescent="0.25">
      <c r="A76" s="13"/>
      <c r="B76" s="13"/>
      <c r="C76" s="13"/>
      <c r="D76" s="13" t="s">
        <v>21</v>
      </c>
      <c r="E76" s="36">
        <v>50666666.68</v>
      </c>
    </row>
    <row r="77" spans="1:5" ht="15.75" x14ac:dyDescent="0.25">
      <c r="A77" s="13"/>
      <c r="B77" s="13"/>
      <c r="C77" s="21" t="s">
        <v>20</v>
      </c>
      <c r="D77" s="13"/>
      <c r="E77" s="6"/>
    </row>
    <row r="78" spans="1:5" ht="15.75" x14ac:dyDescent="0.25">
      <c r="A78" s="13"/>
      <c r="B78" s="13"/>
      <c r="C78" s="13"/>
      <c r="D78" s="13" t="s">
        <v>14</v>
      </c>
      <c r="E78" s="36">
        <v>22846347.77</v>
      </c>
    </row>
    <row r="79" spans="1:5" ht="15.75" x14ac:dyDescent="0.25">
      <c r="A79" s="13"/>
      <c r="B79" s="13"/>
      <c r="C79" s="13"/>
      <c r="D79" s="13" t="s">
        <v>13</v>
      </c>
      <c r="E79" s="36">
        <v>3055677.45</v>
      </c>
    </row>
    <row r="80" spans="1:5" ht="15.75" x14ac:dyDescent="0.25">
      <c r="A80" s="13"/>
      <c r="B80" s="13"/>
      <c r="C80" s="13" t="s">
        <v>19</v>
      </c>
      <c r="D80" s="13"/>
      <c r="E80" s="30"/>
    </row>
    <row r="81" spans="1:9" ht="15.75" x14ac:dyDescent="0.25">
      <c r="A81" s="13"/>
      <c r="B81" s="13"/>
      <c r="C81" s="13"/>
      <c r="D81" s="21" t="s">
        <v>14</v>
      </c>
      <c r="E81" s="36">
        <v>8840810</v>
      </c>
    </row>
    <row r="82" spans="1:9" ht="15.75" x14ac:dyDescent="0.25">
      <c r="A82" s="13"/>
      <c r="B82" s="13"/>
      <c r="C82" s="13"/>
      <c r="D82" s="21" t="s">
        <v>13</v>
      </c>
      <c r="E82" s="36">
        <v>12035848.880000001</v>
      </c>
    </row>
    <row r="83" spans="1:9" ht="15.75" x14ac:dyDescent="0.25">
      <c r="A83" s="13"/>
      <c r="B83" s="13"/>
      <c r="C83" s="13" t="s">
        <v>18</v>
      </c>
      <c r="D83" s="13"/>
      <c r="E83" s="6"/>
    </row>
    <row r="84" spans="1:9" ht="15.75" x14ac:dyDescent="0.25">
      <c r="A84" s="13"/>
      <c r="B84" s="13"/>
      <c r="C84" s="13"/>
      <c r="D84" s="13" t="s">
        <v>14</v>
      </c>
      <c r="E84" s="28">
        <v>0</v>
      </c>
    </row>
    <row r="85" spans="1:9" ht="15.75" x14ac:dyDescent="0.25">
      <c r="A85" s="13"/>
      <c r="B85" s="13"/>
      <c r="C85" s="13"/>
      <c r="D85" s="13" t="s">
        <v>13</v>
      </c>
      <c r="E85" s="28">
        <v>0</v>
      </c>
    </row>
    <row r="86" spans="1:9" ht="15.75" x14ac:dyDescent="0.25">
      <c r="A86" s="13"/>
      <c r="B86" s="13"/>
      <c r="C86" s="13" t="s">
        <v>17</v>
      </c>
      <c r="D86" s="13"/>
      <c r="E86" s="6"/>
    </row>
    <row r="87" spans="1:9" ht="15.75" x14ac:dyDescent="0.25">
      <c r="A87" s="13"/>
      <c r="B87" s="13"/>
      <c r="C87" s="13"/>
      <c r="D87" s="13" t="s">
        <v>14</v>
      </c>
      <c r="E87" s="36">
        <v>1088282.4099999999</v>
      </c>
    </row>
    <row r="88" spans="1:9" ht="15.75" x14ac:dyDescent="0.25">
      <c r="A88" s="13"/>
      <c r="B88" s="13"/>
      <c r="C88" s="13"/>
      <c r="D88" s="13" t="s">
        <v>13</v>
      </c>
      <c r="E88" s="25">
        <v>0</v>
      </c>
    </row>
    <row r="89" spans="1:9" ht="15.75" x14ac:dyDescent="0.25">
      <c r="A89" s="13"/>
      <c r="B89" s="13"/>
      <c r="C89" s="13" t="s">
        <v>16</v>
      </c>
      <c r="D89" s="13"/>
      <c r="E89" s="6"/>
    </row>
    <row r="90" spans="1:9" ht="15.75" x14ac:dyDescent="0.25">
      <c r="A90" s="13"/>
      <c r="B90" s="13"/>
      <c r="C90" s="13"/>
      <c r="D90" s="13" t="s">
        <v>15</v>
      </c>
      <c r="E90" s="36">
        <v>11547421.93</v>
      </c>
    </row>
    <row r="91" spans="1:9" ht="15.75" x14ac:dyDescent="0.25">
      <c r="A91" s="13"/>
      <c r="B91" s="13"/>
      <c r="C91" s="13"/>
      <c r="D91" s="13" t="s">
        <v>14</v>
      </c>
      <c r="E91" s="36">
        <v>36260861.32</v>
      </c>
    </row>
    <row r="92" spans="1:9" ht="15.75" x14ac:dyDescent="0.25">
      <c r="A92" s="13"/>
      <c r="B92" s="13"/>
      <c r="C92" s="13"/>
      <c r="D92" s="13" t="s">
        <v>13</v>
      </c>
      <c r="E92" s="36">
        <v>12197290</v>
      </c>
    </row>
    <row r="93" spans="1:9" ht="15.75" x14ac:dyDescent="0.25">
      <c r="A93" s="15" t="s">
        <v>12</v>
      </c>
      <c r="D93" s="13"/>
      <c r="E93" s="8">
        <f>SUM(E41:E92)</f>
        <v>656545139.16999996</v>
      </c>
    </row>
    <row r="94" spans="1:9" ht="15.75" x14ac:dyDescent="0.25">
      <c r="A94" s="15" t="s">
        <v>11</v>
      </c>
      <c r="B94" s="13"/>
      <c r="C94" s="15"/>
      <c r="D94" s="21"/>
      <c r="E94" s="6"/>
    </row>
    <row r="95" spans="1:9" ht="15.75" x14ac:dyDescent="0.25">
      <c r="A95" s="13"/>
      <c r="B95" s="15" t="s">
        <v>10</v>
      </c>
      <c r="C95" s="13"/>
      <c r="D95" s="13"/>
      <c r="E95" s="7"/>
      <c r="H95" s="22"/>
      <c r="I95" s="16"/>
    </row>
    <row r="96" spans="1:9" ht="15.75" x14ac:dyDescent="0.25">
      <c r="A96" s="13"/>
      <c r="B96" s="13"/>
      <c r="C96" s="13"/>
      <c r="D96" s="13" t="s">
        <v>2</v>
      </c>
      <c r="E96" s="36">
        <v>674975</v>
      </c>
      <c r="G96" s="13"/>
      <c r="I96" s="16"/>
    </row>
    <row r="97" spans="1:9" ht="15.75" x14ac:dyDescent="0.25">
      <c r="A97" s="13"/>
      <c r="B97" s="15" t="s">
        <v>9</v>
      </c>
      <c r="C97" s="13"/>
      <c r="D97" s="13"/>
      <c r="E97" s="6"/>
      <c r="F97" s="22"/>
      <c r="G97" s="13"/>
      <c r="H97" s="22"/>
      <c r="I97" s="16"/>
    </row>
    <row r="98" spans="1:9" ht="15.75" x14ac:dyDescent="0.25">
      <c r="B98" s="13"/>
      <c r="C98" s="13"/>
      <c r="D98" s="13" t="s">
        <v>2</v>
      </c>
      <c r="E98" s="25">
        <v>0</v>
      </c>
    </row>
    <row r="99" spans="1:9" ht="15.75" customHeight="1" x14ac:dyDescent="0.25">
      <c r="B99" s="15" t="s">
        <v>8</v>
      </c>
      <c r="C99" s="13"/>
      <c r="D99" s="13"/>
      <c r="E99" s="3"/>
    </row>
    <row r="100" spans="1:9" ht="15.75" customHeight="1" x14ac:dyDescent="0.25">
      <c r="B100" s="13"/>
      <c r="C100" s="13"/>
      <c r="D100" s="13" t="s">
        <v>2</v>
      </c>
      <c r="E100" s="25">
        <v>0</v>
      </c>
    </row>
    <row r="101" spans="1:9" ht="15.75" customHeight="1" x14ac:dyDescent="0.25">
      <c r="B101" s="15" t="s">
        <v>7</v>
      </c>
      <c r="C101" s="13"/>
      <c r="D101" s="13"/>
      <c r="E101" s="3"/>
    </row>
    <row r="102" spans="1:9" ht="15.75" x14ac:dyDescent="0.25">
      <c r="B102" s="13"/>
      <c r="C102" s="19"/>
      <c r="D102" s="13" t="s">
        <v>2</v>
      </c>
      <c r="E102" s="17">
        <v>0</v>
      </c>
    </row>
    <row r="103" spans="1:9" ht="15.75" x14ac:dyDescent="0.25">
      <c r="B103" s="15" t="s">
        <v>6</v>
      </c>
      <c r="C103" s="13"/>
      <c r="D103" s="13"/>
      <c r="E103" s="3"/>
    </row>
    <row r="104" spans="1:9" ht="15.75" x14ac:dyDescent="0.25">
      <c r="B104" s="13"/>
      <c r="C104" s="13"/>
      <c r="D104" s="13" t="s">
        <v>2</v>
      </c>
      <c r="E104" s="5">
        <v>0</v>
      </c>
    </row>
    <row r="105" spans="1:9" ht="15.75" x14ac:dyDescent="0.25">
      <c r="B105" s="15" t="s">
        <v>5</v>
      </c>
      <c r="C105" s="13"/>
      <c r="D105" s="13"/>
      <c r="E105" s="3"/>
    </row>
    <row r="106" spans="1:9" ht="15.75" x14ac:dyDescent="0.25">
      <c r="B106" s="13"/>
      <c r="C106" s="13"/>
      <c r="D106" s="13" t="s">
        <v>2</v>
      </c>
      <c r="E106" s="36">
        <v>58000</v>
      </c>
    </row>
    <row r="107" spans="1:9" ht="15.75" x14ac:dyDescent="0.25">
      <c r="B107" s="15" t="s">
        <v>4</v>
      </c>
      <c r="C107" s="13"/>
      <c r="D107" s="13"/>
      <c r="E107" s="3"/>
    </row>
    <row r="108" spans="1:9" ht="15.75" x14ac:dyDescent="0.25">
      <c r="B108" s="13"/>
      <c r="C108" s="13"/>
      <c r="D108" s="13" t="s">
        <v>2</v>
      </c>
      <c r="E108" s="36">
        <v>1545729.42</v>
      </c>
    </row>
    <row r="109" spans="1:9" ht="15.75" x14ac:dyDescent="0.25">
      <c r="A109" s="15"/>
      <c r="B109" s="15" t="s">
        <v>3</v>
      </c>
      <c r="C109" s="13"/>
      <c r="D109" s="13"/>
      <c r="E109" s="3"/>
    </row>
    <row r="110" spans="1:9" ht="15.75" x14ac:dyDescent="0.25">
      <c r="B110" s="13"/>
      <c r="C110" s="13"/>
      <c r="D110" s="13" t="s">
        <v>2</v>
      </c>
      <c r="E110" s="29">
        <v>0</v>
      </c>
      <c r="F110" s="25"/>
      <c r="G110" s="25"/>
    </row>
    <row r="111" spans="1:9" ht="15.75" x14ac:dyDescent="0.25">
      <c r="A111" s="15" t="s">
        <v>1</v>
      </c>
      <c r="E111" s="2">
        <f>SUM(E95:E110)</f>
        <v>2278704.42</v>
      </c>
    </row>
    <row r="112" spans="1:9" ht="30" customHeight="1" x14ac:dyDescent="0.35">
      <c r="A112" s="23" t="s">
        <v>0</v>
      </c>
      <c r="B112" s="24"/>
      <c r="C112" s="24"/>
      <c r="D112" s="24"/>
      <c r="E112" s="1">
        <f>SUM(E93,E111)</f>
        <v>658823843.58999991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4AAC-CB7B-4B83-86CC-5F4E263187DC}">
  <dimension ref="A1:I112"/>
  <sheetViews>
    <sheetView workbookViewId="0">
      <selection activeCell="F21" sqref="F21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52" t="s">
        <v>69</v>
      </c>
      <c r="B1" s="52"/>
      <c r="C1" s="52"/>
      <c r="D1" s="52"/>
      <c r="E1" s="52"/>
      <c r="F1" s="52"/>
      <c r="G1" s="52"/>
      <c r="H1" s="52"/>
      <c r="I1" s="52"/>
    </row>
    <row r="2" spans="1:9" ht="15.75" x14ac:dyDescent="0.25">
      <c r="A2" s="53" t="s">
        <v>63</v>
      </c>
      <c r="B2" s="53"/>
      <c r="C2" s="53"/>
      <c r="D2" s="53"/>
      <c r="E2" s="53"/>
      <c r="F2" s="53"/>
      <c r="G2" s="53"/>
      <c r="H2" s="53"/>
      <c r="I2" s="53"/>
    </row>
    <row r="3" spans="1:9" ht="15.75" x14ac:dyDescent="0.25">
      <c r="A3" s="52" t="s">
        <v>62</v>
      </c>
      <c r="B3" s="52"/>
      <c r="C3" s="52"/>
      <c r="D3" s="52"/>
      <c r="E3" s="52"/>
      <c r="F3" s="52"/>
      <c r="G3" s="52"/>
      <c r="H3" s="52"/>
      <c r="I3" s="52"/>
    </row>
    <row r="4" spans="1:9" ht="15.75" x14ac:dyDescent="0.25">
      <c r="A4" s="52"/>
      <c r="B4" s="52"/>
      <c r="C4" s="52"/>
      <c r="D4" s="52"/>
      <c r="E4" s="52"/>
      <c r="F4" s="52"/>
      <c r="G4" s="52"/>
      <c r="H4" s="52"/>
      <c r="I4" s="52"/>
    </row>
    <row r="5" spans="1:9" ht="15.75" x14ac:dyDescent="0.25">
      <c r="A5" s="13"/>
      <c r="B5" s="13"/>
      <c r="C5" s="13"/>
      <c r="D5" s="13"/>
      <c r="E5" s="14"/>
      <c r="F5" s="14"/>
      <c r="G5" s="14"/>
      <c r="H5" s="12"/>
      <c r="I5" s="12"/>
    </row>
    <row r="6" spans="1:9" ht="15.75" customHeight="1" x14ac:dyDescent="0.25">
      <c r="A6" s="52" t="s">
        <v>61</v>
      </c>
      <c r="B6" s="52"/>
      <c r="C6" s="52"/>
      <c r="D6" s="52"/>
      <c r="E6" s="54" t="s">
        <v>60</v>
      </c>
    </row>
    <row r="7" spans="1:9" ht="15" customHeight="1" x14ac:dyDescent="0.25">
      <c r="A7" s="52"/>
      <c r="B7" s="52"/>
      <c r="C7" s="52"/>
      <c r="D7" s="52"/>
      <c r="E7" s="54"/>
    </row>
    <row r="8" spans="1:9" ht="15.75" x14ac:dyDescent="0.25">
      <c r="A8" s="15" t="s">
        <v>59</v>
      </c>
      <c r="B8" s="13"/>
      <c r="C8" s="13"/>
      <c r="D8" s="13"/>
      <c r="E8" s="16"/>
    </row>
    <row r="9" spans="1:9" ht="15.75" x14ac:dyDescent="0.25">
      <c r="A9" s="13"/>
      <c r="B9" s="13" t="s">
        <v>58</v>
      </c>
      <c r="C9" s="13"/>
      <c r="D9" s="13"/>
      <c r="E9" s="16"/>
    </row>
    <row r="10" spans="1:9" ht="15.75" x14ac:dyDescent="0.25">
      <c r="A10" s="13"/>
      <c r="B10" s="13"/>
      <c r="C10" s="13" t="s">
        <v>57</v>
      </c>
      <c r="D10" s="13"/>
    </row>
    <row r="11" spans="1:9" ht="15.75" customHeight="1" x14ac:dyDescent="0.25">
      <c r="A11" s="13"/>
      <c r="B11" s="13"/>
      <c r="C11" s="13"/>
      <c r="D11" s="13" t="s">
        <v>56</v>
      </c>
      <c r="E11" s="37">
        <v>8127985.4000000004</v>
      </c>
    </row>
    <row r="12" spans="1:9" ht="15.75" x14ac:dyDescent="0.25">
      <c r="A12" s="13"/>
      <c r="B12" s="13"/>
      <c r="C12" s="13"/>
      <c r="D12" s="13" t="s">
        <v>55</v>
      </c>
      <c r="E12" s="38">
        <v>32670153.41</v>
      </c>
      <c r="F12" s="38"/>
    </row>
    <row r="13" spans="1:9" ht="15.75" x14ac:dyDescent="0.25">
      <c r="A13" s="13"/>
      <c r="B13" s="13"/>
      <c r="C13" s="13"/>
      <c r="D13" s="13" t="s">
        <v>54</v>
      </c>
      <c r="E13" s="37">
        <v>6161686.9900000002</v>
      </c>
    </row>
    <row r="14" spans="1:9" ht="15.75" x14ac:dyDescent="0.25">
      <c r="A14" s="13"/>
      <c r="B14" s="13"/>
      <c r="C14" s="13" t="s">
        <v>53</v>
      </c>
      <c r="D14" s="13"/>
      <c r="E14" s="8">
        <f>SUM(E11:E13)</f>
        <v>46959825.800000004</v>
      </c>
    </row>
    <row r="15" spans="1:9" ht="15.75" x14ac:dyDescent="0.25">
      <c r="A15" s="13"/>
      <c r="B15" s="13"/>
      <c r="C15" s="13" t="s">
        <v>52</v>
      </c>
      <c r="D15" s="13"/>
      <c r="E15" s="6"/>
    </row>
    <row r="16" spans="1:9" ht="15.75" x14ac:dyDescent="0.25">
      <c r="A16" s="13"/>
      <c r="B16" s="13"/>
      <c r="C16" s="13"/>
      <c r="D16" s="13" t="s">
        <v>51</v>
      </c>
      <c r="E16" s="38">
        <v>17940418</v>
      </c>
      <c r="F16" s="38"/>
    </row>
    <row r="17" spans="1:8" ht="15.75" x14ac:dyDescent="0.25">
      <c r="A17" s="13"/>
      <c r="B17" s="13"/>
      <c r="C17" s="13"/>
      <c r="D17" s="13" t="s">
        <v>50</v>
      </c>
      <c r="E17" s="38">
        <v>35117462.840000004</v>
      </c>
      <c r="F17" s="38"/>
    </row>
    <row r="18" spans="1:8" ht="15.75" x14ac:dyDescent="0.25">
      <c r="A18" s="13"/>
      <c r="B18" s="13"/>
      <c r="C18" s="18"/>
      <c r="D18" s="13" t="s">
        <v>49</v>
      </c>
      <c r="E18" s="38">
        <v>49423.57</v>
      </c>
      <c r="F18" s="38"/>
    </row>
    <row r="19" spans="1:8" ht="15.75" x14ac:dyDescent="0.25">
      <c r="A19" s="13"/>
      <c r="B19" s="13"/>
      <c r="C19" s="13" t="s">
        <v>48</v>
      </c>
      <c r="D19" s="13"/>
      <c r="E19" s="8">
        <f>SUM(E16:E18)</f>
        <v>53107304.410000004</v>
      </c>
    </row>
    <row r="20" spans="1:8" ht="15.75" x14ac:dyDescent="0.25">
      <c r="A20" s="13"/>
      <c r="B20" s="13" t="s">
        <v>47</v>
      </c>
      <c r="C20" s="13"/>
      <c r="D20" s="13"/>
      <c r="E20" s="3"/>
    </row>
    <row r="21" spans="1:8" ht="15.75" x14ac:dyDescent="0.25">
      <c r="A21" s="13"/>
      <c r="B21" s="13"/>
      <c r="C21" s="13" t="s">
        <v>46</v>
      </c>
      <c r="D21" s="13"/>
      <c r="E21" s="38">
        <v>506456779.88</v>
      </c>
      <c r="F21" s="38"/>
    </row>
    <row r="22" spans="1:8" ht="15.75" x14ac:dyDescent="0.25">
      <c r="A22" s="13"/>
      <c r="B22" s="13"/>
      <c r="C22" s="13" t="s">
        <v>45</v>
      </c>
      <c r="D22" s="13"/>
      <c r="E22" s="39">
        <v>0</v>
      </c>
    </row>
    <row r="23" spans="1:8" ht="15.75" x14ac:dyDescent="0.25">
      <c r="A23" s="13"/>
      <c r="B23" s="13"/>
      <c r="C23" s="13" t="s">
        <v>44</v>
      </c>
      <c r="D23" s="13"/>
      <c r="E23" s="3"/>
      <c r="F23" s="3"/>
      <c r="G23" s="3">
        <v>0</v>
      </c>
      <c r="H23" s="3">
        <v>0</v>
      </c>
    </row>
    <row r="24" spans="1:8" ht="15.75" x14ac:dyDescent="0.25">
      <c r="A24" s="13"/>
      <c r="B24" s="13"/>
      <c r="C24" s="13"/>
      <c r="D24" s="13" t="s">
        <v>43</v>
      </c>
      <c r="E24" s="40">
        <v>0</v>
      </c>
    </row>
    <row r="25" spans="1:8" ht="15.75" x14ac:dyDescent="0.25">
      <c r="A25" s="13"/>
      <c r="B25" s="13"/>
      <c r="C25" s="13"/>
      <c r="D25" s="13" t="s">
        <v>42</v>
      </c>
      <c r="E25" s="4">
        <v>0</v>
      </c>
    </row>
    <row r="26" spans="1:8" ht="15.75" x14ac:dyDescent="0.25">
      <c r="A26" s="13"/>
      <c r="B26" s="13"/>
      <c r="C26" s="13"/>
      <c r="D26" s="13" t="s">
        <v>41</v>
      </c>
      <c r="E26" s="4">
        <v>0</v>
      </c>
    </row>
    <row r="27" spans="1:8" ht="15.75" x14ac:dyDescent="0.25">
      <c r="A27" s="13"/>
      <c r="B27" s="13"/>
      <c r="C27" s="13"/>
      <c r="D27" s="13" t="s">
        <v>40</v>
      </c>
      <c r="E27" s="37">
        <v>751197.66</v>
      </c>
    </row>
    <row r="28" spans="1:8" ht="15.75" x14ac:dyDescent="0.25">
      <c r="A28" s="13"/>
      <c r="B28" s="13"/>
      <c r="C28" s="13" t="s">
        <v>39</v>
      </c>
      <c r="D28" s="13"/>
      <c r="E28" s="7"/>
    </row>
    <row r="29" spans="1:8" ht="15.75" x14ac:dyDescent="0.25">
      <c r="A29" s="13"/>
      <c r="B29" s="13"/>
      <c r="C29" s="13"/>
      <c r="D29" s="13" t="s">
        <v>38</v>
      </c>
      <c r="E29" s="37">
        <v>172076.44</v>
      </c>
    </row>
    <row r="30" spans="1:8" ht="15.75" x14ac:dyDescent="0.25">
      <c r="A30" s="13"/>
      <c r="B30" s="13"/>
      <c r="C30" s="13"/>
      <c r="D30" s="13" t="s">
        <v>37</v>
      </c>
      <c r="E30" s="39">
        <v>0</v>
      </c>
    </row>
    <row r="31" spans="1:8" ht="15.75" x14ac:dyDescent="0.25">
      <c r="A31" s="13"/>
      <c r="B31" s="13"/>
      <c r="C31" s="13" t="s">
        <v>36</v>
      </c>
      <c r="D31" s="13"/>
      <c r="E31" s="39">
        <v>0</v>
      </c>
    </row>
    <row r="32" spans="1:8" ht="15.75" x14ac:dyDescent="0.25">
      <c r="A32" s="13"/>
      <c r="B32" s="13"/>
      <c r="C32" s="13" t="s">
        <v>35</v>
      </c>
      <c r="D32" s="13"/>
      <c r="E32" s="3"/>
    </row>
    <row r="33" spans="1:6" ht="15.75" x14ac:dyDescent="0.25">
      <c r="A33" s="13"/>
      <c r="B33" s="13"/>
      <c r="C33" s="13"/>
      <c r="D33" s="13" t="s">
        <v>34</v>
      </c>
      <c r="E33" s="37">
        <v>69149.05</v>
      </c>
    </row>
    <row r="34" spans="1:6" ht="15.75" x14ac:dyDescent="0.25">
      <c r="A34" s="13"/>
      <c r="B34" s="13"/>
      <c r="C34" s="13"/>
      <c r="D34" s="13" t="s">
        <v>33</v>
      </c>
      <c r="E34" s="6">
        <v>0</v>
      </c>
    </row>
    <row r="35" spans="1:6" ht="15.75" x14ac:dyDescent="0.25">
      <c r="A35" s="13"/>
      <c r="B35" s="13"/>
      <c r="C35" s="13"/>
      <c r="D35" s="13" t="s">
        <v>32</v>
      </c>
      <c r="E35" s="38">
        <v>42633716.490000002</v>
      </c>
      <c r="F35" s="38"/>
    </row>
    <row r="36" spans="1:6" ht="15.75" x14ac:dyDescent="0.25">
      <c r="A36" s="13"/>
      <c r="B36" s="13" t="s">
        <v>31</v>
      </c>
      <c r="C36" s="13"/>
      <c r="D36" s="13"/>
      <c r="E36" s="17">
        <v>0</v>
      </c>
    </row>
    <row r="37" spans="1:6" ht="15.75" x14ac:dyDescent="0.25">
      <c r="A37" s="13"/>
      <c r="B37" s="15" t="s">
        <v>30</v>
      </c>
      <c r="C37" s="13"/>
      <c r="D37" s="13"/>
      <c r="E37" s="8">
        <f>SUM(E14,E19,E21:E36)</f>
        <v>650150049.73000002</v>
      </c>
    </row>
    <row r="38" spans="1:6" ht="15.75" x14ac:dyDescent="0.25">
      <c r="A38" s="13"/>
      <c r="B38" s="15"/>
      <c r="C38" s="13"/>
      <c r="D38" s="13"/>
      <c r="E38" s="9"/>
    </row>
    <row r="39" spans="1:6" ht="15.75" x14ac:dyDescent="0.25">
      <c r="A39" s="15" t="s">
        <v>29</v>
      </c>
      <c r="B39" s="15"/>
      <c r="C39" s="13"/>
      <c r="D39" s="13"/>
      <c r="E39" s="6"/>
    </row>
    <row r="40" spans="1:6" ht="15.75" x14ac:dyDescent="0.25">
      <c r="A40" s="15" t="s">
        <v>28</v>
      </c>
      <c r="B40" s="13"/>
      <c r="C40" s="13"/>
      <c r="D40" s="13"/>
      <c r="E40" s="6"/>
    </row>
    <row r="41" spans="1:6" ht="15.75" x14ac:dyDescent="0.25">
      <c r="A41" s="13"/>
      <c r="B41" s="15" t="s">
        <v>10</v>
      </c>
      <c r="C41" s="13"/>
      <c r="D41" s="13"/>
      <c r="E41" s="3"/>
    </row>
    <row r="42" spans="1:6" ht="15.75" x14ac:dyDescent="0.25">
      <c r="A42" s="13"/>
      <c r="B42" s="13"/>
      <c r="C42" s="13"/>
      <c r="D42" s="13" t="s">
        <v>26</v>
      </c>
      <c r="E42" s="38">
        <v>129995406.33</v>
      </c>
      <c r="F42" s="38"/>
    </row>
    <row r="43" spans="1:6" ht="15.75" x14ac:dyDescent="0.25">
      <c r="A43" s="13"/>
      <c r="B43" s="13"/>
      <c r="C43" s="13"/>
      <c r="D43" s="13" t="s">
        <v>25</v>
      </c>
      <c r="E43" s="38">
        <v>46293649.57</v>
      </c>
      <c r="F43" s="38"/>
    </row>
    <row r="44" spans="1:6" ht="15.75" x14ac:dyDescent="0.25">
      <c r="A44" s="13"/>
      <c r="B44" s="13"/>
      <c r="C44" s="13"/>
      <c r="D44" s="13" t="s">
        <v>2</v>
      </c>
      <c r="E44" s="38">
        <v>34874989.640000001</v>
      </c>
      <c r="F44" s="38"/>
    </row>
    <row r="45" spans="1:6" ht="15.75" x14ac:dyDescent="0.25">
      <c r="A45" s="13"/>
      <c r="B45" s="15" t="s">
        <v>9</v>
      </c>
      <c r="C45" s="13"/>
      <c r="D45" s="13"/>
      <c r="E45" s="3"/>
    </row>
    <row r="46" spans="1:6" ht="15.75" x14ac:dyDescent="0.25">
      <c r="A46" s="13"/>
      <c r="B46" s="13"/>
      <c r="C46" s="19"/>
      <c r="D46" s="13" t="s">
        <v>26</v>
      </c>
      <c r="E46" s="37">
        <v>5545487.04</v>
      </c>
    </row>
    <row r="47" spans="1:6" ht="15.75" x14ac:dyDescent="0.25">
      <c r="A47" s="13"/>
      <c r="B47" s="13"/>
      <c r="C47" s="13"/>
      <c r="D47" s="13" t="s">
        <v>25</v>
      </c>
      <c r="E47" s="37">
        <v>1168392.67</v>
      </c>
    </row>
    <row r="48" spans="1:6" ht="15.75" x14ac:dyDescent="0.25">
      <c r="A48" s="13"/>
      <c r="B48" s="13"/>
      <c r="C48" s="13"/>
      <c r="D48" s="13" t="s">
        <v>2</v>
      </c>
      <c r="E48" s="37">
        <v>380703</v>
      </c>
    </row>
    <row r="49" spans="1:6" ht="15.75" x14ac:dyDescent="0.25">
      <c r="A49" s="13"/>
      <c r="B49" s="15" t="s">
        <v>8</v>
      </c>
      <c r="C49" s="13"/>
      <c r="D49" s="13"/>
      <c r="E49" s="5"/>
    </row>
    <row r="50" spans="1:6" ht="15.75" x14ac:dyDescent="0.25">
      <c r="A50" s="20"/>
      <c r="B50" s="20"/>
      <c r="C50" s="20"/>
      <c r="D50" s="13" t="s">
        <v>26</v>
      </c>
      <c r="E50" s="38">
        <v>43392322.009999998</v>
      </c>
      <c r="F50" s="38"/>
    </row>
    <row r="51" spans="1:6" ht="15.75" x14ac:dyDescent="0.25">
      <c r="A51" s="13"/>
      <c r="B51" s="13"/>
      <c r="C51" s="13"/>
      <c r="D51" s="13" t="s">
        <v>25</v>
      </c>
      <c r="E51" s="37">
        <v>4599284.87</v>
      </c>
    </row>
    <row r="52" spans="1:6" ht="15.75" x14ac:dyDescent="0.25">
      <c r="A52" s="13"/>
      <c r="B52" s="13"/>
      <c r="C52" s="13"/>
      <c r="D52" s="13" t="s">
        <v>2</v>
      </c>
      <c r="E52" s="37">
        <v>275580</v>
      </c>
    </row>
    <row r="53" spans="1:6" ht="15.75" x14ac:dyDescent="0.25">
      <c r="A53" s="13"/>
      <c r="B53" s="15" t="s">
        <v>7</v>
      </c>
      <c r="C53" s="13"/>
      <c r="D53" s="13"/>
      <c r="E53" s="5"/>
    </row>
    <row r="54" spans="1:6" ht="15.75" x14ac:dyDescent="0.25">
      <c r="A54" s="13"/>
      <c r="B54" s="13"/>
      <c r="C54" s="13"/>
      <c r="D54" s="13" t="s">
        <v>26</v>
      </c>
      <c r="E54" s="40">
        <v>0</v>
      </c>
    </row>
    <row r="55" spans="1:6" ht="15.75" x14ac:dyDescent="0.25">
      <c r="A55" s="13"/>
      <c r="B55" s="13"/>
      <c r="C55" s="13"/>
      <c r="D55" s="13" t="s">
        <v>25</v>
      </c>
      <c r="E55" s="40">
        <v>0</v>
      </c>
    </row>
    <row r="56" spans="1:6" ht="15.75" x14ac:dyDescent="0.25">
      <c r="A56" s="13"/>
      <c r="B56" s="13"/>
      <c r="C56" s="19"/>
      <c r="D56" s="13" t="s">
        <v>2</v>
      </c>
      <c r="E56" s="40">
        <v>0</v>
      </c>
    </row>
    <row r="57" spans="1:6" ht="15.75" x14ac:dyDescent="0.25">
      <c r="A57" s="13"/>
      <c r="B57" s="15" t="s">
        <v>6</v>
      </c>
      <c r="C57" s="13"/>
      <c r="D57" s="13"/>
      <c r="E57" s="11"/>
    </row>
    <row r="58" spans="1:6" ht="15.75" x14ac:dyDescent="0.25">
      <c r="A58" s="13"/>
      <c r="B58" s="13"/>
      <c r="C58" s="13"/>
      <c r="D58" s="13" t="s">
        <v>26</v>
      </c>
      <c r="E58" s="40">
        <v>0</v>
      </c>
    </row>
    <row r="59" spans="1:6" ht="15.75" x14ac:dyDescent="0.25">
      <c r="A59" s="13"/>
      <c r="B59" s="13"/>
      <c r="C59" s="13"/>
      <c r="D59" s="13" t="s">
        <v>25</v>
      </c>
      <c r="E59" s="37">
        <v>4735881</v>
      </c>
    </row>
    <row r="60" spans="1:6" ht="15.75" x14ac:dyDescent="0.25">
      <c r="A60" s="13"/>
      <c r="B60" s="13"/>
      <c r="C60" s="13"/>
      <c r="D60" s="13" t="s">
        <v>2</v>
      </c>
      <c r="E60" s="40">
        <v>0</v>
      </c>
    </row>
    <row r="61" spans="1:6" ht="15.75" x14ac:dyDescent="0.25">
      <c r="A61" s="13"/>
      <c r="B61" s="15" t="s">
        <v>5</v>
      </c>
      <c r="C61" s="13"/>
      <c r="D61" s="13"/>
      <c r="E61" s="11"/>
    </row>
    <row r="62" spans="1:6" ht="15.75" x14ac:dyDescent="0.25">
      <c r="A62" s="13"/>
      <c r="B62" s="13"/>
      <c r="C62" s="13"/>
      <c r="D62" s="13" t="s">
        <v>26</v>
      </c>
      <c r="E62" s="37">
        <v>5891379.5800000001</v>
      </c>
    </row>
    <row r="63" spans="1:6" ht="15.75" x14ac:dyDescent="0.25">
      <c r="A63" s="13"/>
      <c r="B63" s="15"/>
      <c r="C63" s="13"/>
      <c r="D63" s="13" t="s">
        <v>25</v>
      </c>
      <c r="E63" s="37">
        <v>1955623.44</v>
      </c>
    </row>
    <row r="64" spans="1:6" ht="15.75" x14ac:dyDescent="0.25">
      <c r="A64" s="13"/>
      <c r="B64" s="13"/>
      <c r="C64" s="13"/>
      <c r="D64" s="13" t="s">
        <v>2</v>
      </c>
      <c r="E64" s="37">
        <v>28954</v>
      </c>
    </row>
    <row r="65" spans="1:6" ht="15.75" x14ac:dyDescent="0.25">
      <c r="A65" s="13"/>
      <c r="B65" s="15" t="s">
        <v>4</v>
      </c>
      <c r="C65" s="13"/>
      <c r="D65" s="13"/>
      <c r="E65" s="5"/>
    </row>
    <row r="66" spans="1:6" ht="15.75" x14ac:dyDescent="0.25">
      <c r="A66" s="13"/>
      <c r="B66" s="13"/>
      <c r="C66" s="13"/>
      <c r="D66" s="13" t="s">
        <v>26</v>
      </c>
      <c r="E66" s="38">
        <v>50382426.399999999</v>
      </c>
      <c r="F66" s="38"/>
    </row>
    <row r="67" spans="1:6" ht="15.75" x14ac:dyDescent="0.25">
      <c r="A67" s="13"/>
      <c r="B67" s="13"/>
      <c r="C67" s="13"/>
      <c r="D67" s="13" t="s">
        <v>25</v>
      </c>
      <c r="E67" s="38">
        <v>14377406</v>
      </c>
      <c r="F67" s="38"/>
    </row>
    <row r="68" spans="1:6" ht="15.75" x14ac:dyDescent="0.25">
      <c r="A68" s="13"/>
      <c r="B68" s="13"/>
      <c r="C68" s="13"/>
      <c r="D68" s="13" t="s">
        <v>2</v>
      </c>
      <c r="E68" s="37">
        <v>1109751.71</v>
      </c>
    </row>
    <row r="69" spans="1:6" ht="15.75" x14ac:dyDescent="0.25">
      <c r="A69" s="13"/>
      <c r="B69" s="15" t="s">
        <v>27</v>
      </c>
      <c r="C69" s="13"/>
      <c r="D69" s="13"/>
      <c r="E69" s="3"/>
    </row>
    <row r="70" spans="1:6" ht="15.75" x14ac:dyDescent="0.25">
      <c r="A70" s="13"/>
      <c r="B70" s="13"/>
      <c r="C70" s="13"/>
      <c r="D70" s="13" t="s">
        <v>26</v>
      </c>
      <c r="E70" s="6">
        <v>0</v>
      </c>
    </row>
    <row r="71" spans="1:6" ht="15.75" x14ac:dyDescent="0.25">
      <c r="A71" s="13"/>
      <c r="B71" s="13"/>
      <c r="C71" s="13"/>
      <c r="D71" s="13" t="s">
        <v>25</v>
      </c>
      <c r="E71" s="6">
        <v>0</v>
      </c>
    </row>
    <row r="72" spans="1:6" ht="15.75" x14ac:dyDescent="0.25">
      <c r="A72" s="13"/>
      <c r="B72" s="13"/>
      <c r="C72" s="13"/>
      <c r="D72" s="13" t="s">
        <v>2</v>
      </c>
      <c r="E72" s="10">
        <v>0</v>
      </c>
    </row>
    <row r="73" spans="1:6" ht="15.75" x14ac:dyDescent="0.25">
      <c r="A73" s="13"/>
      <c r="B73" s="15" t="s">
        <v>24</v>
      </c>
      <c r="C73" s="13"/>
      <c r="D73" s="13"/>
      <c r="E73" s="3"/>
    </row>
    <row r="74" spans="1:6" ht="15.75" x14ac:dyDescent="0.25">
      <c r="A74" s="13"/>
      <c r="B74" s="13"/>
      <c r="C74" s="13" t="s">
        <v>23</v>
      </c>
      <c r="D74" s="13"/>
      <c r="E74" s="6"/>
    </row>
    <row r="75" spans="1:6" ht="15.75" x14ac:dyDescent="0.25">
      <c r="A75" s="13"/>
      <c r="B75" s="13"/>
      <c r="C75" s="13"/>
      <c r="D75" s="13" t="s">
        <v>22</v>
      </c>
      <c r="E75" s="37">
        <v>33421145.52</v>
      </c>
    </row>
    <row r="76" spans="1:6" ht="15.75" x14ac:dyDescent="0.25">
      <c r="A76" s="13"/>
      <c r="B76" s="13"/>
      <c r="C76" s="13"/>
      <c r="D76" s="13" t="s">
        <v>21</v>
      </c>
      <c r="E76" s="41">
        <v>0</v>
      </c>
    </row>
    <row r="77" spans="1:6" ht="15.75" x14ac:dyDescent="0.25">
      <c r="A77" s="13"/>
      <c r="B77" s="13"/>
      <c r="C77" s="21" t="s">
        <v>20</v>
      </c>
      <c r="D77" s="13"/>
      <c r="E77" s="6"/>
    </row>
    <row r="78" spans="1:6" ht="15.75" x14ac:dyDescent="0.25">
      <c r="A78" s="13"/>
      <c r="B78" s="13"/>
      <c r="C78" s="13"/>
      <c r="D78" s="13" t="s">
        <v>14</v>
      </c>
      <c r="E78" s="37">
        <v>3780558</v>
      </c>
    </row>
    <row r="79" spans="1:6" ht="15.75" x14ac:dyDescent="0.25">
      <c r="A79" s="13"/>
      <c r="B79" s="13"/>
      <c r="C79" s="13"/>
      <c r="D79" s="13" t="s">
        <v>13</v>
      </c>
      <c r="E79" s="41">
        <v>0</v>
      </c>
    </row>
    <row r="80" spans="1:6" ht="15.75" x14ac:dyDescent="0.25">
      <c r="A80" s="13"/>
      <c r="B80" s="13"/>
      <c r="C80" s="13" t="s">
        <v>19</v>
      </c>
      <c r="D80" s="13"/>
      <c r="E80" s="40"/>
    </row>
    <row r="81" spans="1:9" ht="15.75" x14ac:dyDescent="0.25">
      <c r="A81" s="13"/>
      <c r="B81" s="13"/>
      <c r="C81" s="13"/>
      <c r="D81" s="21" t="s">
        <v>14</v>
      </c>
      <c r="E81" s="37">
        <v>37540826.68</v>
      </c>
    </row>
    <row r="82" spans="1:9" ht="15.75" x14ac:dyDescent="0.25">
      <c r="A82" s="13"/>
      <c r="B82" s="13"/>
      <c r="C82" s="13"/>
      <c r="D82" s="21" t="s">
        <v>13</v>
      </c>
      <c r="E82" s="37">
        <v>12794829.800000001</v>
      </c>
    </row>
    <row r="83" spans="1:9" ht="15.75" x14ac:dyDescent="0.25">
      <c r="A83" s="13"/>
      <c r="B83" s="13"/>
      <c r="C83" s="13" t="s">
        <v>18</v>
      </c>
      <c r="D83" s="13"/>
      <c r="E83" s="6"/>
    </row>
    <row r="84" spans="1:9" ht="15.75" x14ac:dyDescent="0.25">
      <c r="A84" s="13"/>
      <c r="B84" s="13"/>
      <c r="C84" s="13"/>
      <c r="D84" s="13" t="s">
        <v>14</v>
      </c>
      <c r="E84" s="28">
        <v>0</v>
      </c>
    </row>
    <row r="85" spans="1:9" ht="15.75" x14ac:dyDescent="0.25">
      <c r="A85" s="13"/>
      <c r="B85" s="13"/>
      <c r="C85" s="13"/>
      <c r="D85" s="13" t="s">
        <v>13</v>
      </c>
      <c r="E85" s="28">
        <v>0</v>
      </c>
    </row>
    <row r="86" spans="1:9" ht="15.75" x14ac:dyDescent="0.25">
      <c r="A86" s="13"/>
      <c r="B86" s="13"/>
      <c r="C86" s="13" t="s">
        <v>17</v>
      </c>
      <c r="D86" s="13"/>
      <c r="E86" s="6"/>
    </row>
    <row r="87" spans="1:9" ht="15.75" x14ac:dyDescent="0.25">
      <c r="A87" s="13"/>
      <c r="B87" s="13"/>
      <c r="C87" s="13"/>
      <c r="D87" s="13" t="s">
        <v>14</v>
      </c>
      <c r="E87" s="37">
        <v>2856541.95</v>
      </c>
    </row>
    <row r="88" spans="1:9" ht="15.75" x14ac:dyDescent="0.25">
      <c r="A88" s="13"/>
      <c r="B88" s="13"/>
      <c r="C88" s="13"/>
      <c r="D88" s="13" t="s">
        <v>13</v>
      </c>
      <c r="E88" s="25">
        <v>0</v>
      </c>
    </row>
    <row r="89" spans="1:9" ht="15.75" x14ac:dyDescent="0.25">
      <c r="A89" s="13"/>
      <c r="B89" s="13"/>
      <c r="C89" s="13" t="s">
        <v>16</v>
      </c>
      <c r="D89" s="13"/>
      <c r="E89" s="6"/>
    </row>
    <row r="90" spans="1:9" ht="15.75" x14ac:dyDescent="0.25">
      <c r="A90" s="13"/>
      <c r="B90" s="13"/>
      <c r="C90" s="13"/>
      <c r="D90" s="13" t="s">
        <v>15</v>
      </c>
      <c r="E90" s="37">
        <v>21379080</v>
      </c>
    </row>
    <row r="91" spans="1:9" ht="15.75" x14ac:dyDescent="0.25">
      <c r="A91" s="13"/>
      <c r="B91" s="13"/>
      <c r="C91" s="13"/>
      <c r="D91" s="13" t="s">
        <v>14</v>
      </c>
      <c r="E91" s="37">
        <v>50256581.049999997</v>
      </c>
    </row>
    <row r="92" spans="1:9" ht="15.75" x14ac:dyDescent="0.25">
      <c r="A92" s="13"/>
      <c r="B92" s="13"/>
      <c r="C92" s="13"/>
      <c r="D92" s="13" t="s">
        <v>13</v>
      </c>
      <c r="E92" s="41">
        <v>0</v>
      </c>
    </row>
    <row r="93" spans="1:9" ht="15.75" x14ac:dyDescent="0.25">
      <c r="A93" s="15" t="s">
        <v>12</v>
      </c>
      <c r="D93" s="13"/>
      <c r="E93" s="8">
        <f>SUM(E41:E92)</f>
        <v>507036800.25999993</v>
      </c>
    </row>
    <row r="94" spans="1:9" ht="15.75" x14ac:dyDescent="0.25">
      <c r="A94" s="15" t="s">
        <v>11</v>
      </c>
      <c r="B94" s="13"/>
      <c r="C94" s="15"/>
      <c r="D94" s="21"/>
      <c r="E94" s="6"/>
    </row>
    <row r="95" spans="1:9" ht="15.75" x14ac:dyDescent="0.25">
      <c r="A95" s="13"/>
      <c r="B95" s="15" t="s">
        <v>10</v>
      </c>
      <c r="C95" s="13"/>
      <c r="D95" s="13"/>
      <c r="E95" s="7"/>
      <c r="H95" s="22"/>
      <c r="I95" s="16"/>
    </row>
    <row r="96" spans="1:9" ht="15.75" x14ac:dyDescent="0.25">
      <c r="A96" s="13"/>
      <c r="B96" s="13"/>
      <c r="C96" s="13"/>
      <c r="D96" s="13" t="s">
        <v>2</v>
      </c>
      <c r="E96" s="41">
        <v>0</v>
      </c>
      <c r="G96" s="13"/>
      <c r="I96" s="16"/>
    </row>
    <row r="97" spans="1:9" ht="15.75" x14ac:dyDescent="0.25">
      <c r="A97" s="13"/>
      <c r="B97" s="15" t="s">
        <v>9</v>
      </c>
      <c r="C97" s="13"/>
      <c r="D97" s="13"/>
      <c r="E97" s="6"/>
      <c r="F97" s="22"/>
      <c r="G97" s="13"/>
      <c r="H97" s="22"/>
      <c r="I97" s="16"/>
    </row>
    <row r="98" spans="1:9" ht="15.75" x14ac:dyDescent="0.25">
      <c r="B98" s="13"/>
      <c r="C98" s="13"/>
      <c r="D98" s="13" t="s">
        <v>2</v>
      </c>
      <c r="E98" s="25">
        <v>0</v>
      </c>
    </row>
    <row r="99" spans="1:9" ht="15.75" customHeight="1" x14ac:dyDescent="0.25">
      <c r="B99" s="15" t="s">
        <v>8</v>
      </c>
      <c r="C99" s="13"/>
      <c r="D99" s="13"/>
      <c r="E99" s="3"/>
    </row>
    <row r="100" spans="1:9" ht="15.75" customHeight="1" x14ac:dyDescent="0.25">
      <c r="B100" s="13"/>
      <c r="C100" s="13"/>
      <c r="D100" s="13" t="s">
        <v>2</v>
      </c>
      <c r="E100" s="25">
        <v>0</v>
      </c>
    </row>
    <row r="101" spans="1:9" ht="15.75" customHeight="1" x14ac:dyDescent="0.25">
      <c r="B101" s="15" t="s">
        <v>7</v>
      </c>
      <c r="C101" s="13"/>
      <c r="D101" s="13"/>
      <c r="E101" s="3"/>
    </row>
    <row r="102" spans="1:9" ht="15.75" x14ac:dyDescent="0.25">
      <c r="B102" s="13"/>
      <c r="C102" s="19"/>
      <c r="D102" s="13" t="s">
        <v>2</v>
      </c>
      <c r="E102" s="17">
        <v>0</v>
      </c>
    </row>
    <row r="103" spans="1:9" ht="15.75" x14ac:dyDescent="0.25">
      <c r="B103" s="15" t="s">
        <v>6</v>
      </c>
      <c r="C103" s="13"/>
      <c r="D103" s="13"/>
      <c r="E103" s="3"/>
    </row>
    <row r="104" spans="1:9" ht="15.75" x14ac:dyDescent="0.25">
      <c r="B104" s="13"/>
      <c r="C104" s="13"/>
      <c r="D104" s="13" t="s">
        <v>2</v>
      </c>
      <c r="E104" s="5">
        <v>0</v>
      </c>
    </row>
    <row r="105" spans="1:9" ht="15.75" x14ac:dyDescent="0.25">
      <c r="B105" s="15" t="s">
        <v>5</v>
      </c>
      <c r="C105" s="13"/>
      <c r="D105" s="13"/>
      <c r="E105" s="3"/>
    </row>
    <row r="106" spans="1:9" ht="15.75" x14ac:dyDescent="0.25">
      <c r="B106" s="13"/>
      <c r="C106" s="13"/>
      <c r="D106" s="13" t="s">
        <v>2</v>
      </c>
      <c r="E106" s="41">
        <v>0</v>
      </c>
    </row>
    <row r="107" spans="1:9" ht="15.75" x14ac:dyDescent="0.25">
      <c r="B107" s="15" t="s">
        <v>4</v>
      </c>
      <c r="C107" s="13"/>
      <c r="D107" s="13"/>
      <c r="E107" s="3"/>
    </row>
    <row r="108" spans="1:9" ht="15.75" x14ac:dyDescent="0.25">
      <c r="B108" s="13"/>
      <c r="C108" s="13"/>
      <c r="D108" s="13" t="s">
        <v>2</v>
      </c>
      <c r="E108" s="41">
        <v>0</v>
      </c>
    </row>
    <row r="109" spans="1:9" ht="15.75" x14ac:dyDescent="0.25">
      <c r="A109" s="15"/>
      <c r="B109" s="15" t="s">
        <v>3</v>
      </c>
      <c r="C109" s="13"/>
      <c r="D109" s="13"/>
      <c r="E109" s="3"/>
    </row>
    <row r="110" spans="1:9" ht="15.75" x14ac:dyDescent="0.25">
      <c r="B110" s="13"/>
      <c r="C110" s="13"/>
      <c r="D110" s="13" t="s">
        <v>2</v>
      </c>
      <c r="E110" s="29">
        <v>0</v>
      </c>
      <c r="F110" s="25"/>
      <c r="G110" s="25"/>
    </row>
    <row r="111" spans="1:9" ht="15.75" x14ac:dyDescent="0.25">
      <c r="A111" s="15" t="s">
        <v>1</v>
      </c>
      <c r="E111" s="2">
        <f>SUM(E95:E110)</f>
        <v>0</v>
      </c>
    </row>
    <row r="112" spans="1:9" ht="30" customHeight="1" x14ac:dyDescent="0.35">
      <c r="A112" s="23" t="s">
        <v>0</v>
      </c>
      <c r="B112" s="24"/>
      <c r="C112" s="24"/>
      <c r="D112" s="24"/>
      <c r="E112" s="1">
        <f>SUM(E93,E111)</f>
        <v>507036800.25999993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EB05-E00B-4BC8-9F85-67F9CE17873D}">
  <dimension ref="A1:I112"/>
  <sheetViews>
    <sheetView workbookViewId="0">
      <selection activeCell="F18" sqref="F18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52" t="s">
        <v>70</v>
      </c>
      <c r="B1" s="52"/>
      <c r="C1" s="52"/>
      <c r="D1" s="52"/>
      <c r="E1" s="52"/>
      <c r="F1" s="52"/>
      <c r="G1" s="52"/>
      <c r="H1" s="52"/>
      <c r="I1" s="52"/>
    </row>
    <row r="2" spans="1:9" ht="15.75" x14ac:dyDescent="0.25">
      <c r="A2" s="53" t="s">
        <v>63</v>
      </c>
      <c r="B2" s="53"/>
      <c r="C2" s="53"/>
      <c r="D2" s="53"/>
      <c r="E2" s="53"/>
      <c r="F2" s="53"/>
      <c r="G2" s="53"/>
      <c r="H2" s="53"/>
      <c r="I2" s="53"/>
    </row>
    <row r="3" spans="1:9" ht="15.75" x14ac:dyDescent="0.25">
      <c r="A3" s="52" t="s">
        <v>62</v>
      </c>
      <c r="B3" s="52"/>
      <c r="C3" s="52"/>
      <c r="D3" s="52"/>
      <c r="E3" s="52"/>
      <c r="F3" s="52"/>
      <c r="G3" s="52"/>
      <c r="H3" s="52"/>
      <c r="I3" s="52"/>
    </row>
    <row r="4" spans="1:9" ht="15.75" x14ac:dyDescent="0.25">
      <c r="A4" s="52"/>
      <c r="B4" s="52"/>
      <c r="C4" s="52"/>
      <c r="D4" s="52"/>
      <c r="E4" s="52"/>
      <c r="F4" s="52"/>
      <c r="G4" s="52"/>
      <c r="H4" s="52"/>
      <c r="I4" s="52"/>
    </row>
    <row r="5" spans="1:9" ht="15.75" x14ac:dyDescent="0.25">
      <c r="A5" s="13"/>
      <c r="B5" s="13"/>
      <c r="C5" s="13"/>
      <c r="D5" s="13"/>
      <c r="E5" s="14"/>
      <c r="F5" s="14"/>
      <c r="G5" s="14"/>
      <c r="H5" s="12"/>
      <c r="I5" s="12"/>
    </row>
    <row r="6" spans="1:9" ht="15.75" customHeight="1" x14ac:dyDescent="0.25">
      <c r="A6" s="52" t="s">
        <v>61</v>
      </c>
      <c r="B6" s="52"/>
      <c r="C6" s="52"/>
      <c r="D6" s="52"/>
      <c r="E6" s="54" t="s">
        <v>60</v>
      </c>
    </row>
    <row r="7" spans="1:9" ht="15" customHeight="1" x14ac:dyDescent="0.25">
      <c r="A7" s="52"/>
      <c r="B7" s="52"/>
      <c r="C7" s="52"/>
      <c r="D7" s="52"/>
      <c r="E7" s="54"/>
    </row>
    <row r="8" spans="1:9" ht="15.75" x14ac:dyDescent="0.25">
      <c r="A8" s="15" t="s">
        <v>59</v>
      </c>
      <c r="B8" s="13"/>
      <c r="C8" s="13"/>
      <c r="D8" s="13"/>
      <c r="E8" s="16"/>
    </row>
    <row r="9" spans="1:9" ht="15.75" x14ac:dyDescent="0.25">
      <c r="A9" s="13"/>
      <c r="B9" s="13" t="s">
        <v>58</v>
      </c>
      <c r="C9" s="13"/>
      <c r="D9" s="13"/>
      <c r="E9" s="16"/>
    </row>
    <row r="10" spans="1:9" ht="15.75" x14ac:dyDescent="0.25">
      <c r="A10" s="13"/>
      <c r="B10" s="13"/>
      <c r="C10" s="13" t="s">
        <v>57</v>
      </c>
      <c r="D10" s="13"/>
    </row>
    <row r="11" spans="1:9" ht="15.75" customHeight="1" x14ac:dyDescent="0.25">
      <c r="A11" s="13"/>
      <c r="B11" s="13"/>
      <c r="C11" s="13"/>
      <c r="D11" s="13" t="s">
        <v>56</v>
      </c>
      <c r="E11" s="42">
        <v>50968926.120000005</v>
      </c>
    </row>
    <row r="12" spans="1:9" ht="15.75" x14ac:dyDescent="0.25">
      <c r="A12" s="13"/>
      <c r="B12" s="13"/>
      <c r="C12" s="13"/>
      <c r="D12" s="13" t="s">
        <v>55</v>
      </c>
      <c r="E12" s="42">
        <v>103020241.17</v>
      </c>
      <c r="F12" s="38"/>
    </row>
    <row r="13" spans="1:9" ht="15.75" x14ac:dyDescent="0.25">
      <c r="A13" s="13"/>
      <c r="B13" s="13"/>
      <c r="C13" s="13"/>
      <c r="D13" s="13" t="s">
        <v>54</v>
      </c>
      <c r="E13" s="42">
        <v>4289907.3599999994</v>
      </c>
    </row>
    <row r="14" spans="1:9" ht="15.75" x14ac:dyDescent="0.25">
      <c r="A14" s="13"/>
      <c r="B14" s="13"/>
      <c r="C14" s="13" t="s">
        <v>53</v>
      </c>
      <c r="D14" s="13"/>
      <c r="E14" s="8">
        <f>SUM(E11:E13)</f>
        <v>158279074.65000004</v>
      </c>
    </row>
    <row r="15" spans="1:9" ht="15.75" x14ac:dyDescent="0.25">
      <c r="A15" s="13"/>
      <c r="B15" s="13"/>
      <c r="C15" s="13" t="s">
        <v>52</v>
      </c>
      <c r="D15" s="13"/>
      <c r="E15" s="6"/>
    </row>
    <row r="16" spans="1:9" ht="15.75" x14ac:dyDescent="0.25">
      <c r="A16" s="13"/>
      <c r="B16" s="13"/>
      <c r="C16" s="13"/>
      <c r="D16" s="13" t="s">
        <v>51</v>
      </c>
      <c r="E16" s="42">
        <v>28852303.16</v>
      </c>
      <c r="F16" s="38"/>
    </row>
    <row r="17" spans="1:8" ht="15.75" x14ac:dyDescent="0.25">
      <c r="A17" s="13"/>
      <c r="B17" s="13"/>
      <c r="C17" s="13"/>
      <c r="D17" s="13" t="s">
        <v>50</v>
      </c>
      <c r="E17" s="42">
        <v>43193314.909999996</v>
      </c>
      <c r="F17" s="38"/>
    </row>
    <row r="18" spans="1:8" ht="15.75" x14ac:dyDescent="0.25">
      <c r="A18" s="13"/>
      <c r="B18" s="13"/>
      <c r="C18" s="18"/>
      <c r="D18" s="13" t="s">
        <v>49</v>
      </c>
      <c r="E18" s="42">
        <v>732283.43</v>
      </c>
      <c r="F18" s="38"/>
    </row>
    <row r="19" spans="1:8" ht="15.75" x14ac:dyDescent="0.25">
      <c r="A19" s="13"/>
      <c r="B19" s="13"/>
      <c r="C19" s="13" t="s">
        <v>48</v>
      </c>
      <c r="D19" s="13"/>
      <c r="E19" s="8">
        <f>SUM(E16:E18)</f>
        <v>72777901.5</v>
      </c>
    </row>
    <row r="20" spans="1:8" ht="15.75" x14ac:dyDescent="0.25">
      <c r="A20" s="13"/>
      <c r="B20" s="13" t="s">
        <v>47</v>
      </c>
      <c r="C20" s="13"/>
      <c r="D20" s="13"/>
      <c r="E20" s="3"/>
    </row>
    <row r="21" spans="1:8" ht="15.75" x14ac:dyDescent="0.25">
      <c r="A21" s="13"/>
      <c r="B21" s="13"/>
      <c r="C21" s="13" t="s">
        <v>46</v>
      </c>
      <c r="D21" s="13"/>
      <c r="E21" s="42">
        <v>384789428</v>
      </c>
      <c r="F21" s="38"/>
    </row>
    <row r="22" spans="1:8" ht="15.75" x14ac:dyDescent="0.25">
      <c r="A22" s="13"/>
      <c r="B22" s="13"/>
      <c r="C22" s="13" t="s">
        <v>45</v>
      </c>
      <c r="D22" s="13"/>
      <c r="E22" s="39">
        <v>0</v>
      </c>
    </row>
    <row r="23" spans="1:8" ht="15.75" x14ac:dyDescent="0.25">
      <c r="A23" s="13"/>
      <c r="B23" s="13"/>
      <c r="C23" s="13" t="s">
        <v>44</v>
      </c>
      <c r="D23" s="13"/>
      <c r="E23" s="3"/>
      <c r="F23" s="3"/>
      <c r="G23" s="3">
        <v>0</v>
      </c>
      <c r="H23" s="3">
        <v>0</v>
      </c>
    </row>
    <row r="24" spans="1:8" ht="15.75" x14ac:dyDescent="0.25">
      <c r="A24" s="13"/>
      <c r="B24" s="13"/>
      <c r="C24" s="13"/>
      <c r="D24" s="13" t="s">
        <v>43</v>
      </c>
      <c r="E24" s="42">
        <v>8297020.9299999997</v>
      </c>
    </row>
    <row r="25" spans="1:8" ht="15.75" x14ac:dyDescent="0.25">
      <c r="A25" s="13"/>
      <c r="B25" s="13"/>
      <c r="C25" s="13"/>
      <c r="D25" s="13" t="s">
        <v>42</v>
      </c>
      <c r="E25" s="4">
        <v>0</v>
      </c>
    </row>
    <row r="26" spans="1:8" ht="15.75" x14ac:dyDescent="0.25">
      <c r="A26" s="13"/>
      <c r="B26" s="13"/>
      <c r="C26" s="13"/>
      <c r="D26" s="13" t="s">
        <v>41</v>
      </c>
      <c r="E26" s="42">
        <v>1144</v>
      </c>
    </row>
    <row r="27" spans="1:8" ht="15.75" x14ac:dyDescent="0.25">
      <c r="A27" s="13"/>
      <c r="B27" s="13"/>
      <c r="C27" s="13"/>
      <c r="D27" s="13" t="s">
        <v>40</v>
      </c>
      <c r="E27" s="42">
        <v>78829331</v>
      </c>
    </row>
    <row r="28" spans="1:8" ht="15.75" x14ac:dyDescent="0.25">
      <c r="A28" s="13"/>
      <c r="B28" s="13"/>
      <c r="C28" s="13" t="s">
        <v>39</v>
      </c>
      <c r="D28" s="13"/>
      <c r="E28" s="7"/>
    </row>
    <row r="29" spans="1:8" ht="15.75" x14ac:dyDescent="0.25">
      <c r="A29" s="13"/>
      <c r="B29" s="13"/>
      <c r="C29" s="13"/>
      <c r="D29" s="13" t="s">
        <v>38</v>
      </c>
      <c r="E29" s="37">
        <v>0</v>
      </c>
    </row>
    <row r="30" spans="1:8" ht="15.75" x14ac:dyDescent="0.25">
      <c r="A30" s="13"/>
      <c r="B30" s="13"/>
      <c r="C30" s="13"/>
      <c r="D30" s="13" t="s">
        <v>37</v>
      </c>
      <c r="E30" s="42">
        <v>80000</v>
      </c>
    </row>
    <row r="31" spans="1:8" ht="15.75" x14ac:dyDescent="0.25">
      <c r="A31" s="13"/>
      <c r="B31" s="13"/>
      <c r="C31" s="13" t="s">
        <v>36</v>
      </c>
      <c r="D31" s="13"/>
      <c r="E31" s="39">
        <v>0</v>
      </c>
    </row>
    <row r="32" spans="1:8" ht="15.75" x14ac:dyDescent="0.25">
      <c r="A32" s="13"/>
      <c r="B32" s="13"/>
      <c r="C32" s="13" t="s">
        <v>35</v>
      </c>
      <c r="D32" s="13"/>
      <c r="E32" s="3"/>
    </row>
    <row r="33" spans="1:6" ht="15.75" x14ac:dyDescent="0.25">
      <c r="A33" s="13"/>
      <c r="B33" s="13"/>
      <c r="C33" s="13"/>
      <c r="D33" s="13" t="s">
        <v>34</v>
      </c>
      <c r="E33" s="37">
        <v>0</v>
      </c>
    </row>
    <row r="34" spans="1:6" ht="15.75" x14ac:dyDescent="0.25">
      <c r="A34" s="13"/>
      <c r="B34" s="13"/>
      <c r="C34" s="13"/>
      <c r="D34" s="13" t="s">
        <v>33</v>
      </c>
      <c r="E34" s="6">
        <v>0</v>
      </c>
    </row>
    <row r="35" spans="1:6" ht="15.75" x14ac:dyDescent="0.25">
      <c r="A35" s="13"/>
      <c r="B35" s="13"/>
      <c r="C35" s="13"/>
      <c r="D35" s="13" t="s">
        <v>32</v>
      </c>
      <c r="E35" s="42">
        <v>1145181</v>
      </c>
      <c r="F35" s="38"/>
    </row>
    <row r="36" spans="1:6" ht="15.75" x14ac:dyDescent="0.25">
      <c r="A36" s="13"/>
      <c r="B36" s="13" t="s">
        <v>31</v>
      </c>
      <c r="C36" s="13"/>
      <c r="D36" s="13"/>
      <c r="E36" s="17">
        <v>0</v>
      </c>
    </row>
    <row r="37" spans="1:6" ht="15.75" x14ac:dyDescent="0.25">
      <c r="A37" s="13"/>
      <c r="B37" s="15" t="s">
        <v>30</v>
      </c>
      <c r="C37" s="13"/>
      <c r="D37" s="13"/>
      <c r="E37" s="8">
        <f>SUM(E14,E19,E21:E36)</f>
        <v>704199081.08000004</v>
      </c>
    </row>
    <row r="38" spans="1:6" ht="15.75" x14ac:dyDescent="0.25">
      <c r="A38" s="13"/>
      <c r="B38" s="15"/>
      <c r="C38" s="13"/>
      <c r="D38" s="13"/>
      <c r="E38" s="9"/>
    </row>
    <row r="39" spans="1:6" ht="15.75" x14ac:dyDescent="0.25">
      <c r="A39" s="15" t="s">
        <v>29</v>
      </c>
      <c r="B39" s="15"/>
      <c r="C39" s="13"/>
      <c r="D39" s="13"/>
      <c r="E39" s="6"/>
    </row>
    <row r="40" spans="1:6" ht="15.75" x14ac:dyDescent="0.25">
      <c r="A40" s="15" t="s">
        <v>28</v>
      </c>
      <c r="B40" s="13"/>
      <c r="C40" s="13"/>
      <c r="D40" s="13"/>
      <c r="E40" s="6"/>
    </row>
    <row r="41" spans="1:6" ht="15.75" x14ac:dyDescent="0.25">
      <c r="A41" s="13"/>
      <c r="B41" s="15" t="s">
        <v>10</v>
      </c>
      <c r="C41" s="13"/>
      <c r="D41" s="13"/>
      <c r="E41" s="3"/>
    </row>
    <row r="42" spans="1:6" ht="15.75" x14ac:dyDescent="0.25">
      <c r="A42" s="13"/>
      <c r="B42" s="13"/>
      <c r="C42" s="13"/>
      <c r="D42" s="13" t="s">
        <v>26</v>
      </c>
      <c r="E42" s="42">
        <v>153953897.29000002</v>
      </c>
      <c r="F42" s="38"/>
    </row>
    <row r="43" spans="1:6" ht="15.75" x14ac:dyDescent="0.25">
      <c r="A43" s="13"/>
      <c r="B43" s="13"/>
      <c r="C43" s="13"/>
      <c r="D43" s="13" t="s">
        <v>25</v>
      </c>
      <c r="E43" s="42">
        <v>221618875.14000002</v>
      </c>
      <c r="F43" s="38"/>
    </row>
    <row r="44" spans="1:6" ht="15.75" x14ac:dyDescent="0.25">
      <c r="A44" s="13"/>
      <c r="B44" s="13"/>
      <c r="C44" s="13"/>
      <c r="D44" s="13" t="s">
        <v>2</v>
      </c>
      <c r="E44" s="42">
        <v>26731405.09</v>
      </c>
      <c r="F44" s="38"/>
    </row>
    <row r="45" spans="1:6" ht="15.75" x14ac:dyDescent="0.25">
      <c r="A45" s="13"/>
      <c r="B45" s="15" t="s">
        <v>9</v>
      </c>
      <c r="C45" s="13"/>
      <c r="D45" s="13"/>
      <c r="E45" s="3"/>
    </row>
    <row r="46" spans="1:6" ht="15.75" x14ac:dyDescent="0.25">
      <c r="A46" s="13"/>
      <c r="B46" s="13"/>
      <c r="C46" s="19"/>
      <c r="D46" s="13" t="s">
        <v>26</v>
      </c>
      <c r="E46" s="42">
        <v>2584103.77</v>
      </c>
    </row>
    <row r="47" spans="1:6" ht="15.75" x14ac:dyDescent="0.25">
      <c r="A47" s="13"/>
      <c r="B47" s="13"/>
      <c r="C47" s="13"/>
      <c r="D47" s="13" t="s">
        <v>25</v>
      </c>
      <c r="E47" s="42">
        <v>6958627.0199999996</v>
      </c>
    </row>
    <row r="48" spans="1:6" ht="15.75" x14ac:dyDescent="0.25">
      <c r="A48" s="13"/>
      <c r="B48" s="13"/>
      <c r="C48" s="13"/>
      <c r="D48" s="13" t="s">
        <v>2</v>
      </c>
      <c r="E48" s="42">
        <v>6832438.9399999995</v>
      </c>
    </row>
    <row r="49" spans="1:6" ht="15.75" x14ac:dyDescent="0.25">
      <c r="A49" s="13"/>
      <c r="B49" s="15" t="s">
        <v>8</v>
      </c>
      <c r="C49" s="13"/>
      <c r="D49" s="13"/>
      <c r="E49" s="5"/>
    </row>
    <row r="50" spans="1:6" ht="15.75" x14ac:dyDescent="0.25">
      <c r="A50" s="20"/>
      <c r="B50" s="20"/>
      <c r="C50" s="20"/>
      <c r="D50" s="13" t="s">
        <v>26</v>
      </c>
      <c r="E50" s="42">
        <v>28783351.059999999</v>
      </c>
      <c r="F50" s="38"/>
    </row>
    <row r="51" spans="1:6" ht="15.75" x14ac:dyDescent="0.25">
      <c r="A51" s="13"/>
      <c r="B51" s="13"/>
      <c r="C51" s="13"/>
      <c r="D51" s="13" t="s">
        <v>25</v>
      </c>
      <c r="E51" s="42">
        <v>886908.72</v>
      </c>
    </row>
    <row r="52" spans="1:6" ht="15.75" x14ac:dyDescent="0.25">
      <c r="A52" s="13"/>
      <c r="B52" s="13"/>
      <c r="C52" s="13"/>
      <c r="D52" s="13" t="s">
        <v>2</v>
      </c>
      <c r="E52" s="42">
        <v>0</v>
      </c>
    </row>
    <row r="53" spans="1:6" ht="15.75" x14ac:dyDescent="0.25">
      <c r="A53" s="13"/>
      <c r="B53" s="15" t="s">
        <v>7</v>
      </c>
      <c r="C53" s="13"/>
      <c r="D53" s="13"/>
      <c r="E53" s="5"/>
    </row>
    <row r="54" spans="1:6" ht="15.75" x14ac:dyDescent="0.25">
      <c r="A54" s="13"/>
      <c r="B54" s="13"/>
      <c r="C54" s="13"/>
      <c r="D54" s="13" t="s">
        <v>26</v>
      </c>
      <c r="E54" s="40">
        <v>0</v>
      </c>
    </row>
    <row r="55" spans="1:6" ht="15.75" x14ac:dyDescent="0.25">
      <c r="A55" s="13"/>
      <c r="B55" s="13"/>
      <c r="C55" s="13"/>
      <c r="D55" s="13" t="s">
        <v>25</v>
      </c>
      <c r="E55" s="40">
        <v>0</v>
      </c>
    </row>
    <row r="56" spans="1:6" ht="15.75" x14ac:dyDescent="0.25">
      <c r="A56" s="13"/>
      <c r="B56" s="13"/>
      <c r="C56" s="19"/>
      <c r="D56" s="13" t="s">
        <v>2</v>
      </c>
      <c r="E56" s="40">
        <v>0</v>
      </c>
    </row>
    <row r="57" spans="1:6" ht="15.75" x14ac:dyDescent="0.25">
      <c r="A57" s="13"/>
      <c r="B57" s="15" t="s">
        <v>6</v>
      </c>
      <c r="C57" s="13"/>
      <c r="D57" s="13"/>
      <c r="E57" s="11"/>
    </row>
    <row r="58" spans="1:6" ht="15.75" x14ac:dyDescent="0.25">
      <c r="A58" s="13"/>
      <c r="B58" s="13"/>
      <c r="C58" s="13"/>
      <c r="D58" s="13" t="s">
        <v>26</v>
      </c>
      <c r="E58" s="40">
        <v>0</v>
      </c>
    </row>
    <row r="59" spans="1:6" ht="15.75" x14ac:dyDescent="0.25">
      <c r="A59" s="13"/>
      <c r="B59" s="13"/>
      <c r="C59" s="13"/>
      <c r="D59" s="13" t="s">
        <v>25</v>
      </c>
      <c r="E59" s="37">
        <v>0</v>
      </c>
    </row>
    <row r="60" spans="1:6" ht="15.75" x14ac:dyDescent="0.25">
      <c r="A60" s="13"/>
      <c r="B60" s="13"/>
      <c r="C60" s="13"/>
      <c r="D60" s="13" t="s">
        <v>2</v>
      </c>
      <c r="E60" s="40">
        <v>0</v>
      </c>
    </row>
    <row r="61" spans="1:6" ht="15.75" x14ac:dyDescent="0.25">
      <c r="A61" s="13"/>
      <c r="B61" s="15" t="s">
        <v>5</v>
      </c>
      <c r="C61" s="13"/>
      <c r="D61" s="13"/>
      <c r="E61" s="11"/>
    </row>
    <row r="62" spans="1:6" ht="15.75" x14ac:dyDescent="0.25">
      <c r="A62" s="13"/>
      <c r="B62" s="13"/>
      <c r="C62" s="13"/>
      <c r="D62" s="13" t="s">
        <v>26</v>
      </c>
      <c r="E62" s="42">
        <v>3657706.59</v>
      </c>
    </row>
    <row r="63" spans="1:6" ht="15.75" x14ac:dyDescent="0.25">
      <c r="A63" s="13"/>
      <c r="B63" s="15"/>
      <c r="C63" s="13"/>
      <c r="D63" s="13" t="s">
        <v>25</v>
      </c>
      <c r="E63" s="42">
        <v>3841400</v>
      </c>
    </row>
    <row r="64" spans="1:6" ht="15.75" x14ac:dyDescent="0.25">
      <c r="A64" s="13"/>
      <c r="B64" s="13"/>
      <c r="C64" s="13"/>
      <c r="D64" s="13" t="s">
        <v>2</v>
      </c>
      <c r="E64" s="42">
        <v>0</v>
      </c>
    </row>
    <row r="65" spans="1:6" ht="15.75" x14ac:dyDescent="0.25">
      <c r="A65" s="13"/>
      <c r="B65" s="15" t="s">
        <v>4</v>
      </c>
      <c r="C65" s="13"/>
      <c r="D65" s="13"/>
      <c r="E65" s="5"/>
    </row>
    <row r="66" spans="1:6" ht="15.75" x14ac:dyDescent="0.25">
      <c r="A66" s="13"/>
      <c r="B66" s="13"/>
      <c r="C66" s="13"/>
      <c r="D66" s="13" t="s">
        <v>26</v>
      </c>
      <c r="E66" s="42">
        <v>16693643.18</v>
      </c>
      <c r="F66" s="38"/>
    </row>
    <row r="67" spans="1:6" ht="15.75" x14ac:dyDescent="0.25">
      <c r="A67" s="13"/>
      <c r="B67" s="13"/>
      <c r="C67" s="13"/>
      <c r="D67" s="13" t="s">
        <v>25</v>
      </c>
      <c r="E67" s="42">
        <v>6653233.4099999992</v>
      </c>
      <c r="F67" s="38"/>
    </row>
    <row r="68" spans="1:6" ht="15.75" x14ac:dyDescent="0.25">
      <c r="A68" s="13"/>
      <c r="B68" s="13"/>
      <c r="C68" s="13"/>
      <c r="D68" s="13" t="s">
        <v>2</v>
      </c>
      <c r="E68" s="42">
        <v>678500</v>
      </c>
    </row>
    <row r="69" spans="1:6" ht="15.75" x14ac:dyDescent="0.25">
      <c r="A69" s="13"/>
      <c r="B69" s="15" t="s">
        <v>27</v>
      </c>
      <c r="C69" s="13"/>
      <c r="D69" s="13"/>
      <c r="E69" s="3"/>
    </row>
    <row r="70" spans="1:6" ht="15.75" x14ac:dyDescent="0.25">
      <c r="A70" s="13"/>
      <c r="B70" s="13"/>
      <c r="C70" s="13"/>
      <c r="D70" s="13" t="s">
        <v>26</v>
      </c>
      <c r="E70" s="6">
        <v>0</v>
      </c>
    </row>
    <row r="71" spans="1:6" ht="15.75" x14ac:dyDescent="0.25">
      <c r="A71" s="13"/>
      <c r="B71" s="13"/>
      <c r="C71" s="13"/>
      <c r="D71" s="13" t="s">
        <v>25</v>
      </c>
      <c r="E71" s="6">
        <v>0</v>
      </c>
    </row>
    <row r="72" spans="1:6" ht="15.75" x14ac:dyDescent="0.25">
      <c r="A72" s="13"/>
      <c r="B72" s="13"/>
      <c r="C72" s="13"/>
      <c r="D72" s="13" t="s">
        <v>2</v>
      </c>
      <c r="E72" s="10">
        <v>0</v>
      </c>
    </row>
    <row r="73" spans="1:6" ht="15.75" x14ac:dyDescent="0.25">
      <c r="A73" s="13"/>
      <c r="B73" s="15" t="s">
        <v>24</v>
      </c>
      <c r="C73" s="13"/>
      <c r="D73" s="13"/>
      <c r="E73" s="3"/>
    </row>
    <row r="74" spans="1:6" ht="15.75" x14ac:dyDescent="0.25">
      <c r="A74" s="13"/>
      <c r="B74" s="13"/>
      <c r="C74" s="13" t="s">
        <v>23</v>
      </c>
      <c r="D74" s="13"/>
      <c r="E74" s="6"/>
    </row>
    <row r="75" spans="1:6" ht="15.75" x14ac:dyDescent="0.25">
      <c r="A75" s="13"/>
      <c r="B75" s="13"/>
      <c r="C75" s="13"/>
      <c r="D75" s="13" t="s">
        <v>22</v>
      </c>
      <c r="E75" s="42">
        <v>1999928.67</v>
      </c>
    </row>
    <row r="76" spans="1:6" ht="15.75" x14ac:dyDescent="0.25">
      <c r="A76" s="13"/>
      <c r="B76" s="13"/>
      <c r="C76" s="13"/>
      <c r="D76" s="13" t="s">
        <v>21</v>
      </c>
      <c r="E76" s="42">
        <v>15348014.939999999</v>
      </c>
    </row>
    <row r="77" spans="1:6" ht="15.75" x14ac:dyDescent="0.25">
      <c r="A77" s="13"/>
      <c r="B77" s="13"/>
      <c r="C77" s="21" t="s">
        <v>20</v>
      </c>
      <c r="D77" s="13"/>
      <c r="E77" s="6"/>
    </row>
    <row r="78" spans="1:6" ht="15.75" x14ac:dyDescent="0.25">
      <c r="A78" s="13"/>
      <c r="B78" s="13"/>
      <c r="C78" s="13"/>
      <c r="D78" s="13" t="s">
        <v>14</v>
      </c>
      <c r="E78" s="42">
        <v>3445786.48</v>
      </c>
    </row>
    <row r="79" spans="1:6" ht="15.75" x14ac:dyDescent="0.25">
      <c r="A79" s="13"/>
      <c r="B79" s="13"/>
      <c r="C79" s="13"/>
      <c r="D79" s="13" t="s">
        <v>13</v>
      </c>
      <c r="E79" s="42">
        <v>10025395.35</v>
      </c>
    </row>
    <row r="80" spans="1:6" ht="15.75" x14ac:dyDescent="0.25">
      <c r="A80" s="13"/>
      <c r="B80" s="13"/>
      <c r="C80" s="13" t="s">
        <v>19</v>
      </c>
      <c r="D80" s="13"/>
      <c r="E80" s="40"/>
    </row>
    <row r="81" spans="1:9" ht="15.75" x14ac:dyDescent="0.25">
      <c r="A81" s="13"/>
      <c r="B81" s="13"/>
      <c r="C81" s="13"/>
      <c r="D81" s="21" t="s">
        <v>14</v>
      </c>
      <c r="E81" s="42">
        <v>5722149</v>
      </c>
    </row>
    <row r="82" spans="1:9" ht="15.75" x14ac:dyDescent="0.25">
      <c r="A82" s="13"/>
      <c r="B82" s="13"/>
      <c r="C82" s="13"/>
      <c r="D82" s="21" t="s">
        <v>13</v>
      </c>
      <c r="E82" s="42">
        <v>36571352.890000001</v>
      </c>
    </row>
    <row r="83" spans="1:9" ht="15.75" x14ac:dyDescent="0.25">
      <c r="A83" s="13"/>
      <c r="B83" s="13"/>
      <c r="C83" s="13" t="s">
        <v>18</v>
      </c>
      <c r="D83" s="13"/>
      <c r="E83" s="6"/>
    </row>
    <row r="84" spans="1:9" ht="15.75" x14ac:dyDescent="0.25">
      <c r="A84" s="13"/>
      <c r="B84" s="13"/>
      <c r="C84" s="13"/>
      <c r="D84" s="13" t="s">
        <v>14</v>
      </c>
      <c r="E84" s="28">
        <v>0</v>
      </c>
    </row>
    <row r="85" spans="1:9" ht="15.75" x14ac:dyDescent="0.25">
      <c r="A85" s="13"/>
      <c r="B85" s="13"/>
      <c r="C85" s="13"/>
      <c r="D85" s="13" t="s">
        <v>13</v>
      </c>
      <c r="E85" s="42">
        <v>40740405.140000001</v>
      </c>
    </row>
    <row r="86" spans="1:9" ht="15.75" x14ac:dyDescent="0.25">
      <c r="A86" s="13"/>
      <c r="B86" s="13"/>
      <c r="C86" s="13" t="s">
        <v>17</v>
      </c>
      <c r="D86" s="13"/>
      <c r="E86" s="6"/>
    </row>
    <row r="87" spans="1:9" ht="15.75" x14ac:dyDescent="0.25">
      <c r="A87" s="13"/>
      <c r="B87" s="13"/>
      <c r="C87" s="13"/>
      <c r="D87" s="13" t="s">
        <v>14</v>
      </c>
      <c r="E87" s="42">
        <v>0</v>
      </c>
    </row>
    <row r="88" spans="1:9" ht="15.75" x14ac:dyDescent="0.25">
      <c r="A88" s="13"/>
      <c r="B88" s="13"/>
      <c r="C88" s="13"/>
      <c r="D88" s="13" t="s">
        <v>13</v>
      </c>
      <c r="E88" s="42">
        <v>0</v>
      </c>
    </row>
    <row r="89" spans="1:9" ht="15.75" x14ac:dyDescent="0.25">
      <c r="A89" s="13"/>
      <c r="B89" s="13"/>
      <c r="C89" s="13" t="s">
        <v>16</v>
      </c>
      <c r="D89" s="13"/>
      <c r="E89" s="6"/>
    </row>
    <row r="90" spans="1:9" ht="15.75" x14ac:dyDescent="0.25">
      <c r="A90" s="13"/>
      <c r="B90" s="13"/>
      <c r="C90" s="13"/>
      <c r="D90" s="13" t="s">
        <v>15</v>
      </c>
      <c r="E90" s="37">
        <v>0</v>
      </c>
    </row>
    <row r="91" spans="1:9" ht="15.75" x14ac:dyDescent="0.25">
      <c r="A91" s="13"/>
      <c r="B91" s="13"/>
      <c r="C91" s="13"/>
      <c r="D91" s="13" t="s">
        <v>14</v>
      </c>
      <c r="E91" s="37">
        <v>0</v>
      </c>
    </row>
    <row r="92" spans="1:9" ht="15.75" x14ac:dyDescent="0.25">
      <c r="A92" s="13"/>
      <c r="B92" s="13"/>
      <c r="C92" s="13"/>
      <c r="D92" s="13" t="s">
        <v>13</v>
      </c>
      <c r="E92" s="41">
        <v>0</v>
      </c>
    </row>
    <row r="93" spans="1:9" ht="15.75" x14ac:dyDescent="0.25">
      <c r="A93" s="15" t="s">
        <v>12</v>
      </c>
      <c r="D93" s="13"/>
      <c r="E93" s="8">
        <f>SUM(E41:E92)</f>
        <v>593727122.68000007</v>
      </c>
    </row>
    <row r="94" spans="1:9" ht="15.75" x14ac:dyDescent="0.25">
      <c r="A94" s="15" t="s">
        <v>11</v>
      </c>
      <c r="B94" s="13"/>
      <c r="C94" s="15"/>
      <c r="D94" s="21"/>
      <c r="E94" s="6"/>
    </row>
    <row r="95" spans="1:9" ht="15.75" x14ac:dyDescent="0.25">
      <c r="A95" s="13"/>
      <c r="B95" s="15" t="s">
        <v>10</v>
      </c>
      <c r="C95" s="13"/>
      <c r="D95" s="13"/>
      <c r="E95" s="7"/>
      <c r="H95" s="22"/>
      <c r="I95" s="16"/>
    </row>
    <row r="96" spans="1:9" ht="15.75" x14ac:dyDescent="0.25">
      <c r="A96" s="13"/>
      <c r="B96" s="13"/>
      <c r="C96" s="13"/>
      <c r="D96" s="13" t="s">
        <v>2</v>
      </c>
      <c r="E96" s="42">
        <v>28065012.260000002</v>
      </c>
      <c r="G96" s="13"/>
      <c r="I96" s="16"/>
    </row>
    <row r="97" spans="1:9" ht="15.75" x14ac:dyDescent="0.25">
      <c r="A97" s="13"/>
      <c r="B97" s="15" t="s">
        <v>9</v>
      </c>
      <c r="C97" s="13"/>
      <c r="D97" s="13"/>
      <c r="E97" s="6"/>
      <c r="F97" s="22"/>
      <c r="G97" s="13"/>
      <c r="H97" s="22"/>
      <c r="I97" s="16"/>
    </row>
    <row r="98" spans="1:9" ht="15.75" x14ac:dyDescent="0.25">
      <c r="B98" s="13"/>
      <c r="C98" s="13"/>
      <c r="D98" s="13" t="s">
        <v>2</v>
      </c>
      <c r="E98" s="25">
        <v>0</v>
      </c>
    </row>
    <row r="99" spans="1:9" ht="15.75" customHeight="1" x14ac:dyDescent="0.25">
      <c r="B99" s="15" t="s">
        <v>8</v>
      </c>
      <c r="C99" s="13"/>
      <c r="D99" s="13"/>
      <c r="E99" s="3"/>
    </row>
    <row r="100" spans="1:9" ht="15.75" customHeight="1" x14ac:dyDescent="0.25">
      <c r="B100" s="13"/>
      <c r="C100" s="13"/>
      <c r="D100" s="13" t="s">
        <v>2</v>
      </c>
      <c r="E100" s="25">
        <v>0</v>
      </c>
    </row>
    <row r="101" spans="1:9" ht="15.75" customHeight="1" x14ac:dyDescent="0.25">
      <c r="B101" s="15" t="s">
        <v>7</v>
      </c>
      <c r="C101" s="13"/>
      <c r="D101" s="13"/>
      <c r="E101" s="3"/>
    </row>
    <row r="102" spans="1:9" ht="15.75" x14ac:dyDescent="0.25">
      <c r="B102" s="13"/>
      <c r="C102" s="19"/>
      <c r="D102" s="13" t="s">
        <v>2</v>
      </c>
      <c r="E102" s="17">
        <v>0</v>
      </c>
    </row>
    <row r="103" spans="1:9" ht="15.75" x14ac:dyDescent="0.25">
      <c r="B103" s="15" t="s">
        <v>6</v>
      </c>
      <c r="C103" s="13"/>
      <c r="D103" s="13"/>
      <c r="E103" s="3"/>
    </row>
    <row r="104" spans="1:9" ht="15.75" x14ac:dyDescent="0.25">
      <c r="B104" s="13"/>
      <c r="C104" s="13"/>
      <c r="D104" s="13" t="s">
        <v>2</v>
      </c>
      <c r="E104" s="42">
        <v>149820</v>
      </c>
    </row>
    <row r="105" spans="1:9" ht="15.75" x14ac:dyDescent="0.25">
      <c r="B105" s="15" t="s">
        <v>5</v>
      </c>
      <c r="C105" s="13"/>
      <c r="D105" s="13"/>
      <c r="E105" s="3"/>
    </row>
    <row r="106" spans="1:9" ht="15.75" x14ac:dyDescent="0.25">
      <c r="B106" s="13"/>
      <c r="C106" s="13"/>
      <c r="D106" s="13" t="s">
        <v>2</v>
      </c>
      <c r="E106" s="41">
        <v>0</v>
      </c>
    </row>
    <row r="107" spans="1:9" ht="15.75" x14ac:dyDescent="0.25">
      <c r="B107" s="15" t="s">
        <v>4</v>
      </c>
      <c r="C107" s="13"/>
      <c r="D107" s="13"/>
      <c r="E107" s="3"/>
    </row>
    <row r="108" spans="1:9" ht="15.75" x14ac:dyDescent="0.25">
      <c r="B108" s="13"/>
      <c r="C108" s="13"/>
      <c r="D108" s="13" t="s">
        <v>2</v>
      </c>
      <c r="E108" s="42">
        <v>26927656.640000001</v>
      </c>
    </row>
    <row r="109" spans="1:9" ht="15.75" x14ac:dyDescent="0.25">
      <c r="A109" s="15"/>
      <c r="B109" s="15" t="s">
        <v>3</v>
      </c>
      <c r="C109" s="13"/>
      <c r="D109" s="13"/>
      <c r="E109" s="3"/>
    </row>
    <row r="110" spans="1:9" ht="15.75" x14ac:dyDescent="0.25">
      <c r="B110" s="13"/>
      <c r="C110" s="13"/>
      <c r="D110" s="13" t="s">
        <v>2</v>
      </c>
      <c r="E110" s="42">
        <v>5800108.6900000004</v>
      </c>
      <c r="F110" s="25"/>
      <c r="G110" s="25"/>
    </row>
    <row r="111" spans="1:9" ht="15.75" x14ac:dyDescent="0.25">
      <c r="A111" s="15" t="s">
        <v>1</v>
      </c>
      <c r="E111" s="2">
        <f>SUM(E95:E110)</f>
        <v>60942597.590000004</v>
      </c>
    </row>
    <row r="112" spans="1:9" ht="30" customHeight="1" x14ac:dyDescent="0.35">
      <c r="A112" s="23" t="s">
        <v>0</v>
      </c>
      <c r="B112" s="24"/>
      <c r="C112" s="24"/>
      <c r="D112" s="24"/>
      <c r="E112" s="1">
        <f>SUM(E93,E111)</f>
        <v>654669720.2700001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90AF-2404-49E3-96D4-65A0F432426D}">
  <dimension ref="A1:I112"/>
  <sheetViews>
    <sheetView tabSelected="1" topLeftCell="A6" workbookViewId="0">
      <selection activeCell="F19" sqref="F1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52" t="s">
        <v>71</v>
      </c>
      <c r="B1" s="52"/>
      <c r="C1" s="52"/>
      <c r="D1" s="52"/>
      <c r="E1" s="52"/>
      <c r="F1" s="52"/>
      <c r="G1" s="52"/>
      <c r="H1" s="52"/>
      <c r="I1" s="52"/>
    </row>
    <row r="2" spans="1:9" ht="15.75" x14ac:dyDescent="0.25">
      <c r="A2" s="53" t="s">
        <v>63</v>
      </c>
      <c r="B2" s="53"/>
      <c r="C2" s="53"/>
      <c r="D2" s="53"/>
      <c r="E2" s="53"/>
      <c r="F2" s="53"/>
      <c r="G2" s="53"/>
      <c r="H2" s="53"/>
      <c r="I2" s="53"/>
    </row>
    <row r="3" spans="1:9" ht="15.75" x14ac:dyDescent="0.25">
      <c r="A3" s="52" t="s">
        <v>62</v>
      </c>
      <c r="B3" s="52"/>
      <c r="C3" s="52"/>
      <c r="D3" s="52"/>
      <c r="E3" s="52"/>
      <c r="F3" s="52"/>
      <c r="G3" s="52"/>
      <c r="H3" s="52"/>
      <c r="I3" s="52"/>
    </row>
    <row r="4" spans="1:9" ht="15.75" x14ac:dyDescent="0.25">
      <c r="A4" s="52"/>
      <c r="B4" s="52"/>
      <c r="C4" s="52"/>
      <c r="D4" s="52"/>
      <c r="E4" s="52"/>
      <c r="F4" s="52"/>
      <c r="G4" s="52"/>
      <c r="H4" s="52"/>
      <c r="I4" s="52"/>
    </row>
    <row r="5" spans="1:9" ht="15.75" x14ac:dyDescent="0.25">
      <c r="A5" s="13"/>
      <c r="B5" s="13"/>
      <c r="C5" s="13"/>
      <c r="D5" s="13"/>
      <c r="E5" s="14"/>
      <c r="F5" s="14"/>
      <c r="G5" s="14"/>
      <c r="H5" s="12"/>
      <c r="I5" s="12"/>
    </row>
    <row r="6" spans="1:9" ht="15.75" customHeight="1" x14ac:dyDescent="0.25">
      <c r="A6" s="52" t="s">
        <v>61</v>
      </c>
      <c r="B6" s="52"/>
      <c r="C6" s="52"/>
      <c r="D6" s="52"/>
      <c r="E6" s="54" t="s">
        <v>60</v>
      </c>
    </row>
    <row r="7" spans="1:9" ht="15" customHeight="1" x14ac:dyDescent="0.25">
      <c r="A7" s="52"/>
      <c r="B7" s="52"/>
      <c r="C7" s="52"/>
      <c r="D7" s="52"/>
      <c r="E7" s="54"/>
    </row>
    <row r="8" spans="1:9" ht="15.75" x14ac:dyDescent="0.25">
      <c r="A8" s="15" t="s">
        <v>59</v>
      </c>
      <c r="B8" s="13"/>
      <c r="C8" s="13"/>
      <c r="D8" s="13"/>
      <c r="E8" s="16"/>
    </row>
    <row r="9" spans="1:9" ht="15.75" x14ac:dyDescent="0.25">
      <c r="A9" s="13"/>
      <c r="B9" s="13" t="s">
        <v>58</v>
      </c>
      <c r="C9" s="13"/>
      <c r="D9" s="13"/>
      <c r="E9" s="16"/>
    </row>
    <row r="10" spans="1:9" ht="15.75" x14ac:dyDescent="0.25">
      <c r="A10" s="13"/>
      <c r="B10" s="13"/>
      <c r="C10" s="13" t="s">
        <v>57</v>
      </c>
      <c r="D10" s="13"/>
    </row>
    <row r="11" spans="1:9" ht="15.75" customHeight="1" x14ac:dyDescent="0.25">
      <c r="A11" s="13"/>
      <c r="B11" s="13"/>
      <c r="C11" s="13"/>
      <c r="D11" s="13" t="s">
        <v>56</v>
      </c>
      <c r="E11" s="43">
        <f>17539361.74+16934582.23</f>
        <v>34473943.969999999</v>
      </c>
    </row>
    <row r="12" spans="1:9" ht="15.75" x14ac:dyDescent="0.25">
      <c r="A12" s="13"/>
      <c r="B12" s="13"/>
      <c r="C12" s="13"/>
      <c r="D12" s="13" t="s">
        <v>55</v>
      </c>
      <c r="E12" s="44">
        <v>0</v>
      </c>
      <c r="F12" s="38"/>
    </row>
    <row r="13" spans="1:9" ht="15.75" x14ac:dyDescent="0.25">
      <c r="A13" s="13"/>
      <c r="B13" s="13"/>
      <c r="C13" s="13"/>
      <c r="D13" s="13" t="s">
        <v>54</v>
      </c>
      <c r="E13" s="43">
        <f>19896661.62+0</f>
        <v>19896661.620000001</v>
      </c>
    </row>
    <row r="14" spans="1:9" ht="15.75" x14ac:dyDescent="0.25">
      <c r="A14" s="13"/>
      <c r="B14" s="13"/>
      <c r="C14" s="13" t="s">
        <v>53</v>
      </c>
      <c r="D14" s="13"/>
      <c r="E14" s="8">
        <f>SUM(E11:E13)</f>
        <v>54370605.590000004</v>
      </c>
    </row>
    <row r="15" spans="1:9" ht="15.75" x14ac:dyDescent="0.25">
      <c r="A15" s="13"/>
      <c r="B15" s="13"/>
      <c r="C15" s="13" t="s">
        <v>52</v>
      </c>
      <c r="D15" s="13"/>
      <c r="E15" s="6"/>
    </row>
    <row r="16" spans="1:9" ht="15.75" x14ac:dyDescent="0.25">
      <c r="A16" s="13"/>
      <c r="B16" s="13"/>
      <c r="C16" s="13"/>
      <c r="D16" s="13" t="s">
        <v>51</v>
      </c>
      <c r="E16" s="43">
        <f>9844042.9</f>
        <v>9844042.9000000004</v>
      </c>
      <c r="F16" s="38"/>
    </row>
    <row r="17" spans="1:8" ht="15.75" x14ac:dyDescent="0.25">
      <c r="A17" s="13"/>
      <c r="B17" s="13"/>
      <c r="C17" s="13"/>
      <c r="D17" s="13" t="s">
        <v>50</v>
      </c>
      <c r="E17" s="43">
        <f>315090259.7+0</f>
        <v>315090259.69999999</v>
      </c>
      <c r="F17" s="38"/>
    </row>
    <row r="18" spans="1:8" ht="15.75" x14ac:dyDescent="0.25">
      <c r="A18" s="13"/>
      <c r="B18" s="13"/>
      <c r="C18" s="18"/>
      <c r="D18" s="13" t="s">
        <v>49</v>
      </c>
      <c r="E18" s="43">
        <f>11897899.41+45081.17</f>
        <v>11942980.58</v>
      </c>
      <c r="F18" s="38"/>
    </row>
    <row r="19" spans="1:8" ht="15.75" x14ac:dyDescent="0.25">
      <c r="A19" s="13"/>
      <c r="B19" s="13"/>
      <c r="C19" s="13" t="s">
        <v>48</v>
      </c>
      <c r="D19" s="13"/>
      <c r="E19" s="8">
        <f>SUM(E16:E18)</f>
        <v>336877283.17999995</v>
      </c>
    </row>
    <row r="20" spans="1:8" ht="15.75" x14ac:dyDescent="0.25">
      <c r="A20" s="13"/>
      <c r="B20" s="13" t="s">
        <v>47</v>
      </c>
      <c r="C20" s="13"/>
      <c r="D20" s="13"/>
      <c r="E20" s="3"/>
    </row>
    <row r="21" spans="1:8" ht="15.75" x14ac:dyDescent="0.25">
      <c r="A21" s="13"/>
      <c r="B21" s="13"/>
      <c r="C21" s="13" t="s">
        <v>46</v>
      </c>
      <c r="D21" s="13"/>
      <c r="E21" s="45">
        <v>396457049</v>
      </c>
      <c r="F21" s="38"/>
    </row>
    <row r="22" spans="1:8" ht="15.75" x14ac:dyDescent="0.25">
      <c r="A22" s="13"/>
      <c r="B22" s="13"/>
      <c r="C22" s="13" t="s">
        <v>45</v>
      </c>
      <c r="D22" s="13"/>
      <c r="E22" s="39">
        <v>0</v>
      </c>
    </row>
    <row r="23" spans="1:8" ht="15.75" x14ac:dyDescent="0.25">
      <c r="A23" s="13"/>
      <c r="B23" s="13"/>
      <c r="C23" s="13" t="s">
        <v>44</v>
      </c>
      <c r="D23" s="13"/>
      <c r="E23" s="3"/>
      <c r="F23" s="3"/>
      <c r="G23" s="3">
        <v>0</v>
      </c>
      <c r="H23" s="3">
        <v>0</v>
      </c>
    </row>
    <row r="24" spans="1:8" ht="15.75" x14ac:dyDescent="0.25">
      <c r="A24" s="13"/>
      <c r="B24" s="13"/>
      <c r="C24" s="13"/>
      <c r="D24" s="13" t="s">
        <v>43</v>
      </c>
      <c r="E24" s="42">
        <v>0</v>
      </c>
    </row>
    <row r="25" spans="1:8" ht="15.75" x14ac:dyDescent="0.25">
      <c r="A25" s="13"/>
      <c r="B25" s="13"/>
      <c r="C25" s="13"/>
      <c r="D25" s="13" t="s">
        <v>42</v>
      </c>
      <c r="E25" s="4">
        <v>0</v>
      </c>
    </row>
    <row r="26" spans="1:8" ht="15.75" x14ac:dyDescent="0.25">
      <c r="A26" s="13"/>
      <c r="B26" s="13"/>
      <c r="C26" s="13"/>
      <c r="D26" s="13" t="s">
        <v>41</v>
      </c>
      <c r="E26" s="42">
        <v>0</v>
      </c>
    </row>
    <row r="27" spans="1:8" ht="15.75" x14ac:dyDescent="0.25">
      <c r="A27" s="13"/>
      <c r="B27" s="13"/>
      <c r="C27" s="13"/>
      <c r="D27" s="13" t="s">
        <v>40</v>
      </c>
      <c r="E27" s="42">
        <v>0</v>
      </c>
    </row>
    <row r="28" spans="1:8" ht="15.75" x14ac:dyDescent="0.25">
      <c r="A28" s="13"/>
      <c r="B28" s="13"/>
      <c r="C28" s="13" t="s">
        <v>39</v>
      </c>
      <c r="D28" s="13"/>
      <c r="E28" s="7"/>
    </row>
    <row r="29" spans="1:8" ht="15.75" x14ac:dyDescent="0.25">
      <c r="A29" s="13"/>
      <c r="B29" s="13"/>
      <c r="C29" s="13"/>
      <c r="D29" s="13" t="s">
        <v>38</v>
      </c>
      <c r="E29" s="37">
        <v>0</v>
      </c>
    </row>
    <row r="30" spans="1:8" ht="15.75" x14ac:dyDescent="0.25">
      <c r="A30" s="13"/>
      <c r="B30" s="13"/>
      <c r="C30" s="13"/>
      <c r="D30" s="13" t="s">
        <v>37</v>
      </c>
      <c r="E30" s="42">
        <v>0</v>
      </c>
    </row>
    <row r="31" spans="1:8" ht="15.75" x14ac:dyDescent="0.25">
      <c r="A31" s="13"/>
      <c r="B31" s="13"/>
      <c r="C31" s="13" t="s">
        <v>36</v>
      </c>
      <c r="D31" s="13"/>
      <c r="E31" s="39">
        <v>0</v>
      </c>
    </row>
    <row r="32" spans="1:8" ht="15.75" x14ac:dyDescent="0.25">
      <c r="A32" s="13"/>
      <c r="B32" s="13"/>
      <c r="C32" s="13" t="s">
        <v>35</v>
      </c>
      <c r="D32" s="13"/>
      <c r="E32" s="3"/>
    </row>
    <row r="33" spans="1:6" ht="15.75" x14ac:dyDescent="0.25">
      <c r="A33" s="13"/>
      <c r="B33" s="13"/>
      <c r="C33" s="13"/>
      <c r="D33" s="13" t="s">
        <v>34</v>
      </c>
      <c r="E33" s="37">
        <v>0</v>
      </c>
    </row>
    <row r="34" spans="1:6" ht="15.75" x14ac:dyDescent="0.25">
      <c r="A34" s="13"/>
      <c r="B34" s="13"/>
      <c r="C34" s="13"/>
      <c r="D34" s="13" t="s">
        <v>33</v>
      </c>
      <c r="E34" s="6">
        <v>0</v>
      </c>
    </row>
    <row r="35" spans="1:6" ht="15.75" x14ac:dyDescent="0.25">
      <c r="A35" s="13"/>
      <c r="B35" s="13"/>
      <c r="C35" s="13"/>
      <c r="D35" s="13" t="s">
        <v>32</v>
      </c>
      <c r="E35" s="42">
        <v>0</v>
      </c>
      <c r="F35" s="38"/>
    </row>
    <row r="36" spans="1:6" ht="15.75" x14ac:dyDescent="0.25">
      <c r="A36" s="13"/>
      <c r="B36" s="13" t="s">
        <v>31</v>
      </c>
      <c r="C36" s="13"/>
      <c r="D36" s="13"/>
      <c r="E36" s="17">
        <v>0</v>
      </c>
    </row>
    <row r="37" spans="1:6" ht="15.75" x14ac:dyDescent="0.25">
      <c r="A37" s="13"/>
      <c r="B37" s="15" t="s">
        <v>30</v>
      </c>
      <c r="C37" s="13"/>
      <c r="D37" s="13"/>
      <c r="E37" s="8">
        <f>SUM(E14,E19,E21:E36)</f>
        <v>787704937.76999998</v>
      </c>
    </row>
    <row r="38" spans="1:6" ht="15.75" x14ac:dyDescent="0.25">
      <c r="A38" s="13"/>
      <c r="B38" s="15"/>
      <c r="C38" s="13"/>
      <c r="D38" s="13"/>
      <c r="E38" s="9"/>
    </row>
    <row r="39" spans="1:6" ht="15.75" x14ac:dyDescent="0.25">
      <c r="A39" s="15" t="s">
        <v>29</v>
      </c>
      <c r="B39" s="15"/>
      <c r="C39" s="13"/>
      <c r="D39" s="13"/>
      <c r="E39" s="6"/>
    </row>
    <row r="40" spans="1:6" ht="15.75" x14ac:dyDescent="0.25">
      <c r="A40" s="15" t="s">
        <v>28</v>
      </c>
      <c r="B40" s="13"/>
      <c r="C40" s="13"/>
      <c r="D40" s="13"/>
      <c r="E40" s="6"/>
    </row>
    <row r="41" spans="1:6" ht="15.75" x14ac:dyDescent="0.25">
      <c r="A41" s="13"/>
      <c r="B41" s="15" t="s">
        <v>10</v>
      </c>
      <c r="C41" s="13"/>
      <c r="D41" s="13"/>
      <c r="E41" s="3"/>
    </row>
    <row r="42" spans="1:6" ht="15.75" x14ac:dyDescent="0.25">
      <c r="A42" s="13"/>
      <c r="B42" s="13"/>
      <c r="C42" s="13"/>
      <c r="D42" s="13" t="s">
        <v>26</v>
      </c>
      <c r="E42" s="45">
        <v>135559402.44999999</v>
      </c>
      <c r="F42" s="38"/>
    </row>
    <row r="43" spans="1:6" ht="15.75" x14ac:dyDescent="0.25">
      <c r="A43" s="13"/>
      <c r="B43" s="13"/>
      <c r="C43" s="13"/>
      <c r="D43" s="13" t="s">
        <v>25</v>
      </c>
      <c r="E43" s="45">
        <v>135816877.38</v>
      </c>
      <c r="F43" s="38"/>
    </row>
    <row r="44" spans="1:6" ht="15.75" x14ac:dyDescent="0.25">
      <c r="A44" s="13"/>
      <c r="B44" s="13"/>
      <c r="C44" s="13"/>
      <c r="D44" s="13" t="s">
        <v>2</v>
      </c>
      <c r="E44" s="45">
        <v>3881487.1</v>
      </c>
      <c r="F44" s="38"/>
    </row>
    <row r="45" spans="1:6" ht="15.75" x14ac:dyDescent="0.25">
      <c r="A45" s="13"/>
      <c r="B45" s="15" t="s">
        <v>9</v>
      </c>
      <c r="C45" s="13"/>
      <c r="D45" s="13"/>
      <c r="E45" s="3"/>
    </row>
    <row r="46" spans="1:6" ht="15.75" x14ac:dyDescent="0.25">
      <c r="A46" s="13"/>
      <c r="B46" s="13"/>
      <c r="C46" s="19"/>
      <c r="D46" s="13" t="s">
        <v>26</v>
      </c>
      <c r="E46" s="43">
        <f>91450058.93+0</f>
        <v>91450058.930000007</v>
      </c>
    </row>
    <row r="47" spans="1:6" ht="15.75" x14ac:dyDescent="0.25">
      <c r="A47" s="13"/>
      <c r="B47" s="13"/>
      <c r="C47" s="13"/>
      <c r="D47" s="13" t="s">
        <v>25</v>
      </c>
      <c r="E47" s="43">
        <f>13513357.88+12248790.17</f>
        <v>25762148.050000001</v>
      </c>
    </row>
    <row r="48" spans="1:6" ht="15.75" x14ac:dyDescent="0.25">
      <c r="A48" s="13"/>
      <c r="B48" s="13"/>
      <c r="C48" s="13"/>
      <c r="D48" s="13" t="s">
        <v>2</v>
      </c>
      <c r="E48" s="43">
        <f>24419620.53+1506656</f>
        <v>25926276.530000001</v>
      </c>
    </row>
    <row r="49" spans="1:6" ht="15.75" x14ac:dyDescent="0.25">
      <c r="A49" s="13"/>
      <c r="B49" s="15" t="s">
        <v>8</v>
      </c>
      <c r="C49" s="13"/>
      <c r="D49" s="13"/>
      <c r="E49" s="5"/>
    </row>
    <row r="50" spans="1:6" ht="15.75" x14ac:dyDescent="0.25">
      <c r="A50" s="20"/>
      <c r="B50" s="20"/>
      <c r="C50" s="20"/>
      <c r="D50" s="13" t="s">
        <v>26</v>
      </c>
      <c r="E50" s="43">
        <f>14701218.74</f>
        <v>14701218.74</v>
      </c>
      <c r="F50" s="38"/>
    </row>
    <row r="51" spans="1:6" ht="15.75" x14ac:dyDescent="0.25">
      <c r="A51" s="13"/>
      <c r="B51" s="13"/>
      <c r="C51" s="13"/>
      <c r="D51" s="13" t="s">
        <v>25</v>
      </c>
      <c r="E51" s="43">
        <f>3273103.71</f>
        <v>3273103.71</v>
      </c>
    </row>
    <row r="52" spans="1:6" ht="15.75" x14ac:dyDescent="0.25">
      <c r="A52" s="13"/>
      <c r="B52" s="13"/>
      <c r="C52" s="13"/>
      <c r="D52" s="13" t="s">
        <v>2</v>
      </c>
      <c r="E52" s="43">
        <v>77210</v>
      </c>
    </row>
    <row r="53" spans="1:6" ht="15.75" x14ac:dyDescent="0.25">
      <c r="A53" s="13"/>
      <c r="B53" s="15" t="s">
        <v>7</v>
      </c>
      <c r="C53" s="13"/>
      <c r="D53" s="13"/>
      <c r="E53" s="5"/>
    </row>
    <row r="54" spans="1:6" ht="15.75" x14ac:dyDescent="0.25">
      <c r="A54" s="13"/>
      <c r="B54" s="13"/>
      <c r="C54" s="13"/>
      <c r="D54" s="13" t="s">
        <v>26</v>
      </c>
      <c r="E54" s="40">
        <v>0</v>
      </c>
    </row>
    <row r="55" spans="1:6" ht="15.75" x14ac:dyDescent="0.25">
      <c r="A55" s="13"/>
      <c r="B55" s="13"/>
      <c r="C55" s="13"/>
      <c r="D55" s="13" t="s">
        <v>25</v>
      </c>
      <c r="E55" s="40">
        <v>0</v>
      </c>
    </row>
    <row r="56" spans="1:6" ht="15.75" x14ac:dyDescent="0.25">
      <c r="A56" s="13"/>
      <c r="B56" s="13"/>
      <c r="C56" s="19"/>
      <c r="D56" s="13" t="s">
        <v>2</v>
      </c>
      <c r="E56" s="40">
        <v>0</v>
      </c>
    </row>
    <row r="57" spans="1:6" ht="15.75" x14ac:dyDescent="0.25">
      <c r="A57" s="13"/>
      <c r="B57" s="15" t="s">
        <v>6</v>
      </c>
      <c r="C57" s="13"/>
      <c r="D57" s="13"/>
      <c r="E57" s="11"/>
    </row>
    <row r="58" spans="1:6" ht="15.75" x14ac:dyDescent="0.25">
      <c r="A58" s="13"/>
      <c r="B58" s="13"/>
      <c r="C58" s="13"/>
      <c r="D58" s="13" t="s">
        <v>26</v>
      </c>
      <c r="E58" s="40">
        <v>0</v>
      </c>
    </row>
    <row r="59" spans="1:6" ht="15.75" x14ac:dyDescent="0.25">
      <c r="A59" s="13"/>
      <c r="B59" s="13"/>
      <c r="C59" s="13"/>
      <c r="D59" s="13" t="s">
        <v>25</v>
      </c>
      <c r="E59" s="37">
        <v>0</v>
      </c>
    </row>
    <row r="60" spans="1:6" ht="15.75" x14ac:dyDescent="0.25">
      <c r="A60" s="13"/>
      <c r="B60" s="13"/>
      <c r="C60" s="13"/>
      <c r="D60" s="13" t="s">
        <v>2</v>
      </c>
      <c r="E60" s="40">
        <v>0</v>
      </c>
    </row>
    <row r="61" spans="1:6" ht="15.75" x14ac:dyDescent="0.25">
      <c r="A61" s="13"/>
      <c r="B61" s="15" t="s">
        <v>5</v>
      </c>
      <c r="C61" s="13"/>
      <c r="D61" s="13"/>
      <c r="E61" s="11"/>
    </row>
    <row r="62" spans="1:6" ht="15.75" x14ac:dyDescent="0.25">
      <c r="A62" s="13"/>
      <c r="B62" s="13"/>
      <c r="C62" s="13"/>
      <c r="D62" s="13" t="s">
        <v>26</v>
      </c>
      <c r="E62" s="45">
        <v>4253896.01</v>
      </c>
    </row>
    <row r="63" spans="1:6" ht="15.75" x14ac:dyDescent="0.25">
      <c r="A63" s="13"/>
      <c r="B63" s="15"/>
      <c r="C63" s="13"/>
      <c r="D63" s="13" t="s">
        <v>25</v>
      </c>
      <c r="E63" s="43">
        <v>3036728.08</v>
      </c>
    </row>
    <row r="64" spans="1:6" ht="15.75" x14ac:dyDescent="0.25">
      <c r="A64" s="13"/>
      <c r="B64" s="13"/>
      <c r="C64" s="13"/>
      <c r="D64" s="13" t="s">
        <v>2</v>
      </c>
      <c r="E64" s="43">
        <v>36000</v>
      </c>
    </row>
    <row r="65" spans="1:6" ht="15.75" x14ac:dyDescent="0.25">
      <c r="A65" s="13"/>
      <c r="B65" s="15" t="s">
        <v>4</v>
      </c>
      <c r="C65" s="13"/>
      <c r="D65" s="13"/>
      <c r="E65" s="5"/>
    </row>
    <row r="66" spans="1:6" ht="15.75" x14ac:dyDescent="0.25">
      <c r="A66" s="13"/>
      <c r="B66" s="13"/>
      <c r="C66" s="13"/>
      <c r="D66" s="13" t="s">
        <v>26</v>
      </c>
      <c r="E66" s="43">
        <v>57427592.32</v>
      </c>
      <c r="F66" s="38"/>
    </row>
    <row r="67" spans="1:6" ht="15.75" x14ac:dyDescent="0.25">
      <c r="A67" s="13"/>
      <c r="B67" s="13"/>
      <c r="C67" s="13"/>
      <c r="D67" s="13" t="s">
        <v>25</v>
      </c>
      <c r="E67" s="43">
        <v>73046642.480000004</v>
      </c>
      <c r="F67" s="38"/>
    </row>
    <row r="68" spans="1:6" ht="15.75" x14ac:dyDescent="0.25">
      <c r="A68" s="13"/>
      <c r="B68" s="13"/>
      <c r="C68" s="13"/>
      <c r="D68" s="13" t="s">
        <v>2</v>
      </c>
      <c r="E68" s="43">
        <v>1487346.91</v>
      </c>
    </row>
    <row r="69" spans="1:6" ht="15.75" x14ac:dyDescent="0.25">
      <c r="A69" s="13"/>
      <c r="B69" s="15" t="s">
        <v>27</v>
      </c>
      <c r="C69" s="13"/>
      <c r="D69" s="13"/>
      <c r="E69" s="3"/>
    </row>
    <row r="70" spans="1:6" ht="15.75" x14ac:dyDescent="0.25">
      <c r="A70" s="13"/>
      <c r="B70" s="13"/>
      <c r="C70" s="13"/>
      <c r="D70" s="13" t="s">
        <v>26</v>
      </c>
      <c r="E70" s="6">
        <v>0</v>
      </c>
    </row>
    <row r="71" spans="1:6" ht="15.75" x14ac:dyDescent="0.25">
      <c r="A71" s="13"/>
      <c r="B71" s="13"/>
      <c r="C71" s="13"/>
      <c r="D71" s="13" t="s">
        <v>25</v>
      </c>
      <c r="E71" s="6">
        <v>0</v>
      </c>
    </row>
    <row r="72" spans="1:6" ht="15.75" x14ac:dyDescent="0.25">
      <c r="A72" s="13"/>
      <c r="B72" s="13"/>
      <c r="C72" s="13"/>
      <c r="D72" s="13" t="s">
        <v>2</v>
      </c>
      <c r="E72" s="10">
        <v>0</v>
      </c>
    </row>
    <row r="73" spans="1:6" ht="15.75" x14ac:dyDescent="0.25">
      <c r="A73" s="13"/>
      <c r="B73" s="15" t="s">
        <v>24</v>
      </c>
      <c r="C73" s="13"/>
      <c r="D73" s="13"/>
      <c r="E73" s="3"/>
    </row>
    <row r="74" spans="1:6" ht="15.75" x14ac:dyDescent="0.25">
      <c r="A74" s="13"/>
      <c r="B74" s="13"/>
      <c r="C74" s="13" t="s">
        <v>23</v>
      </c>
      <c r="D74" s="13"/>
      <c r="E74" s="6"/>
    </row>
    <row r="75" spans="1:6" ht="15.75" x14ac:dyDescent="0.25">
      <c r="A75" s="13"/>
      <c r="B75" s="13"/>
      <c r="C75" s="13"/>
      <c r="D75" s="13" t="s">
        <v>22</v>
      </c>
      <c r="E75" s="45">
        <f>20838459.44+86658.96+32000000</f>
        <v>52925118.400000006</v>
      </c>
    </row>
    <row r="76" spans="1:6" ht="15.75" x14ac:dyDescent="0.25">
      <c r="A76" s="13"/>
      <c r="B76" s="13"/>
      <c r="C76" s="13"/>
      <c r="D76" s="13" t="s">
        <v>21</v>
      </c>
      <c r="E76" s="42">
        <v>0</v>
      </c>
    </row>
    <row r="77" spans="1:6" ht="15.75" x14ac:dyDescent="0.25">
      <c r="A77" s="13"/>
      <c r="B77" s="13"/>
      <c r="C77" s="21" t="s">
        <v>20</v>
      </c>
      <c r="D77" s="13"/>
      <c r="E77" s="6"/>
    </row>
    <row r="78" spans="1:6" ht="15.75" x14ac:dyDescent="0.25">
      <c r="A78" s="13"/>
      <c r="B78" s="13"/>
      <c r="C78" s="13"/>
      <c r="D78" s="13" t="s">
        <v>14</v>
      </c>
      <c r="E78" s="43">
        <f>25953442.97+0</f>
        <v>25953442.969999999</v>
      </c>
    </row>
    <row r="79" spans="1:6" ht="15.75" x14ac:dyDescent="0.25">
      <c r="A79" s="13"/>
      <c r="B79" s="13"/>
      <c r="C79" s="13"/>
      <c r="D79" s="13" t="s">
        <v>13</v>
      </c>
      <c r="E79" s="43">
        <f>12150000+0</f>
        <v>12150000</v>
      </c>
    </row>
    <row r="80" spans="1:6" ht="15.75" x14ac:dyDescent="0.25">
      <c r="A80" s="13"/>
      <c r="B80" s="13"/>
      <c r="C80" s="13" t="s">
        <v>19</v>
      </c>
      <c r="D80" s="13"/>
      <c r="E80" s="40"/>
    </row>
    <row r="81" spans="1:9" ht="15.75" x14ac:dyDescent="0.25">
      <c r="A81" s="13"/>
      <c r="B81" s="13"/>
      <c r="C81" s="13"/>
      <c r="D81" s="21" t="s">
        <v>14</v>
      </c>
      <c r="E81" s="42">
        <v>0</v>
      </c>
    </row>
    <row r="82" spans="1:9" ht="15.75" x14ac:dyDescent="0.25">
      <c r="A82" s="13"/>
      <c r="B82" s="13"/>
      <c r="C82" s="13"/>
      <c r="D82" s="21" t="s">
        <v>13</v>
      </c>
      <c r="E82" s="45">
        <f>72162066.55</f>
        <v>72162066.549999997</v>
      </c>
    </row>
    <row r="83" spans="1:9" ht="15.75" x14ac:dyDescent="0.25">
      <c r="A83" s="13"/>
      <c r="B83" s="13"/>
      <c r="C83" s="13" t="s">
        <v>18</v>
      </c>
      <c r="D83" s="13"/>
      <c r="E83" s="6"/>
    </row>
    <row r="84" spans="1:9" ht="15.75" x14ac:dyDescent="0.25">
      <c r="A84" s="13"/>
      <c r="B84" s="13"/>
      <c r="C84" s="13"/>
      <c r="D84" s="13" t="s">
        <v>14</v>
      </c>
      <c r="E84" s="28">
        <v>0</v>
      </c>
    </row>
    <row r="85" spans="1:9" ht="15.75" x14ac:dyDescent="0.25">
      <c r="A85" s="13"/>
      <c r="B85" s="13"/>
      <c r="C85" s="13"/>
      <c r="D85" s="13" t="s">
        <v>13</v>
      </c>
      <c r="E85" s="42">
        <v>0</v>
      </c>
    </row>
    <row r="86" spans="1:9" ht="15.75" x14ac:dyDescent="0.25">
      <c r="A86" s="13"/>
      <c r="B86" s="13"/>
      <c r="C86" s="13" t="s">
        <v>17</v>
      </c>
      <c r="D86" s="13"/>
      <c r="E86" s="6"/>
    </row>
    <row r="87" spans="1:9" ht="15.75" x14ac:dyDescent="0.25">
      <c r="A87" s="13"/>
      <c r="B87" s="13"/>
      <c r="C87" s="13"/>
      <c r="D87" s="13" t="s">
        <v>14</v>
      </c>
      <c r="E87" s="42">
        <v>0</v>
      </c>
    </row>
    <row r="88" spans="1:9" ht="15.75" x14ac:dyDescent="0.25">
      <c r="A88" s="13"/>
      <c r="B88" s="13"/>
      <c r="C88" s="13"/>
      <c r="D88" s="13" t="s">
        <v>13</v>
      </c>
      <c r="E88" s="42">
        <v>0</v>
      </c>
    </row>
    <row r="89" spans="1:9" ht="15.75" x14ac:dyDescent="0.25">
      <c r="A89" s="13"/>
      <c r="B89" s="13"/>
      <c r="C89" s="13" t="s">
        <v>16</v>
      </c>
      <c r="D89" s="13"/>
      <c r="E89" s="6"/>
    </row>
    <row r="90" spans="1:9" ht="15.75" x14ac:dyDescent="0.25">
      <c r="A90" s="13"/>
      <c r="B90" s="13"/>
      <c r="C90" s="13"/>
      <c r="D90" s="13" t="s">
        <v>15</v>
      </c>
      <c r="E90" s="37">
        <v>0</v>
      </c>
    </row>
    <row r="91" spans="1:9" ht="15.75" x14ac:dyDescent="0.25">
      <c r="A91" s="13"/>
      <c r="B91" s="13"/>
      <c r="C91" s="13"/>
      <c r="D91" s="13" t="s">
        <v>14</v>
      </c>
      <c r="E91" s="37">
        <v>0</v>
      </c>
    </row>
    <row r="92" spans="1:9" ht="15.75" x14ac:dyDescent="0.25">
      <c r="A92" s="13"/>
      <c r="B92" s="13"/>
      <c r="C92" s="13"/>
      <c r="D92" s="13" t="s">
        <v>13</v>
      </c>
      <c r="E92" s="41">
        <v>0</v>
      </c>
    </row>
    <row r="93" spans="1:9" ht="15.75" x14ac:dyDescent="0.25">
      <c r="A93" s="15" t="s">
        <v>12</v>
      </c>
      <c r="D93" s="13"/>
      <c r="E93" s="8">
        <f>SUM(E41:E92)</f>
        <v>738926616.6099999</v>
      </c>
    </row>
    <row r="94" spans="1:9" ht="15.75" x14ac:dyDescent="0.25">
      <c r="A94" s="15" t="s">
        <v>11</v>
      </c>
      <c r="B94" s="13"/>
      <c r="C94" s="15"/>
      <c r="D94" s="21"/>
      <c r="E94" s="6"/>
    </row>
    <row r="95" spans="1:9" ht="15.75" x14ac:dyDescent="0.25">
      <c r="A95" s="13"/>
      <c r="B95" s="15" t="s">
        <v>10</v>
      </c>
      <c r="C95" s="13"/>
      <c r="D95" s="13"/>
      <c r="E95" s="7"/>
      <c r="H95" s="22"/>
      <c r="I95" s="16"/>
    </row>
    <row r="96" spans="1:9" ht="15.75" x14ac:dyDescent="0.25">
      <c r="A96" s="13"/>
      <c r="B96" s="13"/>
      <c r="C96" s="13"/>
      <c r="D96" s="13" t="s">
        <v>2</v>
      </c>
      <c r="E96" s="45">
        <v>389832</v>
      </c>
      <c r="G96" s="13"/>
      <c r="I96" s="16"/>
    </row>
    <row r="97" spans="1:9" ht="15.75" x14ac:dyDescent="0.25">
      <c r="A97" s="13"/>
      <c r="B97" s="15" t="s">
        <v>9</v>
      </c>
      <c r="C97" s="13"/>
      <c r="D97" s="13"/>
      <c r="E97" s="6"/>
      <c r="F97" s="22"/>
      <c r="G97" s="13"/>
      <c r="H97" s="22"/>
      <c r="I97" s="16"/>
    </row>
    <row r="98" spans="1:9" ht="15.75" x14ac:dyDescent="0.25">
      <c r="B98" s="13"/>
      <c r="C98" s="13"/>
      <c r="D98" s="13" t="s">
        <v>2</v>
      </c>
      <c r="E98" s="25">
        <v>0</v>
      </c>
    </row>
    <row r="99" spans="1:9" ht="15.75" customHeight="1" x14ac:dyDescent="0.25">
      <c r="B99" s="15" t="s">
        <v>8</v>
      </c>
      <c r="C99" s="13"/>
      <c r="D99" s="13"/>
      <c r="E99" s="3"/>
    </row>
    <row r="100" spans="1:9" ht="15.75" customHeight="1" x14ac:dyDescent="0.25">
      <c r="B100" s="13"/>
      <c r="C100" s="13"/>
      <c r="D100" s="13" t="s">
        <v>2</v>
      </c>
      <c r="E100" s="25">
        <v>0</v>
      </c>
    </row>
    <row r="101" spans="1:9" ht="15.75" customHeight="1" x14ac:dyDescent="0.25">
      <c r="B101" s="15" t="s">
        <v>7</v>
      </c>
      <c r="C101" s="13"/>
      <c r="D101" s="13"/>
      <c r="E101" s="3"/>
    </row>
    <row r="102" spans="1:9" ht="15.75" x14ac:dyDescent="0.25">
      <c r="B102" s="13"/>
      <c r="C102" s="19"/>
      <c r="D102" s="13" t="s">
        <v>2</v>
      </c>
      <c r="E102" s="17">
        <v>0</v>
      </c>
    </row>
    <row r="103" spans="1:9" ht="15.75" x14ac:dyDescent="0.25">
      <c r="B103" s="15" t="s">
        <v>6</v>
      </c>
      <c r="C103" s="13"/>
      <c r="D103" s="13"/>
      <c r="E103" s="3"/>
    </row>
    <row r="104" spans="1:9" ht="15.75" x14ac:dyDescent="0.25">
      <c r="B104" s="13"/>
      <c r="C104" s="13"/>
      <c r="D104" s="13" t="s">
        <v>2</v>
      </c>
      <c r="E104" s="42">
        <v>0</v>
      </c>
    </row>
    <row r="105" spans="1:9" ht="15.75" x14ac:dyDescent="0.25">
      <c r="B105" s="15" t="s">
        <v>5</v>
      </c>
      <c r="C105" s="13"/>
      <c r="D105" s="13"/>
      <c r="E105" s="3"/>
    </row>
    <row r="106" spans="1:9" ht="15.75" x14ac:dyDescent="0.25">
      <c r="B106" s="13"/>
      <c r="C106" s="13"/>
      <c r="D106" s="13" t="s">
        <v>2</v>
      </c>
      <c r="E106" s="41">
        <v>0</v>
      </c>
    </row>
    <row r="107" spans="1:9" ht="15.75" x14ac:dyDescent="0.25">
      <c r="B107" s="15" t="s">
        <v>4</v>
      </c>
      <c r="C107" s="13"/>
      <c r="D107" s="13"/>
      <c r="E107" s="3"/>
    </row>
    <row r="108" spans="1:9" ht="15.75" x14ac:dyDescent="0.25">
      <c r="B108" s="13"/>
      <c r="C108" s="13"/>
      <c r="D108" s="13" t="s">
        <v>2</v>
      </c>
      <c r="E108" s="42">
        <v>0</v>
      </c>
    </row>
    <row r="109" spans="1:9" ht="15.75" x14ac:dyDescent="0.25">
      <c r="A109" s="15"/>
      <c r="B109" s="15" t="s">
        <v>3</v>
      </c>
      <c r="C109" s="13"/>
      <c r="D109" s="13"/>
      <c r="E109" s="3"/>
    </row>
    <row r="110" spans="1:9" ht="15.75" x14ac:dyDescent="0.25">
      <c r="B110" s="13"/>
      <c r="C110" s="13"/>
      <c r="D110" s="13" t="s">
        <v>2</v>
      </c>
      <c r="E110" s="45">
        <v>8318340.9500000002</v>
      </c>
      <c r="F110" s="25"/>
      <c r="G110" s="25"/>
    </row>
    <row r="111" spans="1:9" ht="15.75" x14ac:dyDescent="0.25">
      <c r="A111" s="15" t="s">
        <v>1</v>
      </c>
      <c r="E111" s="2">
        <f>SUM(E95:E110)</f>
        <v>8708172.9499999993</v>
      </c>
    </row>
    <row r="112" spans="1:9" ht="30" customHeight="1" x14ac:dyDescent="0.35">
      <c r="A112" s="23" t="s">
        <v>0</v>
      </c>
      <c r="B112" s="24"/>
      <c r="C112" s="24"/>
      <c r="D112" s="24"/>
      <c r="E112" s="1">
        <f>SUM(E93,E111)</f>
        <v>747634789.55999994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4775-99A6-46C4-AEF4-F69FF19C14A6}">
  <dimension ref="A1:I112"/>
  <sheetViews>
    <sheetView workbookViewId="0">
      <selection activeCell="F19" sqref="F1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52" t="s">
        <v>72</v>
      </c>
      <c r="B1" s="52"/>
      <c r="C1" s="52"/>
      <c r="D1" s="52"/>
      <c r="E1" s="52"/>
      <c r="F1" s="52"/>
      <c r="G1" s="52"/>
      <c r="H1" s="52"/>
      <c r="I1" s="52"/>
    </row>
    <row r="2" spans="1:9" ht="15.75" x14ac:dyDescent="0.25">
      <c r="A2" s="53" t="s">
        <v>63</v>
      </c>
      <c r="B2" s="53"/>
      <c r="C2" s="53"/>
      <c r="D2" s="53"/>
      <c r="E2" s="53"/>
      <c r="F2" s="53"/>
      <c r="G2" s="53"/>
      <c r="H2" s="53"/>
      <c r="I2" s="53"/>
    </row>
    <row r="3" spans="1:9" ht="15.75" x14ac:dyDescent="0.25">
      <c r="A3" s="52" t="s">
        <v>62</v>
      </c>
      <c r="B3" s="52"/>
      <c r="C3" s="52"/>
      <c r="D3" s="52"/>
      <c r="E3" s="52"/>
      <c r="F3" s="52"/>
      <c r="G3" s="52"/>
      <c r="H3" s="52"/>
      <c r="I3" s="52"/>
    </row>
    <row r="4" spans="1:9" ht="15.75" x14ac:dyDescent="0.25">
      <c r="A4" s="52"/>
      <c r="B4" s="52"/>
      <c r="C4" s="52"/>
      <c r="D4" s="52"/>
      <c r="E4" s="52"/>
      <c r="F4" s="52"/>
      <c r="G4" s="52"/>
      <c r="H4" s="52"/>
      <c r="I4" s="52"/>
    </row>
    <row r="5" spans="1:9" ht="15.75" x14ac:dyDescent="0.25">
      <c r="A5" s="13"/>
      <c r="B5" s="13"/>
      <c r="C5" s="13"/>
      <c r="D5" s="13"/>
      <c r="E5" s="14"/>
      <c r="F5" s="14"/>
      <c r="G5" s="14"/>
      <c r="H5" s="12"/>
      <c r="I5" s="12"/>
    </row>
    <row r="6" spans="1:9" ht="15.75" customHeight="1" x14ac:dyDescent="0.25">
      <c r="A6" s="52" t="s">
        <v>61</v>
      </c>
      <c r="B6" s="52"/>
      <c r="C6" s="52"/>
      <c r="D6" s="52"/>
      <c r="E6" s="54" t="s">
        <v>60</v>
      </c>
    </row>
    <row r="7" spans="1:9" ht="15" customHeight="1" x14ac:dyDescent="0.25">
      <c r="A7" s="52"/>
      <c r="B7" s="52"/>
      <c r="C7" s="52"/>
      <c r="D7" s="52"/>
      <c r="E7" s="54"/>
    </row>
    <row r="8" spans="1:9" ht="15.75" x14ac:dyDescent="0.25">
      <c r="A8" s="15" t="s">
        <v>59</v>
      </c>
      <c r="B8" s="13"/>
      <c r="C8" s="13"/>
      <c r="D8" s="13"/>
      <c r="E8" s="16"/>
    </row>
    <row r="9" spans="1:9" ht="15.75" x14ac:dyDescent="0.25">
      <c r="A9" s="13"/>
      <c r="B9" s="13" t="s">
        <v>58</v>
      </c>
      <c r="C9" s="13"/>
      <c r="D9" s="13"/>
      <c r="E9" s="16"/>
    </row>
    <row r="10" spans="1:9" ht="15.75" x14ac:dyDescent="0.25">
      <c r="A10" s="13"/>
      <c r="B10" s="13"/>
      <c r="C10" s="13" t="s">
        <v>57</v>
      </c>
      <c r="D10" s="13"/>
    </row>
    <row r="11" spans="1:9" ht="15.75" customHeight="1" x14ac:dyDescent="0.25">
      <c r="A11" s="13"/>
      <c r="B11" s="13"/>
      <c r="C11" s="13"/>
      <c r="D11" s="13" t="s">
        <v>56</v>
      </c>
      <c r="E11" s="46">
        <v>11630394.33</v>
      </c>
    </row>
    <row r="12" spans="1:9" ht="15.75" x14ac:dyDescent="0.25">
      <c r="A12" s="13"/>
      <c r="B12" s="13"/>
      <c r="C12" s="13"/>
      <c r="D12" s="13" t="s">
        <v>55</v>
      </c>
      <c r="E12" s="46">
        <v>36441141.029999994</v>
      </c>
      <c r="F12" s="38"/>
    </row>
    <row r="13" spans="1:9" ht="15.75" x14ac:dyDescent="0.25">
      <c r="A13" s="13"/>
      <c r="B13" s="13"/>
      <c r="C13" s="13"/>
      <c r="D13" s="13" t="s">
        <v>54</v>
      </c>
      <c r="E13" s="47">
        <v>4093733.5</v>
      </c>
    </row>
    <row r="14" spans="1:9" ht="15.75" x14ac:dyDescent="0.25">
      <c r="A14" s="13"/>
      <c r="B14" s="13"/>
      <c r="C14" s="13" t="s">
        <v>53</v>
      </c>
      <c r="D14" s="13"/>
      <c r="E14" s="8">
        <f>SUM(E11:E13)</f>
        <v>52165268.859999992</v>
      </c>
    </row>
    <row r="15" spans="1:9" ht="15.75" x14ac:dyDescent="0.25">
      <c r="A15" s="13"/>
      <c r="B15" s="13"/>
      <c r="C15" s="13" t="s">
        <v>52</v>
      </c>
      <c r="D15" s="13"/>
      <c r="E15" s="6"/>
    </row>
    <row r="16" spans="1:9" ht="15.75" x14ac:dyDescent="0.25">
      <c r="A16" s="13"/>
      <c r="B16" s="13"/>
      <c r="C16" s="13"/>
      <c r="D16" s="13" t="s">
        <v>51</v>
      </c>
      <c r="E16" s="48">
        <v>14594353.68</v>
      </c>
      <c r="F16" s="38"/>
    </row>
    <row r="17" spans="1:8" ht="15.75" x14ac:dyDescent="0.25">
      <c r="A17" s="13"/>
      <c r="B17" s="13"/>
      <c r="C17" s="13"/>
      <c r="D17" s="13" t="s">
        <v>50</v>
      </c>
      <c r="E17" s="46">
        <v>73752124.519999996</v>
      </c>
      <c r="F17" s="38"/>
    </row>
    <row r="18" spans="1:8" ht="15.75" x14ac:dyDescent="0.25">
      <c r="A18" s="13"/>
      <c r="B18" s="13"/>
      <c r="C18" s="18"/>
      <c r="D18" s="13" t="s">
        <v>49</v>
      </c>
      <c r="E18" s="47">
        <v>212615</v>
      </c>
      <c r="F18" s="38"/>
    </row>
    <row r="19" spans="1:8" ht="15.75" x14ac:dyDescent="0.25">
      <c r="A19" s="13"/>
      <c r="B19" s="13"/>
      <c r="C19" s="13" t="s">
        <v>48</v>
      </c>
      <c r="D19" s="13"/>
      <c r="E19" s="8">
        <f>SUM(E16:E18)</f>
        <v>88559093.199999988</v>
      </c>
    </row>
    <row r="20" spans="1:8" ht="15.75" x14ac:dyDescent="0.25">
      <c r="A20" s="13"/>
      <c r="B20" s="13" t="s">
        <v>47</v>
      </c>
      <c r="C20" s="13"/>
      <c r="D20" s="13"/>
      <c r="E20" s="3"/>
    </row>
    <row r="21" spans="1:8" ht="15.75" x14ac:dyDescent="0.25">
      <c r="A21" s="13"/>
      <c r="B21" s="13"/>
      <c r="C21" s="13" t="s">
        <v>46</v>
      </c>
      <c r="D21" s="13"/>
      <c r="E21" s="46">
        <v>250818921</v>
      </c>
      <c r="F21" s="38"/>
    </row>
    <row r="22" spans="1:8" ht="15.75" x14ac:dyDescent="0.25">
      <c r="A22" s="13"/>
      <c r="B22" s="13"/>
      <c r="C22" s="13" t="s">
        <v>45</v>
      </c>
      <c r="D22" s="13"/>
      <c r="E22" s="46">
        <v>401359.39</v>
      </c>
    </row>
    <row r="23" spans="1:8" ht="15.75" x14ac:dyDescent="0.25">
      <c r="A23" s="13"/>
      <c r="B23" s="13"/>
      <c r="C23" s="13" t="s">
        <v>44</v>
      </c>
      <c r="D23" s="13"/>
      <c r="E23" s="3"/>
      <c r="F23" s="3"/>
      <c r="G23" s="3">
        <v>0</v>
      </c>
      <c r="H23" s="3">
        <v>0</v>
      </c>
    </row>
    <row r="24" spans="1:8" ht="15.75" x14ac:dyDescent="0.25">
      <c r="A24" s="13"/>
      <c r="B24" s="13"/>
      <c r="C24" s="13"/>
      <c r="D24" s="13" t="s">
        <v>43</v>
      </c>
      <c r="E24" s="42">
        <v>0</v>
      </c>
    </row>
    <row r="25" spans="1:8" ht="15.75" x14ac:dyDescent="0.25">
      <c r="A25" s="13"/>
      <c r="B25" s="13"/>
      <c r="C25" s="13"/>
      <c r="D25" s="13" t="s">
        <v>42</v>
      </c>
      <c r="E25" s="4">
        <v>0</v>
      </c>
    </row>
    <row r="26" spans="1:8" ht="15.75" x14ac:dyDescent="0.25">
      <c r="A26" s="13"/>
      <c r="B26" s="13"/>
      <c r="C26" s="13"/>
      <c r="D26" s="13" t="s">
        <v>41</v>
      </c>
      <c r="E26" s="42">
        <v>0</v>
      </c>
    </row>
    <row r="27" spans="1:8" ht="15.75" x14ac:dyDescent="0.25">
      <c r="A27" s="13"/>
      <c r="B27" s="13"/>
      <c r="C27" s="13"/>
      <c r="D27" s="13" t="s">
        <v>40</v>
      </c>
      <c r="E27" s="42">
        <v>0</v>
      </c>
    </row>
    <row r="28" spans="1:8" ht="15.75" x14ac:dyDescent="0.25">
      <c r="A28" s="13"/>
      <c r="B28" s="13"/>
      <c r="C28" s="13" t="s">
        <v>39</v>
      </c>
      <c r="D28" s="13"/>
      <c r="E28" s="7"/>
    </row>
    <row r="29" spans="1:8" ht="15.75" x14ac:dyDescent="0.25">
      <c r="A29" s="13"/>
      <c r="B29" s="13"/>
      <c r="C29" s="13"/>
      <c r="D29" s="13" t="s">
        <v>38</v>
      </c>
      <c r="E29" s="37">
        <v>0</v>
      </c>
    </row>
    <row r="30" spans="1:8" ht="15.75" x14ac:dyDescent="0.25">
      <c r="A30" s="13"/>
      <c r="B30" s="13"/>
      <c r="C30" s="13"/>
      <c r="D30" s="13" t="s">
        <v>37</v>
      </c>
      <c r="E30" s="42">
        <v>0</v>
      </c>
    </row>
    <row r="31" spans="1:8" ht="15.75" x14ac:dyDescent="0.25">
      <c r="A31" s="13"/>
      <c r="B31" s="13"/>
      <c r="C31" s="13" t="s">
        <v>36</v>
      </c>
      <c r="D31" s="13"/>
      <c r="E31" s="39">
        <v>0</v>
      </c>
    </row>
    <row r="32" spans="1:8" ht="15.75" x14ac:dyDescent="0.25">
      <c r="A32" s="13"/>
      <c r="B32" s="13"/>
      <c r="C32" s="13" t="s">
        <v>35</v>
      </c>
      <c r="D32" s="13"/>
      <c r="E32" s="3"/>
    </row>
    <row r="33" spans="1:6" ht="15.75" x14ac:dyDescent="0.25">
      <c r="A33" s="13"/>
      <c r="B33" s="13"/>
      <c r="C33" s="13"/>
      <c r="D33" s="13" t="s">
        <v>34</v>
      </c>
      <c r="E33" s="37">
        <v>0</v>
      </c>
    </row>
    <row r="34" spans="1:6" ht="15.75" x14ac:dyDescent="0.25">
      <c r="A34" s="13"/>
      <c r="B34" s="13"/>
      <c r="C34" s="13"/>
      <c r="D34" s="13" t="s">
        <v>33</v>
      </c>
      <c r="E34" s="6">
        <v>0</v>
      </c>
    </row>
    <row r="35" spans="1:6" ht="15.75" x14ac:dyDescent="0.25">
      <c r="A35" s="13"/>
      <c r="B35" s="13"/>
      <c r="C35" s="13"/>
      <c r="D35" s="13" t="s">
        <v>32</v>
      </c>
      <c r="E35" s="42">
        <v>0</v>
      </c>
      <c r="F35" s="38"/>
    </row>
    <row r="36" spans="1:6" ht="15.75" x14ac:dyDescent="0.25">
      <c r="A36" s="13"/>
      <c r="B36" s="13" t="s">
        <v>31</v>
      </c>
      <c r="C36" s="13"/>
      <c r="D36" s="13"/>
      <c r="E36" s="17">
        <v>0</v>
      </c>
    </row>
    <row r="37" spans="1:6" ht="15.75" x14ac:dyDescent="0.25">
      <c r="A37" s="13"/>
      <c r="B37" s="15" t="s">
        <v>30</v>
      </c>
      <c r="C37" s="13"/>
      <c r="D37" s="13"/>
      <c r="E37" s="8">
        <f>SUM(E14,E19,E21:E36)</f>
        <v>391944642.44999993</v>
      </c>
    </row>
    <row r="38" spans="1:6" ht="15.75" x14ac:dyDescent="0.25">
      <c r="A38" s="13"/>
      <c r="B38" s="15"/>
      <c r="C38" s="13"/>
      <c r="D38" s="13"/>
      <c r="E38" s="9"/>
    </row>
    <row r="39" spans="1:6" ht="15.75" x14ac:dyDescent="0.25">
      <c r="A39" s="15" t="s">
        <v>29</v>
      </c>
      <c r="B39" s="15"/>
      <c r="C39" s="13"/>
      <c r="D39" s="13"/>
      <c r="E39" s="6"/>
    </row>
    <row r="40" spans="1:6" ht="15.75" x14ac:dyDescent="0.25">
      <c r="A40" s="15" t="s">
        <v>28</v>
      </c>
      <c r="B40" s="13"/>
      <c r="C40" s="13"/>
      <c r="D40" s="13"/>
      <c r="E40" s="6"/>
    </row>
    <row r="41" spans="1:6" ht="15.75" x14ac:dyDescent="0.25">
      <c r="A41" s="13"/>
      <c r="B41" s="15" t="s">
        <v>10</v>
      </c>
      <c r="C41" s="13"/>
      <c r="D41" s="13"/>
      <c r="E41" s="3"/>
    </row>
    <row r="42" spans="1:6" ht="15.75" x14ac:dyDescent="0.25">
      <c r="A42" s="13"/>
      <c r="B42" s="13"/>
      <c r="C42" s="13"/>
      <c r="D42" s="13" t="s">
        <v>26</v>
      </c>
      <c r="E42" s="49">
        <v>95298852.570000023</v>
      </c>
      <c r="F42" s="38"/>
    </row>
    <row r="43" spans="1:6" ht="15.75" x14ac:dyDescent="0.25">
      <c r="A43" s="13"/>
      <c r="B43" s="13"/>
      <c r="C43" s="13"/>
      <c r="D43" s="13" t="s">
        <v>25</v>
      </c>
      <c r="E43" s="49">
        <v>28651515.369999997</v>
      </c>
      <c r="F43" s="38"/>
    </row>
    <row r="44" spans="1:6" ht="15.75" x14ac:dyDescent="0.25">
      <c r="A44" s="13"/>
      <c r="B44" s="13"/>
      <c r="C44" s="13"/>
      <c r="D44" s="13" t="s">
        <v>2</v>
      </c>
      <c r="E44" s="49">
        <v>1084033.9199999997</v>
      </c>
      <c r="F44" s="38"/>
    </row>
    <row r="45" spans="1:6" ht="15.75" x14ac:dyDescent="0.25">
      <c r="A45" s="13"/>
      <c r="B45" s="15" t="s">
        <v>9</v>
      </c>
      <c r="C45" s="13"/>
      <c r="D45" s="13"/>
      <c r="E45" s="3"/>
    </row>
    <row r="46" spans="1:6" ht="15.75" x14ac:dyDescent="0.25">
      <c r="A46" s="13"/>
      <c r="B46" s="13"/>
      <c r="C46" s="19"/>
      <c r="D46" s="13" t="s">
        <v>26</v>
      </c>
      <c r="E46" s="49">
        <v>19108440.939999998</v>
      </c>
    </row>
    <row r="47" spans="1:6" ht="15.75" x14ac:dyDescent="0.25">
      <c r="A47" s="13"/>
      <c r="B47" s="13"/>
      <c r="C47" s="13"/>
      <c r="D47" s="13" t="s">
        <v>25</v>
      </c>
      <c r="E47" s="49">
        <v>3926734.75</v>
      </c>
    </row>
    <row r="48" spans="1:6" ht="15.75" x14ac:dyDescent="0.25">
      <c r="A48" s="13"/>
      <c r="B48" s="13"/>
      <c r="C48" s="13"/>
      <c r="D48" s="13" t="s">
        <v>2</v>
      </c>
      <c r="E48" s="49">
        <v>113095.12</v>
      </c>
    </row>
    <row r="49" spans="1:6" ht="15.75" x14ac:dyDescent="0.25">
      <c r="A49" s="13"/>
      <c r="B49" s="15" t="s">
        <v>8</v>
      </c>
      <c r="C49" s="13"/>
      <c r="D49" s="13"/>
      <c r="E49" s="5"/>
    </row>
    <row r="50" spans="1:6" ht="15.75" x14ac:dyDescent="0.25">
      <c r="A50" s="20"/>
      <c r="B50" s="20"/>
      <c r="C50" s="20"/>
      <c r="D50" s="13" t="s">
        <v>26</v>
      </c>
      <c r="E50" s="43">
        <v>0</v>
      </c>
      <c r="F50" s="38"/>
    </row>
    <row r="51" spans="1:6" ht="15.75" x14ac:dyDescent="0.25">
      <c r="A51" s="13"/>
      <c r="B51" s="13"/>
      <c r="C51" s="13"/>
      <c r="D51" s="13" t="s">
        <v>25</v>
      </c>
      <c r="E51" s="43">
        <v>0</v>
      </c>
    </row>
    <row r="52" spans="1:6" ht="15.75" x14ac:dyDescent="0.25">
      <c r="A52" s="13"/>
      <c r="B52" s="13"/>
      <c r="C52" s="13"/>
      <c r="D52" s="13" t="s">
        <v>2</v>
      </c>
      <c r="E52" s="43">
        <v>0</v>
      </c>
    </row>
    <row r="53" spans="1:6" ht="15.75" x14ac:dyDescent="0.25">
      <c r="A53" s="13"/>
      <c r="B53" s="15" t="s">
        <v>7</v>
      </c>
      <c r="C53" s="13"/>
      <c r="D53" s="13"/>
      <c r="E53" s="5"/>
    </row>
    <row r="54" spans="1:6" ht="15.75" x14ac:dyDescent="0.25">
      <c r="A54" s="13"/>
      <c r="B54" s="13"/>
      <c r="C54" s="13"/>
      <c r="D54" s="13" t="s">
        <v>26</v>
      </c>
      <c r="E54" s="40">
        <v>0</v>
      </c>
    </row>
    <row r="55" spans="1:6" ht="15.75" x14ac:dyDescent="0.25">
      <c r="A55" s="13"/>
      <c r="B55" s="13"/>
      <c r="C55" s="13"/>
      <c r="D55" s="13" t="s">
        <v>25</v>
      </c>
      <c r="E55" s="40">
        <v>0</v>
      </c>
    </row>
    <row r="56" spans="1:6" ht="15.75" x14ac:dyDescent="0.25">
      <c r="A56" s="13"/>
      <c r="B56" s="13"/>
      <c r="C56" s="19"/>
      <c r="D56" s="13" t="s">
        <v>2</v>
      </c>
      <c r="E56" s="40">
        <v>0</v>
      </c>
    </row>
    <row r="57" spans="1:6" ht="15.75" x14ac:dyDescent="0.25">
      <c r="A57" s="13"/>
      <c r="B57" s="15" t="s">
        <v>6</v>
      </c>
      <c r="C57" s="13"/>
      <c r="D57" s="13"/>
      <c r="E57" s="11"/>
    </row>
    <row r="58" spans="1:6" ht="15.75" x14ac:dyDescent="0.25">
      <c r="A58" s="13"/>
      <c r="B58" s="13"/>
      <c r="C58" s="13"/>
      <c r="D58" s="13" t="s">
        <v>26</v>
      </c>
      <c r="E58" s="40">
        <v>0</v>
      </c>
    </row>
    <row r="59" spans="1:6" ht="15.75" x14ac:dyDescent="0.25">
      <c r="A59" s="13"/>
      <c r="B59" s="13"/>
      <c r="C59" s="13"/>
      <c r="D59" s="13" t="s">
        <v>25</v>
      </c>
      <c r="E59" s="37">
        <v>0</v>
      </c>
    </row>
    <row r="60" spans="1:6" ht="15.75" x14ac:dyDescent="0.25">
      <c r="A60" s="13"/>
      <c r="B60" s="13"/>
      <c r="C60" s="13"/>
      <c r="D60" s="13" t="s">
        <v>2</v>
      </c>
      <c r="E60" s="40">
        <v>0</v>
      </c>
    </row>
    <row r="61" spans="1:6" ht="15.75" x14ac:dyDescent="0.25">
      <c r="A61" s="13"/>
      <c r="B61" s="15" t="s">
        <v>5</v>
      </c>
      <c r="C61" s="13"/>
      <c r="D61" s="13"/>
      <c r="E61" s="11"/>
    </row>
    <row r="62" spans="1:6" ht="15.75" x14ac:dyDescent="0.25">
      <c r="A62" s="13"/>
      <c r="B62" s="13"/>
      <c r="C62" s="13"/>
      <c r="D62" s="13" t="s">
        <v>26</v>
      </c>
      <c r="E62" s="49">
        <v>9865056.1399999987</v>
      </c>
    </row>
    <row r="63" spans="1:6" ht="15.75" x14ac:dyDescent="0.25">
      <c r="A63" s="13"/>
      <c r="B63" s="15"/>
      <c r="C63" s="13"/>
      <c r="D63" s="13" t="s">
        <v>25</v>
      </c>
      <c r="E63" s="49">
        <v>372783.55000000005</v>
      </c>
    </row>
    <row r="64" spans="1:6" ht="15.75" x14ac:dyDescent="0.25">
      <c r="A64" s="13"/>
      <c r="B64" s="13"/>
      <c r="C64" s="13"/>
      <c r="D64" s="13" t="s">
        <v>2</v>
      </c>
      <c r="E64" s="49">
        <v>0</v>
      </c>
    </row>
    <row r="65" spans="1:6" ht="15.75" x14ac:dyDescent="0.25">
      <c r="A65" s="13"/>
      <c r="B65" s="15" t="s">
        <v>4</v>
      </c>
      <c r="C65" s="13"/>
      <c r="D65" s="13"/>
      <c r="E65" s="5"/>
    </row>
    <row r="66" spans="1:6" ht="15.75" x14ac:dyDescent="0.25">
      <c r="A66" s="13"/>
      <c r="B66" s="13"/>
      <c r="C66" s="13"/>
      <c r="D66" s="13" t="s">
        <v>26</v>
      </c>
      <c r="E66" s="49">
        <v>41672219.169999994</v>
      </c>
      <c r="F66" s="38"/>
    </row>
    <row r="67" spans="1:6" ht="15.75" x14ac:dyDescent="0.25">
      <c r="A67" s="13"/>
      <c r="B67" s="13"/>
      <c r="C67" s="13"/>
      <c r="D67" s="13" t="s">
        <v>25</v>
      </c>
      <c r="E67" s="49">
        <v>4043099.68</v>
      </c>
      <c r="F67" s="38"/>
    </row>
    <row r="68" spans="1:6" ht="15.75" x14ac:dyDescent="0.25">
      <c r="A68" s="13"/>
      <c r="B68" s="13"/>
      <c r="C68" s="13"/>
      <c r="D68" s="13" t="s">
        <v>2</v>
      </c>
      <c r="E68" s="49">
        <v>637555.30000000005</v>
      </c>
    </row>
    <row r="69" spans="1:6" ht="15.75" x14ac:dyDescent="0.25">
      <c r="A69" s="13"/>
      <c r="B69" s="15" t="s">
        <v>27</v>
      </c>
      <c r="C69" s="13"/>
      <c r="D69" s="13"/>
      <c r="E69" s="3"/>
    </row>
    <row r="70" spans="1:6" ht="15.75" x14ac:dyDescent="0.25">
      <c r="A70" s="13"/>
      <c r="B70" s="13"/>
      <c r="C70" s="13"/>
      <c r="D70" s="13" t="s">
        <v>26</v>
      </c>
      <c r="E70" s="6">
        <v>0</v>
      </c>
    </row>
    <row r="71" spans="1:6" ht="15.75" x14ac:dyDescent="0.25">
      <c r="A71" s="13"/>
      <c r="B71" s="13"/>
      <c r="C71" s="13"/>
      <c r="D71" s="13" t="s">
        <v>25</v>
      </c>
      <c r="E71" s="6">
        <v>0</v>
      </c>
    </row>
    <row r="72" spans="1:6" ht="15.75" x14ac:dyDescent="0.25">
      <c r="A72" s="13"/>
      <c r="B72" s="13"/>
      <c r="C72" s="13"/>
      <c r="D72" s="13" t="s">
        <v>2</v>
      </c>
      <c r="E72" s="10">
        <v>0</v>
      </c>
    </row>
    <row r="73" spans="1:6" ht="15.75" x14ac:dyDescent="0.25">
      <c r="A73" s="13"/>
      <c r="B73" s="15" t="s">
        <v>24</v>
      </c>
      <c r="C73" s="13"/>
      <c r="D73" s="13"/>
      <c r="E73" s="3"/>
    </row>
    <row r="74" spans="1:6" ht="15.75" x14ac:dyDescent="0.25">
      <c r="A74" s="13"/>
      <c r="B74" s="13"/>
      <c r="C74" s="13" t="s">
        <v>23</v>
      </c>
      <c r="D74" s="13"/>
      <c r="E74" s="6"/>
    </row>
    <row r="75" spans="1:6" ht="15.75" x14ac:dyDescent="0.25">
      <c r="A75" s="13"/>
      <c r="B75" s="13"/>
      <c r="C75" s="13"/>
      <c r="D75" s="13" t="s">
        <v>22</v>
      </c>
      <c r="E75" s="49">
        <v>386108.52999999991</v>
      </c>
    </row>
    <row r="76" spans="1:6" ht="15.75" x14ac:dyDescent="0.25">
      <c r="A76" s="13"/>
      <c r="B76" s="13"/>
      <c r="C76" s="13"/>
      <c r="D76" s="13" t="s">
        <v>21</v>
      </c>
      <c r="E76" s="49">
        <v>2199338.6799999997</v>
      </c>
    </row>
    <row r="77" spans="1:6" ht="15.75" x14ac:dyDescent="0.25">
      <c r="A77" s="13"/>
      <c r="B77" s="13"/>
      <c r="C77" s="21" t="s">
        <v>20</v>
      </c>
      <c r="D77" s="13"/>
      <c r="E77" s="6"/>
    </row>
    <row r="78" spans="1:6" ht="15.75" x14ac:dyDescent="0.25">
      <c r="A78" s="13"/>
      <c r="B78" s="13"/>
      <c r="C78" s="13"/>
      <c r="D78" s="13" t="s">
        <v>14</v>
      </c>
      <c r="E78" s="49">
        <v>6072787.4199999999</v>
      </c>
    </row>
    <row r="79" spans="1:6" ht="15.75" x14ac:dyDescent="0.25">
      <c r="A79" s="13"/>
      <c r="B79" s="13"/>
      <c r="C79" s="13"/>
      <c r="D79" s="13" t="s">
        <v>13</v>
      </c>
      <c r="E79" s="49">
        <v>10569532.449999999</v>
      </c>
    </row>
    <row r="80" spans="1:6" ht="15.75" x14ac:dyDescent="0.25">
      <c r="A80" s="13"/>
      <c r="B80" s="13"/>
      <c r="C80" s="13" t="s">
        <v>19</v>
      </c>
      <c r="D80" s="13"/>
      <c r="E80" s="40"/>
    </row>
    <row r="81" spans="1:9" ht="15.75" x14ac:dyDescent="0.25">
      <c r="A81" s="13"/>
      <c r="B81" s="13"/>
      <c r="C81" s="13"/>
      <c r="D81" s="21" t="s">
        <v>14</v>
      </c>
      <c r="E81" s="50">
        <v>40327802.680000007</v>
      </c>
    </row>
    <row r="82" spans="1:9" ht="15.75" x14ac:dyDescent="0.25">
      <c r="A82" s="13"/>
      <c r="B82" s="13"/>
      <c r="C82" s="13"/>
      <c r="D82" s="21" t="s">
        <v>13</v>
      </c>
      <c r="E82" s="50">
        <v>23714151.040000003</v>
      </c>
    </row>
    <row r="83" spans="1:9" ht="15.75" x14ac:dyDescent="0.25">
      <c r="A83" s="13"/>
      <c r="B83" s="13"/>
      <c r="C83" s="13" t="s">
        <v>18</v>
      </c>
      <c r="D83" s="13"/>
      <c r="E83" s="6"/>
    </row>
    <row r="84" spans="1:9" ht="15.75" x14ac:dyDescent="0.25">
      <c r="A84" s="13"/>
      <c r="B84" s="13"/>
      <c r="C84" s="13"/>
      <c r="D84" s="13" t="s">
        <v>14</v>
      </c>
      <c r="E84" s="28">
        <v>0</v>
      </c>
    </row>
    <row r="85" spans="1:9" ht="15.75" x14ac:dyDescent="0.25">
      <c r="A85" s="13"/>
      <c r="B85" s="13"/>
      <c r="C85" s="13"/>
      <c r="D85" s="13" t="s">
        <v>13</v>
      </c>
      <c r="E85" s="42">
        <v>0</v>
      </c>
    </row>
    <row r="86" spans="1:9" ht="15.75" x14ac:dyDescent="0.25">
      <c r="A86" s="13"/>
      <c r="B86" s="13"/>
      <c r="C86" s="13" t="s">
        <v>17</v>
      </c>
      <c r="D86" s="13"/>
      <c r="E86" s="6"/>
    </row>
    <row r="87" spans="1:9" ht="15.75" x14ac:dyDescent="0.25">
      <c r="A87" s="13"/>
      <c r="B87" s="13"/>
      <c r="C87" s="13"/>
      <c r="D87" s="13" t="s">
        <v>14</v>
      </c>
      <c r="E87" s="49">
        <v>7601.9</v>
      </c>
    </row>
    <row r="88" spans="1:9" ht="15.75" x14ac:dyDescent="0.25">
      <c r="A88" s="13"/>
      <c r="B88" s="13"/>
      <c r="C88" s="13"/>
      <c r="D88" s="13" t="s">
        <v>13</v>
      </c>
      <c r="E88" s="42">
        <v>0</v>
      </c>
    </row>
    <row r="89" spans="1:9" ht="15.75" x14ac:dyDescent="0.25">
      <c r="A89" s="13"/>
      <c r="B89" s="13"/>
      <c r="C89" s="13" t="s">
        <v>16</v>
      </c>
      <c r="D89" s="13"/>
      <c r="E89" s="6"/>
    </row>
    <row r="90" spans="1:9" ht="15.75" x14ac:dyDescent="0.25">
      <c r="A90" s="13"/>
      <c r="B90" s="13"/>
      <c r="C90" s="13"/>
      <c r="D90" s="13" t="s">
        <v>15</v>
      </c>
      <c r="E90" s="37">
        <v>0</v>
      </c>
    </row>
    <row r="91" spans="1:9" ht="15.75" x14ac:dyDescent="0.25">
      <c r="A91" s="13"/>
      <c r="B91" s="13"/>
      <c r="C91" s="13"/>
      <c r="D91" s="13" t="s">
        <v>14</v>
      </c>
      <c r="E91" s="49">
        <v>10550772.77</v>
      </c>
    </row>
    <row r="92" spans="1:9" ht="15.75" x14ac:dyDescent="0.25">
      <c r="A92" s="13"/>
      <c r="B92" s="13"/>
      <c r="C92" s="13"/>
      <c r="D92" s="13" t="s">
        <v>13</v>
      </c>
      <c r="E92" s="49">
        <v>4822859.0299999993</v>
      </c>
    </row>
    <row r="93" spans="1:9" ht="15.75" x14ac:dyDescent="0.25">
      <c r="A93" s="15" t="s">
        <v>12</v>
      </c>
      <c r="D93" s="13"/>
      <c r="E93" s="8">
        <f>SUM(E41:E92)</f>
        <v>303424341.00999993</v>
      </c>
    </row>
    <row r="94" spans="1:9" ht="15.75" x14ac:dyDescent="0.25">
      <c r="A94" s="15" t="s">
        <v>11</v>
      </c>
      <c r="B94" s="13"/>
      <c r="C94" s="15"/>
      <c r="D94" s="21"/>
      <c r="E94" s="6"/>
    </row>
    <row r="95" spans="1:9" ht="15.75" x14ac:dyDescent="0.25">
      <c r="A95" s="13"/>
      <c r="B95" s="15" t="s">
        <v>10</v>
      </c>
      <c r="C95" s="13"/>
      <c r="D95" s="13"/>
      <c r="E95" s="7"/>
      <c r="H95" s="22"/>
      <c r="I95" s="16"/>
    </row>
    <row r="96" spans="1:9" ht="15.75" x14ac:dyDescent="0.25">
      <c r="A96" s="13"/>
      <c r="B96" s="13"/>
      <c r="C96" s="13"/>
      <c r="D96" s="13" t="s">
        <v>2</v>
      </c>
      <c r="E96" s="49">
        <v>1062469.68</v>
      </c>
      <c r="G96" s="13"/>
      <c r="I96" s="16"/>
    </row>
    <row r="97" spans="1:9" ht="15.75" x14ac:dyDescent="0.25">
      <c r="A97" s="13"/>
      <c r="B97" s="15" t="s">
        <v>9</v>
      </c>
      <c r="C97" s="13"/>
      <c r="D97" s="13"/>
      <c r="E97" s="6"/>
      <c r="F97" s="22"/>
      <c r="G97" s="13"/>
      <c r="H97" s="22"/>
      <c r="I97" s="16"/>
    </row>
    <row r="98" spans="1:9" ht="15.75" x14ac:dyDescent="0.25">
      <c r="B98" s="13"/>
      <c r="C98" s="13"/>
      <c r="D98" s="13" t="s">
        <v>2</v>
      </c>
      <c r="E98" s="25">
        <v>0</v>
      </c>
    </row>
    <row r="99" spans="1:9" ht="15.75" customHeight="1" x14ac:dyDescent="0.25">
      <c r="B99" s="15" t="s">
        <v>8</v>
      </c>
      <c r="C99" s="13"/>
      <c r="D99" s="13"/>
      <c r="E99" s="3"/>
    </row>
    <row r="100" spans="1:9" ht="15.75" customHeight="1" x14ac:dyDescent="0.25">
      <c r="B100" s="13"/>
      <c r="C100" s="13"/>
      <c r="D100" s="13" t="s">
        <v>2</v>
      </c>
      <c r="E100" s="49">
        <v>300784.88</v>
      </c>
    </row>
    <row r="101" spans="1:9" ht="15.75" customHeight="1" x14ac:dyDescent="0.25">
      <c r="B101" s="15" t="s">
        <v>7</v>
      </c>
      <c r="C101" s="13"/>
      <c r="D101" s="13"/>
      <c r="E101" s="3"/>
    </row>
    <row r="102" spans="1:9" ht="15.75" x14ac:dyDescent="0.25">
      <c r="B102" s="13"/>
      <c r="C102" s="19"/>
      <c r="D102" s="13" t="s">
        <v>2</v>
      </c>
      <c r="E102" s="17">
        <v>0</v>
      </c>
    </row>
    <row r="103" spans="1:9" ht="15.75" x14ac:dyDescent="0.25">
      <c r="B103" s="15" t="s">
        <v>6</v>
      </c>
      <c r="C103" s="13"/>
      <c r="D103" s="13"/>
      <c r="E103" s="3"/>
    </row>
    <row r="104" spans="1:9" ht="15.75" x14ac:dyDescent="0.25">
      <c r="B104" s="13"/>
      <c r="C104" s="13"/>
      <c r="D104" s="13" t="s">
        <v>2</v>
      </c>
      <c r="E104" s="42">
        <v>0</v>
      </c>
    </row>
    <row r="105" spans="1:9" ht="15.75" x14ac:dyDescent="0.25">
      <c r="B105" s="15" t="s">
        <v>5</v>
      </c>
      <c r="C105" s="13"/>
      <c r="D105" s="13"/>
      <c r="E105" s="3"/>
    </row>
    <row r="106" spans="1:9" ht="15.75" x14ac:dyDescent="0.25">
      <c r="B106" s="13"/>
      <c r="C106" s="13"/>
      <c r="D106" s="13" t="s">
        <v>2</v>
      </c>
      <c r="E106" s="49">
        <v>41851</v>
      </c>
    </row>
    <row r="107" spans="1:9" ht="15.75" x14ac:dyDescent="0.25">
      <c r="B107" s="15" t="s">
        <v>4</v>
      </c>
      <c r="C107" s="13"/>
      <c r="D107" s="13"/>
      <c r="E107" s="3"/>
    </row>
    <row r="108" spans="1:9" ht="15.75" x14ac:dyDescent="0.25">
      <c r="B108" s="13"/>
      <c r="C108" s="13"/>
      <c r="D108" s="13" t="s">
        <v>2</v>
      </c>
      <c r="E108" s="51">
        <v>96650</v>
      </c>
    </row>
    <row r="109" spans="1:9" ht="15.75" x14ac:dyDescent="0.25">
      <c r="A109" s="15"/>
      <c r="B109" s="15" t="s">
        <v>3</v>
      </c>
      <c r="C109" s="13"/>
      <c r="D109" s="13"/>
      <c r="E109" s="3"/>
    </row>
    <row r="110" spans="1:9" ht="15.75" x14ac:dyDescent="0.25">
      <c r="B110" s="13"/>
      <c r="C110" s="13"/>
      <c r="D110" s="13" t="s">
        <v>2</v>
      </c>
      <c r="E110" s="49">
        <v>482000</v>
      </c>
      <c r="F110" s="25"/>
      <c r="G110" s="25"/>
    </row>
    <row r="111" spans="1:9" ht="15.75" x14ac:dyDescent="0.25">
      <c r="A111" s="15" t="s">
        <v>1</v>
      </c>
      <c r="E111" s="2">
        <f>SUM(E95:E110)</f>
        <v>1983755.56</v>
      </c>
    </row>
    <row r="112" spans="1:9" ht="30" customHeight="1" x14ac:dyDescent="0.35">
      <c r="A112" s="23" t="s">
        <v>0</v>
      </c>
      <c r="B112" s="24"/>
      <c r="C112" s="24"/>
      <c r="D112" s="24"/>
      <c r="E112" s="1">
        <f>SUM(E93,E111)</f>
        <v>305408096.56999993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Alaminos</vt:lpstr>
      <vt:lpstr>Batac</vt:lpstr>
      <vt:lpstr>Candon</vt:lpstr>
      <vt:lpstr>Dagupan</vt:lpstr>
      <vt:lpstr>Laoag</vt:lpstr>
      <vt:lpstr>San Carlos</vt:lpstr>
      <vt:lpstr>San Fernando</vt:lpstr>
      <vt:lpstr>Urdaneta</vt:lpstr>
      <vt:lpstr>Vigan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2021-09-07T03:37:34Z</dcterms:created>
  <dcterms:modified xsi:type="dcterms:W3CDTF">2021-11-01T10:08:38Z</dcterms:modified>
</cp:coreProperties>
</file>