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647C55A1-CAFD-44E7-9ED9-A012950C5B39}" xr6:coauthVersionLast="47" xr6:coauthVersionMax="47" xr10:uidLastSave="{00000000-0000-0000-0000-000000000000}"/>
  <bookViews>
    <workbookView xWindow="11820" yWindow="1590" windowWidth="13800" windowHeight="12495" firstSheet="5" activeTab="8" xr2:uid="{360BF9DE-B15B-43CE-9291-7E05B391F461}"/>
  </bookViews>
  <sheets>
    <sheet name="Tangub" sheetId="10" r:id="rId1"/>
    <sheet name="Cagayan de Oro" sheetId="11" r:id="rId2"/>
    <sheet name="El Salvador" sheetId="12" r:id="rId3"/>
    <sheet name="Gingoog" sheetId="13" r:id="rId4"/>
    <sheet name="Iligan" sheetId="14" r:id="rId5"/>
    <sheet name="Malaybalay" sheetId="15" r:id="rId6"/>
    <sheet name="Oroquieta" sheetId="16" r:id="rId7"/>
    <sheet name="Ozamiz" sheetId="17" r:id="rId8"/>
    <sheet name="Valencia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8" l="1"/>
  <c r="E43" i="18"/>
  <c r="E44" i="18"/>
  <c r="E63" i="18"/>
  <c r="E62" i="18"/>
  <c r="E67" i="18"/>
  <c r="E66" i="18"/>
  <c r="E72" i="18"/>
  <c r="E71" i="18"/>
  <c r="E70" i="18"/>
  <c r="E91" i="18"/>
  <c r="E13" i="18"/>
  <c r="E92" i="16"/>
  <c r="E91" i="16"/>
  <c r="E90" i="16"/>
  <c r="E71" i="16"/>
  <c r="E70" i="16"/>
  <c r="E18" i="16"/>
  <c r="E19" i="16" s="1"/>
  <c r="E11" i="16"/>
  <c r="E18" i="13"/>
  <c r="E18" i="12"/>
  <c r="E13" i="11"/>
  <c r="E14" i="16"/>
  <c r="E111" i="18"/>
  <c r="E19" i="18"/>
  <c r="E14" i="18"/>
  <c r="E111" i="17"/>
  <c r="E93" i="17"/>
  <c r="E112" i="17" s="1"/>
  <c r="E19" i="17"/>
  <c r="E14" i="17"/>
  <c r="E111" i="16"/>
  <c r="E111" i="15"/>
  <c r="E19" i="15"/>
  <c r="E14" i="15"/>
  <c r="E111" i="14"/>
  <c r="E93" i="14"/>
  <c r="E19" i="14"/>
  <c r="E14" i="14"/>
  <c r="E93" i="13"/>
  <c r="E37" i="15" l="1"/>
  <c r="E93" i="18"/>
  <c r="E112" i="18" s="1"/>
  <c r="E37" i="17"/>
  <c r="E37" i="18"/>
  <c r="E93" i="16"/>
  <c r="E112" i="16" s="1"/>
  <c r="E37" i="16"/>
  <c r="E37" i="14"/>
  <c r="E93" i="15"/>
  <c r="E112" i="15" s="1"/>
  <c r="E112" i="14"/>
  <c r="E111" i="13"/>
  <c r="E19" i="13"/>
  <c r="E14" i="13"/>
  <c r="E111" i="12"/>
  <c r="E93" i="12"/>
  <c r="E19" i="12"/>
  <c r="E14" i="12"/>
  <c r="E111" i="11"/>
  <c r="E93" i="11"/>
  <c r="E112" i="11" s="1"/>
  <c r="E19" i="11"/>
  <c r="E14" i="11"/>
  <c r="E111" i="10"/>
  <c r="E93" i="10"/>
  <c r="E19" i="10"/>
  <c r="E14" i="10"/>
  <c r="E37" i="10" s="1"/>
  <c r="E37" i="12" l="1"/>
  <c r="E37" i="13"/>
  <c r="E37" i="11"/>
  <c r="E112" i="13"/>
  <c r="E112" i="12"/>
  <c r="E112" i="10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<sst xmlns="http://schemas.openxmlformats.org/spreadsheetml/2006/main" count="981" uniqueCount="73">
  <si>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</si>
  <si>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</si>
  <si>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</si>
  <si>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</si>
  <si>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</si>
  <si>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</si>
  <si>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</si>
  <si>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</si>
  <si>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</si>
  <si>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</si>
  <si>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</si>
  <si>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</si>
  <si>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</si>
  <si>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</si>
  <si>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</si>
  <si>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</si>
  <si>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</si>
  <si>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</si>
  <si>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</si>
  <si>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</si>
  <si>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</si>
  <si>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</si>
  <si>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</si>
  <si>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</si>
  <si>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</si>
  <si>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</si>
  <si>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</si>
  <si>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</si>
  <si>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</si>
  <si>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</si>
  <si>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</si>
  <si>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</si>
  <si>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</si>
  <si>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</si>
  <si>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</si>
  <si>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</si>
  <si>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</si>
  <si>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</si>
  <si>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</si>
  <si>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</si>
  <si>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</si>
  <si>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</si>
  <si>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</si>
  <si>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</si>
  <si>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</si>
  <si>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</si>
  <si>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</si>
  <si>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</si>
  <si>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</si>
  <si>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</si>
  <si>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</si>
  <si>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</si>
  <si>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</si>
  <si>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</si>
  <si>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</si>
  <si>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</si>
  <si>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</si>
  <si>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</si>
  <si>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</si>
  <si>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</si>
  <si>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</si>
  <si>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</si>
  <si>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</si>
  <si>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TANGUB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</si>
  <si>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</si>
  <si>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</si>
  <si>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</si>
  <si>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</si>
  <si>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</si>
  <si>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</si>
  <si>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</si>
  <si>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VALENCIA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</si>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</sst>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6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10" fillId="0" borderId="0" xfId="0" applyNumberFormat="1" applyFont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63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40">
        <v>2190438</v>
      </c>
    </row>
    <row r="12" spans="1:9" ht="15.75" x14ac:dyDescent="0.25">
      <c r="A12" s="8"/>
      <c r="B12" s="8"/>
      <c r="C12" s="8"/>
      <c r="D12" s="8" t="s">
        <v>24</v>
      </c>
      <c r="E12" s="41">
        <v>5515023</v>
      </c>
    </row>
    <row r="13" spans="1:9" ht="16.5" thickBot="1" x14ac:dyDescent="0.3">
      <c r="A13" s="8"/>
      <c r="B13" s="8"/>
      <c r="C13" s="8"/>
      <c r="D13" s="8" t="s">
        <v>25</v>
      </c>
      <c r="E13" s="42">
        <v>482021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8187482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0">
        <v>3901561</v>
      </c>
    </row>
    <row r="17" spans="1:5" ht="15.75" x14ac:dyDescent="0.25">
      <c r="A17" s="8"/>
      <c r="B17" s="8"/>
      <c r="C17" s="8"/>
      <c r="D17" s="8" t="s">
        <v>27</v>
      </c>
      <c r="E17" s="40">
        <v>63866063</v>
      </c>
    </row>
    <row r="18" spans="1:5" ht="16.5" thickBot="1" x14ac:dyDescent="0.3">
      <c r="A18" s="8"/>
      <c r="B18" s="8"/>
      <c r="C18" s="11"/>
      <c r="D18" s="8" t="s">
        <v>28</v>
      </c>
      <c r="E18" s="43">
        <v>10887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67778511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4">
        <v>422334340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5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41">
        <v>1037652</v>
      </c>
    </row>
    <row r="31" spans="1:5" ht="15.75" x14ac:dyDescent="0.25">
      <c r="A31" s="8"/>
      <c r="B31" s="8"/>
      <c r="C31" s="8" t="s">
        <v>40</v>
      </c>
      <c r="D31" s="8"/>
      <c r="E31" s="41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6">
        <v>0</v>
      </c>
    </row>
    <row r="36" spans="1:5" ht="15.75" x14ac:dyDescent="0.25">
      <c r="A36" s="8"/>
      <c r="B36" s="8" t="s">
        <v>45</v>
      </c>
      <c r="C36" s="8"/>
      <c r="D36" s="8"/>
      <c r="E36" s="28">
        <v>30633875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529971860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4">
        <v>115100216</v>
      </c>
    </row>
    <row r="43" spans="1:5" ht="15.75" x14ac:dyDescent="0.25">
      <c r="A43" s="8"/>
      <c r="B43" s="8"/>
      <c r="C43" s="8"/>
      <c r="D43" s="8" t="s">
        <v>11</v>
      </c>
      <c r="E43" s="40">
        <v>90077750</v>
      </c>
    </row>
    <row r="44" spans="1:5" ht="15.75" x14ac:dyDescent="0.25">
      <c r="A44" s="8"/>
      <c r="B44" s="8"/>
      <c r="C44" s="8"/>
      <c r="D44" s="8" t="s">
        <v>12</v>
      </c>
      <c r="E44" s="40">
        <v>4797979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40">
        <v>34395758</v>
      </c>
    </row>
    <row r="47" spans="1:5" ht="15.75" x14ac:dyDescent="0.25">
      <c r="A47" s="8"/>
      <c r="B47" s="8"/>
      <c r="C47" s="8"/>
      <c r="D47" s="8" t="s">
        <v>11</v>
      </c>
      <c r="E47" s="40">
        <v>11059405</v>
      </c>
    </row>
    <row r="48" spans="1:5" ht="15.75" x14ac:dyDescent="0.25">
      <c r="A48" s="8"/>
      <c r="B48" s="8"/>
      <c r="C48" s="8"/>
      <c r="D48" s="8" t="s">
        <v>12</v>
      </c>
      <c r="E48" s="23">
        <v>459345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0">
        <v>8864546</v>
      </c>
    </row>
    <row r="51" spans="1:5" ht="15.75" x14ac:dyDescent="0.25">
      <c r="A51" s="8"/>
      <c r="B51" s="8"/>
      <c r="C51" s="8"/>
      <c r="D51" s="8" t="s">
        <v>11</v>
      </c>
      <c r="E51" s="47">
        <v>578426</v>
      </c>
    </row>
    <row r="52" spans="1:5" ht="15.75" x14ac:dyDescent="0.25">
      <c r="A52" s="8"/>
      <c r="B52" s="8"/>
      <c r="C52" s="8"/>
      <c r="D52" s="8" t="s">
        <v>12</v>
      </c>
      <c r="E52" s="47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40">
        <v>0</v>
      </c>
    </row>
    <row r="59" spans="1:5" ht="15.75" x14ac:dyDescent="0.25">
      <c r="A59" s="8"/>
      <c r="B59" s="8"/>
      <c r="C59" s="8"/>
      <c r="D59" s="8" t="s">
        <v>11</v>
      </c>
      <c r="E59" s="47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0">
        <v>3882889</v>
      </c>
    </row>
    <row r="63" spans="1:5" ht="15.75" x14ac:dyDescent="0.25">
      <c r="A63" s="8"/>
      <c r="B63" s="12"/>
      <c r="C63" s="8"/>
      <c r="D63" s="8" t="s">
        <v>11</v>
      </c>
      <c r="E63" s="40">
        <v>16395997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7">
        <v>37576039</v>
      </c>
    </row>
    <row r="67" spans="1:5" ht="15.75" x14ac:dyDescent="0.25">
      <c r="A67" s="8"/>
      <c r="B67" s="8"/>
      <c r="C67" s="8"/>
      <c r="D67" s="8" t="s">
        <v>11</v>
      </c>
      <c r="E67" s="47">
        <v>33088221</v>
      </c>
    </row>
    <row r="68" spans="1:5" ht="15.75" x14ac:dyDescent="0.25">
      <c r="A68" s="8"/>
      <c r="B68" s="8"/>
      <c r="C68" s="8"/>
      <c r="D68" s="8" t="s">
        <v>12</v>
      </c>
      <c r="E68" s="40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29535116</v>
      </c>
    </row>
    <row r="76" spans="1:5" ht="15.75" x14ac:dyDescent="0.25">
      <c r="A76" s="8"/>
      <c r="B76" s="8"/>
      <c r="C76" s="8"/>
      <c r="D76" s="8" t="s">
        <v>48</v>
      </c>
      <c r="E76" s="37">
        <v>1511043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7">
        <v>100065</v>
      </c>
    </row>
    <row r="79" spans="1:5" ht="15.75" x14ac:dyDescent="0.25">
      <c r="A79" s="8"/>
      <c r="B79" s="8"/>
      <c r="C79" s="8"/>
      <c r="D79" s="8" t="s">
        <v>50</v>
      </c>
      <c r="E79" s="40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0">
        <v>3171771</v>
      </c>
    </row>
    <row r="82" spans="1:9" ht="15.75" x14ac:dyDescent="0.25">
      <c r="A82" s="8"/>
      <c r="B82" s="8"/>
      <c r="C82" s="8"/>
      <c r="D82" s="15" t="s">
        <v>50</v>
      </c>
      <c r="E82" s="40">
        <v>48890071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0">
        <v>1917249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0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441401886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40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40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441401886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64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615566853.82000005</v>
      </c>
    </row>
    <row r="12" spans="1:9" ht="15.75" x14ac:dyDescent="0.25">
      <c r="A12" s="8"/>
      <c r="B12" s="8"/>
      <c r="C12" s="8"/>
      <c r="D12" s="8" t="s">
        <v>24</v>
      </c>
      <c r="E12" s="23">
        <v>95995408</v>
      </c>
    </row>
    <row r="13" spans="1:9" ht="15.75" x14ac:dyDescent="0.25">
      <c r="A13" s="8"/>
      <c r="B13" s="8"/>
      <c r="C13" s="8"/>
      <c r="D13" s="8" t="s">
        <v>25</v>
      </c>
      <c r="E13" s="24">
        <f>1351378.59+33979302.94</f>
        <v>35330681.530000001</v>
      </c>
    </row>
    <row r="14" spans="1:9" ht="15.75" x14ac:dyDescent="0.25">
      <c r="A14" s="8"/>
      <c r="B14" s="8"/>
      <c r="C14" s="8" t="s">
        <v>4</v>
      </c>
      <c r="D14" s="8"/>
      <c r="E14" s="30">
        <f>SUM(E11:E13)</f>
        <v>746892943.35000002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151292696.46000001</v>
      </c>
    </row>
    <row r="17" spans="1:5" ht="15.75" x14ac:dyDescent="0.25">
      <c r="A17" s="8"/>
      <c r="B17" s="8"/>
      <c r="C17" s="8"/>
      <c r="D17" s="8" t="s">
        <v>27</v>
      </c>
      <c r="E17" s="23">
        <v>1104931134.23</v>
      </c>
    </row>
    <row r="18" spans="1:5" ht="15.75" x14ac:dyDescent="0.25">
      <c r="A18" s="8"/>
      <c r="B18" s="8"/>
      <c r="C18" s="11"/>
      <c r="D18" s="8" t="s">
        <v>28</v>
      </c>
      <c r="E18" s="23">
        <v>2743807.18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0">SUM(E16:E18)</f>
        <v>1258967637.8700001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1512182009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83636680.819999993</v>
      </c>
    </row>
    <row r="25" spans="1:5" ht="15.75" x14ac:dyDescent="0.25">
      <c r="A25" s="8"/>
      <c r="B25" s="8"/>
      <c r="C25" s="8"/>
      <c r="D25" s="8" t="s">
        <v>34</v>
      </c>
      <c r="E25" s="39">
        <v>3491575.25</v>
      </c>
    </row>
    <row r="26" spans="1:5" ht="15.75" x14ac:dyDescent="0.25">
      <c r="A26" s="8"/>
      <c r="B26" s="8"/>
      <c r="C26" s="8"/>
      <c r="D26" s="8" t="s">
        <v>35</v>
      </c>
      <c r="E26" s="23">
        <v>4113667.38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3950000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3613234513.6700006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465241234.30000001</v>
      </c>
    </row>
    <row r="43" spans="1:5" ht="15.75" x14ac:dyDescent="0.25">
      <c r="A43" s="8"/>
      <c r="B43" s="8"/>
      <c r="C43" s="8"/>
      <c r="D43" s="8" t="s">
        <v>11</v>
      </c>
      <c r="E43" s="23">
        <v>357057104.69</v>
      </c>
    </row>
    <row r="44" spans="1:5" ht="15.75" x14ac:dyDescent="0.25">
      <c r="A44" s="8"/>
      <c r="B44" s="8"/>
      <c r="C44" s="8"/>
      <c r="D44" s="8" t="s">
        <v>12</v>
      </c>
      <c r="E44" s="39">
        <v>57570407.170000002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6">
        <v>63627485.979999997</v>
      </c>
    </row>
    <row r="47" spans="1:5" ht="15.75" x14ac:dyDescent="0.25">
      <c r="A47" s="8"/>
      <c r="B47" s="8"/>
      <c r="C47" s="8"/>
      <c r="D47" s="8" t="s">
        <v>11</v>
      </c>
      <c r="E47" s="56">
        <v>31615388.960000001</v>
      </c>
    </row>
    <row r="48" spans="1:5" ht="15.75" x14ac:dyDescent="0.25">
      <c r="A48" s="8"/>
      <c r="B48" s="8"/>
      <c r="C48" s="8"/>
      <c r="D48" s="8" t="s">
        <v>12</v>
      </c>
      <c r="E48" s="23">
        <v>94396050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117338876.41</v>
      </c>
    </row>
    <row r="51" spans="1:5" ht="15.75" x14ac:dyDescent="0.25">
      <c r="A51" s="8"/>
      <c r="B51" s="8"/>
      <c r="C51" s="8"/>
      <c r="D51" s="8" t="s">
        <v>11</v>
      </c>
      <c r="E51" s="23">
        <v>55015994.210000001</v>
      </c>
    </row>
    <row r="52" spans="1:5" ht="15.75" x14ac:dyDescent="0.25">
      <c r="A52" s="8"/>
      <c r="B52" s="8"/>
      <c r="C52" s="8"/>
      <c r="D52" s="8" t="s">
        <v>12</v>
      </c>
      <c r="E52" s="39">
        <v>2430000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12131453</v>
      </c>
    </row>
    <row r="56" spans="1:5" ht="15.75" x14ac:dyDescent="0.25">
      <c r="A56" s="8"/>
      <c r="B56" s="8"/>
      <c r="C56" s="13"/>
      <c r="D56" s="8" t="s">
        <v>12</v>
      </c>
      <c r="E56" s="18">
        <v>78000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95155552.870000005</v>
      </c>
    </row>
    <row r="59" spans="1:5" ht="15.75" x14ac:dyDescent="0.25">
      <c r="A59" s="8"/>
      <c r="B59" s="8"/>
      <c r="C59" s="8"/>
      <c r="D59" s="8" t="s">
        <v>11</v>
      </c>
      <c r="E59" s="39">
        <v>28432630.949999999</v>
      </c>
    </row>
    <row r="60" spans="1:5" ht="15.75" x14ac:dyDescent="0.25">
      <c r="A60" s="8"/>
      <c r="B60" s="8"/>
      <c r="C60" s="8"/>
      <c r="D60" s="8" t="s">
        <v>12</v>
      </c>
      <c r="E60" s="25">
        <v>14232284.57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34894289.729999997</v>
      </c>
    </row>
    <row r="63" spans="1:5" ht="15.75" x14ac:dyDescent="0.25">
      <c r="A63" s="8"/>
      <c r="B63" s="12"/>
      <c r="C63" s="8"/>
      <c r="D63" s="8" t="s">
        <v>11</v>
      </c>
      <c r="E63" s="24">
        <v>682176227.38999999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353337384.36000001</v>
      </c>
    </row>
    <row r="67" spans="1:5" ht="15.75" x14ac:dyDescent="0.25">
      <c r="A67" s="8"/>
      <c r="B67" s="8"/>
      <c r="C67" s="8"/>
      <c r="D67" s="8" t="s">
        <v>11</v>
      </c>
      <c r="E67" s="23">
        <v>210627160.38</v>
      </c>
    </row>
    <row r="68" spans="1:5" ht="15.75" x14ac:dyDescent="0.25">
      <c r="A68" s="8"/>
      <c r="B68" s="8"/>
      <c r="C68" s="8"/>
      <c r="D68" s="8" t="s">
        <v>12</v>
      </c>
      <c r="E68" s="39">
        <v>274044663.10000002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94959412.629999995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19861228.18</v>
      </c>
    </row>
    <row r="79" spans="1:5" ht="15.75" x14ac:dyDescent="0.25">
      <c r="A79" s="8"/>
      <c r="B79" s="8"/>
      <c r="C79" s="8"/>
      <c r="D79" s="8" t="s">
        <v>50</v>
      </c>
      <c r="E79" s="38">
        <v>16560000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91999744.849999994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3172782573.73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3172782573.73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65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1">
        <v>16224184</v>
      </c>
    </row>
    <row r="12" spans="1:9" ht="15.75" x14ac:dyDescent="0.25">
      <c r="A12" s="8"/>
      <c r="B12" s="8"/>
      <c r="C12" s="8"/>
      <c r="D12" s="8" t="s">
        <v>24</v>
      </c>
      <c r="E12" s="51">
        <v>32552067</v>
      </c>
    </row>
    <row r="13" spans="1:9" ht="15.75" x14ac:dyDescent="0.25">
      <c r="A13" s="8"/>
      <c r="B13" s="8"/>
      <c r="C13" s="8"/>
      <c r="D13" s="8" t="s">
        <v>25</v>
      </c>
      <c r="E13" s="52">
        <v>2082789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50859040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8">
        <v>10746473</v>
      </c>
    </row>
    <row r="17" spans="1:5" ht="15.75" x14ac:dyDescent="0.25">
      <c r="A17" s="8"/>
      <c r="B17" s="8"/>
      <c r="C17" s="8"/>
      <c r="D17" s="8" t="s">
        <v>27</v>
      </c>
      <c r="E17" s="48">
        <v>12030137</v>
      </c>
    </row>
    <row r="18" spans="1:5" ht="15.75" x14ac:dyDescent="0.25">
      <c r="A18" s="8"/>
      <c r="B18" s="8"/>
      <c r="C18" s="11"/>
      <c r="D18" s="8" t="s">
        <v>28</v>
      </c>
      <c r="E18" s="49">
        <f>529913+39585</f>
        <v>569498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23346108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8">
        <v>345929712</v>
      </c>
    </row>
    <row r="22" spans="1:5" ht="15.75" x14ac:dyDescent="0.25">
      <c r="A22" s="8"/>
      <c r="B22" s="8"/>
      <c r="C22" s="8" t="s">
        <v>31</v>
      </c>
      <c r="D22" s="8"/>
      <c r="E22" s="48">
        <v>71428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48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420206288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8">
        <v>59032289</v>
      </c>
    </row>
    <row r="43" spans="1:5" ht="15.75" x14ac:dyDescent="0.25">
      <c r="A43" s="8"/>
      <c r="B43" s="8"/>
      <c r="C43" s="8"/>
      <c r="D43" s="8" t="s">
        <v>11</v>
      </c>
      <c r="E43" s="48">
        <v>44869752</v>
      </c>
    </row>
    <row r="44" spans="1:5" ht="15.75" x14ac:dyDescent="0.25">
      <c r="A44" s="8"/>
      <c r="B44" s="8"/>
      <c r="C44" s="8"/>
      <c r="D44" s="8" t="s">
        <v>12</v>
      </c>
      <c r="E44" s="48">
        <v>1794028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1">
        <v>0</v>
      </c>
    </row>
    <row r="47" spans="1:5" ht="15.75" x14ac:dyDescent="0.25">
      <c r="A47" s="8"/>
      <c r="B47" s="8"/>
      <c r="C47" s="8"/>
      <c r="D47" s="8" t="s">
        <v>11</v>
      </c>
      <c r="E47" s="51">
        <v>8283583</v>
      </c>
    </row>
    <row r="48" spans="1:5" ht="15.75" x14ac:dyDescent="0.25">
      <c r="A48" s="8"/>
      <c r="B48" s="8"/>
      <c r="C48" s="8"/>
      <c r="D48" s="8" t="s">
        <v>12</v>
      </c>
      <c r="E48" s="51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8">
        <v>27378114</v>
      </c>
    </row>
    <row r="51" spans="1:5" ht="15.75" x14ac:dyDescent="0.25">
      <c r="A51" s="8"/>
      <c r="B51" s="8"/>
      <c r="C51" s="8"/>
      <c r="D51" s="8" t="s">
        <v>11</v>
      </c>
      <c r="E51" s="48">
        <v>5644622</v>
      </c>
    </row>
    <row r="52" spans="1:5" ht="15.75" x14ac:dyDescent="0.25">
      <c r="A52" s="8"/>
      <c r="B52" s="8"/>
      <c r="C52" s="8"/>
      <c r="D52" s="8" t="s">
        <v>12</v>
      </c>
      <c r="E52" s="48">
        <v>23040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8">
        <v>4644648</v>
      </c>
    </row>
    <row r="63" spans="1:5" ht="15.75" x14ac:dyDescent="0.25">
      <c r="A63" s="8"/>
      <c r="B63" s="12"/>
      <c r="C63" s="8"/>
      <c r="D63" s="8" t="s">
        <v>11</v>
      </c>
      <c r="E63" s="48">
        <v>7994970</v>
      </c>
    </row>
    <row r="64" spans="1:5" ht="15.75" x14ac:dyDescent="0.25">
      <c r="A64" s="8"/>
      <c r="B64" s="8"/>
      <c r="C64" s="8"/>
      <c r="D64" s="8" t="s">
        <v>12</v>
      </c>
      <c r="E64" s="48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8">
        <v>15305230</v>
      </c>
    </row>
    <row r="67" spans="1:5" ht="15.75" x14ac:dyDescent="0.25">
      <c r="A67" s="8"/>
      <c r="B67" s="8"/>
      <c r="C67" s="8"/>
      <c r="D67" s="8" t="s">
        <v>11</v>
      </c>
      <c r="E67" s="48">
        <v>21000321</v>
      </c>
    </row>
    <row r="68" spans="1:5" ht="15.75" x14ac:dyDescent="0.25">
      <c r="A68" s="8"/>
      <c r="B68" s="8"/>
      <c r="C68" s="8"/>
      <c r="D68" s="8" t="s">
        <v>12</v>
      </c>
      <c r="E68" s="48">
        <v>80523806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8">
        <v>0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8">
        <v>5707176</v>
      </c>
    </row>
    <row r="79" spans="1:5" ht="15.75" x14ac:dyDescent="0.25">
      <c r="A79" s="8"/>
      <c r="B79" s="8"/>
      <c r="C79" s="8"/>
      <c r="D79" s="8" t="s">
        <v>50</v>
      </c>
      <c r="E79" s="38">
        <v>4501568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7109620</v>
      </c>
    </row>
    <row r="82" spans="1:9" ht="15.75" x14ac:dyDescent="0.25">
      <c r="A82" s="8"/>
      <c r="B82" s="8"/>
      <c r="C82" s="8"/>
      <c r="D82" s="15" t="s">
        <v>50</v>
      </c>
      <c r="E82" s="48">
        <v>21492073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315304840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315304840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66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14798664.640000001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v>66631985.770000003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81430650.409999996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6743008.2599999998</v>
      </c>
    </row>
    <row r="17" spans="1:5" ht="15.75" x14ac:dyDescent="0.25">
      <c r="A17" s="8"/>
      <c r="B17" s="8"/>
      <c r="C17" s="8"/>
      <c r="D17" s="8" t="s">
        <v>27</v>
      </c>
      <c r="E17" s="53">
        <v>2077334.01</v>
      </c>
    </row>
    <row r="18" spans="1:5" ht="15.75" x14ac:dyDescent="0.25">
      <c r="A18" s="8"/>
      <c r="B18" s="8"/>
      <c r="C18" s="11"/>
      <c r="D18" s="8" t="s">
        <v>28</v>
      </c>
      <c r="E18" s="53">
        <f>5425636.66+19744969.93</f>
        <v>25170606.59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33990948.859999999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818963358</v>
      </c>
    </row>
    <row r="22" spans="1:5" ht="15.75" x14ac:dyDescent="0.25">
      <c r="A22" s="8"/>
      <c r="B22" s="8"/>
      <c r="C22" s="8" t="s">
        <v>31</v>
      </c>
      <c r="D22" s="8"/>
      <c r="E22" s="53">
        <v>546954.39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934931911.65999997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139413766.81</v>
      </c>
    </row>
    <row r="43" spans="1:5" ht="15.75" x14ac:dyDescent="0.25">
      <c r="A43" s="8"/>
      <c r="B43" s="8"/>
      <c r="C43" s="8"/>
      <c r="D43" s="8" t="s">
        <v>11</v>
      </c>
      <c r="E43" s="53">
        <v>134925412.59</v>
      </c>
    </row>
    <row r="44" spans="1:5" ht="15.75" x14ac:dyDescent="0.25">
      <c r="A44" s="8"/>
      <c r="B44" s="8"/>
      <c r="C44" s="8"/>
      <c r="D44" s="8" t="s">
        <v>12</v>
      </c>
      <c r="E44" s="55">
        <v>25973452.149999999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44752258.329999998</v>
      </c>
    </row>
    <row r="51" spans="1:5" ht="15.75" x14ac:dyDescent="0.25">
      <c r="A51" s="8"/>
      <c r="B51" s="8"/>
      <c r="C51" s="8"/>
      <c r="D51" s="8" t="s">
        <v>11</v>
      </c>
      <c r="E51" s="53">
        <v>38534481.840000004</v>
      </c>
    </row>
    <row r="52" spans="1:5" ht="15.75" x14ac:dyDescent="0.25">
      <c r="A52" s="8"/>
      <c r="B52" s="8"/>
      <c r="C52" s="8"/>
      <c r="D52" s="8" t="s">
        <v>12</v>
      </c>
      <c r="E52" s="39">
        <v>4210451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5994.9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784045.61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9348830.8499999996</v>
      </c>
    </row>
    <row r="63" spans="1:5" ht="15.75" x14ac:dyDescent="0.25">
      <c r="A63" s="8"/>
      <c r="B63" s="12"/>
      <c r="C63" s="8"/>
      <c r="D63" s="8" t="s">
        <v>11</v>
      </c>
      <c r="E63" s="53">
        <v>32266381.420000002</v>
      </c>
    </row>
    <row r="64" spans="1:5" ht="15.75" x14ac:dyDescent="0.25">
      <c r="A64" s="8"/>
      <c r="B64" s="8"/>
      <c r="C64" s="8"/>
      <c r="D64" s="8" t="s">
        <v>12</v>
      </c>
      <c r="E64" s="36">
        <v>263846.32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79820067.680000007</v>
      </c>
    </row>
    <row r="67" spans="1:5" ht="15.75" x14ac:dyDescent="0.25">
      <c r="A67" s="8"/>
      <c r="B67" s="8"/>
      <c r="C67" s="8"/>
      <c r="D67" s="8" t="s">
        <v>11</v>
      </c>
      <c r="E67" s="53">
        <v>50520245.670000002</v>
      </c>
    </row>
    <row r="68" spans="1:5" ht="15.75" x14ac:dyDescent="0.25">
      <c r="A68" s="8"/>
      <c r="B68" s="8"/>
      <c r="C68" s="8"/>
      <c r="D68" s="8" t="s">
        <v>12</v>
      </c>
      <c r="E68" s="53">
        <v>3976122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190075673.08000001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21543335</v>
      </c>
    </row>
    <row r="79" spans="1:5" ht="15.75" x14ac:dyDescent="0.25">
      <c r="A79" s="8"/>
      <c r="B79" s="8"/>
      <c r="C79" s="8"/>
      <c r="D79" s="8" t="s">
        <v>50</v>
      </c>
      <c r="E79" s="53">
        <v>6972800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17643028.739999998</v>
      </c>
    </row>
    <row r="82" spans="1:9" ht="15.75" x14ac:dyDescent="0.25">
      <c r="A82" s="8"/>
      <c r="B82" s="8"/>
      <c r="C82" s="8"/>
      <c r="D82" s="15" t="s">
        <v>50</v>
      </c>
      <c r="E82" s="53">
        <v>14636524.640000001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9851645.8499999996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3450659.95</v>
      </c>
    </row>
    <row r="91" spans="1:9" ht="15.75" x14ac:dyDescent="0.25">
      <c r="A91" s="8"/>
      <c r="B91" s="8"/>
      <c r="C91" s="8"/>
      <c r="D91" s="8" t="s">
        <v>49</v>
      </c>
      <c r="E91" s="53">
        <v>65903439.729999997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894872464.16000009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35231072.219999999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2084458.08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2716955.75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44019310.880000003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84051796.930000007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978924261.09000015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67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212422134</v>
      </c>
    </row>
    <row r="12" spans="1:9" ht="15.75" x14ac:dyDescent="0.25">
      <c r="A12" s="8"/>
      <c r="B12" s="8"/>
      <c r="C12" s="8"/>
      <c r="D12" s="8" t="s">
        <v>24</v>
      </c>
      <c r="E12" s="53">
        <v>198900539</v>
      </c>
    </row>
    <row r="13" spans="1:9" ht="15.75" x14ac:dyDescent="0.25">
      <c r="A13" s="8"/>
      <c r="B13" s="8"/>
      <c r="C13" s="8"/>
      <c r="D13" s="8" t="s">
        <v>25</v>
      </c>
      <c r="E13" s="53">
        <v>18318772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429641445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48317328</v>
      </c>
    </row>
    <row r="17" spans="1:5" ht="15.75" x14ac:dyDescent="0.25">
      <c r="A17" s="8"/>
      <c r="B17" s="8"/>
      <c r="C17" s="8"/>
      <c r="D17" s="8" t="s">
        <v>27</v>
      </c>
      <c r="E17" s="53">
        <v>139817805</v>
      </c>
    </row>
    <row r="18" spans="1:5" ht="15.75" x14ac:dyDescent="0.25">
      <c r="A18" s="8"/>
      <c r="B18" s="8"/>
      <c r="C18" s="11"/>
      <c r="D18" s="8" t="s">
        <v>28</v>
      </c>
      <c r="E18" s="53">
        <v>84641923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272777056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1327668699</v>
      </c>
    </row>
    <row r="22" spans="1:5" ht="15.75" x14ac:dyDescent="0.25">
      <c r="A22" s="8"/>
      <c r="B22" s="8"/>
      <c r="C22" s="8" t="s">
        <v>31</v>
      </c>
      <c r="D22" s="8"/>
      <c r="E22" s="53">
        <v>3500617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3599960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13008812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13664928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2063861517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208619515</v>
      </c>
    </row>
    <row r="43" spans="1:5" ht="15.75" x14ac:dyDescent="0.25">
      <c r="A43" s="8"/>
      <c r="B43" s="8"/>
      <c r="C43" s="8"/>
      <c r="D43" s="8" t="s">
        <v>11</v>
      </c>
      <c r="E43" s="53">
        <v>433045605</v>
      </c>
    </row>
    <row r="44" spans="1:5" ht="15.75" x14ac:dyDescent="0.25">
      <c r="A44" s="8"/>
      <c r="B44" s="8"/>
      <c r="C44" s="8"/>
      <c r="D44" s="8" t="s">
        <v>12</v>
      </c>
      <c r="E44" s="55">
        <v>4832445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37253373</v>
      </c>
    </row>
    <row r="47" spans="1:5" ht="15.75" x14ac:dyDescent="0.25">
      <c r="A47" s="8"/>
      <c r="B47" s="8"/>
      <c r="C47" s="8"/>
      <c r="D47" s="8" t="s">
        <v>11</v>
      </c>
      <c r="E47" s="23">
        <v>37430107</v>
      </c>
    </row>
    <row r="48" spans="1:5" ht="15.75" x14ac:dyDescent="0.25">
      <c r="A48" s="8"/>
      <c r="B48" s="8"/>
      <c r="C48" s="8"/>
      <c r="D48" s="8" t="s">
        <v>12</v>
      </c>
      <c r="E48" s="23">
        <v>2684151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89377501</v>
      </c>
    </row>
    <row r="51" spans="1:5" ht="15.75" x14ac:dyDescent="0.25">
      <c r="A51" s="8"/>
      <c r="B51" s="8"/>
      <c r="C51" s="8"/>
      <c r="D51" s="8" t="s">
        <v>11</v>
      </c>
      <c r="E51" s="53">
        <v>101795223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2995983</v>
      </c>
    </row>
    <row r="59" spans="1:5" ht="15.75" x14ac:dyDescent="0.25">
      <c r="A59" s="8"/>
      <c r="B59" s="8"/>
      <c r="C59" s="8"/>
      <c r="D59" s="8" t="s">
        <v>11</v>
      </c>
      <c r="E59" s="53">
        <v>2954694</v>
      </c>
    </row>
    <row r="60" spans="1:5" ht="15.75" x14ac:dyDescent="0.25">
      <c r="A60" s="8"/>
      <c r="B60" s="8"/>
      <c r="C60" s="8"/>
      <c r="D60" s="8" t="s">
        <v>12</v>
      </c>
      <c r="E60" s="25">
        <v>260000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21145834</v>
      </c>
    </row>
    <row r="63" spans="1:5" ht="15.75" x14ac:dyDescent="0.25">
      <c r="A63" s="8"/>
      <c r="B63" s="12"/>
      <c r="C63" s="8"/>
      <c r="D63" s="8" t="s">
        <v>11</v>
      </c>
      <c r="E63" s="53">
        <v>22908106</v>
      </c>
    </row>
    <row r="64" spans="1:5" ht="15.75" x14ac:dyDescent="0.25">
      <c r="A64" s="8"/>
      <c r="B64" s="8"/>
      <c r="C64" s="8"/>
      <c r="D64" s="8" t="s">
        <v>12</v>
      </c>
      <c r="E64" s="36">
        <v>475000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120950644</v>
      </c>
    </row>
    <row r="67" spans="1:5" ht="15.75" x14ac:dyDescent="0.25">
      <c r="A67" s="8"/>
      <c r="B67" s="8"/>
      <c r="C67" s="8"/>
      <c r="D67" s="8" t="s">
        <v>11</v>
      </c>
      <c r="E67" s="53">
        <v>243555207</v>
      </c>
    </row>
    <row r="68" spans="1:5" ht="15.75" x14ac:dyDescent="0.25">
      <c r="A68" s="8"/>
      <c r="B68" s="8"/>
      <c r="C68" s="8"/>
      <c r="D68" s="8" t="s">
        <v>12</v>
      </c>
      <c r="E68" s="53">
        <v>2326672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12523514</v>
      </c>
    </row>
    <row r="76" spans="1:5" ht="15.75" x14ac:dyDescent="0.25">
      <c r="A76" s="8"/>
      <c r="B76" s="8"/>
      <c r="C76" s="8"/>
      <c r="D76" s="8" t="s">
        <v>48</v>
      </c>
      <c r="E76" s="53">
        <v>44000188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1745406</v>
      </c>
    </row>
    <row r="79" spans="1:5" ht="15.75" x14ac:dyDescent="0.25">
      <c r="A79" s="8"/>
      <c r="B79" s="8"/>
      <c r="C79" s="8"/>
      <c r="D79" s="8" t="s">
        <v>50</v>
      </c>
      <c r="E79" s="53">
        <v>9950000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20282721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15166623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9158036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62724407</v>
      </c>
    </row>
    <row r="91" spans="1:9" ht="15.75" x14ac:dyDescent="0.25">
      <c r="A91" s="8"/>
      <c r="B91" s="8"/>
      <c r="C91" s="8"/>
      <c r="D91" s="8" t="s">
        <v>49</v>
      </c>
      <c r="E91" s="53">
        <v>26497369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1534658324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1534658324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zoomScale="115" zoomScaleNormal="115" workbookViewId="0">
      <selection activeCell="E11" sqref="E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68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/>
    </row>
    <row r="12" spans="1:9" ht="15.75" x14ac:dyDescent="0.25">
      <c r="A12" s="8"/>
      <c r="B12" s="8"/>
      <c r="C12" s="8"/>
      <c r="D12" s="8" t="s">
        <v>24</v>
      </c>
      <c r="E12" s="53"/>
    </row>
    <row r="13" spans="1:9" ht="15.75" x14ac:dyDescent="0.25">
      <c r="A13" s="8"/>
      <c r="B13" s="8"/>
      <c r="C13" s="8"/>
      <c r="D13" s="8" t="s">
        <v>25</v>
      </c>
      <c r="E13" s="53"/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0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/>
    </row>
    <row r="17" spans="1:5" ht="15.75" x14ac:dyDescent="0.25">
      <c r="A17" s="8"/>
      <c r="B17" s="8"/>
      <c r="C17" s="8"/>
      <c r="D17" s="8" t="s">
        <v>27</v>
      </c>
      <c r="E17" s="53"/>
    </row>
    <row r="18" spans="1:5" ht="15.75" x14ac:dyDescent="0.25">
      <c r="A18" s="8"/>
      <c r="B18" s="8"/>
      <c r="C18" s="11"/>
      <c r="D18" s="8" t="s">
        <v>28</v>
      </c>
      <c r="E18" s="53"/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0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/>
    </row>
    <row r="22" spans="1:5" ht="15.75" x14ac:dyDescent="0.25">
      <c r="A22" s="8"/>
      <c r="B22" s="8"/>
      <c r="C22" s="8" t="s">
        <v>31</v>
      </c>
      <c r="D22" s="8"/>
      <c r="E22" s="53"/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/>
    </row>
    <row r="25" spans="1:5" ht="15.75" x14ac:dyDescent="0.25">
      <c r="A25" s="8"/>
      <c r="B25" s="8"/>
      <c r="C25" s="8"/>
      <c r="D25" s="8" t="s">
        <v>34</v>
      </c>
      <c r="E25" s="54"/>
    </row>
    <row r="26" spans="1:5" ht="15.75" x14ac:dyDescent="0.25">
      <c r="A26" s="8"/>
      <c r="B26" s="8"/>
      <c r="C26" s="8"/>
      <c r="D26" s="8" t="s">
        <v>35</v>
      </c>
      <c r="E26" s="23"/>
    </row>
    <row r="27" spans="1:5" ht="15.75" x14ac:dyDescent="0.25">
      <c r="A27" s="8"/>
      <c r="B27" s="8"/>
      <c r="C27" s="8"/>
      <c r="D27" s="8" t="s">
        <v>36</v>
      </c>
      <c r="E27" s="27"/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/>
    </row>
    <row r="30" spans="1:5" ht="15.75" x14ac:dyDescent="0.25">
      <c r="A30" s="8"/>
      <c r="B30" s="8"/>
      <c r="C30" s="8"/>
      <c r="D30" s="8" t="s">
        <v>39</v>
      </c>
      <c r="E30" s="23"/>
    </row>
    <row r="31" spans="1:5" ht="15.75" x14ac:dyDescent="0.25">
      <c r="A31" s="8"/>
      <c r="B31" s="8"/>
      <c r="C31" s="8" t="s">
        <v>40</v>
      </c>
      <c r="D31" s="8"/>
      <c r="E31" s="23"/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/>
    </row>
    <row r="34" spans="1:5" ht="15.75" x14ac:dyDescent="0.25">
      <c r="A34" s="8"/>
      <c r="B34" s="8"/>
      <c r="C34" s="8"/>
      <c r="D34" s="8" t="s">
        <v>43</v>
      </c>
      <c r="E34" s="19"/>
    </row>
    <row r="35" spans="1:5" ht="15.75" x14ac:dyDescent="0.25">
      <c r="A35" s="8"/>
      <c r="B35" s="8"/>
      <c r="C35" s="8"/>
      <c r="D35" s="8" t="s">
        <v>44</v>
      </c>
      <c r="E35" s="28"/>
    </row>
    <row r="36" spans="1:5" ht="15.75" x14ac:dyDescent="0.25">
      <c r="A36" s="8"/>
      <c r="B36" s="8" t="s">
        <v>45</v>
      </c>
      <c r="C36" s="8"/>
      <c r="D36" s="8"/>
      <c r="E36" s="28"/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/>
    </row>
    <row r="43" spans="1:5" ht="15.75" x14ac:dyDescent="0.25">
      <c r="A43" s="8"/>
      <c r="B43" s="8"/>
      <c r="C43" s="8"/>
      <c r="D43" s="8" t="s">
        <v>11</v>
      </c>
      <c r="E43" s="53"/>
    </row>
    <row r="44" spans="1:5" ht="15.75" x14ac:dyDescent="0.25">
      <c r="A44" s="8"/>
      <c r="B44" s="8"/>
      <c r="C44" s="8"/>
      <c r="D44" s="8" t="s">
        <v>12</v>
      </c>
      <c r="E44" s="55"/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/>
    </row>
    <row r="47" spans="1:5" ht="15.75" x14ac:dyDescent="0.25">
      <c r="A47" s="8"/>
      <c r="B47" s="8"/>
      <c r="C47" s="8"/>
      <c r="D47" s="8" t="s">
        <v>11</v>
      </c>
      <c r="E47" s="23"/>
    </row>
    <row r="48" spans="1:5" ht="15.75" x14ac:dyDescent="0.25">
      <c r="A48" s="8"/>
      <c r="B48" s="8"/>
      <c r="C48" s="8"/>
      <c r="D48" s="8" t="s">
        <v>12</v>
      </c>
      <c r="E48" s="23"/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/>
    </row>
    <row r="51" spans="1:5" ht="15.75" x14ac:dyDescent="0.25">
      <c r="A51" s="8"/>
      <c r="B51" s="8"/>
      <c r="C51" s="8"/>
      <c r="D51" s="8" t="s">
        <v>11</v>
      </c>
      <c r="E51" s="53"/>
    </row>
    <row r="52" spans="1:5" ht="15.75" x14ac:dyDescent="0.25">
      <c r="A52" s="8"/>
      <c r="B52" s="8"/>
      <c r="C52" s="8"/>
      <c r="D52" s="8" t="s">
        <v>12</v>
      </c>
      <c r="E52" s="39"/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/>
    </row>
    <row r="55" spans="1:5" ht="15.75" x14ac:dyDescent="0.25">
      <c r="A55" s="8"/>
      <c r="B55" s="8"/>
      <c r="C55" s="8"/>
      <c r="D55" s="8" t="s">
        <v>11</v>
      </c>
      <c r="E55" s="39"/>
    </row>
    <row r="56" spans="1:5" ht="15.75" x14ac:dyDescent="0.25">
      <c r="A56" s="8"/>
      <c r="B56" s="8"/>
      <c r="C56" s="13"/>
      <c r="D56" s="8" t="s">
        <v>12</v>
      </c>
      <c r="E56" s="18"/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/>
    </row>
    <row r="59" spans="1:5" ht="15.75" x14ac:dyDescent="0.25">
      <c r="A59" s="8"/>
      <c r="B59" s="8"/>
      <c r="C59" s="8"/>
      <c r="D59" s="8" t="s">
        <v>11</v>
      </c>
      <c r="E59" s="53"/>
    </row>
    <row r="60" spans="1:5" ht="15.75" x14ac:dyDescent="0.25">
      <c r="A60" s="8"/>
      <c r="B60" s="8"/>
      <c r="C60" s="8"/>
      <c r="D60" s="8" t="s">
        <v>12</v>
      </c>
      <c r="E60" s="25"/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/>
    </row>
    <row r="63" spans="1:5" ht="15.75" x14ac:dyDescent="0.25">
      <c r="A63" s="8"/>
      <c r="B63" s="12"/>
      <c r="C63" s="8"/>
      <c r="D63" s="8" t="s">
        <v>11</v>
      </c>
      <c r="E63" s="53"/>
    </row>
    <row r="64" spans="1:5" ht="15.75" x14ac:dyDescent="0.25">
      <c r="A64" s="8"/>
      <c r="B64" s="8"/>
      <c r="C64" s="8"/>
      <c r="D64" s="8" t="s">
        <v>12</v>
      </c>
      <c r="E64" s="36"/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/>
    </row>
    <row r="67" spans="1:5" ht="15.75" x14ac:dyDescent="0.25">
      <c r="A67" s="8"/>
      <c r="B67" s="8"/>
      <c r="C67" s="8"/>
      <c r="D67" s="8" t="s">
        <v>11</v>
      </c>
      <c r="E67" s="53"/>
    </row>
    <row r="68" spans="1:5" ht="15.75" x14ac:dyDescent="0.25">
      <c r="A68" s="8"/>
      <c r="B68" s="8"/>
      <c r="C68" s="8"/>
      <c r="D68" s="8" t="s">
        <v>12</v>
      </c>
      <c r="E68" s="53"/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/>
    </row>
    <row r="71" spans="1:5" ht="15.75" x14ac:dyDescent="0.25">
      <c r="A71" s="8"/>
      <c r="B71" s="8"/>
      <c r="C71" s="8"/>
      <c r="D71" s="8" t="s">
        <v>11</v>
      </c>
      <c r="E71" s="19"/>
    </row>
    <row r="72" spans="1:5" ht="15.75" x14ac:dyDescent="0.25">
      <c r="A72" s="8"/>
      <c r="B72" s="8"/>
      <c r="C72" s="8"/>
      <c r="D72" s="8" t="s">
        <v>12</v>
      </c>
      <c r="E72" s="34"/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/>
    </row>
    <row r="76" spans="1:5" ht="15.75" x14ac:dyDescent="0.25">
      <c r="A76" s="8"/>
      <c r="B76" s="8"/>
      <c r="C76" s="8"/>
      <c r="D76" s="8" t="s">
        <v>48</v>
      </c>
      <c r="E76" s="53"/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/>
    </row>
    <row r="79" spans="1:5" ht="15.75" x14ac:dyDescent="0.25">
      <c r="A79" s="8"/>
      <c r="B79" s="8"/>
      <c r="C79" s="8"/>
      <c r="D79" s="8" t="s">
        <v>50</v>
      </c>
      <c r="E79" s="53"/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/>
    </row>
    <row r="82" spans="1:9" ht="15.75" x14ac:dyDescent="0.25">
      <c r="A82" s="8"/>
      <c r="B82" s="8"/>
      <c r="C82" s="8"/>
      <c r="D82" s="15" t="s">
        <v>50</v>
      </c>
      <c r="E82" s="53"/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/>
    </row>
    <row r="85" spans="1:9" ht="15.75" x14ac:dyDescent="0.25">
      <c r="A85" s="8"/>
      <c r="B85" s="8"/>
      <c r="C85" s="8"/>
      <c r="D85" s="8" t="s">
        <v>50</v>
      </c>
      <c r="E85" s="34"/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/>
    </row>
    <row r="88" spans="1:9" ht="15.75" x14ac:dyDescent="0.25">
      <c r="A88" s="8"/>
      <c r="B88" s="8"/>
      <c r="C88" s="8"/>
      <c r="D88" s="8" t="s">
        <v>50</v>
      </c>
      <c r="E88" s="53"/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/>
    </row>
    <row r="91" spans="1:9" ht="15.75" x14ac:dyDescent="0.25">
      <c r="A91" s="8"/>
      <c r="B91" s="8"/>
      <c r="C91" s="8"/>
      <c r="D91" s="8" t="s">
        <v>49</v>
      </c>
      <c r="E91" s="53"/>
    </row>
    <row r="92" spans="1:9" ht="15.75" x14ac:dyDescent="0.25">
      <c r="A92" s="8"/>
      <c r="B92" s="8"/>
      <c r="C92" s="8"/>
      <c r="D92" s="8" t="s">
        <v>50</v>
      </c>
      <c r="E92" s="53"/>
    </row>
    <row r="93" spans="1:9" ht="15.75" x14ac:dyDescent="0.25">
      <c r="A93" s="12" t="s">
        <v>59</v>
      </c>
      <c r="D93" s="8"/>
      <c r="E93" s="35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/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/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/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/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/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/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/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/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C107" zoomScale="115" zoomScaleNormal="115" workbookViewId="0">
      <selection activeCell="F15" sqref="F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69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f>6135165+5960266</f>
        <v>12095431</v>
      </c>
    </row>
    <row r="12" spans="1:9" ht="15.75" x14ac:dyDescent="0.25">
      <c r="A12" s="8"/>
      <c r="B12" s="8"/>
      <c r="C12" s="8"/>
      <c r="D12" s="8" t="s">
        <v>24</v>
      </c>
      <c r="E12" s="53">
        <v>24607149</v>
      </c>
    </row>
    <row r="13" spans="1:9" ht="15.75" x14ac:dyDescent="0.25">
      <c r="A13" s="8"/>
      <c r="B13" s="8"/>
      <c r="C13" s="8"/>
      <c r="D13" s="8" t="s">
        <v>25</v>
      </c>
      <c r="E13" s="53">
        <v>8599118</v>
      </c>
      <c r="F13" s="57"/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45301698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7110485</v>
      </c>
    </row>
    <row r="17" spans="1:5" ht="15.75" x14ac:dyDescent="0.25">
      <c r="A17" s="8"/>
      <c r="B17" s="8"/>
      <c r="C17" s="8"/>
      <c r="D17" s="8" t="s">
        <v>27</v>
      </c>
      <c r="E17" s="53">
        <v>19050938</v>
      </c>
    </row>
    <row r="18" spans="1:5" ht="15.75" x14ac:dyDescent="0.25">
      <c r="A18" s="8"/>
      <c r="B18" s="8"/>
      <c r="C18" s="11"/>
      <c r="D18" s="8" t="s">
        <v>28</v>
      </c>
      <c r="E18" s="53">
        <f>6298114+1878209</f>
        <v>8176323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34337746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491553106</v>
      </c>
    </row>
    <row r="22" spans="1:5" ht="15.75" x14ac:dyDescent="0.25">
      <c r="A22" s="8"/>
      <c r="B22" s="8"/>
      <c r="C22" s="8" t="s">
        <v>31</v>
      </c>
      <c r="D22" s="8"/>
      <c r="E22" s="53">
        <v>767259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571959809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96105913</v>
      </c>
    </row>
    <row r="43" spans="1:5" ht="15.75" x14ac:dyDescent="0.25">
      <c r="A43" s="8"/>
      <c r="B43" s="8"/>
      <c r="C43" s="8"/>
      <c r="D43" s="8" t="s">
        <v>11</v>
      </c>
      <c r="E43" s="53">
        <v>142305128</v>
      </c>
    </row>
    <row r="44" spans="1:5" ht="15.75" x14ac:dyDescent="0.25">
      <c r="A44" s="8"/>
      <c r="B44" s="8"/>
      <c r="C44" s="8"/>
      <c r="D44" s="8" t="s">
        <v>12</v>
      </c>
      <c r="E44" s="55">
        <v>26349212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1489591</v>
      </c>
    </row>
    <row r="47" spans="1:5" ht="15.75" x14ac:dyDescent="0.25">
      <c r="A47" s="8"/>
      <c r="B47" s="8"/>
      <c r="C47" s="8"/>
      <c r="D47" s="8" t="s">
        <v>11</v>
      </c>
      <c r="E47" s="23">
        <v>679787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11410062</v>
      </c>
    </row>
    <row r="51" spans="1:5" ht="15.75" x14ac:dyDescent="0.25">
      <c r="A51" s="8"/>
      <c r="B51" s="8"/>
      <c r="C51" s="8"/>
      <c r="D51" s="8" t="s">
        <v>11</v>
      </c>
      <c r="E51" s="53">
        <v>12228968</v>
      </c>
    </row>
    <row r="52" spans="1:5" ht="15.75" x14ac:dyDescent="0.25">
      <c r="A52" s="8"/>
      <c r="B52" s="8"/>
      <c r="C52" s="8"/>
      <c r="D52" s="8" t="s">
        <v>12</v>
      </c>
      <c r="E52" s="39">
        <v>514622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5439106</v>
      </c>
    </row>
    <row r="63" spans="1:5" ht="15.75" x14ac:dyDescent="0.25">
      <c r="A63" s="8"/>
      <c r="B63" s="12"/>
      <c r="C63" s="8"/>
      <c r="D63" s="8" t="s">
        <v>11</v>
      </c>
      <c r="E63" s="53">
        <v>7897110</v>
      </c>
    </row>
    <row r="64" spans="1:5" ht="15.75" x14ac:dyDescent="0.25">
      <c r="A64" s="8"/>
      <c r="B64" s="8"/>
      <c r="C64" s="8"/>
      <c r="D64" s="8" t="s">
        <v>12</v>
      </c>
      <c r="E64" s="36">
        <v>103180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0</v>
      </c>
    </row>
    <row r="67" spans="1:5" ht="15.75" x14ac:dyDescent="0.25">
      <c r="A67" s="8"/>
      <c r="B67" s="8"/>
      <c r="C67" s="8"/>
      <c r="D67" s="8" t="s">
        <v>11</v>
      </c>
      <c r="E67" s="53">
        <v>0</v>
      </c>
    </row>
    <row r="68" spans="1:5" ht="15.75" x14ac:dyDescent="0.25">
      <c r="A68" s="8"/>
      <c r="B68" s="8"/>
      <c r="C68" s="8"/>
      <c r="D68" s="8" t="s">
        <v>12</v>
      </c>
      <c r="E68" s="53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f>17234161+1864892</f>
        <v>19099053</v>
      </c>
    </row>
    <row r="71" spans="1:5" ht="15.75" x14ac:dyDescent="0.25">
      <c r="A71" s="8"/>
      <c r="B71" s="8"/>
      <c r="C71" s="8"/>
      <c r="D71" s="8" t="s">
        <v>11</v>
      </c>
      <c r="E71" s="19">
        <f>4780813+97744</f>
        <v>4878557</v>
      </c>
    </row>
    <row r="72" spans="1:5" ht="15.75" x14ac:dyDescent="0.25">
      <c r="A72" s="8"/>
      <c r="B72" s="8"/>
      <c r="C72" s="8"/>
      <c r="D72" s="8" t="s">
        <v>12</v>
      </c>
      <c r="E72" s="34">
        <v>39290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5934267</v>
      </c>
    </row>
    <row r="79" spans="1:5" ht="15.75" x14ac:dyDescent="0.25">
      <c r="A79" s="8"/>
      <c r="B79" s="8"/>
      <c r="C79" s="8"/>
      <c r="D79" s="8" t="s">
        <v>50</v>
      </c>
      <c r="E79" s="53">
        <v>11079646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37520552</v>
      </c>
    </row>
    <row r="82" spans="1:9" ht="15.75" x14ac:dyDescent="0.25">
      <c r="A82" s="8"/>
      <c r="B82" s="8"/>
      <c r="C82" s="8"/>
      <c r="D82" s="15" t="s">
        <v>50</v>
      </c>
      <c r="E82" s="53">
        <v>42863867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f>35022794+15717888+61341</f>
        <v>50802023</v>
      </c>
    </row>
    <row r="91" spans="1:9" ht="15.75" x14ac:dyDescent="0.25">
      <c r="A91" s="8"/>
      <c r="B91" s="8"/>
      <c r="C91" s="8"/>
      <c r="D91" s="8" t="s">
        <v>49</v>
      </c>
      <c r="E91" s="53">
        <f>31201416+2029550+4754340</f>
        <v>37985306</v>
      </c>
    </row>
    <row r="92" spans="1:9" ht="15.75" x14ac:dyDescent="0.25">
      <c r="A92" s="8"/>
      <c r="B92" s="8"/>
      <c r="C92" s="8"/>
      <c r="D92" s="8" t="s">
        <v>50</v>
      </c>
      <c r="E92" s="53">
        <f>3994682+141500</f>
        <v>4136182</v>
      </c>
    </row>
    <row r="93" spans="1:9" ht="15.75" x14ac:dyDescent="0.25">
      <c r="A93" s="12" t="s">
        <v>59</v>
      </c>
      <c r="D93" s="8"/>
      <c r="E93" s="35">
        <f>SUM(E41:E92)</f>
        <v>518861422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518861422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70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0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v>0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0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0</v>
      </c>
    </row>
    <row r="17" spans="1:5" ht="15.75" x14ac:dyDescent="0.25">
      <c r="A17" s="8"/>
      <c r="B17" s="8"/>
      <c r="C17" s="8"/>
      <c r="D17" s="8" t="s">
        <v>27</v>
      </c>
      <c r="E17" s="53">
        <v>0</v>
      </c>
    </row>
    <row r="18" spans="1:5" ht="15.75" x14ac:dyDescent="0.25">
      <c r="A18" s="8"/>
      <c r="B18" s="8"/>
      <c r="C18" s="11"/>
      <c r="D18" s="8" t="s">
        <v>28</v>
      </c>
      <c r="E18" s="53">
        <v>0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0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0</v>
      </c>
    </row>
    <row r="22" spans="1:5" ht="15.75" x14ac:dyDescent="0.25">
      <c r="A22" s="8"/>
      <c r="B22" s="8"/>
      <c r="C22" s="8" t="s">
        <v>31</v>
      </c>
      <c r="D22" s="8"/>
      <c r="E22" s="53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0</v>
      </c>
    </row>
    <row r="43" spans="1:5" ht="15.75" x14ac:dyDescent="0.25">
      <c r="A43" s="8"/>
      <c r="B43" s="8"/>
      <c r="C43" s="8"/>
      <c r="D43" s="8" t="s">
        <v>11</v>
      </c>
      <c r="E43" s="53">
        <v>0</v>
      </c>
    </row>
    <row r="44" spans="1:5" ht="15.75" x14ac:dyDescent="0.25">
      <c r="A44" s="8"/>
      <c r="B44" s="8"/>
      <c r="C44" s="8"/>
      <c r="D44" s="8" t="s">
        <v>12</v>
      </c>
      <c r="E44" s="55">
        <v>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0</v>
      </c>
    </row>
    <row r="51" spans="1:5" ht="15.75" x14ac:dyDescent="0.25">
      <c r="A51" s="8"/>
      <c r="B51" s="8"/>
      <c r="C51" s="8"/>
      <c r="D51" s="8" t="s">
        <v>11</v>
      </c>
      <c r="E51" s="53">
        <v>0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0</v>
      </c>
    </row>
    <row r="63" spans="1:5" ht="15.75" x14ac:dyDescent="0.25">
      <c r="A63" s="8"/>
      <c r="B63" s="12"/>
      <c r="C63" s="8"/>
      <c r="D63" s="8" t="s">
        <v>11</v>
      </c>
      <c r="E63" s="53">
        <v>0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0</v>
      </c>
    </row>
    <row r="67" spans="1:5" ht="15.75" x14ac:dyDescent="0.25">
      <c r="A67" s="8"/>
      <c r="B67" s="8"/>
      <c r="C67" s="8"/>
      <c r="D67" s="8" t="s">
        <v>11</v>
      </c>
      <c r="E67" s="53">
        <v>0</v>
      </c>
    </row>
    <row r="68" spans="1:5" ht="15.75" x14ac:dyDescent="0.25">
      <c r="A68" s="8"/>
      <c r="B68" s="8"/>
      <c r="C68" s="8"/>
      <c r="D68" s="8" t="s">
        <v>12</v>
      </c>
      <c r="E68" s="53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0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abSelected="1" zoomScale="115" zoomScaleNormal="115" workbookViewId="0">
      <selection activeCell="E6" sqref="E6:E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71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72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8" t="s">
        <v>1</v>
      </c>
      <c r="B6" s="58"/>
      <c r="C6" s="58"/>
      <c r="D6" s="58"/>
      <c r="E6" s="60" t="s">
        <v>2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21912580.690000001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f>17526001.77+33844864.38</f>
        <v>51370866.150000006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73283446.840000004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0</v>
      </c>
    </row>
    <row r="17" spans="1:5" ht="15.75" x14ac:dyDescent="0.25">
      <c r="A17" s="8"/>
      <c r="B17" s="8"/>
      <c r="C17" s="8"/>
      <c r="D17" s="8" t="s">
        <v>27</v>
      </c>
      <c r="E17" s="53">
        <v>0</v>
      </c>
    </row>
    <row r="18" spans="1:5" ht="15.75" x14ac:dyDescent="0.25">
      <c r="A18" s="8"/>
      <c r="B18" s="8"/>
      <c r="C18" s="11"/>
      <c r="D18" s="8" t="s">
        <v>28</v>
      </c>
      <c r="E18" s="53">
        <v>167170820.25999999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167170820.25999999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935633226</v>
      </c>
    </row>
    <row r="22" spans="1:5" ht="15.75" x14ac:dyDescent="0.25">
      <c r="A22" s="8"/>
      <c r="B22" s="8"/>
      <c r="C22" s="8" t="s">
        <v>31</v>
      </c>
      <c r="D22" s="8"/>
      <c r="E22" s="53">
        <v>858672.97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680544.89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3950000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1181576710.96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f>143216914.94+13943002.47+2728162.42+9127553.79+19064733.68+50728355.16</f>
        <v>238808722.45999998</v>
      </c>
    </row>
    <row r="43" spans="1:5" ht="15.75" x14ac:dyDescent="0.25">
      <c r="A43" s="8"/>
      <c r="B43" s="8"/>
      <c r="C43" s="8"/>
      <c r="D43" s="8" t="s">
        <v>11</v>
      </c>
      <c r="E43" s="53">
        <f>32874673.97+14103904.61+348493.69+1975703.81+384827841.22</f>
        <v>434130617.30000001</v>
      </c>
    </row>
    <row r="44" spans="1:5" ht="15.75" x14ac:dyDescent="0.25">
      <c r="A44" s="8"/>
      <c r="B44" s="8"/>
      <c r="C44" s="8"/>
      <c r="D44" s="8" t="s">
        <v>12</v>
      </c>
      <c r="E44" s="55">
        <f>1359890.47+104080+164582.8+4845502.55</f>
        <v>6474055.8200000003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45044968.109999999</v>
      </c>
    </row>
    <row r="51" spans="1:5" ht="15.75" x14ac:dyDescent="0.25">
      <c r="A51" s="8"/>
      <c r="B51" s="8"/>
      <c r="C51" s="8"/>
      <c r="D51" s="8" t="s">
        <v>11</v>
      </c>
      <c r="E51" s="53">
        <v>1496535.66</v>
      </c>
    </row>
    <row r="52" spans="1:5" ht="15.75" x14ac:dyDescent="0.25">
      <c r="A52" s="8"/>
      <c r="B52" s="8"/>
      <c r="C52" s="8"/>
      <c r="D52" s="8" t="s">
        <v>12</v>
      </c>
      <c r="E52" s="39">
        <v>1060747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f>9309608.96+1859168.86</f>
        <v>11168777.82</v>
      </c>
    </row>
    <row r="63" spans="1:5" ht="15.75" x14ac:dyDescent="0.25">
      <c r="A63" s="8"/>
      <c r="B63" s="12"/>
      <c r="C63" s="8"/>
      <c r="D63" s="8" t="s">
        <v>11</v>
      </c>
      <c r="E63" s="53">
        <f>3906638+129668.02</f>
        <v>4036306.02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f>15962484.89+6526307.1+17411757.45+2014477.93+3534497.47</f>
        <v>45449524.839999996</v>
      </c>
    </row>
    <row r="67" spans="1:5" ht="15.75" x14ac:dyDescent="0.25">
      <c r="A67" s="8"/>
      <c r="B67" s="8"/>
      <c r="C67" s="8"/>
      <c r="D67" s="8" t="s">
        <v>11</v>
      </c>
      <c r="E67" s="53">
        <f>1812431.82+3369232.31+13005465.21+28816.88+2472582.88+693776.8</f>
        <v>21382305.899999999</v>
      </c>
    </row>
    <row r="68" spans="1:5" ht="15.75" x14ac:dyDescent="0.25">
      <c r="A68" s="8"/>
      <c r="B68" s="8"/>
      <c r="C68" s="8"/>
      <c r="D68" s="8" t="s">
        <v>12</v>
      </c>
      <c r="E68" s="53">
        <v>218046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f>22292333.53</f>
        <v>22292333.530000001</v>
      </c>
    </row>
    <row r="71" spans="1:5" ht="15.75" x14ac:dyDescent="0.25">
      <c r="A71" s="8"/>
      <c r="B71" s="8"/>
      <c r="C71" s="8"/>
      <c r="D71" s="8" t="s">
        <v>11</v>
      </c>
      <c r="E71" s="19">
        <f>2069242.45</f>
        <v>2069242.45</v>
      </c>
    </row>
    <row r="72" spans="1:5" ht="15.75" x14ac:dyDescent="0.25">
      <c r="A72" s="8"/>
      <c r="B72" s="8"/>
      <c r="C72" s="8"/>
      <c r="D72" s="8" t="s">
        <v>12</v>
      </c>
      <c r="E72" s="34">
        <f>59577.77</f>
        <v>59577.77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46445762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68376145.5</v>
      </c>
    </row>
    <row r="82" spans="1:9" ht="15.75" x14ac:dyDescent="0.25">
      <c r="A82" s="8"/>
      <c r="B82" s="8"/>
      <c r="C82" s="8"/>
      <c r="D82" s="15" t="s">
        <v>50</v>
      </c>
      <c r="E82" s="53">
        <v>84301409.150000006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f>21871525.61+38748737.23+37200000</f>
        <v>97820262.840000004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1130635340.1700001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1130635340.1700001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Tangub</vt:lpstr>
      <vt:lpstr>Cagayan de Oro</vt:lpstr>
      <vt:lpstr>El Salvador</vt:lpstr>
      <vt:lpstr>Gingoog</vt:lpstr>
      <vt:lpstr>Iligan</vt:lpstr>
      <vt:lpstr>Malaybalay</vt:lpstr>
      <vt:lpstr>Oroquieta</vt:lpstr>
      <vt:lpstr>Ozamiz</vt:lpstr>
      <vt:lpstr>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2021-09-30T12:21:09Z</dcterms:modified>
</cp:coreProperties>
</file>