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CB4EC764-658D-4C05-8A17-A18EDBD2C561}" xr6:coauthVersionLast="47" xr6:coauthVersionMax="47" xr10:uidLastSave="{00000000-0000-0000-0000-000000000000}"/>
  <bookViews>
    <workbookView xWindow="16125" yWindow="1305" windowWidth="9150" windowHeight="12495" firstSheet="2" activeTab="3" xr2:uid="{360BF9DE-B15B-43CE-9291-7E05B391F461}"/>
  </bookViews>
  <sheets>
    <sheet name="Cauayan" sheetId="1" r:id="rId1"/>
    <sheet name="Santiago" sheetId="2" r:id="rId2"/>
    <sheet name="Iligan" sheetId="3" r:id="rId3"/>
    <sheet name="Tuguegara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4" l="1"/>
  <c r="E96" i="4"/>
  <c r="E64" i="4"/>
  <c r="E42" i="4"/>
  <c r="E81" i="4" l="1"/>
  <c r="E78" i="4"/>
  <c r="E43" i="4"/>
  <c r="E44" i="4"/>
  <c r="E30" i="4"/>
  <c r="E35" i="4"/>
  <c r="E82" i="4" l="1"/>
  <c r="E13" i="4" l="1"/>
  <c r="E14" i="4"/>
  <c r="E111" i="4"/>
  <c r="E93" i="4"/>
  <c r="E112" i="4" s="1"/>
  <c r="E19" i="4"/>
  <c r="E37" i="4" l="1"/>
  <c r="E111" i="3" l="1"/>
  <c r="E93" i="3"/>
  <c r="E37" i="3"/>
  <c r="E19" i="3"/>
  <c r="E14" i="3"/>
  <c r="E112" i="3" l="1"/>
  <c r="E111" i="2" l="1"/>
  <c r="E93" i="2"/>
  <c r="E112" i="2" s="1"/>
  <c r="E37" i="2"/>
  <c r="E19" i="2"/>
  <c r="E14" i="2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<sst xmlns="http://schemas.openxmlformats.org/spreadsheetml/2006/main" count="436" uniqueCount="68">
  <si>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</si>
  <si>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</si>
  <si>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</si>
  <si>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</si>
  <si>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</si>
  <si>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</si>
  <si>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</si>
  <si>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</si>
  <si>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</si>
  <si>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</si>
  <si>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</si>
  <si>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</si>
  <si>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</si>
  <si>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</si>
  <si>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</si>
  <si>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</si>
  <si>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</si>
  <si>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</si>
  <si>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</si>
  <si>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</si>
  <si>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</si>
  <si>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</si>
  <si>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</si>
  <si>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</si>
  <si>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</si>
  <si>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</si>
  <si>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</si>
  <si>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</si>
  <si>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</si>
  <si>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</si>
  <si>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</si>
  <si>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</si>
  <si>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</si>
  <si>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</si>
  <si>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</si>
  <si>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</si>
  <si>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</si>
  <si>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</si>
  <si>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</si>
  <si>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</si>
  <si>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</si>
  <si>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</si>
  <si>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</si>
  <si>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</si>
  <si>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</si>
  <si>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</si>
  <si>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</si>
  <si>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</si>
  <si>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</si>
  <si>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</si>
  <si>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</si>
  <si>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</si>
  <si>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</si>
  <si>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</si>
  <si>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</si>
  <si>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</si>
  <si>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</si>
  <si>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</si>
  <si>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</si>
  <si>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</si>
  <si>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</si>
  <si>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</si>
  <si>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</si>
  <si>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2018</t>
  </si>
  <si>
    <t>CITY OF CAUAYAN, ISABELA</t>
  </si>
  <si>
    <t>CITY OF SANTIAGO</t>
  </si>
  <si>
    <t>CITY OF ILIGAN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</si>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</sst>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.05"/>
      <color indexed="8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0" fontId="11" fillId="0" borderId="0" xfId="0" applyFont="1"/>
    <xf numFmtId="4" fontId="11" fillId="0" borderId="0" xfId="4" applyNumberFormat="1" applyFont="1" applyFill="1" applyBorder="1" applyProtection="1">
      <protection locked="0"/>
    </xf>
    <xf numFmtId="4" fontId="2" fillId="0" borderId="3" xfId="1" applyNumberFormat="1" applyFont="1" applyBorder="1" applyAlignment="1">
      <alignment horizontal="right" vertical="center"/>
    </xf>
    <xf numFmtId="4" fontId="6" fillId="0" borderId="3" xfId="1" applyNumberFormat="1" applyFont="1" applyBorder="1" applyAlignment="1">
      <alignment horizontal="right" vertical="center"/>
    </xf>
    <xf numFmtId="4" fontId="11" fillId="0" borderId="0" xfId="0" applyNumberFormat="1" applyFont="1"/>
    <xf numFmtId="4" fontId="11" fillId="0" borderId="0" xfId="3" applyNumberFormat="1" applyFont="1" applyFill="1" applyAlignment="1">
      <alignment horizontal="right" vertical="center" wrapText="1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Fill="1" applyAlignment="1">
      <alignment horizontal="right" vertical="center"/>
    </xf>
    <xf numFmtId="4" fontId="11" fillId="0" borderId="0" xfId="3" applyNumberFormat="1" applyFont="1" applyFill="1" applyBorder="1" applyAlignment="1">
      <alignment horizontal="right" vertical="center" wrapText="1"/>
    </xf>
    <xf numFmtId="4" fontId="5" fillId="0" borderId="0" xfId="1" applyNumberFormat="1" applyFont="1" applyBorder="1" applyAlignment="1">
      <alignment horizontal="right" vertical="center"/>
    </xf>
    <xf numFmtId="4" fontId="6" fillId="0" borderId="0" xfId="3" applyNumberFormat="1" applyFont="1" applyFill="1" applyBorder="1"/>
    <xf numFmtId="4" fontId="5" fillId="0" borderId="0" xfId="1" applyNumberFormat="1" applyFont="1" applyAlignment="1">
      <alignment horizontal="right" vertical="center"/>
    </xf>
    <xf numFmtId="4" fontId="2" fillId="0" borderId="1" xfId="1" applyNumberFormat="1" applyFont="1" applyBorder="1" applyAlignment="1">
      <alignment horizontal="right" vertical="center"/>
    </xf>
    <xf numFmtId="4" fontId="4" fillId="0" borderId="0" xfId="0" applyNumberFormat="1" applyFont="1"/>
    <xf numFmtId="4" fontId="11" fillId="0" borderId="0" xfId="0" applyNumberFormat="1" applyFont="1" applyBorder="1"/>
    <xf numFmtId="0" fontId="11" fillId="0" borderId="0" xfId="0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6" fillId="0" borderId="4" xfId="8" applyNumberFormat="1" applyFont="1" applyBorder="1"/>
    <xf numFmtId="4" fontId="6" fillId="0" borderId="5" xfId="8" applyNumberFormat="1" applyFont="1" applyBorder="1"/>
    <xf numFmtId="4" fontId="6" fillId="0" borderId="0" xfId="10" applyNumberFormat="1" applyFont="1"/>
    <xf numFmtId="4" fontId="6" fillId="0" borderId="0" xfId="8" applyNumberFormat="1" applyFont="1" applyBorder="1"/>
    <xf numFmtId="4" fontId="11" fillId="0" borderId="0" xfId="8" applyNumberFormat="1" applyFont="1"/>
    <xf numFmtId="4" fontId="12" fillId="0" borderId="0" xfId="8" applyNumberFormat="1" applyFont="1" applyFill="1" applyAlignment="1">
      <alignment horizontal="right" vertical="top" wrapText="1"/>
    </xf>
    <xf numFmtId="4" fontId="12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Alignment="1">
      <alignment horizontal="justify" vertical="top" wrapText="1"/>
    </xf>
    <xf numFmtId="4" fontId="6" fillId="0" borderId="0" xfId="8" applyNumberFormat="1" applyFont="1" applyFill="1" applyBorder="1" applyAlignment="1">
      <alignment horizontal="right" vertical="top" wrapText="1"/>
    </xf>
    <xf numFmtId="4" fontId="12" fillId="0" borderId="0" xfId="8" applyNumberFormat="1" applyFont="1" applyFill="1" applyBorder="1"/>
    <xf numFmtId="4" fontId="12" fillId="0" borderId="0" xfId="8" applyNumberFormat="1" applyFont="1" applyFill="1"/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" xfId="10" xr:uid="{6201132A-0CAC-4392-886B-3B8A9E8864EF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2" zoomScale="81" zoomScaleNormal="81" workbookViewId="0">
      <selection activeCell="D28" sqref="D28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34" t="s">
        <v>64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4" t="s">
        <v>63</v>
      </c>
      <c r="B3" s="34"/>
      <c r="C3" s="34"/>
      <c r="D3" s="34"/>
      <c r="E3" s="34"/>
      <c r="F3" s="34"/>
      <c r="G3" s="34"/>
      <c r="H3" s="34"/>
      <c r="I3" s="34"/>
    </row>
    <row r="4" spans="1:9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4" t="s">
        <v>1</v>
      </c>
      <c r="B6" s="34"/>
      <c r="C6" s="34"/>
      <c r="D6" s="34"/>
      <c r="E6" s="32" t="s">
        <v>2</v>
      </c>
    </row>
    <row r="7" spans="1:9" ht="15" customHeight="1" x14ac:dyDescent="0.25">
      <c r="A7" s="34"/>
      <c r="B7" s="34"/>
      <c r="C7" s="34"/>
      <c r="D7" s="34"/>
      <c r="E7" s="33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7">
        <v>37645800.979999997</v>
      </c>
    </row>
    <row r="12" spans="1:9" x14ac:dyDescent="0.25">
      <c r="A12" s="8"/>
      <c r="B12" s="8"/>
      <c r="C12" s="8"/>
      <c r="D12" s="8" t="s">
        <v>24</v>
      </c>
      <c r="E12" s="17">
        <v>139375413.71000001</v>
      </c>
    </row>
    <row r="13" spans="1:9" x14ac:dyDescent="0.25">
      <c r="A13" s="8"/>
      <c r="B13" s="8"/>
      <c r="C13" s="8"/>
      <c r="D13" s="8" t="s">
        <v>25</v>
      </c>
      <c r="E13" s="17">
        <v>2730042.74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179751257.43000001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17">
        <v>31480188.030000001</v>
      </c>
    </row>
    <row r="17" spans="1:5" x14ac:dyDescent="0.25">
      <c r="A17" s="8"/>
      <c r="B17" s="8"/>
      <c r="C17" s="8"/>
      <c r="D17" s="8" t="s">
        <v>27</v>
      </c>
      <c r="E17" s="17">
        <v>21841585.600000001</v>
      </c>
    </row>
    <row r="18" spans="1:5" x14ac:dyDescent="0.25">
      <c r="A18" s="8"/>
      <c r="B18" s="8"/>
      <c r="C18" s="11"/>
      <c r="D18" s="8" t="s">
        <v>28</v>
      </c>
      <c r="E18" s="36">
        <v>283653.40000000002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53605427.030000001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7">
        <v>651345736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7">
        <v>4744474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6">
        <v>2973300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2973300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895393494.46000004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7">
        <v>231727613.31</v>
      </c>
    </row>
    <row r="43" spans="1:5" x14ac:dyDescent="0.25">
      <c r="A43" s="8"/>
      <c r="B43" s="8"/>
      <c r="C43" s="8"/>
      <c r="D43" s="8" t="s">
        <v>11</v>
      </c>
      <c r="E43" s="37">
        <v>273148952.79000002</v>
      </c>
    </row>
    <row r="44" spans="1:5" x14ac:dyDescent="0.25">
      <c r="A44" s="8"/>
      <c r="B44" s="8"/>
      <c r="C44" s="8"/>
      <c r="D44" s="8" t="s">
        <v>12</v>
      </c>
      <c r="E44" s="37">
        <v>22429660.210000001</v>
      </c>
    </row>
    <row r="45" spans="1:5" x14ac:dyDescent="0.25">
      <c r="A45" s="8"/>
      <c r="B45" s="12" t="s">
        <v>13</v>
      </c>
      <c r="C45" s="8"/>
      <c r="D45" s="8"/>
      <c r="E45" s="20"/>
    </row>
    <row r="46" spans="1:5" x14ac:dyDescent="0.25">
      <c r="A46" s="8"/>
      <c r="B46" s="8"/>
      <c r="C46" s="13"/>
      <c r="D46" s="8" t="s">
        <v>10</v>
      </c>
      <c r="E46" s="17">
        <v>0</v>
      </c>
    </row>
    <row r="47" spans="1:5" x14ac:dyDescent="0.25">
      <c r="A47" s="8"/>
      <c r="B47" s="8"/>
      <c r="C47" s="8"/>
      <c r="D47" s="8" t="s">
        <v>11</v>
      </c>
      <c r="E47" s="17">
        <v>0</v>
      </c>
    </row>
    <row r="48" spans="1:5" x14ac:dyDescent="0.25">
      <c r="A48" s="8"/>
      <c r="B48" s="8"/>
      <c r="C48" s="8"/>
      <c r="D48" s="8" t="s">
        <v>12</v>
      </c>
      <c r="E48" s="17">
        <v>0</v>
      </c>
    </row>
    <row r="49" spans="1:5" x14ac:dyDescent="0.25">
      <c r="A49" s="8"/>
      <c r="B49" s="12" t="s">
        <v>14</v>
      </c>
      <c r="C49" s="8"/>
      <c r="D49" s="8"/>
      <c r="E49" s="17"/>
    </row>
    <row r="50" spans="1:5" x14ac:dyDescent="0.25">
      <c r="A50" s="14"/>
      <c r="B50" s="14"/>
      <c r="C50" s="14"/>
      <c r="D50" s="8" t="s">
        <v>10</v>
      </c>
      <c r="E50" s="37">
        <v>32963712.91</v>
      </c>
    </row>
    <row r="51" spans="1:5" x14ac:dyDescent="0.25">
      <c r="A51" s="8"/>
      <c r="B51" s="8"/>
      <c r="C51" s="8"/>
      <c r="D51" s="8" t="s">
        <v>11</v>
      </c>
      <c r="E51" s="37">
        <v>8605501.8200000003</v>
      </c>
    </row>
    <row r="52" spans="1:5" x14ac:dyDescent="0.25">
      <c r="A52" s="8"/>
      <c r="B52" s="8"/>
      <c r="C52" s="8"/>
      <c r="D52" s="8" t="s">
        <v>12</v>
      </c>
      <c r="E52" s="37">
        <v>0</v>
      </c>
    </row>
    <row r="53" spans="1:5" x14ac:dyDescent="0.25">
      <c r="A53" s="8"/>
      <c r="B53" s="12" t="s">
        <v>15</v>
      </c>
      <c r="C53" s="8"/>
      <c r="D53" s="8"/>
      <c r="E53" s="17"/>
    </row>
    <row r="54" spans="1:5" x14ac:dyDescent="0.25">
      <c r="A54" s="8"/>
      <c r="B54" s="8"/>
      <c r="C54" s="8"/>
      <c r="D54" s="8" t="s">
        <v>10</v>
      </c>
      <c r="E54" s="17">
        <v>0</v>
      </c>
    </row>
    <row r="55" spans="1:5" x14ac:dyDescent="0.25">
      <c r="A55" s="8"/>
      <c r="B55" s="8"/>
      <c r="C55" s="8"/>
      <c r="D55" s="8" t="s">
        <v>11</v>
      </c>
      <c r="E55" s="17">
        <v>0</v>
      </c>
    </row>
    <row r="56" spans="1:5" x14ac:dyDescent="0.25">
      <c r="A56" s="8"/>
      <c r="B56" s="8"/>
      <c r="C56" s="13"/>
      <c r="D56" s="8" t="s">
        <v>12</v>
      </c>
      <c r="E56" s="21">
        <v>0</v>
      </c>
    </row>
    <row r="57" spans="1:5" x14ac:dyDescent="0.25">
      <c r="A57" s="8"/>
      <c r="B57" s="12" t="s">
        <v>16</v>
      </c>
      <c r="C57" s="8"/>
      <c r="D57" s="8"/>
      <c r="E57" s="26"/>
    </row>
    <row r="58" spans="1:5" x14ac:dyDescent="0.25">
      <c r="A58" s="8"/>
      <c r="B58" s="8"/>
      <c r="C58" s="8"/>
      <c r="D58" s="8" t="s">
        <v>10</v>
      </c>
      <c r="E58" s="37">
        <v>4586664.29</v>
      </c>
    </row>
    <row r="59" spans="1:5" x14ac:dyDescent="0.25">
      <c r="A59" s="8"/>
      <c r="B59" s="8"/>
      <c r="C59" s="8"/>
      <c r="D59" s="8" t="s">
        <v>11</v>
      </c>
      <c r="E59" s="37">
        <v>16794339.140000001</v>
      </c>
    </row>
    <row r="60" spans="1:5" x14ac:dyDescent="0.25">
      <c r="A60" s="8"/>
      <c r="B60" s="8"/>
      <c r="C60" s="8"/>
      <c r="D60" s="8" t="s">
        <v>12</v>
      </c>
      <c r="E60" s="37">
        <v>0</v>
      </c>
    </row>
    <row r="61" spans="1:5" x14ac:dyDescent="0.25">
      <c r="A61" s="8"/>
      <c r="B61" s="12" t="s">
        <v>17</v>
      </c>
      <c r="C61" s="8"/>
      <c r="D61" s="8"/>
      <c r="E61" s="26"/>
    </row>
    <row r="62" spans="1:5" x14ac:dyDescent="0.25">
      <c r="A62" s="8"/>
      <c r="B62" s="8"/>
      <c r="C62" s="8"/>
      <c r="D62" s="8" t="s">
        <v>10</v>
      </c>
      <c r="E62" s="37">
        <v>6929690.0999999996</v>
      </c>
    </row>
    <row r="63" spans="1:5" x14ac:dyDescent="0.25">
      <c r="A63" s="8"/>
      <c r="B63" s="12"/>
      <c r="C63" s="8"/>
      <c r="D63" s="8" t="s">
        <v>11</v>
      </c>
      <c r="E63" s="37">
        <v>1210873.97</v>
      </c>
    </row>
    <row r="64" spans="1:5" x14ac:dyDescent="0.25">
      <c r="A64" s="8"/>
      <c r="B64" s="8"/>
      <c r="C64" s="8"/>
      <c r="D64" s="8" t="s">
        <v>12</v>
      </c>
      <c r="E64" s="37">
        <v>0</v>
      </c>
    </row>
    <row r="65" spans="1:5" x14ac:dyDescent="0.25">
      <c r="A65" s="8"/>
      <c r="B65" s="12" t="s">
        <v>18</v>
      </c>
      <c r="C65" s="8"/>
      <c r="D65" s="8"/>
      <c r="E65" s="17"/>
    </row>
    <row r="66" spans="1:5" x14ac:dyDescent="0.25">
      <c r="A66" s="8"/>
      <c r="B66" s="8"/>
      <c r="C66" s="8"/>
      <c r="D66" s="8" t="s">
        <v>10</v>
      </c>
      <c r="E66" s="37">
        <v>36524532.979999997</v>
      </c>
    </row>
    <row r="67" spans="1:5" x14ac:dyDescent="0.25">
      <c r="A67" s="8"/>
      <c r="B67" s="8"/>
      <c r="C67" s="8"/>
      <c r="D67" s="8" t="s">
        <v>11</v>
      </c>
      <c r="E67" s="37">
        <v>125294187.62</v>
      </c>
    </row>
    <row r="68" spans="1:5" x14ac:dyDescent="0.25">
      <c r="A68" s="8"/>
      <c r="B68" s="8"/>
      <c r="C68" s="8"/>
      <c r="D68" s="8" t="s">
        <v>12</v>
      </c>
      <c r="E68" s="37">
        <v>19202590.649999999</v>
      </c>
    </row>
    <row r="69" spans="1:5" x14ac:dyDescent="0.25">
      <c r="A69" s="8"/>
      <c r="B69" s="12" t="s">
        <v>19</v>
      </c>
      <c r="C69" s="8"/>
      <c r="D69" s="8"/>
      <c r="E69" s="20"/>
    </row>
    <row r="70" spans="1:5" x14ac:dyDescent="0.25">
      <c r="A70" s="8"/>
      <c r="B70" s="8"/>
      <c r="C70" s="8"/>
      <c r="D70" s="8" t="s">
        <v>10</v>
      </c>
      <c r="E70" s="37">
        <v>0</v>
      </c>
    </row>
    <row r="71" spans="1:5" x14ac:dyDescent="0.25">
      <c r="A71" s="8"/>
      <c r="B71" s="8"/>
      <c r="C71" s="8"/>
      <c r="D71" s="8" t="s">
        <v>11</v>
      </c>
      <c r="E71" s="37">
        <v>33738043.479999997</v>
      </c>
    </row>
    <row r="72" spans="1:5" x14ac:dyDescent="0.25">
      <c r="A72" s="8"/>
      <c r="B72" s="8"/>
      <c r="C72" s="8"/>
      <c r="D72" s="8" t="s">
        <v>12</v>
      </c>
      <c r="E72" s="37">
        <v>1315749.55</v>
      </c>
    </row>
    <row r="73" spans="1:5" x14ac:dyDescent="0.25">
      <c r="A73" s="8"/>
      <c r="B73" s="12" t="s">
        <v>20</v>
      </c>
      <c r="C73" s="8"/>
      <c r="D73" s="8"/>
      <c r="E73" s="20"/>
    </row>
    <row r="74" spans="1:5" x14ac:dyDescent="0.25">
      <c r="A74" s="8"/>
      <c r="B74" s="8"/>
      <c r="C74" s="8" t="s">
        <v>52</v>
      </c>
      <c r="D74" s="8"/>
      <c r="E74" s="22"/>
    </row>
    <row r="75" spans="1:5" x14ac:dyDescent="0.25">
      <c r="A75" s="8"/>
      <c r="B75" s="8"/>
      <c r="C75" s="8"/>
      <c r="D75" s="8" t="s">
        <v>47</v>
      </c>
      <c r="E75" s="17">
        <v>0</v>
      </c>
    </row>
    <row r="76" spans="1:5" x14ac:dyDescent="0.25">
      <c r="A76" s="8"/>
      <c r="B76" s="8"/>
      <c r="C76" s="8"/>
      <c r="D76" s="8" t="s">
        <v>48</v>
      </c>
      <c r="E76" s="17">
        <v>0</v>
      </c>
    </row>
    <row r="77" spans="1:5" x14ac:dyDescent="0.25">
      <c r="A77" s="8"/>
      <c r="B77" s="8"/>
      <c r="C77" s="15" t="s">
        <v>53</v>
      </c>
      <c r="D77" s="8"/>
      <c r="E77" s="22"/>
    </row>
    <row r="78" spans="1:5" x14ac:dyDescent="0.25">
      <c r="A78" s="8"/>
      <c r="B78" s="8"/>
      <c r="C78" s="8"/>
      <c r="D78" s="8" t="s">
        <v>49</v>
      </c>
      <c r="E78" s="17">
        <v>0</v>
      </c>
    </row>
    <row r="79" spans="1:5" x14ac:dyDescent="0.25">
      <c r="A79" s="8"/>
      <c r="B79" s="8"/>
      <c r="C79" s="8"/>
      <c r="D79" s="8" t="s">
        <v>50</v>
      </c>
      <c r="E79" s="17">
        <v>0</v>
      </c>
    </row>
    <row r="80" spans="1:5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17">
        <v>0</v>
      </c>
    </row>
    <row r="82" spans="1:9" x14ac:dyDescent="0.25">
      <c r="A82" s="8"/>
      <c r="B82" s="8"/>
      <c r="C82" s="8"/>
      <c r="D82" s="15" t="s">
        <v>50</v>
      </c>
      <c r="E82" s="17">
        <v>0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22">
        <v>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814472112.82000005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7">
        <v>10600074.369999999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7">
        <v>162404625.78999999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17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7">
        <v>15149727.810000001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188154427.97</v>
      </c>
    </row>
    <row r="112" spans="1:9" ht="30" customHeight="1" x14ac:dyDescent="0.25">
      <c r="A112" s="12" t="s">
        <v>62</v>
      </c>
      <c r="E112" s="29">
        <f>SUM(E93,E111)</f>
        <v>1002626540.7900001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59B7-26B1-499D-B382-DC48335D881B}">
  <dimension ref="A1:I112"/>
  <sheetViews>
    <sheetView topLeftCell="A4" zoomScale="72" zoomScaleNormal="72" workbookViewId="0">
      <selection activeCell="E109" activeCellId="29" sqref="E10 E15 E20 E23 E28 E32 E41 E45 E49 E53 E57 E61 E65 E69 E73 E74 E77 E80 E83 E86 E89 E94 E95 E97 E99 E101 E103 E105 E107 E109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34" t="s">
        <v>65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4" t="s">
        <v>63</v>
      </c>
      <c r="B3" s="34"/>
      <c r="C3" s="34"/>
      <c r="D3" s="34"/>
      <c r="E3" s="34"/>
      <c r="F3" s="34"/>
      <c r="G3" s="34"/>
      <c r="H3" s="34"/>
      <c r="I3" s="34"/>
    </row>
    <row r="4" spans="1:9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4" t="s">
        <v>1</v>
      </c>
      <c r="B6" s="34"/>
      <c r="C6" s="34"/>
      <c r="D6" s="34"/>
      <c r="E6" s="32" t="s">
        <v>2</v>
      </c>
    </row>
    <row r="7" spans="1:9" ht="15" customHeight="1" x14ac:dyDescent="0.25">
      <c r="A7" s="34"/>
      <c r="B7" s="34"/>
      <c r="C7" s="34"/>
      <c r="D7" s="34"/>
      <c r="E7" s="33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31608303.530000001</v>
      </c>
    </row>
    <row r="12" spans="1:9" x14ac:dyDescent="0.25">
      <c r="A12" s="8"/>
      <c r="B12" s="8"/>
      <c r="C12" s="8"/>
      <c r="D12" s="8" t="s">
        <v>24</v>
      </c>
      <c r="E12" s="38">
        <v>140848041.65000001</v>
      </c>
    </row>
    <row r="13" spans="1:9" x14ac:dyDescent="0.25">
      <c r="A13" s="8"/>
      <c r="B13" s="8"/>
      <c r="C13" s="8"/>
      <c r="D13" s="8" t="s">
        <v>25</v>
      </c>
      <c r="E13" s="38">
        <v>0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172456345.18000001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38">
        <v>24238730.559999999</v>
      </c>
    </row>
    <row r="17" spans="1:5" x14ac:dyDescent="0.25">
      <c r="A17" s="8"/>
      <c r="B17" s="8"/>
      <c r="C17" s="8"/>
      <c r="D17" s="8" t="s">
        <v>27</v>
      </c>
      <c r="E17" s="38">
        <v>48687562.300000004</v>
      </c>
    </row>
    <row r="18" spans="1:5" x14ac:dyDescent="0.25">
      <c r="A18" s="8"/>
      <c r="B18" s="8"/>
      <c r="C18" s="11"/>
      <c r="D18" s="8" t="s">
        <v>28</v>
      </c>
      <c r="E18" s="38">
        <v>2168620.94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75094913.799999997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38">
        <v>1330896021.6800001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39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9">
        <v>0</v>
      </c>
    </row>
    <row r="30" spans="1:5" x14ac:dyDescent="0.25">
      <c r="A30" s="8"/>
      <c r="B30" s="8"/>
      <c r="C30" s="8"/>
      <c r="D30" s="8" t="s">
        <v>39</v>
      </c>
      <c r="E30" s="23">
        <v>0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1578447280.6600001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38">
        <v>257844451.08000001</v>
      </c>
    </row>
    <row r="43" spans="1:5" x14ac:dyDescent="0.25">
      <c r="A43" s="8"/>
      <c r="B43" s="8"/>
      <c r="C43" s="8"/>
      <c r="D43" s="8" t="s">
        <v>11</v>
      </c>
      <c r="E43" s="38">
        <v>414442858.26999998</v>
      </c>
    </row>
    <row r="44" spans="1:5" x14ac:dyDescent="0.25">
      <c r="A44" s="8"/>
      <c r="B44" s="8"/>
      <c r="C44" s="8"/>
      <c r="D44" s="8" t="s">
        <v>12</v>
      </c>
      <c r="E44" s="38">
        <v>23536796.629999999</v>
      </c>
    </row>
    <row r="45" spans="1:5" x14ac:dyDescent="0.25">
      <c r="A45" s="8"/>
      <c r="B45" s="12" t="s">
        <v>13</v>
      </c>
      <c r="C45" s="8"/>
      <c r="D45" s="8"/>
      <c r="E45" s="38"/>
    </row>
    <row r="46" spans="1:5" x14ac:dyDescent="0.25">
      <c r="A46" s="8"/>
      <c r="B46" s="8"/>
      <c r="C46" s="13"/>
      <c r="D46" s="8" t="s">
        <v>10</v>
      </c>
      <c r="E46" s="38">
        <v>0</v>
      </c>
    </row>
    <row r="47" spans="1:5" x14ac:dyDescent="0.25">
      <c r="A47" s="8"/>
      <c r="B47" s="8"/>
      <c r="C47" s="8"/>
      <c r="D47" s="8" t="s">
        <v>11</v>
      </c>
      <c r="E47" s="38">
        <v>0</v>
      </c>
    </row>
    <row r="48" spans="1:5" x14ac:dyDescent="0.25">
      <c r="A48" s="8"/>
      <c r="B48" s="8"/>
      <c r="C48" s="8"/>
      <c r="D48" s="8" t="s">
        <v>12</v>
      </c>
      <c r="E48" s="38">
        <v>0</v>
      </c>
    </row>
    <row r="49" spans="1:5" x14ac:dyDescent="0.25">
      <c r="A49" s="8"/>
      <c r="B49" s="12" t="s">
        <v>14</v>
      </c>
      <c r="C49" s="8"/>
      <c r="D49" s="8"/>
      <c r="E49" s="38"/>
    </row>
    <row r="50" spans="1:5" x14ac:dyDescent="0.25">
      <c r="A50" s="14"/>
      <c r="B50" s="14"/>
      <c r="C50" s="14"/>
      <c r="D50" s="8" t="s">
        <v>10</v>
      </c>
      <c r="E50" s="38">
        <v>34013337.950000003</v>
      </c>
    </row>
    <row r="51" spans="1:5" x14ac:dyDescent="0.25">
      <c r="A51" s="8"/>
      <c r="B51" s="8"/>
      <c r="C51" s="8"/>
      <c r="D51" s="8" t="s">
        <v>11</v>
      </c>
      <c r="E51" s="38">
        <v>91183526.819999993</v>
      </c>
    </row>
    <row r="52" spans="1:5" x14ac:dyDescent="0.25">
      <c r="A52" s="8"/>
      <c r="B52" s="8"/>
      <c r="C52" s="8"/>
      <c r="D52" s="8" t="s">
        <v>12</v>
      </c>
      <c r="E52" s="38">
        <v>1269883.67</v>
      </c>
    </row>
    <row r="53" spans="1:5" x14ac:dyDescent="0.25">
      <c r="A53" s="8"/>
      <c r="B53" s="12" t="s">
        <v>15</v>
      </c>
      <c r="C53" s="8"/>
      <c r="D53" s="8"/>
      <c r="E53" s="38"/>
    </row>
    <row r="54" spans="1:5" x14ac:dyDescent="0.25">
      <c r="A54" s="8"/>
      <c r="B54" s="8"/>
      <c r="C54" s="8"/>
      <c r="D54" s="8" t="s">
        <v>10</v>
      </c>
      <c r="E54" s="38">
        <v>0</v>
      </c>
    </row>
    <row r="55" spans="1:5" x14ac:dyDescent="0.25">
      <c r="A55" s="8"/>
      <c r="B55" s="8"/>
      <c r="C55" s="8"/>
      <c r="D55" s="8" t="s">
        <v>11</v>
      </c>
      <c r="E55" s="38">
        <v>0</v>
      </c>
    </row>
    <row r="56" spans="1:5" x14ac:dyDescent="0.25">
      <c r="A56" s="8"/>
      <c r="B56" s="8"/>
      <c r="C56" s="13"/>
      <c r="D56" s="8" t="s">
        <v>12</v>
      </c>
      <c r="E56" s="38">
        <v>0</v>
      </c>
    </row>
    <row r="57" spans="1:5" x14ac:dyDescent="0.25">
      <c r="A57" s="8"/>
      <c r="B57" s="12" t="s">
        <v>16</v>
      </c>
      <c r="C57" s="8"/>
      <c r="D57" s="8"/>
      <c r="E57" s="38"/>
    </row>
    <row r="58" spans="1:5" x14ac:dyDescent="0.25">
      <c r="A58" s="8"/>
      <c r="B58" s="8"/>
      <c r="C58" s="8"/>
      <c r="D58" s="8" t="s">
        <v>10</v>
      </c>
      <c r="E58" s="38">
        <v>0</v>
      </c>
    </row>
    <row r="59" spans="1:5" x14ac:dyDescent="0.25">
      <c r="A59" s="8"/>
      <c r="B59" s="8"/>
      <c r="C59" s="8"/>
      <c r="D59" s="8" t="s">
        <v>11</v>
      </c>
      <c r="E59" s="38">
        <v>0</v>
      </c>
    </row>
    <row r="60" spans="1:5" x14ac:dyDescent="0.25">
      <c r="A60" s="8"/>
      <c r="B60" s="8"/>
      <c r="C60" s="8"/>
      <c r="D60" s="8" t="s">
        <v>12</v>
      </c>
      <c r="E60" s="38">
        <v>0</v>
      </c>
    </row>
    <row r="61" spans="1:5" x14ac:dyDescent="0.25">
      <c r="A61" s="8"/>
      <c r="B61" s="12" t="s">
        <v>17</v>
      </c>
      <c r="C61" s="8"/>
      <c r="D61" s="8"/>
      <c r="E61" s="38"/>
    </row>
    <row r="62" spans="1:5" x14ac:dyDescent="0.25">
      <c r="A62" s="8"/>
      <c r="B62" s="8"/>
      <c r="C62" s="8"/>
      <c r="D62" s="8" t="s">
        <v>10</v>
      </c>
      <c r="E62" s="38">
        <v>19395850.260000002</v>
      </c>
    </row>
    <row r="63" spans="1:5" x14ac:dyDescent="0.25">
      <c r="A63" s="8"/>
      <c r="B63" s="12"/>
      <c r="C63" s="8"/>
      <c r="D63" s="8" t="s">
        <v>11</v>
      </c>
      <c r="E63" s="38">
        <v>74945571.030000001</v>
      </c>
    </row>
    <row r="64" spans="1:5" x14ac:dyDescent="0.25">
      <c r="A64" s="8"/>
      <c r="B64" s="8"/>
      <c r="C64" s="8"/>
      <c r="D64" s="8" t="s">
        <v>12</v>
      </c>
      <c r="E64" s="38">
        <v>1436470</v>
      </c>
    </row>
    <row r="65" spans="1:6" x14ac:dyDescent="0.25">
      <c r="A65" s="8"/>
      <c r="B65" s="12" t="s">
        <v>18</v>
      </c>
      <c r="C65" s="8"/>
      <c r="D65" s="8"/>
      <c r="E65" s="38"/>
    </row>
    <row r="66" spans="1:6" x14ac:dyDescent="0.25">
      <c r="A66" s="8"/>
      <c r="B66" s="8"/>
      <c r="C66" s="8"/>
      <c r="D66" s="8" t="s">
        <v>10</v>
      </c>
      <c r="E66" s="38">
        <v>112301653.5</v>
      </c>
    </row>
    <row r="67" spans="1:6" x14ac:dyDescent="0.25">
      <c r="A67" s="8"/>
      <c r="B67" s="8"/>
      <c r="C67" s="8"/>
      <c r="D67" s="8" t="s">
        <v>11</v>
      </c>
      <c r="E67" s="38">
        <v>65539701.439999998</v>
      </c>
    </row>
    <row r="68" spans="1:6" x14ac:dyDescent="0.25">
      <c r="A68" s="8"/>
      <c r="B68" s="8"/>
      <c r="C68" s="8"/>
      <c r="D68" s="8" t="s">
        <v>12</v>
      </c>
      <c r="E68" s="38">
        <v>6046898.3399999999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9">
        <v>0</v>
      </c>
      <c r="F70" s="31"/>
    </row>
    <row r="71" spans="1:6" x14ac:dyDescent="0.25">
      <c r="A71" s="8"/>
      <c r="B71" s="8"/>
      <c r="C71" s="8"/>
      <c r="D71" s="8" t="s">
        <v>11</v>
      </c>
      <c r="E71" s="39">
        <v>0</v>
      </c>
      <c r="F71" s="31"/>
    </row>
    <row r="72" spans="1:6" x14ac:dyDescent="0.25">
      <c r="A72" s="8"/>
      <c r="B72" s="8"/>
      <c r="C72" s="8"/>
      <c r="D72" s="8" t="s">
        <v>12</v>
      </c>
      <c r="E72" s="39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38">
        <v>93783800</v>
      </c>
    </row>
    <row r="79" spans="1:6" x14ac:dyDescent="0.25">
      <c r="A79" s="8"/>
      <c r="B79" s="8"/>
      <c r="C79" s="8"/>
      <c r="D79" s="8" t="s">
        <v>50</v>
      </c>
      <c r="E79" s="38">
        <v>5463420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38">
        <v>305712623.91000003</v>
      </c>
    </row>
    <row r="82" spans="1:9" x14ac:dyDescent="0.25">
      <c r="A82" s="8"/>
      <c r="B82" s="8"/>
      <c r="C82" s="8"/>
      <c r="D82" s="15" t="s">
        <v>50</v>
      </c>
      <c r="E82" s="38">
        <v>23156024.800000001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27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8">
        <v>37000</v>
      </c>
    </row>
    <row r="91" spans="1:9" x14ac:dyDescent="0.25">
      <c r="A91" s="8"/>
      <c r="B91" s="8"/>
      <c r="C91" s="8"/>
      <c r="D91" s="8" t="s">
        <v>49</v>
      </c>
      <c r="E91" s="22">
        <v>0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1530109867.6999998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38">
        <v>5909233.6399999997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8">
        <v>1882008.4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38">
        <v>315204.40000000002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8">
        <v>8029428.0999999996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16135874.539999999</v>
      </c>
    </row>
    <row r="112" spans="1:9" ht="30" customHeight="1" x14ac:dyDescent="0.25">
      <c r="A112" s="12" t="s">
        <v>62</v>
      </c>
      <c r="E112" s="29">
        <f>SUM(E93,E111)</f>
        <v>1546245742.2399998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C263-8657-4306-917E-3861B2447A22}">
  <dimension ref="A1:I112"/>
  <sheetViews>
    <sheetView topLeftCell="A4" zoomScale="72" zoomScaleNormal="72" workbookViewId="0">
      <selection activeCell="E35" sqref="E35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34" t="s">
        <v>66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4" t="s">
        <v>63</v>
      </c>
      <c r="B3" s="34"/>
      <c r="C3" s="34"/>
      <c r="D3" s="34"/>
      <c r="E3" s="34"/>
      <c r="F3" s="34"/>
      <c r="G3" s="34"/>
      <c r="H3" s="34"/>
      <c r="I3" s="34"/>
    </row>
    <row r="4" spans="1:9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4" t="s">
        <v>1</v>
      </c>
      <c r="B6" s="34"/>
      <c r="C6" s="34"/>
      <c r="D6" s="34"/>
      <c r="E6" s="32" t="s">
        <v>2</v>
      </c>
    </row>
    <row r="7" spans="1:9" ht="15" customHeight="1" x14ac:dyDescent="0.25">
      <c r="A7" s="34"/>
      <c r="B7" s="34"/>
      <c r="C7" s="34"/>
      <c r="D7" s="34"/>
      <c r="E7" s="33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0">
        <v>6846795.4900000002</v>
      </c>
    </row>
    <row r="12" spans="1:9" x14ac:dyDescent="0.25">
      <c r="A12" s="8"/>
      <c r="B12" s="8"/>
      <c r="C12" s="8"/>
      <c r="D12" s="8" t="s">
        <v>24</v>
      </c>
      <c r="E12" s="40">
        <v>43386745.109999999</v>
      </c>
    </row>
    <row r="13" spans="1:9" x14ac:dyDescent="0.25">
      <c r="A13" s="8"/>
      <c r="B13" s="8"/>
      <c r="C13" s="8"/>
      <c r="D13" s="8" t="s">
        <v>25</v>
      </c>
      <c r="E13" s="40">
        <v>2891474.39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53125014.990000002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40">
        <v>26791718.120000001</v>
      </c>
    </row>
    <row r="17" spans="1:5" x14ac:dyDescent="0.25">
      <c r="A17" s="8"/>
      <c r="B17" s="8"/>
      <c r="C17" s="8"/>
      <c r="D17" s="8" t="s">
        <v>27</v>
      </c>
      <c r="E17" s="40">
        <v>63371828.810000002</v>
      </c>
    </row>
    <row r="18" spans="1:5" x14ac:dyDescent="0.25">
      <c r="A18" s="8"/>
      <c r="B18" s="8"/>
      <c r="C18" s="11"/>
      <c r="D18" s="8" t="s">
        <v>28</v>
      </c>
      <c r="E18" s="40">
        <v>2867427.59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93030974.520000011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40">
        <v>1304961369</v>
      </c>
    </row>
    <row r="22" spans="1:5" x14ac:dyDescent="0.25">
      <c r="A22" s="8"/>
      <c r="B22" s="8"/>
      <c r="C22" s="8" t="s">
        <v>31</v>
      </c>
      <c r="D22" s="8"/>
      <c r="E22" s="17">
        <v>0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40">
        <v>146679110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9">
        <v>0</v>
      </c>
    </row>
    <row r="30" spans="1:5" x14ac:dyDescent="0.25">
      <c r="A30" s="8"/>
      <c r="B30" s="8"/>
      <c r="C30" s="8"/>
      <c r="D30" s="8" t="s">
        <v>39</v>
      </c>
      <c r="E30" s="40">
        <v>1986501.05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17">
        <v>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1599782969.5599999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40">
        <v>171275659.09</v>
      </c>
    </row>
    <row r="43" spans="1:5" x14ac:dyDescent="0.25">
      <c r="A43" s="8"/>
      <c r="B43" s="8"/>
      <c r="C43" s="8"/>
      <c r="D43" s="8" t="s">
        <v>11</v>
      </c>
      <c r="E43" s="40">
        <v>446649956.47000003</v>
      </c>
    </row>
    <row r="44" spans="1:5" x14ac:dyDescent="0.25">
      <c r="A44" s="8"/>
      <c r="B44" s="8"/>
      <c r="C44" s="8"/>
      <c r="D44" s="8" t="s">
        <v>12</v>
      </c>
      <c r="E44" s="40">
        <v>17204578.670000002</v>
      </c>
    </row>
    <row r="45" spans="1:5" x14ac:dyDescent="0.25">
      <c r="A45" s="8"/>
      <c r="B45" s="12" t="s">
        <v>13</v>
      </c>
      <c r="C45" s="8"/>
      <c r="D45" s="8"/>
      <c r="E45" s="40"/>
    </row>
    <row r="46" spans="1:5" x14ac:dyDescent="0.25">
      <c r="A46" s="8"/>
      <c r="B46" s="8"/>
      <c r="C46" s="13"/>
      <c r="D46" s="8" t="s">
        <v>10</v>
      </c>
      <c r="E46" s="40">
        <v>0</v>
      </c>
    </row>
    <row r="47" spans="1:5" x14ac:dyDescent="0.25">
      <c r="A47" s="8"/>
      <c r="B47" s="8"/>
      <c r="C47" s="8"/>
      <c r="D47" s="8" t="s">
        <v>11</v>
      </c>
      <c r="E47" s="40">
        <v>52848348.049999997</v>
      </c>
    </row>
    <row r="48" spans="1:5" x14ac:dyDescent="0.25">
      <c r="A48" s="8"/>
      <c r="B48" s="8"/>
      <c r="C48" s="8"/>
      <c r="D48" s="8" t="s">
        <v>12</v>
      </c>
      <c r="E48" s="40">
        <v>0</v>
      </c>
    </row>
    <row r="49" spans="1:5" x14ac:dyDescent="0.25">
      <c r="A49" s="8"/>
      <c r="B49" s="12" t="s">
        <v>14</v>
      </c>
      <c r="C49" s="8"/>
      <c r="D49" s="8"/>
      <c r="E49" s="40"/>
    </row>
    <row r="50" spans="1:5" x14ac:dyDescent="0.25">
      <c r="A50" s="14"/>
      <c r="B50" s="14"/>
      <c r="C50" s="14"/>
      <c r="D50" s="8" t="s">
        <v>10</v>
      </c>
      <c r="E50" s="40">
        <v>62634220.350000001</v>
      </c>
    </row>
    <row r="51" spans="1:5" x14ac:dyDescent="0.25">
      <c r="A51" s="8"/>
      <c r="B51" s="8"/>
      <c r="C51" s="8"/>
      <c r="D51" s="8" t="s">
        <v>11</v>
      </c>
      <c r="E51" s="40">
        <v>40290416.700000003</v>
      </c>
    </row>
    <row r="52" spans="1:5" x14ac:dyDescent="0.25">
      <c r="A52" s="8"/>
      <c r="B52" s="8"/>
      <c r="C52" s="8"/>
      <c r="D52" s="8" t="s">
        <v>12</v>
      </c>
      <c r="E52" s="40">
        <v>0</v>
      </c>
    </row>
    <row r="53" spans="1:5" x14ac:dyDescent="0.25">
      <c r="A53" s="8"/>
      <c r="B53" s="12" t="s">
        <v>15</v>
      </c>
      <c r="C53" s="8"/>
      <c r="D53" s="8"/>
      <c r="E53" s="40"/>
    </row>
    <row r="54" spans="1:5" x14ac:dyDescent="0.25">
      <c r="A54" s="8"/>
      <c r="B54" s="8"/>
      <c r="C54" s="8"/>
      <c r="D54" s="8" t="s">
        <v>10</v>
      </c>
      <c r="E54" s="40">
        <v>0</v>
      </c>
    </row>
    <row r="55" spans="1:5" x14ac:dyDescent="0.25">
      <c r="A55" s="8"/>
      <c r="B55" s="8"/>
      <c r="C55" s="8"/>
      <c r="D55" s="8" t="s">
        <v>11</v>
      </c>
      <c r="E55" s="40">
        <v>0</v>
      </c>
    </row>
    <row r="56" spans="1:5" x14ac:dyDescent="0.25">
      <c r="A56" s="8"/>
      <c r="B56" s="8"/>
      <c r="C56" s="13"/>
      <c r="D56" s="8" t="s">
        <v>12</v>
      </c>
      <c r="E56" s="40">
        <v>0</v>
      </c>
    </row>
    <row r="57" spans="1:5" x14ac:dyDescent="0.25">
      <c r="A57" s="8"/>
      <c r="B57" s="12" t="s">
        <v>16</v>
      </c>
      <c r="C57" s="8"/>
      <c r="D57" s="8"/>
      <c r="E57" s="40"/>
    </row>
    <row r="58" spans="1:5" x14ac:dyDescent="0.25">
      <c r="A58" s="8"/>
      <c r="B58" s="8"/>
      <c r="C58" s="8"/>
      <c r="D58" s="8" t="s">
        <v>10</v>
      </c>
      <c r="E58" s="40">
        <v>0</v>
      </c>
    </row>
    <row r="59" spans="1:5" x14ac:dyDescent="0.25">
      <c r="A59" s="8"/>
      <c r="B59" s="8"/>
      <c r="C59" s="8"/>
      <c r="D59" s="8" t="s">
        <v>11</v>
      </c>
      <c r="E59" s="40">
        <v>0</v>
      </c>
    </row>
    <row r="60" spans="1:5" x14ac:dyDescent="0.25">
      <c r="A60" s="8"/>
      <c r="B60" s="8"/>
      <c r="C60" s="8"/>
      <c r="D60" s="8" t="s">
        <v>12</v>
      </c>
      <c r="E60" s="40">
        <v>0</v>
      </c>
    </row>
    <row r="61" spans="1:5" x14ac:dyDescent="0.25">
      <c r="A61" s="8"/>
      <c r="B61" s="12" t="s">
        <v>17</v>
      </c>
      <c r="C61" s="8"/>
      <c r="D61" s="8"/>
      <c r="E61" s="40"/>
    </row>
    <row r="62" spans="1:5" x14ac:dyDescent="0.25">
      <c r="A62" s="8"/>
      <c r="B62" s="8"/>
      <c r="C62" s="8"/>
      <c r="D62" s="8" t="s">
        <v>10</v>
      </c>
      <c r="E62" s="40">
        <v>13185152.439999999</v>
      </c>
    </row>
    <row r="63" spans="1:5" x14ac:dyDescent="0.25">
      <c r="A63" s="8"/>
      <c r="B63" s="12"/>
      <c r="C63" s="8"/>
      <c r="D63" s="8" t="s">
        <v>11</v>
      </c>
      <c r="E63" s="40">
        <v>62516285.609999999</v>
      </c>
    </row>
    <row r="64" spans="1:5" x14ac:dyDescent="0.25">
      <c r="A64" s="8"/>
      <c r="B64" s="8"/>
      <c r="C64" s="8"/>
      <c r="D64" s="8" t="s">
        <v>12</v>
      </c>
      <c r="E64" s="40">
        <v>0</v>
      </c>
    </row>
    <row r="65" spans="1:6" x14ac:dyDescent="0.25">
      <c r="A65" s="8"/>
      <c r="B65" s="12" t="s">
        <v>18</v>
      </c>
      <c r="C65" s="8"/>
      <c r="D65" s="8"/>
      <c r="E65" s="40"/>
    </row>
    <row r="66" spans="1:6" x14ac:dyDescent="0.25">
      <c r="A66" s="8"/>
      <c r="B66" s="8"/>
      <c r="C66" s="8"/>
      <c r="D66" s="8" t="s">
        <v>10</v>
      </c>
      <c r="E66" s="40">
        <v>59361574.289999999</v>
      </c>
    </row>
    <row r="67" spans="1:6" x14ac:dyDescent="0.25">
      <c r="A67" s="8"/>
      <c r="B67" s="8"/>
      <c r="C67" s="8"/>
      <c r="D67" s="8" t="s">
        <v>11</v>
      </c>
      <c r="E67" s="40">
        <v>138562575.31</v>
      </c>
    </row>
    <row r="68" spans="1:6" x14ac:dyDescent="0.25">
      <c r="A68" s="8"/>
      <c r="B68" s="8"/>
      <c r="C68" s="8"/>
      <c r="D68" s="8" t="s">
        <v>12</v>
      </c>
      <c r="E68" s="40">
        <v>75445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9">
        <v>0</v>
      </c>
      <c r="F70" s="31"/>
    </row>
    <row r="71" spans="1:6" x14ac:dyDescent="0.25">
      <c r="A71" s="8"/>
      <c r="B71" s="8"/>
      <c r="C71" s="8"/>
      <c r="D71" s="8" t="s">
        <v>11</v>
      </c>
      <c r="E71" s="39">
        <v>0</v>
      </c>
      <c r="F71" s="31"/>
    </row>
    <row r="72" spans="1:6" x14ac:dyDescent="0.25">
      <c r="A72" s="8"/>
      <c r="B72" s="8"/>
      <c r="C72" s="8"/>
      <c r="D72" s="8" t="s">
        <v>12</v>
      </c>
      <c r="E72" s="39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40">
        <v>29780536.93</v>
      </c>
    </row>
    <row r="79" spans="1:6" x14ac:dyDescent="0.25">
      <c r="A79" s="8"/>
      <c r="B79" s="8"/>
      <c r="C79" s="8"/>
      <c r="D79" s="8" t="s">
        <v>50</v>
      </c>
      <c r="E79" s="40">
        <v>30144500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40">
        <v>0</v>
      </c>
    </row>
    <row r="82" spans="1:9" x14ac:dyDescent="0.25">
      <c r="A82" s="8"/>
      <c r="B82" s="8"/>
      <c r="C82" s="8"/>
      <c r="D82" s="15" t="s">
        <v>50</v>
      </c>
      <c r="E82" s="40">
        <v>269580562.23000002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40">
        <v>19785286.890000001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8">
        <v>0</v>
      </c>
    </row>
    <row r="91" spans="1:9" x14ac:dyDescent="0.25">
      <c r="A91" s="8"/>
      <c r="B91" s="8"/>
      <c r="C91" s="8"/>
      <c r="D91" s="8" t="s">
        <v>49</v>
      </c>
      <c r="E91" s="40">
        <v>125649452.17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1539544550.2000003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40">
        <v>387505.88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38">
        <v>0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40">
        <v>38317800.710000001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38">
        <v>0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17">
        <v>0</v>
      </c>
    </row>
    <row r="111" spans="1:9" x14ac:dyDescent="0.25">
      <c r="A111" s="12" t="s">
        <v>58</v>
      </c>
      <c r="E111" s="29">
        <f>SUM(E95:E110)</f>
        <v>38705306.590000004</v>
      </c>
    </row>
    <row r="112" spans="1:9" ht="30" customHeight="1" x14ac:dyDescent="0.25">
      <c r="A112" s="12" t="s">
        <v>62</v>
      </c>
      <c r="E112" s="29">
        <f>SUM(E93,E111)</f>
        <v>1578249856.7900002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3211-34A1-4A75-9C17-C4517D5C5FE2}">
  <dimension ref="A1:I112"/>
  <sheetViews>
    <sheetView tabSelected="1" topLeftCell="A3" zoomScale="82" zoomScaleNormal="82" workbookViewId="0">
      <selection activeCell="D22" sqref="D22"/>
    </sheetView>
  </sheetViews>
  <sheetFormatPr defaultColWidth="8.85546875" defaultRowHeight="15.75" x14ac:dyDescent="0.25"/>
  <cols>
    <col min="1" max="3" width="4.7109375" style="16" customWidth="1"/>
    <col min="4" max="4" width="50.7109375" style="16" customWidth="1"/>
    <col min="5" max="5" width="30.7109375" style="16" customWidth="1"/>
    <col min="6" max="9" width="20.7109375" style="16" customWidth="1"/>
    <col min="10" max="16384" width="8.85546875" style="16"/>
  </cols>
  <sheetData>
    <row r="1" spans="1:9" x14ac:dyDescent="0.25">
      <c r="A1" s="34" t="s">
        <v>67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</row>
    <row r="3" spans="1:9" x14ac:dyDescent="0.25">
      <c r="A3" s="34" t="s">
        <v>63</v>
      </c>
      <c r="B3" s="34"/>
      <c r="C3" s="34"/>
      <c r="D3" s="34"/>
      <c r="E3" s="34"/>
      <c r="F3" s="34"/>
      <c r="G3" s="34"/>
      <c r="H3" s="34"/>
      <c r="I3" s="34"/>
    </row>
    <row r="4" spans="1:9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4" t="s">
        <v>1</v>
      </c>
      <c r="B6" s="34"/>
      <c r="C6" s="34"/>
      <c r="D6" s="34"/>
      <c r="E6" s="32" t="s">
        <v>2</v>
      </c>
    </row>
    <row r="7" spans="1:9" ht="15" customHeight="1" x14ac:dyDescent="0.25">
      <c r="A7" s="34"/>
      <c r="B7" s="34"/>
      <c r="C7" s="34"/>
      <c r="D7" s="34"/>
      <c r="E7" s="33"/>
    </row>
    <row r="8" spans="1:9" x14ac:dyDescent="0.25">
      <c r="A8" s="6" t="s">
        <v>3</v>
      </c>
      <c r="B8" s="1"/>
      <c r="C8" s="1"/>
      <c r="D8" s="1"/>
      <c r="E8" s="7"/>
    </row>
    <row r="9" spans="1:9" x14ac:dyDescent="0.25">
      <c r="A9" s="1"/>
      <c r="B9" s="1" t="s">
        <v>21</v>
      </c>
      <c r="C9" s="1"/>
      <c r="D9" s="1"/>
      <c r="E9" s="7"/>
    </row>
    <row r="10" spans="1:9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1">
        <v>34292622.669999994</v>
      </c>
    </row>
    <row r="12" spans="1:9" x14ac:dyDescent="0.25">
      <c r="A12" s="8"/>
      <c r="B12" s="8"/>
      <c r="C12" s="8"/>
      <c r="D12" s="8" t="s">
        <v>24</v>
      </c>
      <c r="E12" s="42">
        <v>158042900.63999999</v>
      </c>
    </row>
    <row r="13" spans="1:9" x14ac:dyDescent="0.25">
      <c r="A13" s="8"/>
      <c r="B13" s="8"/>
      <c r="C13" s="8"/>
      <c r="D13" s="8" t="s">
        <v>25</v>
      </c>
      <c r="E13" s="41">
        <f>10102922.33+2793867+4602895.49</f>
        <v>17499684.82</v>
      </c>
    </row>
    <row r="14" spans="1:9" x14ac:dyDescent="0.25">
      <c r="A14" s="8"/>
      <c r="B14" s="8"/>
      <c r="C14" s="8" t="s">
        <v>4</v>
      </c>
      <c r="D14" s="8"/>
      <c r="E14" s="18">
        <f t="shared" ref="E14" si="0">SUM(E11:E13)</f>
        <v>209835208.12999997</v>
      </c>
    </row>
    <row r="15" spans="1:9" x14ac:dyDescent="0.25">
      <c r="A15" s="8"/>
      <c r="B15" s="8"/>
      <c r="C15" s="8" t="s">
        <v>5</v>
      </c>
      <c r="D15" s="8"/>
      <c r="E15" s="19"/>
    </row>
    <row r="16" spans="1:9" x14ac:dyDescent="0.25">
      <c r="A16" s="8"/>
      <c r="B16" s="8"/>
      <c r="C16" s="8"/>
      <c r="D16" s="8" t="s">
        <v>26</v>
      </c>
      <c r="E16" s="43">
        <v>36082495.340000004</v>
      </c>
    </row>
    <row r="17" spans="1:5" x14ac:dyDescent="0.25">
      <c r="A17" s="8"/>
      <c r="B17" s="8"/>
      <c r="C17" s="8"/>
      <c r="D17" s="8" t="s">
        <v>27</v>
      </c>
      <c r="E17" s="41">
        <v>121476909.06999999</v>
      </c>
    </row>
    <row r="18" spans="1:5" x14ac:dyDescent="0.25">
      <c r="A18" s="8"/>
      <c r="B18" s="8"/>
      <c r="C18" s="11"/>
      <c r="D18" s="8" t="s">
        <v>28</v>
      </c>
      <c r="E18" s="42">
        <v>1763242.1</v>
      </c>
    </row>
    <row r="19" spans="1:5" x14ac:dyDescent="0.25">
      <c r="A19" s="8"/>
      <c r="B19" s="8"/>
      <c r="C19" s="8" t="s">
        <v>6</v>
      </c>
      <c r="D19" s="8"/>
      <c r="E19" s="18">
        <f t="shared" ref="E19" si="1">SUM(E16:E18)</f>
        <v>159322646.50999999</v>
      </c>
    </row>
    <row r="20" spans="1:5" x14ac:dyDescent="0.25">
      <c r="A20" s="8"/>
      <c r="B20" s="8" t="s">
        <v>29</v>
      </c>
      <c r="C20" s="8"/>
      <c r="D20" s="8"/>
      <c r="E20" s="20"/>
    </row>
    <row r="21" spans="1:5" x14ac:dyDescent="0.25">
      <c r="A21" s="8"/>
      <c r="B21" s="8"/>
      <c r="C21" s="8" t="s">
        <v>30</v>
      </c>
      <c r="D21" s="8"/>
      <c r="E21" s="44">
        <v>541233584</v>
      </c>
    </row>
    <row r="22" spans="1:5" x14ac:dyDescent="0.25">
      <c r="A22" s="8"/>
      <c r="B22" s="8"/>
      <c r="C22" s="8" t="s">
        <v>31</v>
      </c>
      <c r="D22" s="8"/>
      <c r="E22" s="44">
        <v>2453098.6800000002</v>
      </c>
    </row>
    <row r="23" spans="1:5" x14ac:dyDescent="0.25">
      <c r="A23" s="8"/>
      <c r="B23" s="8"/>
      <c r="C23" s="8" t="s">
        <v>32</v>
      </c>
      <c r="D23" s="8"/>
      <c r="E23" s="21"/>
    </row>
    <row r="24" spans="1:5" x14ac:dyDescent="0.25">
      <c r="A24" s="8"/>
      <c r="B24" s="8"/>
      <c r="C24" s="8"/>
      <c r="D24" s="8" t="s">
        <v>33</v>
      </c>
      <c r="E24" s="17">
        <v>0</v>
      </c>
    </row>
    <row r="25" spans="1:5" x14ac:dyDescent="0.25">
      <c r="A25" s="8"/>
      <c r="B25" s="8"/>
      <c r="C25" s="8"/>
      <c r="D25" s="8" t="s">
        <v>34</v>
      </c>
      <c r="E25" s="22">
        <v>0</v>
      </c>
    </row>
    <row r="26" spans="1:5" x14ac:dyDescent="0.25">
      <c r="A26" s="8"/>
      <c r="B26" s="8"/>
      <c r="C26" s="8"/>
      <c r="D26" s="8" t="s">
        <v>35</v>
      </c>
      <c r="E26" s="22">
        <v>0</v>
      </c>
    </row>
    <row r="27" spans="1:5" x14ac:dyDescent="0.25">
      <c r="A27" s="8"/>
      <c r="B27" s="8"/>
      <c r="C27" s="8"/>
      <c r="D27" s="8" t="s">
        <v>36</v>
      </c>
      <c r="E27" s="40">
        <v>0</v>
      </c>
    </row>
    <row r="28" spans="1:5" x14ac:dyDescent="0.25">
      <c r="A28" s="8"/>
      <c r="B28" s="8"/>
      <c r="C28" s="8" t="s">
        <v>37</v>
      </c>
      <c r="D28" s="8"/>
      <c r="E28" s="24"/>
    </row>
    <row r="29" spans="1:5" x14ac:dyDescent="0.25">
      <c r="A29" s="8"/>
      <c r="B29" s="8"/>
      <c r="C29" s="8"/>
      <c r="D29" s="8" t="s">
        <v>38</v>
      </c>
      <c r="E29" s="39">
        <v>0</v>
      </c>
    </row>
    <row r="30" spans="1:5" x14ac:dyDescent="0.25">
      <c r="A30" s="8"/>
      <c r="B30" s="8"/>
      <c r="C30" s="8"/>
      <c r="D30" s="8" t="s">
        <v>39</v>
      </c>
      <c r="E30" s="40">
        <f>149544189+27000000+304280414.5</f>
        <v>480824603.5</v>
      </c>
    </row>
    <row r="31" spans="1:5" x14ac:dyDescent="0.25">
      <c r="A31" s="8"/>
      <c r="B31" s="8"/>
      <c r="C31" s="8" t="s">
        <v>40</v>
      </c>
      <c r="D31" s="8"/>
      <c r="E31" s="23">
        <v>0</v>
      </c>
    </row>
    <row r="32" spans="1:5" x14ac:dyDescent="0.25">
      <c r="A32" s="8"/>
      <c r="B32" s="8"/>
      <c r="C32" s="8" t="s">
        <v>41</v>
      </c>
      <c r="D32" s="8"/>
      <c r="E32" s="20"/>
    </row>
    <row r="33" spans="1:5" x14ac:dyDescent="0.25">
      <c r="A33" s="8"/>
      <c r="B33" s="8"/>
      <c r="C33" s="8"/>
      <c r="D33" s="8" t="s">
        <v>42</v>
      </c>
      <c r="E33" s="22">
        <v>0</v>
      </c>
    </row>
    <row r="34" spans="1:5" x14ac:dyDescent="0.25">
      <c r="A34" s="8"/>
      <c r="B34" s="8"/>
      <c r="C34" s="8"/>
      <c r="D34" s="8" t="s">
        <v>43</v>
      </c>
      <c r="E34" s="22">
        <v>0</v>
      </c>
    </row>
    <row r="35" spans="1:5" x14ac:dyDescent="0.25">
      <c r="A35" s="8"/>
      <c r="B35" s="8"/>
      <c r="C35" s="8"/>
      <c r="D35" s="8" t="s">
        <v>44</v>
      </c>
      <c r="E35" s="44">
        <f>45000000+19920000</f>
        <v>64920000</v>
      </c>
    </row>
    <row r="36" spans="1:5" x14ac:dyDescent="0.25">
      <c r="A36" s="8"/>
      <c r="B36" s="8" t="s">
        <v>45</v>
      </c>
      <c r="C36" s="8"/>
      <c r="D36" s="8"/>
      <c r="E36" s="19">
        <v>0</v>
      </c>
    </row>
    <row r="37" spans="1:5" x14ac:dyDescent="0.25">
      <c r="A37" s="8"/>
      <c r="B37" s="12" t="s">
        <v>7</v>
      </c>
      <c r="C37" s="8"/>
      <c r="D37" s="8"/>
      <c r="E37" s="18">
        <f>SUM(E14,E19,E21:E36)</f>
        <v>1458589140.8199999</v>
      </c>
    </row>
    <row r="38" spans="1:5" x14ac:dyDescent="0.25">
      <c r="A38" s="8"/>
      <c r="B38" s="12"/>
      <c r="C38" s="8"/>
      <c r="D38" s="8"/>
      <c r="E38" s="25"/>
    </row>
    <row r="39" spans="1:5" x14ac:dyDescent="0.25">
      <c r="A39" s="12" t="s">
        <v>8</v>
      </c>
      <c r="B39" s="12"/>
      <c r="C39" s="8"/>
      <c r="D39" s="8"/>
      <c r="E39" s="22"/>
    </row>
    <row r="40" spans="1:5" x14ac:dyDescent="0.25">
      <c r="A40" s="12" t="s">
        <v>46</v>
      </c>
      <c r="B40" s="8"/>
      <c r="C40" s="8"/>
      <c r="D40" s="8"/>
      <c r="E40" s="22"/>
    </row>
    <row r="41" spans="1:5" x14ac:dyDescent="0.25">
      <c r="A41" s="8"/>
      <c r="B41" s="12" t="s">
        <v>9</v>
      </c>
      <c r="C41" s="8"/>
      <c r="D41" s="8"/>
      <c r="E41" s="20"/>
    </row>
    <row r="42" spans="1:5" x14ac:dyDescent="0.25">
      <c r="A42" s="8"/>
      <c r="B42" s="8"/>
      <c r="C42" s="8"/>
      <c r="D42" s="8" t="s">
        <v>10</v>
      </c>
      <c r="E42" s="41">
        <f>185124970.06</f>
        <v>185124970.06</v>
      </c>
    </row>
    <row r="43" spans="1:5" x14ac:dyDescent="0.25">
      <c r="A43" s="8"/>
      <c r="B43" s="8"/>
      <c r="C43" s="8"/>
      <c r="D43" s="8" t="s">
        <v>11</v>
      </c>
      <c r="E43" s="41">
        <f>248335309.15+63562170.59</f>
        <v>311897479.74000001</v>
      </c>
    </row>
    <row r="44" spans="1:5" x14ac:dyDescent="0.25">
      <c r="A44" s="8"/>
      <c r="B44" s="8"/>
      <c r="C44" s="8"/>
      <c r="D44" s="8" t="s">
        <v>12</v>
      </c>
      <c r="E44" s="41">
        <f>142910698.75</f>
        <v>142910698.75</v>
      </c>
    </row>
    <row r="45" spans="1:5" x14ac:dyDescent="0.25">
      <c r="A45" s="8"/>
      <c r="B45" s="12" t="s">
        <v>13</v>
      </c>
      <c r="C45" s="8"/>
      <c r="D45" s="8"/>
      <c r="E45" s="40"/>
    </row>
    <row r="46" spans="1:5" x14ac:dyDescent="0.25">
      <c r="A46" s="8"/>
      <c r="B46" s="8"/>
      <c r="C46" s="13"/>
      <c r="D46" s="8" t="s">
        <v>10</v>
      </c>
      <c r="E46" s="40">
        <v>0</v>
      </c>
    </row>
    <row r="47" spans="1:5" x14ac:dyDescent="0.25">
      <c r="A47" s="8"/>
      <c r="B47" s="8"/>
      <c r="C47" s="8"/>
      <c r="D47" s="8" t="s">
        <v>11</v>
      </c>
      <c r="E47" s="40">
        <v>0</v>
      </c>
    </row>
    <row r="48" spans="1:5" x14ac:dyDescent="0.25">
      <c r="A48" s="8"/>
      <c r="B48" s="8"/>
      <c r="C48" s="8"/>
      <c r="D48" s="8" t="s">
        <v>12</v>
      </c>
      <c r="E48" s="40">
        <v>0</v>
      </c>
    </row>
    <row r="49" spans="1:5" x14ac:dyDescent="0.25">
      <c r="A49" s="8"/>
      <c r="B49" s="12" t="s">
        <v>14</v>
      </c>
      <c r="C49" s="8"/>
      <c r="D49" s="8"/>
      <c r="E49" s="40"/>
    </row>
    <row r="50" spans="1:5" x14ac:dyDescent="0.25">
      <c r="A50" s="14"/>
      <c r="B50" s="14"/>
      <c r="C50" s="14"/>
      <c r="D50" s="8" t="s">
        <v>10</v>
      </c>
      <c r="E50" s="41">
        <v>65138827.640000001</v>
      </c>
    </row>
    <row r="51" spans="1:5" x14ac:dyDescent="0.25">
      <c r="A51" s="8"/>
      <c r="B51" s="8"/>
      <c r="C51" s="8"/>
      <c r="D51" s="8" t="s">
        <v>11</v>
      </c>
      <c r="E51" s="41">
        <v>24595286.559999999</v>
      </c>
    </row>
    <row r="52" spans="1:5" x14ac:dyDescent="0.25">
      <c r="A52" s="8"/>
      <c r="B52" s="8"/>
      <c r="C52" s="8"/>
      <c r="D52" s="8" t="s">
        <v>12</v>
      </c>
      <c r="E52" s="41">
        <v>241200</v>
      </c>
    </row>
    <row r="53" spans="1:5" x14ac:dyDescent="0.25">
      <c r="A53" s="8"/>
      <c r="B53" s="12" t="s">
        <v>15</v>
      </c>
      <c r="C53" s="8"/>
      <c r="D53" s="8"/>
      <c r="E53" s="40"/>
    </row>
    <row r="54" spans="1:5" x14ac:dyDescent="0.25">
      <c r="A54" s="8"/>
      <c r="B54" s="8"/>
      <c r="C54" s="8"/>
      <c r="D54" s="8" t="s">
        <v>10</v>
      </c>
      <c r="E54" s="40">
        <v>0</v>
      </c>
    </row>
    <row r="55" spans="1:5" x14ac:dyDescent="0.25">
      <c r="A55" s="8"/>
      <c r="B55" s="8"/>
      <c r="C55" s="8"/>
      <c r="D55" s="8" t="s">
        <v>11</v>
      </c>
      <c r="E55" s="40">
        <v>0</v>
      </c>
    </row>
    <row r="56" spans="1:5" x14ac:dyDescent="0.25">
      <c r="A56" s="8"/>
      <c r="B56" s="8"/>
      <c r="C56" s="13"/>
      <c r="D56" s="8" t="s">
        <v>12</v>
      </c>
      <c r="E56" s="40">
        <v>0</v>
      </c>
    </row>
    <row r="57" spans="1:5" x14ac:dyDescent="0.25">
      <c r="A57" s="8"/>
      <c r="B57" s="12" t="s">
        <v>16</v>
      </c>
      <c r="C57" s="8"/>
      <c r="D57" s="8"/>
      <c r="E57" s="40"/>
    </row>
    <row r="58" spans="1:5" x14ac:dyDescent="0.25">
      <c r="A58" s="8"/>
      <c r="B58" s="8"/>
      <c r="C58" s="8"/>
      <c r="D58" s="8" t="s">
        <v>10</v>
      </c>
      <c r="E58" s="40">
        <v>0</v>
      </c>
    </row>
    <row r="59" spans="1:5" x14ac:dyDescent="0.25">
      <c r="A59" s="8"/>
      <c r="B59" s="8"/>
      <c r="C59" s="8"/>
      <c r="D59" s="8" t="s">
        <v>11</v>
      </c>
      <c r="E59" s="40">
        <v>0</v>
      </c>
    </row>
    <row r="60" spans="1:5" x14ac:dyDescent="0.25">
      <c r="A60" s="8"/>
      <c r="B60" s="8"/>
      <c r="C60" s="8"/>
      <c r="D60" s="8" t="s">
        <v>12</v>
      </c>
      <c r="E60" s="40">
        <v>0</v>
      </c>
    </row>
    <row r="61" spans="1:5" x14ac:dyDescent="0.25">
      <c r="A61" s="8"/>
      <c r="B61" s="12" t="s">
        <v>17</v>
      </c>
      <c r="C61" s="8"/>
      <c r="D61" s="8"/>
      <c r="E61" s="40"/>
    </row>
    <row r="62" spans="1:5" x14ac:dyDescent="0.25">
      <c r="A62" s="8"/>
      <c r="B62" s="8"/>
      <c r="C62" s="8"/>
      <c r="D62" s="8" t="s">
        <v>10</v>
      </c>
      <c r="E62" s="41">
        <v>4886472.68</v>
      </c>
    </row>
    <row r="63" spans="1:5" x14ac:dyDescent="0.25">
      <c r="A63" s="8"/>
      <c r="B63" s="12"/>
      <c r="C63" s="8"/>
      <c r="D63" s="8" t="s">
        <v>11</v>
      </c>
      <c r="E63" s="41">
        <v>614636.6</v>
      </c>
    </row>
    <row r="64" spans="1:5" x14ac:dyDescent="0.25">
      <c r="A64" s="8"/>
      <c r="B64" s="8"/>
      <c r="C64" s="8"/>
      <c r="D64" s="8" t="s">
        <v>12</v>
      </c>
      <c r="E64" s="41">
        <f>1395393.8-1295893.8</f>
        <v>99500</v>
      </c>
    </row>
    <row r="65" spans="1:6" x14ac:dyDescent="0.25">
      <c r="A65" s="8"/>
      <c r="B65" s="12" t="s">
        <v>18</v>
      </c>
      <c r="C65" s="8"/>
      <c r="D65" s="8"/>
      <c r="E65" s="40"/>
    </row>
    <row r="66" spans="1:6" x14ac:dyDescent="0.25">
      <c r="A66" s="8"/>
      <c r="B66" s="8"/>
      <c r="C66" s="8"/>
      <c r="D66" s="8" t="s">
        <v>10</v>
      </c>
      <c r="E66" s="41">
        <v>34382831.829999998</v>
      </c>
    </row>
    <row r="67" spans="1:6" x14ac:dyDescent="0.25">
      <c r="A67" s="8"/>
      <c r="B67" s="8"/>
      <c r="C67" s="8"/>
      <c r="D67" s="8" t="s">
        <v>11</v>
      </c>
      <c r="E67" s="41">
        <v>13555547.23</v>
      </c>
    </row>
    <row r="68" spans="1:6" x14ac:dyDescent="0.25">
      <c r="A68" s="8"/>
      <c r="B68" s="8"/>
      <c r="C68" s="8"/>
      <c r="D68" s="8" t="s">
        <v>12</v>
      </c>
      <c r="E68" s="41">
        <v>1182498</v>
      </c>
    </row>
    <row r="69" spans="1:6" x14ac:dyDescent="0.25">
      <c r="A69" s="8"/>
      <c r="B69" s="12" t="s">
        <v>19</v>
      </c>
      <c r="C69" s="8"/>
      <c r="D69" s="8"/>
      <c r="E69" s="30"/>
      <c r="F69" s="31"/>
    </row>
    <row r="70" spans="1:6" x14ac:dyDescent="0.25">
      <c r="A70" s="8"/>
      <c r="B70" s="8"/>
      <c r="C70" s="8"/>
      <c r="D70" s="8" t="s">
        <v>10</v>
      </c>
      <c r="E70" s="39">
        <v>0</v>
      </c>
      <c r="F70" s="31"/>
    </row>
    <row r="71" spans="1:6" x14ac:dyDescent="0.25">
      <c r="A71" s="8"/>
      <c r="B71" s="8"/>
      <c r="C71" s="8"/>
      <c r="D71" s="8" t="s">
        <v>11</v>
      </c>
      <c r="E71" s="39">
        <v>0</v>
      </c>
      <c r="F71" s="31"/>
    </row>
    <row r="72" spans="1:6" x14ac:dyDescent="0.25">
      <c r="A72" s="8"/>
      <c r="B72" s="8"/>
      <c r="C72" s="8"/>
      <c r="D72" s="8" t="s">
        <v>12</v>
      </c>
      <c r="E72" s="39">
        <v>0</v>
      </c>
      <c r="F72" s="31"/>
    </row>
    <row r="73" spans="1:6" x14ac:dyDescent="0.25">
      <c r="A73" s="8"/>
      <c r="B73" s="12" t="s">
        <v>20</v>
      </c>
      <c r="C73" s="8"/>
      <c r="D73" s="8"/>
      <c r="E73" s="30"/>
      <c r="F73" s="31"/>
    </row>
    <row r="74" spans="1:6" x14ac:dyDescent="0.25">
      <c r="A74" s="8"/>
      <c r="B74" s="8"/>
      <c r="C74" s="8" t="s">
        <v>52</v>
      </c>
      <c r="D74" s="8"/>
      <c r="E74" s="22"/>
    </row>
    <row r="75" spans="1:6" x14ac:dyDescent="0.25">
      <c r="A75" s="8"/>
      <c r="B75" s="8"/>
      <c r="C75" s="8"/>
      <c r="D75" s="8" t="s">
        <v>47</v>
      </c>
      <c r="E75" s="17">
        <v>0</v>
      </c>
    </row>
    <row r="76" spans="1:6" x14ac:dyDescent="0.25">
      <c r="A76" s="8"/>
      <c r="B76" s="8"/>
      <c r="C76" s="8"/>
      <c r="D76" s="8" t="s">
        <v>48</v>
      </c>
      <c r="E76" s="17">
        <v>0</v>
      </c>
    </row>
    <row r="77" spans="1:6" x14ac:dyDescent="0.25">
      <c r="A77" s="8"/>
      <c r="B77" s="8"/>
      <c r="C77" s="15" t="s">
        <v>53</v>
      </c>
      <c r="D77" s="8"/>
      <c r="E77" s="22"/>
    </row>
    <row r="78" spans="1:6" x14ac:dyDescent="0.25">
      <c r="A78" s="8"/>
      <c r="B78" s="8"/>
      <c r="C78" s="8"/>
      <c r="D78" s="8" t="s">
        <v>49</v>
      </c>
      <c r="E78" s="45">
        <f>39073816.8-E79</f>
        <v>27864241.249999985</v>
      </c>
    </row>
    <row r="79" spans="1:6" x14ac:dyDescent="0.25">
      <c r="A79" s="8"/>
      <c r="B79" s="8"/>
      <c r="C79" s="8"/>
      <c r="D79" s="8" t="s">
        <v>50</v>
      </c>
      <c r="E79" s="41">
        <v>11209575.550000012</v>
      </c>
    </row>
    <row r="80" spans="1:6" x14ac:dyDescent="0.25">
      <c r="A80" s="8"/>
      <c r="B80" s="8"/>
      <c r="C80" s="8" t="s">
        <v>54</v>
      </c>
      <c r="D80" s="8"/>
      <c r="E80" s="21"/>
    </row>
    <row r="81" spans="1:9" x14ac:dyDescent="0.25">
      <c r="A81" s="8"/>
      <c r="B81" s="8"/>
      <c r="C81" s="8"/>
      <c r="D81" s="15" t="s">
        <v>49</v>
      </c>
      <c r="E81" s="41">
        <f>4348583+4194468</f>
        <v>8543051</v>
      </c>
    </row>
    <row r="82" spans="1:9" x14ac:dyDescent="0.25">
      <c r="A82" s="8"/>
      <c r="B82" s="8"/>
      <c r="C82" s="8"/>
      <c r="D82" s="15" t="s">
        <v>50</v>
      </c>
      <c r="E82" s="41">
        <f>95384759.42-E81</f>
        <v>86841708.420000002</v>
      </c>
    </row>
    <row r="83" spans="1:9" x14ac:dyDescent="0.25">
      <c r="A83" s="8"/>
      <c r="B83" s="8"/>
      <c r="C83" s="8" t="s">
        <v>55</v>
      </c>
      <c r="D83" s="8"/>
      <c r="E83" s="22"/>
    </row>
    <row r="84" spans="1:9" x14ac:dyDescent="0.25">
      <c r="A84" s="8"/>
      <c r="B84" s="8"/>
      <c r="C84" s="8"/>
      <c r="D84" s="8" t="s">
        <v>49</v>
      </c>
      <c r="E84" s="27">
        <v>0</v>
      </c>
    </row>
    <row r="85" spans="1:9" x14ac:dyDescent="0.25">
      <c r="A85" s="8"/>
      <c r="B85" s="8"/>
      <c r="C85" s="8"/>
      <c r="D85" s="8" t="s">
        <v>50</v>
      </c>
      <c r="E85" s="27">
        <v>0</v>
      </c>
    </row>
    <row r="86" spans="1:9" x14ac:dyDescent="0.25">
      <c r="A86" s="8"/>
      <c r="B86" s="8"/>
      <c r="C86" s="8" t="s">
        <v>56</v>
      </c>
      <c r="D86" s="8"/>
      <c r="E86" s="22"/>
    </row>
    <row r="87" spans="1:9" x14ac:dyDescent="0.25">
      <c r="A87" s="8"/>
      <c r="B87" s="8"/>
      <c r="C87" s="8"/>
      <c r="D87" s="8" t="s">
        <v>49</v>
      </c>
      <c r="E87" s="40">
        <v>0</v>
      </c>
    </row>
    <row r="88" spans="1:9" x14ac:dyDescent="0.25">
      <c r="A88" s="8"/>
      <c r="B88" s="8"/>
      <c r="C88" s="8"/>
      <c r="D88" s="8" t="s">
        <v>50</v>
      </c>
      <c r="E88" s="22">
        <v>0</v>
      </c>
    </row>
    <row r="89" spans="1:9" x14ac:dyDescent="0.25">
      <c r="A89" s="8"/>
      <c r="B89" s="8"/>
      <c r="C89" s="8" t="s">
        <v>51</v>
      </c>
      <c r="D89" s="8"/>
      <c r="E89" s="22"/>
    </row>
    <row r="90" spans="1:9" x14ac:dyDescent="0.25">
      <c r="A90" s="8"/>
      <c r="B90" s="8"/>
      <c r="C90" s="8"/>
      <c r="D90" s="8" t="s">
        <v>57</v>
      </c>
      <c r="E90" s="38">
        <v>0</v>
      </c>
    </row>
    <row r="91" spans="1:9" x14ac:dyDescent="0.25">
      <c r="A91" s="8"/>
      <c r="B91" s="8"/>
      <c r="C91" s="8"/>
      <c r="D91" s="8" t="s">
        <v>49</v>
      </c>
      <c r="E91" s="42">
        <v>20970576.5</v>
      </c>
    </row>
    <row r="92" spans="1:9" x14ac:dyDescent="0.25">
      <c r="A92" s="8"/>
      <c r="B92" s="8"/>
      <c r="C92" s="8"/>
      <c r="D92" s="8" t="s">
        <v>50</v>
      </c>
      <c r="E92" s="22">
        <v>0</v>
      </c>
    </row>
    <row r="93" spans="1:9" x14ac:dyDescent="0.25">
      <c r="A93" s="12" t="s">
        <v>59</v>
      </c>
      <c r="D93" s="8"/>
      <c r="E93" s="28">
        <f>SUM(E41:E92)</f>
        <v>940059101.80999982</v>
      </c>
    </row>
    <row r="94" spans="1:9" x14ac:dyDescent="0.25">
      <c r="A94" s="12" t="s">
        <v>60</v>
      </c>
      <c r="B94" s="8"/>
      <c r="C94" s="12"/>
      <c r="D94" s="15"/>
      <c r="E94" s="22"/>
    </row>
    <row r="95" spans="1:9" x14ac:dyDescent="0.25">
      <c r="A95" s="8"/>
      <c r="B95" s="12" t="s">
        <v>9</v>
      </c>
      <c r="C95" s="8"/>
      <c r="D95" s="8"/>
      <c r="E95" s="21"/>
      <c r="H95" s="10"/>
      <c r="I95" s="9"/>
    </row>
    <row r="96" spans="1:9" x14ac:dyDescent="0.25">
      <c r="A96" s="8"/>
      <c r="B96" s="8"/>
      <c r="C96" s="8"/>
      <c r="D96" s="8" t="s">
        <v>12</v>
      </c>
      <c r="E96" s="40">
        <f>1111354.96+36645490.06</f>
        <v>37756845.020000003</v>
      </c>
      <c r="F96" s="10"/>
      <c r="G96" s="8"/>
      <c r="I96" s="9"/>
    </row>
    <row r="97" spans="1:9" x14ac:dyDescent="0.25">
      <c r="A97" s="8"/>
      <c r="B97" s="12" t="s">
        <v>13</v>
      </c>
      <c r="C97" s="8"/>
      <c r="D97" s="8"/>
      <c r="E97" s="22"/>
      <c r="F97" s="10"/>
      <c r="G97" s="8"/>
      <c r="H97" s="10"/>
      <c r="I97" s="9"/>
    </row>
    <row r="98" spans="1:9" x14ac:dyDescent="0.25">
      <c r="B98" s="8"/>
      <c r="C98" s="8"/>
      <c r="D98" s="8" t="s">
        <v>12</v>
      </c>
      <c r="E98" s="17">
        <v>0</v>
      </c>
    </row>
    <row r="99" spans="1:9" ht="15.75" customHeight="1" x14ac:dyDescent="0.25">
      <c r="B99" s="12" t="s">
        <v>14</v>
      </c>
      <c r="C99" s="8"/>
      <c r="D99" s="8"/>
      <c r="E99" s="20"/>
    </row>
    <row r="100" spans="1:9" ht="15.75" customHeight="1" x14ac:dyDescent="0.25">
      <c r="B100" s="8"/>
      <c r="C100" s="8"/>
      <c r="D100" s="8" t="s">
        <v>12</v>
      </c>
      <c r="E100" s="46">
        <v>699510.85</v>
      </c>
    </row>
    <row r="101" spans="1:9" ht="15.75" customHeight="1" x14ac:dyDescent="0.25">
      <c r="B101" s="12" t="s">
        <v>15</v>
      </c>
      <c r="C101" s="8"/>
      <c r="D101" s="8"/>
      <c r="E101" s="20"/>
    </row>
    <row r="102" spans="1:9" x14ac:dyDescent="0.25">
      <c r="B102" s="8"/>
      <c r="C102" s="13"/>
      <c r="D102" s="8" t="s">
        <v>12</v>
      </c>
      <c r="E102" s="17">
        <v>0</v>
      </c>
    </row>
    <row r="103" spans="1:9" x14ac:dyDescent="0.25">
      <c r="B103" s="12" t="s">
        <v>16</v>
      </c>
      <c r="C103" s="8"/>
      <c r="D103" s="8"/>
      <c r="E103" s="20"/>
    </row>
    <row r="104" spans="1:9" x14ac:dyDescent="0.25">
      <c r="B104" s="8"/>
      <c r="C104" s="8"/>
      <c r="D104" s="8" t="s">
        <v>12</v>
      </c>
      <c r="E104" s="17">
        <v>0</v>
      </c>
    </row>
    <row r="105" spans="1:9" x14ac:dyDescent="0.25">
      <c r="B105" s="12" t="s">
        <v>17</v>
      </c>
      <c r="C105" s="8"/>
      <c r="D105" s="8"/>
      <c r="E105" s="20"/>
    </row>
    <row r="106" spans="1:9" x14ac:dyDescent="0.25">
      <c r="B106" s="8"/>
      <c r="C106" s="8"/>
      <c r="D106" s="8" t="s">
        <v>12</v>
      </c>
      <c r="E106" s="40">
        <v>0</v>
      </c>
    </row>
    <row r="107" spans="1:9" x14ac:dyDescent="0.25">
      <c r="B107" s="12" t="s">
        <v>18</v>
      </c>
      <c r="C107" s="8"/>
      <c r="D107" s="8"/>
      <c r="E107" s="20"/>
    </row>
    <row r="108" spans="1:9" x14ac:dyDescent="0.25">
      <c r="B108" s="8"/>
      <c r="C108" s="8"/>
      <c r="D108" s="8" t="s">
        <v>12</v>
      </c>
      <c r="E108" s="46">
        <v>554923</v>
      </c>
    </row>
    <row r="109" spans="1:9" x14ac:dyDescent="0.25">
      <c r="A109" s="12"/>
      <c r="B109" s="12" t="s">
        <v>61</v>
      </c>
      <c r="C109" s="8"/>
      <c r="D109" s="8"/>
      <c r="E109" s="20"/>
    </row>
    <row r="110" spans="1:9" x14ac:dyDescent="0.25">
      <c r="B110" s="8"/>
      <c r="C110" s="8"/>
      <c r="D110" s="8" t="s">
        <v>12</v>
      </c>
      <c r="E110" s="41">
        <f>35220992.06+60721299.04+10689883.8</f>
        <v>106632174.89999999</v>
      </c>
    </row>
    <row r="111" spans="1:9" x14ac:dyDescent="0.25">
      <c r="A111" s="12" t="s">
        <v>58</v>
      </c>
      <c r="E111" s="29">
        <f>SUM(E95:E110)</f>
        <v>145643453.76999998</v>
      </c>
    </row>
    <row r="112" spans="1:9" ht="30" customHeight="1" x14ac:dyDescent="0.25">
      <c r="A112" s="12" t="s">
        <v>62</v>
      </c>
      <c r="E112" s="29">
        <f>SUM(E93,E111)</f>
        <v>1085702555.5799999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Santiago</vt:lpstr>
      <vt:lpstr>Iligan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2021-09-30T11:15:04Z</dcterms:modified>
</cp:coreProperties>
</file>