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Desktop\FlaskTuts\application\SCBAA\2016\"/>
    </mc:Choice>
  </mc:AlternateContent>
  <xr:revisionPtr revIDLastSave="0" documentId="13_ncr:1_{03B3A032-67A6-4080-9FF8-374AD9B4219C}" xr6:coauthVersionLast="47" xr6:coauthVersionMax="47" xr10:uidLastSave="{00000000-0000-0000-0000-000000000000}"/>
  <bookViews>
    <workbookView xWindow="1950" yWindow="1950" windowWidth="14625" windowHeight="12540" tabRatio="862" firstSheet="6" activeTab="7" xr2:uid="{55A92D14-81C0-4506-9860-A1CA671BF8C6}"/>
  </bookViews>
  <sheets>
    <sheet name="Bacolod" sheetId="1" r:id="rId1"/>
    <sheet name="Bago" sheetId="2" r:id="rId2"/>
    <sheet name="Bais" sheetId="3" r:id="rId3"/>
    <sheet name="Bayawan" sheetId="4" r:id="rId4"/>
    <sheet name="Cadiz" sheetId="5" r:id="rId5"/>
    <sheet name="Canlaon" sheetId="6" r:id="rId6"/>
    <sheet name="Dumaguete" sheetId="7" r:id="rId7"/>
    <sheet name="Escalante" sheetId="8" r:id="rId8"/>
    <sheet name="Guihulngan" sheetId="9" r:id="rId9"/>
    <sheet name="Himamaylan" sheetId="10" r:id="rId10"/>
    <sheet name="Kabankalan" sheetId="11" r:id="rId11"/>
    <sheet name="Sagay" sheetId="13" r:id="rId12"/>
    <sheet name="San Carlos" sheetId="14" r:id="rId13"/>
    <sheet name="Silay" sheetId="15" r:id="rId14"/>
    <sheet name="Sipalay" sheetId="16" r:id="rId15"/>
    <sheet name="Talisay" sheetId="17" r:id="rId16"/>
    <sheet name="Tanjay" sheetId="18" r:id="rId17"/>
    <sheet name="Victorias" sheetId="19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9" l="1"/>
  <c r="E37" i="19" s="1"/>
  <c r="E19" i="19"/>
  <c r="E93" i="19"/>
  <c r="E112" i="19" s="1"/>
  <c r="E111" i="19"/>
  <c r="E14" i="18"/>
  <c r="E19" i="18"/>
  <c r="E93" i="18"/>
  <c r="E111" i="18"/>
  <c r="E112" i="18"/>
  <c r="E14" i="17"/>
  <c r="E19" i="17"/>
  <c r="E37" i="17" s="1"/>
  <c r="E93" i="17"/>
  <c r="E111" i="17"/>
  <c r="E14" i="16"/>
  <c r="E19" i="16"/>
  <c r="E93" i="16"/>
  <c r="E112" i="16" s="1"/>
  <c r="E111" i="16"/>
  <c r="E14" i="15"/>
  <c r="E19" i="15"/>
  <c r="E37" i="15"/>
  <c r="E93" i="15"/>
  <c r="E111" i="15"/>
  <c r="E11" i="14"/>
  <c r="E14" i="14" s="1"/>
  <c r="E12" i="14"/>
  <c r="E13" i="14"/>
  <c r="E18" i="14"/>
  <c r="E19" i="14" s="1"/>
  <c r="E30" i="14"/>
  <c r="E42" i="14"/>
  <c r="E43" i="14"/>
  <c r="E66" i="14"/>
  <c r="E68" i="14"/>
  <c r="E82" i="14"/>
  <c r="E91" i="14"/>
  <c r="E111" i="14"/>
  <c r="E14" i="13"/>
  <c r="E19" i="13"/>
  <c r="E93" i="13"/>
  <c r="E111" i="13"/>
  <c r="E14" i="11"/>
  <c r="E19" i="11"/>
  <c r="E93" i="11"/>
  <c r="E112" i="11" s="1"/>
  <c r="E111" i="11"/>
  <c r="E11" i="10"/>
  <c r="E12" i="10"/>
  <c r="E13" i="10"/>
  <c r="E16" i="10"/>
  <c r="E19" i="10" s="1"/>
  <c r="E17" i="10"/>
  <c r="E93" i="10"/>
  <c r="E110" i="10"/>
  <c r="E111" i="10"/>
  <c r="E14" i="9"/>
  <c r="E19" i="9"/>
  <c r="E37" i="9"/>
  <c r="E47" i="9"/>
  <c r="E93" i="9"/>
  <c r="E112" i="9" s="1"/>
  <c r="E111" i="9"/>
  <c r="E14" i="8"/>
  <c r="E19" i="8"/>
  <c r="E37" i="8"/>
  <c r="E93" i="8"/>
  <c r="E112" i="8" s="1"/>
  <c r="E111" i="8"/>
  <c r="E14" i="7"/>
  <c r="E37" i="7" s="1"/>
  <c r="E19" i="7"/>
  <c r="E93" i="7"/>
  <c r="E111" i="7"/>
  <c r="E112" i="7"/>
  <c r="E11" i="6"/>
  <c r="E14" i="6" s="1"/>
  <c r="E13" i="6"/>
  <c r="E17" i="6"/>
  <c r="E18" i="6"/>
  <c r="E93" i="6"/>
  <c r="E111" i="6"/>
  <c r="E14" i="5"/>
  <c r="E19" i="5"/>
  <c r="E93" i="5"/>
  <c r="E112" i="5" s="1"/>
  <c r="E111" i="5"/>
  <c r="E14" i="4"/>
  <c r="E37" i="4" s="1"/>
  <c r="E19" i="4"/>
  <c r="E93" i="4"/>
  <c r="E111" i="4"/>
  <c r="E14" i="3"/>
  <c r="E19" i="3"/>
  <c r="E93" i="3"/>
  <c r="E111" i="3"/>
  <c r="E112" i="3"/>
  <c r="E11" i="2"/>
  <c r="E13" i="2"/>
  <c r="E14" i="2"/>
  <c r="E19" i="2"/>
  <c r="E47" i="2"/>
  <c r="E93" i="2" s="1"/>
  <c r="E48" i="2"/>
  <c r="E91" i="2"/>
  <c r="E110" i="2"/>
  <c r="E111" i="2" s="1"/>
  <c r="E14" i="1"/>
  <c r="E19" i="1"/>
  <c r="E37" i="1"/>
  <c r="E93" i="1"/>
  <c r="E112" i="1" s="1"/>
  <c r="E111" i="1"/>
  <c r="E37" i="5" l="1"/>
  <c r="E93" i="14"/>
  <c r="E112" i="14" s="1"/>
  <c r="E37" i="16"/>
  <c r="E14" i="10"/>
  <c r="E37" i="10" s="1"/>
  <c r="E112" i="6"/>
  <c r="E112" i="17"/>
  <c r="E37" i="18"/>
  <c r="E112" i="10"/>
  <c r="E112" i="2"/>
  <c r="E112" i="13"/>
  <c r="E112" i="15"/>
  <c r="E37" i="3"/>
  <c r="E37" i="2"/>
  <c r="E112" i="4"/>
  <c r="E19" i="6"/>
  <c r="E37" i="6" s="1"/>
  <c r="E37" i="11"/>
  <c r="E37" i="14"/>
  <c r="E37" i="13"/>
</calcChain>
</file>

<file path=xl/sharedStrings.xml><?xml version="1.0" encoding="utf-8"?>
<sst xmlns="http://schemas.openxmlformats.org/spreadsheetml/2006/main" count="1962" uniqueCount="82">
  <si>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</si>
  <si>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</si>
  <si>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</si>
  <si>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</si>
  <si>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</si>
  <si>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</si>
  <si>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</si>
  <si>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</si>
  <si>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</si>
  <si>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</si>
  <si>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</si>
  <si>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</si>
  <si>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</si>
  <si>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</si>
  <si>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</si>
  <si>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</si>
  <si>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</si>
  <si>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</si>
  <si>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</si>
  <si>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</si>
  <si>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</si>
  <si>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</si>
  <si>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</si>
  <si>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</si>
  <si>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</si>
  <si>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</si>
  <si>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</si>
  <si>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</si>
  <si>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</si>
  <si>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</si>
  <si>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</si>
  <si>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</si>
  <si>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</si>
  <si>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</si>
  <si>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</si>
  <si>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</si>
  <si>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</si>
  <si>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</si>
  <si>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</si>
  <si>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</si>
  <si>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</si>
  <si>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</si>
  <si>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</si>
  <si>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</si>
  <si>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</si>
  <si>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</si>
  <si>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</si>
  <si>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</si>
  <si>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</si>
  <si>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</si>
  <si>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</si>
  <si>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</si>
  <si>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</si>
  <si>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</si>
  <si>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</si>
  <si>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</si>
  <si>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</si>
  <si>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</si>
  <si>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</si>
  <si>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</si>
  <si>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</si>
  <si>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</si>
  <si>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2016</t>
  </si>
  <si>
    <t>STATEMENT OF COMPARISON OF BUDGET AND ACTUAL AMOUNTS</t>
  </si>
  <si>
    <t>CITY OF BACOLOD</t>
  </si>
  <si>
    <t>CITY OF BAGO</t>
  </si>
  <si>
    <t>CITY OF BAIS</t>
  </si>
  <si>
    <t>CITY OF BAYAWAN</t>
  </si>
  <si>
    <t>CITY OF CADIZ</t>
  </si>
  <si>
    <t>CITY OF CANLAON</t>
  </si>
  <si>
    <t>CITY OF DUMAGUETE</t>
  </si>
  <si>
    <t>CITY OF ESCALENTE</t>
  </si>
  <si>
    <t>CITY OF GUIHULNGAN</t>
  </si>
  <si>
    <t>CITY OF HIMAMAYLAN</t>
  </si>
  <si>
    <t>CITY OF KABANKALAN</t>
  </si>
  <si>
    <t>CITY OF SAGAY</t>
  </si>
  <si>
    <t>CITY OF SAN CARLOS</t>
  </si>
  <si>
    <t>CITY OF SILAY</t>
  </si>
  <si>
    <t>CITY OF SIPALAY</t>
  </si>
  <si>
    <t>CITY OF TALISAY</t>
  </si>
  <si>
    <t>CITY OF TANJAY</t>
  </si>
  <si>
    <t>CITY OF VICTORIAS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</si>
</sst>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  <numFmt numFmtId="166" formatCode="#,##0.00_ ;\-#,##0.00\ 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b/>
      <sz val="11.05"/>
      <color indexed="8"/>
      <name val="Arial"/>
      <family val="2"/>
    </font>
    <font>
      <sz val="9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sz val="10"/>
      <color rgb="FF000000"/>
      <name val="Arial"/>
      <family val="2"/>
    </font>
    <font>
      <sz val="12"/>
      <color rgb="FF000000"/>
      <name val="Times New Roman"/>
    </font>
    <font>
      <sz val="10"/>
      <color theme="1"/>
      <name val="Arial Narrow"/>
      <family val="2"/>
    </font>
    <font>
      <i/>
      <sz val="10"/>
      <color rgb="FF000000"/>
      <name val="Arial Narrow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0"/>
      <color rgb="FF000000"/>
      <name val="Arial Narrow"/>
    </font>
    <font>
      <sz val="10"/>
      <color theme="1"/>
      <name val="Times New Roman"/>
      <family val="1"/>
    </font>
    <font>
      <sz val="8"/>
      <color rgb="FF000000"/>
      <name val="Arial"/>
    </font>
    <font>
      <sz val="8"/>
      <color theme="1"/>
      <name val="Arial Narrow"/>
      <family val="2"/>
    </font>
    <font>
      <sz val="8"/>
      <color theme="1"/>
      <name val="Times New Roman"/>
      <family val="1"/>
    </font>
    <font>
      <sz val="10"/>
      <color rgb="FF000000"/>
      <name val="Times New Roman"/>
    </font>
    <font>
      <b/>
      <sz val="10"/>
      <color rgb="FF000000"/>
      <name val="Times New Roman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00">
    <xf numFmtId="0" fontId="0" fillId="0" borderId="0" xfId="0"/>
    <xf numFmtId="4" fontId="2" fillId="0" borderId="0" xfId="0" applyNumberFormat="1" applyFont="1"/>
    <xf numFmtId="0" fontId="3" fillId="0" borderId="0" xfId="0" applyFont="1"/>
    <xf numFmtId="164" fontId="5" fillId="0" borderId="0" xfId="2" applyNumberFormat="1" applyFont="1" applyAlignment="1">
      <alignment vertical="center"/>
    </xf>
    <xf numFmtId="4" fontId="6" fillId="0" borderId="0" xfId="0" applyNumberFormat="1" applyFont="1"/>
    <xf numFmtId="164" fontId="7" fillId="0" borderId="0" xfId="2" applyNumberFormat="1" applyFont="1" applyAlignment="1">
      <alignment vertical="center"/>
    </xf>
    <xf numFmtId="43" fontId="0" fillId="0" borderId="0" xfId="1" applyFont="1"/>
    <xf numFmtId="164" fontId="10" fillId="0" borderId="0" xfId="2" applyNumberFormat="1" applyFont="1" applyAlignment="1">
      <alignment vertical="center"/>
    </xf>
    <xf numFmtId="4" fontId="11" fillId="0" borderId="0" xfId="0" applyNumberFormat="1" applyFont="1"/>
    <xf numFmtId="165" fontId="11" fillId="0" borderId="2" xfId="4" applyFont="1" applyFill="1" applyBorder="1"/>
    <xf numFmtId="4" fontId="11" fillId="0" borderId="0" xfId="5" applyNumberFormat="1" applyFont="1" applyFill="1" applyBorder="1" applyProtection="1">
      <protection locked="0"/>
    </xf>
    <xf numFmtId="164" fontId="12" fillId="0" borderId="0" xfId="2" applyNumberFormat="1" applyFont="1" applyAlignment="1">
      <alignment vertical="center"/>
    </xf>
    <xf numFmtId="4" fontId="0" fillId="0" borderId="0" xfId="0" applyNumberFormat="1"/>
    <xf numFmtId="165" fontId="11" fillId="0" borderId="3" xfId="4" applyNumberFormat="1" applyFont="1" applyBorder="1"/>
    <xf numFmtId="164" fontId="13" fillId="0" borderId="0" xfId="2" applyNumberFormat="1" applyFont="1" applyAlignment="1">
      <alignment vertical="center"/>
    </xf>
    <xf numFmtId="164" fontId="13" fillId="0" borderId="0" xfId="2" applyNumberFormat="1" applyFont="1" applyAlignment="1">
      <alignment horizontal="right" vertical="center"/>
    </xf>
    <xf numFmtId="4" fontId="14" fillId="0" borderId="0" xfId="2" applyNumberFormat="1" applyFont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 wrapText="1"/>
    </xf>
    <xf numFmtId="164" fontId="10" fillId="0" borderId="0" xfId="2" applyNumberFormat="1" applyFont="1" applyAlignment="1">
      <alignment horizontal="left" vertical="center"/>
    </xf>
    <xf numFmtId="4" fontId="15" fillId="0" borderId="4" xfId="2" applyNumberFormat="1" applyFont="1" applyBorder="1" applyAlignment="1">
      <alignment horizontal="right" vertical="center"/>
    </xf>
    <xf numFmtId="165" fontId="16" fillId="0" borderId="5" xfId="0" applyNumberFormat="1" applyFont="1" applyBorder="1" applyProtection="1"/>
    <xf numFmtId="4" fontId="17" fillId="0" borderId="0" xfId="2" applyNumberFormat="1" applyFont="1" applyAlignment="1">
      <alignment horizontal="right" vertical="center"/>
    </xf>
    <xf numFmtId="39" fontId="0" fillId="0" borderId="0" xfId="0" applyNumberFormat="1"/>
    <xf numFmtId="39" fontId="18" fillId="2" borderId="0" xfId="0" applyNumberFormat="1" applyFont="1" applyFill="1" applyBorder="1" applyProtection="1"/>
    <xf numFmtId="4" fontId="17" fillId="0" borderId="0" xfId="2" applyNumberFormat="1" applyFont="1" applyAlignment="1">
      <alignment vertical="center"/>
    </xf>
    <xf numFmtId="4" fontId="14" fillId="0" borderId="0" xfId="1" applyNumberFormat="1" applyFont="1" applyFill="1" applyBorder="1"/>
    <xf numFmtId="164" fontId="10" fillId="0" borderId="0" xfId="2" applyNumberFormat="1" applyFont="1" applyAlignment="1">
      <alignment vertical="center" wrapText="1"/>
    </xf>
    <xf numFmtId="4" fontId="17" fillId="0" borderId="0" xfId="2" applyNumberFormat="1" applyFont="1" applyBorder="1" applyAlignment="1">
      <alignment horizontal="right" vertical="center"/>
    </xf>
    <xf numFmtId="4" fontId="15" fillId="0" borderId="1" xfId="2" applyNumberFormat="1" applyFont="1" applyBorder="1" applyAlignment="1">
      <alignment horizontal="right" vertical="center"/>
    </xf>
    <xf numFmtId="165" fontId="19" fillId="0" borderId="3" xfId="3" applyFont="1" applyFill="1" applyBorder="1"/>
    <xf numFmtId="165" fontId="20" fillId="0" borderId="5" xfId="0" applyNumberFormat="1" applyFont="1" applyBorder="1" applyProtection="1"/>
    <xf numFmtId="4" fontId="11" fillId="0" borderId="0" xfId="1" applyNumberFormat="1" applyFont="1" applyFill="1" applyBorder="1" applyAlignment="1">
      <alignment horizontal="right" vertical="center" wrapText="1"/>
    </xf>
    <xf numFmtId="164" fontId="7" fillId="0" borderId="0" xfId="2" applyNumberFormat="1" applyFont="1" applyAlignment="1">
      <alignment horizontal="center" vertical="center"/>
    </xf>
    <xf numFmtId="4" fontId="14" fillId="0" borderId="1" xfId="2" applyNumberFormat="1" applyFont="1" applyBorder="1" applyAlignment="1">
      <alignment horizontal="right" vertical="center"/>
    </xf>
    <xf numFmtId="0" fontId="10" fillId="0" borderId="0" xfId="2" applyFont="1" applyAlignment="1">
      <alignment vertical="center"/>
    </xf>
    <xf numFmtId="40" fontId="13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4" fontId="13" fillId="0" borderId="0" xfId="2" applyNumberFormat="1" applyFont="1" applyAlignment="1">
      <alignment horizontal="center" vertical="center"/>
    </xf>
    <xf numFmtId="40" fontId="13" fillId="0" borderId="0" xfId="2" applyNumberFormat="1" applyFont="1" applyAlignment="1">
      <alignment horizontal="center" vertical="center"/>
    </xf>
    <xf numFmtId="166" fontId="10" fillId="0" borderId="0" xfId="2" applyNumberFormat="1" applyFont="1" applyAlignment="1">
      <alignment horizontal="right" vertical="center"/>
    </xf>
    <xf numFmtId="40" fontId="10" fillId="0" borderId="0" xfId="2" applyNumberFormat="1" applyFont="1" applyAlignment="1">
      <alignment horizontal="right" vertical="center"/>
    </xf>
    <xf numFmtId="165" fontId="23" fillId="0" borderId="0" xfId="0" applyNumberFormat="1" applyFont="1" applyBorder="1" applyProtection="1"/>
    <xf numFmtId="165" fontId="25" fillId="0" borderId="5" xfId="0" applyNumberFormat="1" applyFont="1" applyBorder="1" applyProtection="1"/>
    <xf numFmtId="4" fontId="10" fillId="0" borderId="0" xfId="2" applyNumberFormat="1" applyFont="1" applyAlignment="1">
      <alignment vertical="center"/>
    </xf>
    <xf numFmtId="4" fontId="10" fillId="0" borderId="0" xfId="2" applyNumberFormat="1" applyFont="1" applyAlignment="1">
      <alignment horizontal="right" vertical="center"/>
    </xf>
    <xf numFmtId="4" fontId="7" fillId="0" borderId="0" xfId="2" applyNumberFormat="1" applyFont="1" applyAlignment="1">
      <alignment vertical="center"/>
    </xf>
    <xf numFmtId="4" fontId="13" fillId="0" borderId="0" xfId="2" applyNumberFormat="1" applyFont="1" applyAlignment="1">
      <alignment vertical="center"/>
    </xf>
    <xf numFmtId="4" fontId="9" fillId="0" borderId="0" xfId="3" applyNumberFormat="1" applyFont="1" applyBorder="1"/>
    <xf numFmtId="4" fontId="9" fillId="0" borderId="0" xfId="3" applyNumberFormat="1" applyFont="1" applyBorder="1" applyAlignment="1"/>
    <xf numFmtId="4" fontId="7" fillId="0" borderId="0" xfId="2" applyNumberFormat="1" applyFont="1" applyAlignment="1">
      <alignment horizontal="center" vertical="center"/>
    </xf>
    <xf numFmtId="4" fontId="11" fillId="0" borderId="3" xfId="4" applyNumberFormat="1" applyFont="1" applyBorder="1"/>
    <xf numFmtId="4" fontId="20" fillId="0" borderId="5" xfId="0" applyNumberFormat="1" applyFont="1" applyBorder="1" applyProtection="1"/>
    <xf numFmtId="4" fontId="19" fillId="0" borderId="3" xfId="3" applyNumberFormat="1" applyFont="1" applyFill="1" applyBorder="1"/>
    <xf numFmtId="4" fontId="11" fillId="0" borderId="2" xfId="4" applyNumberFormat="1" applyFont="1" applyFill="1" applyBorder="1"/>
    <xf numFmtId="4" fontId="12" fillId="0" borderId="0" xfId="2" applyNumberFormat="1" applyFont="1" applyAlignment="1">
      <alignment vertical="center"/>
    </xf>
    <xf numFmtId="4" fontId="10" fillId="0" borderId="0" xfId="2" applyNumberFormat="1" applyFont="1" applyAlignment="1">
      <alignment vertical="center" wrapText="1"/>
    </xf>
    <xf numFmtId="4" fontId="16" fillId="0" borderId="5" xfId="0" applyNumberFormat="1" applyFont="1" applyBorder="1" applyProtection="1"/>
    <xf numFmtId="4" fontId="10" fillId="0" borderId="0" xfId="2" applyNumberFormat="1" applyFont="1" applyAlignment="1">
      <alignment horizontal="left" vertical="center"/>
    </xf>
    <xf numFmtId="4" fontId="9" fillId="0" borderId="6" xfId="3" applyNumberFormat="1" applyFont="1" applyBorder="1"/>
    <xf numFmtId="4" fontId="18" fillId="2" borderId="0" xfId="0" applyNumberFormat="1" applyFont="1" applyFill="1" applyBorder="1" applyProtection="1"/>
    <xf numFmtId="4" fontId="13" fillId="0" borderId="0" xfId="2" applyNumberFormat="1" applyFont="1" applyAlignment="1">
      <alignment horizontal="right" vertical="center"/>
    </xf>
    <xf numFmtId="4" fontId="9" fillId="0" borderId="1" xfId="3" applyNumberFormat="1" applyFont="1" applyBorder="1"/>
    <xf numFmtId="4" fontId="0" fillId="0" borderId="0" xfId="1" applyNumberFormat="1" applyFont="1"/>
    <xf numFmtId="4" fontId="5" fillId="0" borderId="0" xfId="2" applyNumberFormat="1" applyFont="1" applyAlignment="1">
      <alignment vertical="center"/>
    </xf>
    <xf numFmtId="4" fontId="3" fillId="0" borderId="0" xfId="0" applyNumberFormat="1" applyFont="1"/>
    <xf numFmtId="4" fontId="0" fillId="0" borderId="5" xfId="0" applyNumberFormat="1" applyBorder="1" applyProtection="1"/>
    <xf numFmtId="4" fontId="0" fillId="0" borderId="8" xfId="0" applyNumberFormat="1" applyBorder="1" applyProtection="1"/>
    <xf numFmtId="4" fontId="23" fillId="0" borderId="0" xfId="0" applyNumberFormat="1" applyFont="1" applyBorder="1" applyProtection="1"/>
    <xf numFmtId="4" fontId="24" fillId="0" borderId="0" xfId="7" applyNumberFormat="1" applyFont="1" applyAlignment="1">
      <alignment horizontal="right" vertical="top" wrapText="1"/>
    </xf>
    <xf numFmtId="4" fontId="24" fillId="0" borderId="6" xfId="7" applyNumberFormat="1" applyFont="1" applyBorder="1" applyAlignment="1">
      <alignment horizontal="right" vertical="top" wrapText="1"/>
    </xf>
    <xf numFmtId="4" fontId="24" fillId="0" borderId="0" xfId="7" applyNumberFormat="1" applyFont="1" applyAlignment="1">
      <alignment horizontal="justify" vertical="top" wrapText="1"/>
    </xf>
    <xf numFmtId="4" fontId="25" fillId="0" borderId="5" xfId="0" applyNumberFormat="1" applyFont="1" applyBorder="1" applyProtection="1"/>
    <xf numFmtId="4" fontId="26" fillId="0" borderId="2" xfId="8" applyNumberFormat="1" applyFont="1" applyBorder="1"/>
    <xf numFmtId="4" fontId="27" fillId="0" borderId="0" xfId="7" applyNumberFormat="1" applyFont="1" applyFill="1" applyBorder="1"/>
    <xf numFmtId="4" fontId="27" fillId="0" borderId="0" xfId="0" applyNumberFormat="1" applyFont="1" applyFill="1" applyBorder="1"/>
    <xf numFmtId="4" fontId="27" fillId="0" borderId="3" xfId="7" applyNumberFormat="1" applyFont="1" applyFill="1" applyBorder="1"/>
    <xf numFmtId="4" fontId="27" fillId="0" borderId="1" xfId="7" applyNumberFormat="1" applyFont="1" applyFill="1" applyBorder="1"/>
    <xf numFmtId="4" fontId="27" fillId="0" borderId="9" xfId="7" applyNumberFormat="1" applyFont="1" applyFill="1" applyBorder="1"/>
    <xf numFmtId="4" fontId="28" fillId="0" borderId="5" xfId="0" applyNumberFormat="1" applyFont="1" applyBorder="1" applyProtection="1"/>
    <xf numFmtId="4" fontId="28" fillId="0" borderId="8" xfId="0" applyNumberFormat="1" applyFont="1" applyBorder="1" applyProtection="1"/>
    <xf numFmtId="4" fontId="29" fillId="0" borderId="5" xfId="0" applyNumberFormat="1" applyFont="1" applyBorder="1" applyProtection="1"/>
    <xf numFmtId="4" fontId="24" fillId="0" borderId="0" xfId="8" applyNumberFormat="1" applyFont="1"/>
    <xf numFmtId="4" fontId="24" fillId="0" borderId="1" xfId="8" applyNumberFormat="1" applyFont="1" applyBorder="1"/>
    <xf numFmtId="4" fontId="30" fillId="0" borderId="10" xfId="1" applyNumberFormat="1" applyFont="1" applyBorder="1"/>
    <xf numFmtId="4" fontId="31" fillId="0" borderId="10" xfId="1" applyNumberFormat="1" applyFont="1" applyBorder="1"/>
    <xf numFmtId="4" fontId="30" fillId="0" borderId="10" xfId="1" applyNumberFormat="1" applyFont="1" applyBorder="1" applyAlignment="1">
      <alignment horizontal="center"/>
    </xf>
    <xf numFmtId="4" fontId="32" fillId="0" borderId="0" xfId="0" applyNumberFormat="1" applyFont="1" applyFill="1" applyProtection="1"/>
    <xf numFmtId="4" fontId="32" fillId="0" borderId="11" xfId="0" applyNumberFormat="1" applyFont="1" applyFill="1" applyBorder="1" applyProtection="1"/>
    <xf numFmtId="4" fontId="32" fillId="0" borderId="0" xfId="0" applyNumberFormat="1" applyFont="1" applyFill="1" applyAlignment="1" applyProtection="1">
      <alignment vertical="center"/>
    </xf>
    <xf numFmtId="4" fontId="18" fillId="0" borderId="13" xfId="0" applyNumberFormat="1" applyFont="1" applyBorder="1" applyAlignment="1" applyProtection="1">
      <alignment vertical="center"/>
    </xf>
    <xf numFmtId="4" fontId="18" fillId="0" borderId="12" xfId="0" applyNumberFormat="1" applyFont="1" applyBorder="1" applyAlignment="1" applyProtection="1">
      <alignment vertical="center"/>
    </xf>
    <xf numFmtId="4" fontId="18" fillId="0" borderId="14" xfId="0" applyNumberFormat="1" applyFont="1" applyBorder="1" applyAlignment="1" applyProtection="1">
      <alignment vertical="center"/>
    </xf>
    <xf numFmtId="4" fontId="7" fillId="0" borderId="0" xfId="2" applyNumberFormat="1" applyFont="1" applyAlignment="1">
      <alignment horizontal="center" vertical="center"/>
    </xf>
    <xf numFmtId="4" fontId="22" fillId="0" borderId="0" xfId="6" applyNumberFormat="1" applyFont="1" applyAlignment="1">
      <alignment horizontal="center"/>
    </xf>
    <xf numFmtId="4" fontId="21" fillId="0" borderId="7" xfId="2" applyNumberFormat="1" applyFont="1" applyBorder="1" applyAlignment="1">
      <alignment horizontal="center" vertical="center" wrapText="1"/>
    </xf>
    <xf numFmtId="4" fontId="21" fillId="0" borderId="1" xfId="2" applyNumberFormat="1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22" fillId="0" borderId="0" xfId="6" applyFont="1" applyAlignment="1">
      <alignment horizontal="center"/>
    </xf>
    <xf numFmtId="40" fontId="21" fillId="0" borderId="7" xfId="2" applyNumberFormat="1" applyFont="1" applyBorder="1" applyAlignment="1">
      <alignment horizontal="center" vertical="center" wrapText="1"/>
    </xf>
    <xf numFmtId="40" fontId="21" fillId="0" borderId="1" xfId="2" applyNumberFormat="1" applyFont="1" applyBorder="1" applyAlignment="1">
      <alignment horizontal="center" vertical="center" wrapText="1"/>
    </xf>
  </cellXfs>
  <cellStyles count="9">
    <cellStyle name="Comma" xfId="1" builtinId="3"/>
    <cellStyle name="Comma 2" xfId="3" xr:uid="{68DFE7DE-DCC7-40D1-A1F3-DC56DF4BF658}"/>
    <cellStyle name="Comma 22" xfId="7" xr:uid="{71B66378-8846-4F91-864B-0BE0438D4EE4}"/>
    <cellStyle name="Comma 3" xfId="8" xr:uid="{3285ECF9-5325-4C84-9EBE-D821DEE9327E}"/>
    <cellStyle name="Comma 5" xfId="4" xr:uid="{EE9166FD-187D-488D-9AD0-3102D38F24C3}"/>
    <cellStyle name="Comma 8 2 3 2" xfId="5" xr:uid="{01CD05D1-929F-4AF2-86B6-750EE6EBBC5D}"/>
    <cellStyle name="Normal" xfId="0" builtinId="0"/>
    <cellStyle name="Normal 6" xfId="6" xr:uid="{280E36BD-C88B-45B8-926C-A23DFA6A2A3C}"/>
    <cellStyle name="Normal 7" xfId="2" xr:uid="{958FA8E6-92A0-4407-8AC8-ED1256562C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C36C-3659-45C5-8FD2-0F15AA40553F}">
  <dimension ref="A1:I112"/>
  <sheetViews>
    <sheetView topLeftCell="A1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2" customWidth="1"/>
    <col min="4" max="4" width="50.7109375" style="12" customWidth="1"/>
    <col min="5" max="5" width="30.7109375" style="12" customWidth="1"/>
    <col min="6" max="9" width="20.7109375" style="12" customWidth="1"/>
    <col min="10" max="16384" width="9.140625" style="12"/>
  </cols>
  <sheetData>
    <row r="1" spans="1:9" ht="15.75" x14ac:dyDescent="0.25">
      <c r="A1" s="92" t="s">
        <v>64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63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62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43"/>
      <c r="B5" s="43"/>
      <c r="C5" s="43"/>
      <c r="D5" s="43"/>
      <c r="E5" s="44"/>
      <c r="F5" s="44"/>
      <c r="G5" s="44"/>
      <c r="H5" s="37"/>
      <c r="I5" s="37"/>
    </row>
    <row r="6" spans="1:9" ht="15.75" customHeight="1" x14ac:dyDescent="0.25">
      <c r="A6" s="92" t="s">
        <v>61</v>
      </c>
      <c r="B6" s="92"/>
      <c r="C6" s="92"/>
      <c r="D6" s="92"/>
      <c r="E6" s="94" t="s">
        <v>60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45" t="s">
        <v>59</v>
      </c>
      <c r="B8" s="43"/>
      <c r="C8" s="43"/>
      <c r="D8" s="43"/>
      <c r="E8" s="46"/>
    </row>
    <row r="9" spans="1:9" ht="15.75" x14ac:dyDescent="0.25">
      <c r="A9" s="43"/>
      <c r="B9" s="43" t="s">
        <v>58</v>
      </c>
      <c r="C9" s="43"/>
      <c r="D9" s="43"/>
      <c r="E9" s="46"/>
    </row>
    <row r="10" spans="1:9" ht="15.75" x14ac:dyDescent="0.25">
      <c r="A10" s="43"/>
      <c r="B10" s="43"/>
      <c r="C10" s="43" t="s">
        <v>57</v>
      </c>
      <c r="D10" s="43"/>
    </row>
    <row r="11" spans="1:9" ht="15.75" customHeight="1" x14ac:dyDescent="0.25">
      <c r="A11" s="43"/>
      <c r="B11" s="43"/>
      <c r="C11" s="43"/>
      <c r="D11" s="43" t="s">
        <v>56</v>
      </c>
      <c r="E11" s="47">
        <v>187396259.03999999</v>
      </c>
    </row>
    <row r="12" spans="1:9" ht="15.75" x14ac:dyDescent="0.25">
      <c r="A12" s="43"/>
      <c r="B12" s="43"/>
      <c r="C12" s="43"/>
      <c r="D12" s="43" t="s">
        <v>55</v>
      </c>
      <c r="E12" s="47">
        <v>0</v>
      </c>
    </row>
    <row r="13" spans="1:9" ht="15.75" x14ac:dyDescent="0.25">
      <c r="A13" s="43"/>
      <c r="B13" s="43"/>
      <c r="C13" s="43"/>
      <c r="D13" s="43" t="s">
        <v>54</v>
      </c>
      <c r="E13" s="47">
        <v>390346179.29000002</v>
      </c>
    </row>
    <row r="14" spans="1:9" ht="15.75" x14ac:dyDescent="0.25">
      <c r="A14" s="43"/>
      <c r="B14" s="43"/>
      <c r="C14" s="43" t="s">
        <v>53</v>
      </c>
      <c r="D14" s="43"/>
      <c r="E14" s="28">
        <f>SUM(E11:E13)</f>
        <v>577742438.33000004</v>
      </c>
    </row>
    <row r="15" spans="1:9" ht="15.75" x14ac:dyDescent="0.25">
      <c r="A15" s="43"/>
      <c r="B15" s="43"/>
      <c r="C15" s="43" t="s">
        <v>52</v>
      </c>
      <c r="D15" s="43"/>
      <c r="E15" s="33"/>
    </row>
    <row r="16" spans="1:9" ht="15.75" x14ac:dyDescent="0.25">
      <c r="A16" s="43"/>
      <c r="B16" s="43"/>
      <c r="C16" s="43"/>
      <c r="D16" s="43" t="s">
        <v>51</v>
      </c>
      <c r="E16" s="47">
        <v>70389763.280000001</v>
      </c>
    </row>
    <row r="17" spans="1:5" ht="15.75" x14ac:dyDescent="0.25">
      <c r="A17" s="43"/>
      <c r="B17" s="43"/>
      <c r="C17" s="43"/>
      <c r="D17" s="43" t="s">
        <v>50</v>
      </c>
      <c r="E17" s="48">
        <v>29344459.350000001</v>
      </c>
    </row>
    <row r="18" spans="1:5" ht="15.75" x14ac:dyDescent="0.25">
      <c r="A18" s="43"/>
      <c r="B18" s="43"/>
      <c r="C18" s="49"/>
      <c r="D18" s="43" t="s">
        <v>49</v>
      </c>
      <c r="E18" s="47">
        <v>4129731.19</v>
      </c>
    </row>
    <row r="19" spans="1:5" ht="15.75" x14ac:dyDescent="0.25">
      <c r="A19" s="43"/>
      <c r="B19" s="43"/>
      <c r="C19" s="43" t="s">
        <v>48</v>
      </c>
      <c r="D19" s="43"/>
      <c r="E19" s="28">
        <f>SUM(E16:E18)</f>
        <v>103863953.81999999</v>
      </c>
    </row>
    <row r="20" spans="1:5" ht="15.75" x14ac:dyDescent="0.25">
      <c r="A20" s="43"/>
      <c r="B20" s="43" t="s">
        <v>47</v>
      </c>
      <c r="C20" s="43"/>
      <c r="D20" s="43"/>
      <c r="E20" s="8"/>
    </row>
    <row r="21" spans="1:5" ht="15.75" x14ac:dyDescent="0.25">
      <c r="A21" s="43"/>
      <c r="B21" s="43"/>
      <c r="C21" s="43" t="s">
        <v>46</v>
      </c>
      <c r="D21" s="43"/>
      <c r="E21" s="47">
        <v>938835782</v>
      </c>
    </row>
    <row r="22" spans="1:5" ht="15.75" x14ac:dyDescent="0.25">
      <c r="A22" s="43"/>
      <c r="B22" s="43"/>
      <c r="C22" s="43" t="s">
        <v>45</v>
      </c>
      <c r="D22" s="43"/>
      <c r="E22" s="12">
        <v>0</v>
      </c>
    </row>
    <row r="23" spans="1:5" ht="15.75" x14ac:dyDescent="0.25">
      <c r="A23" s="43"/>
      <c r="B23" s="43"/>
      <c r="C23" s="43" t="s">
        <v>44</v>
      </c>
      <c r="D23" s="43"/>
      <c r="E23" s="17"/>
    </row>
    <row r="24" spans="1:5" ht="15.75" x14ac:dyDescent="0.25">
      <c r="A24" s="43"/>
      <c r="B24" s="43"/>
      <c r="C24" s="43"/>
      <c r="D24" s="43" t="s">
        <v>43</v>
      </c>
      <c r="E24" s="47">
        <v>30516174.879999999</v>
      </c>
    </row>
    <row r="25" spans="1:5" ht="15.75" x14ac:dyDescent="0.25">
      <c r="A25" s="43"/>
      <c r="B25" s="43"/>
      <c r="C25" s="43"/>
      <c r="D25" s="43" t="s">
        <v>42</v>
      </c>
      <c r="E25" s="16">
        <v>0</v>
      </c>
    </row>
    <row r="26" spans="1:5" ht="15.75" x14ac:dyDescent="0.25">
      <c r="A26" s="43"/>
      <c r="B26" s="43"/>
      <c r="C26" s="43"/>
      <c r="D26" s="43" t="s">
        <v>41</v>
      </c>
      <c r="E26" s="50">
        <v>0</v>
      </c>
    </row>
    <row r="27" spans="1:5" ht="15.75" x14ac:dyDescent="0.25">
      <c r="A27" s="43"/>
      <c r="B27" s="43"/>
      <c r="C27" s="43"/>
      <c r="D27" s="43" t="s">
        <v>40</v>
      </c>
      <c r="E27" s="51">
        <v>0</v>
      </c>
    </row>
    <row r="28" spans="1:5" ht="15.75" x14ac:dyDescent="0.25">
      <c r="A28" s="43"/>
      <c r="B28" s="43"/>
      <c r="C28" s="43" t="s">
        <v>39</v>
      </c>
      <c r="D28" s="43"/>
      <c r="E28" s="31"/>
    </row>
    <row r="29" spans="1:5" ht="15.75" x14ac:dyDescent="0.25">
      <c r="A29" s="43"/>
      <c r="B29" s="43"/>
      <c r="C29" s="43"/>
      <c r="D29" s="43" t="s">
        <v>38</v>
      </c>
      <c r="E29" s="12">
        <v>0</v>
      </c>
    </row>
    <row r="30" spans="1:5" ht="15.75" x14ac:dyDescent="0.25">
      <c r="A30" s="43"/>
      <c r="B30" s="43"/>
      <c r="C30" s="43"/>
      <c r="D30" s="43" t="s">
        <v>37</v>
      </c>
      <c r="E30" s="51">
        <v>0</v>
      </c>
    </row>
    <row r="31" spans="1:5" ht="15.75" x14ac:dyDescent="0.25">
      <c r="A31" s="43"/>
      <c r="B31" s="43"/>
      <c r="C31" s="43" t="s">
        <v>36</v>
      </c>
      <c r="D31" s="43"/>
      <c r="E31" s="52">
        <v>0</v>
      </c>
    </row>
    <row r="32" spans="1:5" ht="15.75" x14ac:dyDescent="0.25">
      <c r="A32" s="43"/>
      <c r="B32" s="43"/>
      <c r="C32" s="43" t="s">
        <v>35</v>
      </c>
      <c r="D32" s="43"/>
      <c r="E32" s="8"/>
    </row>
    <row r="33" spans="1:5" ht="15.75" x14ac:dyDescent="0.25">
      <c r="A33" s="43"/>
      <c r="B33" s="43"/>
      <c r="C33" s="43"/>
      <c r="D33" s="43" t="s">
        <v>34</v>
      </c>
      <c r="E33" s="53">
        <v>0</v>
      </c>
    </row>
    <row r="34" spans="1:5" ht="15.75" x14ac:dyDescent="0.25">
      <c r="A34" s="43"/>
      <c r="B34" s="43"/>
      <c r="C34" s="43"/>
      <c r="D34" s="43" t="s">
        <v>33</v>
      </c>
      <c r="E34" s="12">
        <v>0</v>
      </c>
    </row>
    <row r="35" spans="1:5" ht="15.75" x14ac:dyDescent="0.25">
      <c r="A35" s="43"/>
      <c r="B35" s="43"/>
      <c r="C35" s="43"/>
      <c r="D35" s="43" t="s">
        <v>32</v>
      </c>
      <c r="E35" s="10">
        <v>0</v>
      </c>
    </row>
    <row r="36" spans="1:5" ht="15.75" x14ac:dyDescent="0.25">
      <c r="A36" s="43"/>
      <c r="B36" s="43" t="s">
        <v>31</v>
      </c>
      <c r="C36" s="43"/>
      <c r="D36" s="43"/>
      <c r="E36" s="52">
        <v>0</v>
      </c>
    </row>
    <row r="37" spans="1:5" ht="15.75" x14ac:dyDescent="0.25">
      <c r="A37" s="43"/>
      <c r="B37" s="45" t="s">
        <v>30</v>
      </c>
      <c r="C37" s="43"/>
      <c r="D37" s="43"/>
      <c r="E37" s="28">
        <f>SUM(E14,E19,E21:E36)</f>
        <v>1650958349.0300002</v>
      </c>
    </row>
    <row r="38" spans="1:5" ht="15.75" x14ac:dyDescent="0.25">
      <c r="A38" s="43"/>
      <c r="B38" s="45"/>
      <c r="C38" s="43"/>
      <c r="D38" s="43"/>
      <c r="E38" s="27"/>
    </row>
    <row r="39" spans="1:5" ht="15.75" x14ac:dyDescent="0.25">
      <c r="A39" s="45" t="s">
        <v>29</v>
      </c>
      <c r="B39" s="45"/>
      <c r="C39" s="43"/>
      <c r="D39" s="43"/>
      <c r="E39" s="16"/>
    </row>
    <row r="40" spans="1:5" ht="15.75" x14ac:dyDescent="0.25">
      <c r="A40" s="45" t="s">
        <v>28</v>
      </c>
      <c r="B40" s="43"/>
      <c r="C40" s="43"/>
      <c r="D40" s="43"/>
      <c r="E40" s="16"/>
    </row>
    <row r="41" spans="1:5" ht="15.75" x14ac:dyDescent="0.25">
      <c r="A41" s="43"/>
      <c r="B41" s="45" t="s">
        <v>10</v>
      </c>
      <c r="C41" s="43"/>
      <c r="D41" s="43"/>
      <c r="E41" s="8"/>
    </row>
    <row r="42" spans="1:5" ht="15.75" x14ac:dyDescent="0.25">
      <c r="A42" s="43"/>
      <c r="B42" s="43"/>
      <c r="C42" s="43"/>
      <c r="D42" s="43" t="s">
        <v>26</v>
      </c>
      <c r="E42" s="47">
        <v>274019386.67000002</v>
      </c>
    </row>
    <row r="43" spans="1:5" ht="15.75" x14ac:dyDescent="0.25">
      <c r="A43" s="43"/>
      <c r="B43" s="43"/>
      <c r="C43" s="43"/>
      <c r="D43" s="43" t="s">
        <v>25</v>
      </c>
      <c r="E43" s="47">
        <v>705519576.25999999</v>
      </c>
    </row>
    <row r="44" spans="1:5" ht="15.75" x14ac:dyDescent="0.25">
      <c r="A44" s="43"/>
      <c r="B44" s="43"/>
      <c r="C44" s="43"/>
      <c r="D44" s="43" t="s">
        <v>2</v>
      </c>
      <c r="E44" s="47">
        <v>28074551.199999999</v>
      </c>
    </row>
    <row r="45" spans="1:5" ht="15.75" x14ac:dyDescent="0.25">
      <c r="A45" s="43"/>
      <c r="B45" s="45" t="s">
        <v>9</v>
      </c>
      <c r="C45" s="43"/>
      <c r="D45" s="43"/>
      <c r="E45" s="8"/>
    </row>
    <row r="46" spans="1:5" ht="15.75" x14ac:dyDescent="0.25">
      <c r="A46" s="43"/>
      <c r="B46" s="43"/>
      <c r="C46" s="54"/>
      <c r="D46" s="43" t="s">
        <v>26</v>
      </c>
      <c r="E46" s="47">
        <v>14993254.43</v>
      </c>
    </row>
    <row r="47" spans="1:5" ht="15.75" x14ac:dyDescent="0.25">
      <c r="A47" s="43"/>
      <c r="B47" s="43"/>
      <c r="C47" s="43"/>
      <c r="D47" s="43" t="s">
        <v>25</v>
      </c>
      <c r="E47" s="47">
        <v>10686215.32</v>
      </c>
    </row>
    <row r="48" spans="1:5" ht="15.75" x14ac:dyDescent="0.25">
      <c r="A48" s="43"/>
      <c r="B48" s="43"/>
      <c r="C48" s="43"/>
      <c r="D48" s="43" t="s">
        <v>2</v>
      </c>
      <c r="E48" s="12">
        <v>0</v>
      </c>
    </row>
    <row r="49" spans="1:5" ht="15.75" x14ac:dyDescent="0.25">
      <c r="A49" s="43"/>
      <c r="B49" s="45" t="s">
        <v>8</v>
      </c>
      <c r="C49" s="43"/>
      <c r="D49" s="43"/>
      <c r="E49" s="10"/>
    </row>
    <row r="50" spans="1:5" ht="15.75" x14ac:dyDescent="0.25">
      <c r="A50" s="55"/>
      <c r="B50" s="55"/>
      <c r="C50" s="55"/>
      <c r="D50" s="43" t="s">
        <v>26</v>
      </c>
      <c r="E50" s="47">
        <v>85163162.069999993</v>
      </c>
    </row>
    <row r="51" spans="1:5" ht="15.75" x14ac:dyDescent="0.25">
      <c r="A51" s="43"/>
      <c r="B51" s="43"/>
      <c r="C51" s="43"/>
      <c r="D51" s="43" t="s">
        <v>25</v>
      </c>
      <c r="E51" s="47">
        <v>41298448.810000002</v>
      </c>
    </row>
    <row r="52" spans="1:5" ht="15.75" x14ac:dyDescent="0.25">
      <c r="A52" s="43"/>
      <c r="B52" s="43"/>
      <c r="C52" s="43"/>
      <c r="D52" s="43" t="s">
        <v>2</v>
      </c>
      <c r="E52" s="47">
        <v>1324247.67</v>
      </c>
    </row>
    <row r="53" spans="1:5" ht="15.75" x14ac:dyDescent="0.25">
      <c r="A53" s="43"/>
      <c r="B53" s="45" t="s">
        <v>7</v>
      </c>
      <c r="C53" s="43"/>
      <c r="D53" s="43"/>
      <c r="E53" s="10"/>
    </row>
    <row r="54" spans="1:5" ht="15.75" x14ac:dyDescent="0.25">
      <c r="A54" s="43"/>
      <c r="B54" s="43"/>
      <c r="C54" s="43"/>
      <c r="D54" s="43" t="s">
        <v>26</v>
      </c>
      <c r="E54" s="12">
        <v>0</v>
      </c>
    </row>
    <row r="55" spans="1:5" ht="15.75" x14ac:dyDescent="0.25">
      <c r="A55" s="43"/>
      <c r="B55" s="43"/>
      <c r="C55" s="43"/>
      <c r="D55" s="43" t="s">
        <v>25</v>
      </c>
      <c r="E55" s="50">
        <v>0</v>
      </c>
    </row>
    <row r="56" spans="1:5" ht="15.75" x14ac:dyDescent="0.25">
      <c r="A56" s="43"/>
      <c r="B56" s="43"/>
      <c r="C56" s="54"/>
      <c r="D56" s="43" t="s">
        <v>2</v>
      </c>
      <c r="E56" s="56">
        <v>0</v>
      </c>
    </row>
    <row r="57" spans="1:5" ht="15.75" x14ac:dyDescent="0.25">
      <c r="A57" s="43"/>
      <c r="B57" s="45" t="s">
        <v>6</v>
      </c>
      <c r="C57" s="43"/>
      <c r="D57" s="43"/>
      <c r="E57" s="25"/>
    </row>
    <row r="58" spans="1:5" ht="15.75" x14ac:dyDescent="0.25">
      <c r="A58" s="43"/>
      <c r="B58" s="43"/>
      <c r="C58" s="43"/>
      <c r="D58" s="43" t="s">
        <v>26</v>
      </c>
      <c r="E58" s="47">
        <v>28096567.370000001</v>
      </c>
    </row>
    <row r="59" spans="1:5" ht="15.75" x14ac:dyDescent="0.25">
      <c r="A59" s="43"/>
      <c r="B59" s="43"/>
      <c r="C59" s="43"/>
      <c r="D59" s="43" t="s">
        <v>25</v>
      </c>
      <c r="E59" s="47">
        <v>31217219.579999998</v>
      </c>
    </row>
    <row r="60" spans="1:5" ht="15.75" x14ac:dyDescent="0.25">
      <c r="A60" s="43"/>
      <c r="B60" s="43"/>
      <c r="C60" s="43"/>
      <c r="D60" s="43" t="s">
        <v>2</v>
      </c>
      <c r="E60" s="47">
        <v>620030</v>
      </c>
    </row>
    <row r="61" spans="1:5" ht="15.75" x14ac:dyDescent="0.25">
      <c r="A61" s="43"/>
      <c r="B61" s="45" t="s">
        <v>5</v>
      </c>
      <c r="C61" s="43"/>
      <c r="D61" s="43"/>
      <c r="E61" s="25"/>
    </row>
    <row r="62" spans="1:5" ht="15.75" x14ac:dyDescent="0.25">
      <c r="A62" s="43"/>
      <c r="B62" s="43"/>
      <c r="C62" s="43"/>
      <c r="D62" s="43" t="s">
        <v>26</v>
      </c>
      <c r="E62" s="47">
        <v>32804235.66</v>
      </c>
    </row>
    <row r="63" spans="1:5" ht="15.75" x14ac:dyDescent="0.25">
      <c r="A63" s="43"/>
      <c r="B63" s="45"/>
      <c r="C63" s="43"/>
      <c r="D63" s="43" t="s">
        <v>25</v>
      </c>
      <c r="E63" s="47">
        <v>26635066.199999999</v>
      </c>
    </row>
    <row r="64" spans="1:5" ht="15.75" x14ac:dyDescent="0.25">
      <c r="A64" s="43"/>
      <c r="B64" s="43"/>
      <c r="C64" s="43"/>
      <c r="D64" s="43" t="s">
        <v>2</v>
      </c>
      <c r="E64" s="47">
        <v>390000</v>
      </c>
    </row>
    <row r="65" spans="1:5" ht="15.75" x14ac:dyDescent="0.25">
      <c r="A65" s="43"/>
      <c r="B65" s="45" t="s">
        <v>4</v>
      </c>
      <c r="C65" s="43"/>
      <c r="D65" s="43"/>
      <c r="E65" s="10"/>
    </row>
    <row r="66" spans="1:5" ht="15.75" x14ac:dyDescent="0.25">
      <c r="A66" s="43"/>
      <c r="B66" s="43"/>
      <c r="C66" s="43"/>
      <c r="D66" s="43" t="s">
        <v>26</v>
      </c>
      <c r="E66" s="47">
        <v>73343903.870000005</v>
      </c>
    </row>
    <row r="67" spans="1:5" ht="15.75" x14ac:dyDescent="0.25">
      <c r="A67" s="43"/>
      <c r="B67" s="43"/>
      <c r="C67" s="43"/>
      <c r="D67" s="43" t="s">
        <v>25</v>
      </c>
      <c r="E67" s="47">
        <v>67252335.859999999</v>
      </c>
    </row>
    <row r="68" spans="1:5" ht="15.75" x14ac:dyDescent="0.25">
      <c r="A68" s="43"/>
      <c r="B68" s="43"/>
      <c r="C68" s="43"/>
      <c r="D68" s="43" t="s">
        <v>2</v>
      </c>
      <c r="E68" s="47">
        <v>27691764.399999999</v>
      </c>
    </row>
    <row r="69" spans="1:5" ht="15.75" x14ac:dyDescent="0.25">
      <c r="A69" s="43"/>
      <c r="B69" s="45" t="s">
        <v>27</v>
      </c>
      <c r="C69" s="43"/>
      <c r="D69" s="43"/>
      <c r="E69" s="8"/>
    </row>
    <row r="70" spans="1:5" ht="15.75" x14ac:dyDescent="0.25">
      <c r="A70" s="43"/>
      <c r="B70" s="43"/>
      <c r="C70" s="43"/>
      <c r="D70" s="43" t="s">
        <v>26</v>
      </c>
      <c r="E70" s="16">
        <v>0</v>
      </c>
    </row>
    <row r="71" spans="1:5" ht="15.75" x14ac:dyDescent="0.25">
      <c r="A71" s="43"/>
      <c r="B71" s="43"/>
      <c r="C71" s="43"/>
      <c r="D71" s="43" t="s">
        <v>25</v>
      </c>
      <c r="E71" s="16">
        <v>0</v>
      </c>
    </row>
    <row r="72" spans="1:5" ht="15.75" x14ac:dyDescent="0.25">
      <c r="A72" s="43"/>
      <c r="B72" s="43"/>
      <c r="C72" s="43"/>
      <c r="D72" s="43" t="s">
        <v>2</v>
      </c>
      <c r="E72" s="24">
        <v>0</v>
      </c>
    </row>
    <row r="73" spans="1:5" ht="15.75" x14ac:dyDescent="0.25">
      <c r="A73" s="43"/>
      <c r="B73" s="45" t="s">
        <v>24</v>
      </c>
      <c r="C73" s="43"/>
      <c r="D73" s="43"/>
      <c r="E73" s="8"/>
    </row>
    <row r="74" spans="1:5" ht="15.75" x14ac:dyDescent="0.25">
      <c r="A74" s="43"/>
      <c r="B74" s="43"/>
      <c r="C74" s="43" t="s">
        <v>23</v>
      </c>
      <c r="D74" s="43"/>
      <c r="E74" s="16"/>
    </row>
    <row r="75" spans="1:5" ht="15.75" x14ac:dyDescent="0.25">
      <c r="A75" s="43"/>
      <c r="B75" s="43"/>
      <c r="C75" s="43"/>
      <c r="D75" s="43" t="s">
        <v>22</v>
      </c>
      <c r="E75" s="47">
        <v>19371686.620000001</v>
      </c>
    </row>
    <row r="76" spans="1:5" ht="15.75" x14ac:dyDescent="0.25">
      <c r="A76" s="43"/>
      <c r="B76" s="43"/>
      <c r="C76" s="43"/>
      <c r="D76" s="43" t="s">
        <v>21</v>
      </c>
      <c r="E76" s="47">
        <v>21740634.149999999</v>
      </c>
    </row>
    <row r="77" spans="1:5" ht="15.75" x14ac:dyDescent="0.25">
      <c r="A77" s="43"/>
      <c r="B77" s="43"/>
      <c r="C77" s="57" t="s">
        <v>20</v>
      </c>
      <c r="D77" s="43"/>
      <c r="E77" s="16"/>
    </row>
    <row r="78" spans="1:5" ht="15.75" x14ac:dyDescent="0.25">
      <c r="A78" s="43"/>
      <c r="B78" s="43"/>
      <c r="C78" s="43"/>
      <c r="D78" s="43" t="s">
        <v>14</v>
      </c>
      <c r="E78" s="47">
        <v>34266553.109999999</v>
      </c>
    </row>
    <row r="79" spans="1:5" ht="16.5" thickBot="1" x14ac:dyDescent="0.3">
      <c r="A79" s="43"/>
      <c r="B79" s="43"/>
      <c r="C79" s="43"/>
      <c r="D79" s="43" t="s">
        <v>13</v>
      </c>
      <c r="E79" s="58">
        <v>15560525</v>
      </c>
    </row>
    <row r="80" spans="1:5" ht="15.75" x14ac:dyDescent="0.25">
      <c r="A80" s="43"/>
      <c r="B80" s="43"/>
      <c r="C80" s="43" t="s">
        <v>19</v>
      </c>
      <c r="D80" s="43"/>
      <c r="E80" s="17"/>
    </row>
    <row r="81" spans="1:9" ht="15.75" x14ac:dyDescent="0.25">
      <c r="A81" s="43"/>
      <c r="B81" s="43"/>
      <c r="C81" s="43"/>
      <c r="D81" s="57" t="s">
        <v>14</v>
      </c>
      <c r="E81" s="47">
        <v>148474472.69999999</v>
      </c>
      <c r="F81" s="59"/>
    </row>
    <row r="82" spans="1:9" ht="15.75" x14ac:dyDescent="0.25">
      <c r="A82" s="43"/>
      <c r="B82" s="43"/>
      <c r="C82" s="43"/>
      <c r="D82" s="57" t="s">
        <v>13</v>
      </c>
      <c r="E82" s="12">
        <v>0</v>
      </c>
    </row>
    <row r="83" spans="1:9" ht="15.75" x14ac:dyDescent="0.25">
      <c r="A83" s="43"/>
      <c r="B83" s="43"/>
      <c r="C83" s="43" t="s">
        <v>18</v>
      </c>
      <c r="D83" s="43"/>
    </row>
    <row r="84" spans="1:9" ht="15.75" x14ac:dyDescent="0.25">
      <c r="A84" s="43"/>
      <c r="B84" s="43"/>
      <c r="C84" s="43"/>
      <c r="D84" s="43" t="s">
        <v>14</v>
      </c>
      <c r="E84" s="21">
        <v>0</v>
      </c>
    </row>
    <row r="85" spans="1:9" ht="15.75" x14ac:dyDescent="0.25">
      <c r="A85" s="43"/>
      <c r="B85" s="43"/>
      <c r="C85" s="43"/>
      <c r="D85" s="43" t="s">
        <v>13</v>
      </c>
      <c r="E85" s="21">
        <v>0</v>
      </c>
    </row>
    <row r="86" spans="1:9" ht="15.75" x14ac:dyDescent="0.25">
      <c r="A86" s="43"/>
      <c r="B86" s="43"/>
      <c r="C86" s="43" t="s">
        <v>17</v>
      </c>
      <c r="D86" s="43"/>
      <c r="E86" s="16"/>
    </row>
    <row r="87" spans="1:9" ht="15.75" x14ac:dyDescent="0.25">
      <c r="A87" s="43"/>
      <c r="B87" s="43"/>
      <c r="C87" s="43"/>
      <c r="D87" s="43" t="s">
        <v>14</v>
      </c>
      <c r="E87" s="47">
        <v>4199516.3</v>
      </c>
    </row>
    <row r="88" spans="1:9" ht="15.75" x14ac:dyDescent="0.25">
      <c r="A88" s="43"/>
      <c r="B88" s="43"/>
      <c r="C88" s="43"/>
      <c r="D88" s="43" t="s">
        <v>13</v>
      </c>
      <c r="E88" s="47">
        <v>179000</v>
      </c>
    </row>
    <row r="89" spans="1:9" ht="15.75" x14ac:dyDescent="0.25">
      <c r="A89" s="43"/>
      <c r="B89" s="43"/>
      <c r="C89" s="43" t="s">
        <v>16</v>
      </c>
      <c r="D89" s="43"/>
      <c r="E89" s="16"/>
    </row>
    <row r="90" spans="1:9" ht="15.75" x14ac:dyDescent="0.25">
      <c r="A90" s="43"/>
      <c r="B90" s="43"/>
      <c r="C90" s="43"/>
      <c r="D90" s="43" t="s">
        <v>15</v>
      </c>
      <c r="E90" s="12">
        <v>0</v>
      </c>
    </row>
    <row r="91" spans="1:9" ht="15.75" x14ac:dyDescent="0.25">
      <c r="A91" s="43"/>
      <c r="B91" s="43"/>
      <c r="C91" s="43"/>
      <c r="D91" s="43" t="s">
        <v>14</v>
      </c>
      <c r="E91" s="47">
        <v>29185273.149999999</v>
      </c>
    </row>
    <row r="92" spans="1:9" ht="15.75" x14ac:dyDescent="0.25">
      <c r="A92" s="43"/>
      <c r="B92" s="43"/>
      <c r="C92" s="43"/>
      <c r="D92" s="43" t="s">
        <v>13</v>
      </c>
      <c r="E92" s="56">
        <v>0</v>
      </c>
    </row>
    <row r="93" spans="1:9" ht="15.75" x14ac:dyDescent="0.25">
      <c r="A93" s="45" t="s">
        <v>12</v>
      </c>
      <c r="D93" s="43"/>
      <c r="E93" s="19">
        <f>SUM(E41:E92)</f>
        <v>1722107626.4000001</v>
      </c>
    </row>
    <row r="94" spans="1:9" ht="15.75" x14ac:dyDescent="0.25">
      <c r="A94" s="45" t="s">
        <v>11</v>
      </c>
      <c r="B94" s="43"/>
      <c r="C94" s="45"/>
      <c r="D94" s="57"/>
      <c r="E94" s="16"/>
    </row>
    <row r="95" spans="1:9" ht="15.75" x14ac:dyDescent="0.25">
      <c r="A95" s="43"/>
      <c r="B95" s="45" t="s">
        <v>10</v>
      </c>
      <c r="C95" s="43"/>
      <c r="D95" s="43"/>
      <c r="E95" s="17"/>
      <c r="H95" s="60"/>
      <c r="I95" s="46"/>
    </row>
    <row r="96" spans="1:9" ht="15.75" x14ac:dyDescent="0.25">
      <c r="A96" s="43"/>
      <c r="B96" s="43"/>
      <c r="C96" s="43"/>
      <c r="D96" s="43" t="s">
        <v>2</v>
      </c>
      <c r="E96" s="47">
        <v>5366558.8600000003</v>
      </c>
      <c r="F96" s="60"/>
      <c r="G96" s="43"/>
      <c r="I96" s="46"/>
    </row>
    <row r="97" spans="1:9" ht="15.75" x14ac:dyDescent="0.25">
      <c r="A97" s="43"/>
      <c r="B97" s="45" t="s">
        <v>9</v>
      </c>
      <c r="C97" s="43"/>
      <c r="D97" s="43"/>
      <c r="E97" s="16"/>
      <c r="F97" s="60"/>
      <c r="G97" s="43"/>
      <c r="H97" s="60"/>
      <c r="I97" s="46"/>
    </row>
    <row r="98" spans="1:9" ht="15.75" x14ac:dyDescent="0.25">
      <c r="B98" s="43"/>
      <c r="C98" s="43"/>
      <c r="D98" s="43" t="s">
        <v>2</v>
      </c>
      <c r="E98" s="50">
        <v>0</v>
      </c>
    </row>
    <row r="99" spans="1:9" ht="15.75" customHeight="1" x14ac:dyDescent="0.25">
      <c r="B99" s="45" t="s">
        <v>8</v>
      </c>
      <c r="C99" s="43"/>
      <c r="D99" s="43"/>
      <c r="E99" s="8"/>
    </row>
    <row r="100" spans="1:9" ht="15.75" customHeight="1" x14ac:dyDescent="0.25">
      <c r="B100" s="43"/>
      <c r="C100" s="43"/>
      <c r="D100" s="43" t="s">
        <v>2</v>
      </c>
      <c r="E100" s="12">
        <v>0</v>
      </c>
    </row>
    <row r="101" spans="1:9" ht="15.75" customHeight="1" x14ac:dyDescent="0.25">
      <c r="B101" s="45" t="s">
        <v>7</v>
      </c>
      <c r="C101" s="43"/>
      <c r="D101" s="43"/>
      <c r="E101" s="8"/>
    </row>
    <row r="102" spans="1:9" ht="15.75" x14ac:dyDescent="0.25">
      <c r="B102" s="43"/>
      <c r="C102" s="54"/>
      <c r="D102" s="43" t="s">
        <v>2</v>
      </c>
      <c r="E102" s="10">
        <v>0</v>
      </c>
    </row>
    <row r="103" spans="1:9" ht="15.75" x14ac:dyDescent="0.25">
      <c r="B103" s="45" t="s">
        <v>6</v>
      </c>
      <c r="C103" s="43"/>
      <c r="D103" s="43"/>
      <c r="E103" s="8"/>
    </row>
    <row r="104" spans="1:9" ht="15.75" x14ac:dyDescent="0.25">
      <c r="B104" s="43"/>
      <c r="C104" s="43"/>
      <c r="D104" s="43" t="s">
        <v>2</v>
      </c>
      <c r="E104" s="53">
        <v>0</v>
      </c>
    </row>
    <row r="105" spans="1:9" ht="15.75" x14ac:dyDescent="0.25">
      <c r="B105" s="45" t="s">
        <v>5</v>
      </c>
      <c r="C105" s="43"/>
      <c r="D105" s="43"/>
    </row>
    <row r="106" spans="1:9" ht="15.75" x14ac:dyDescent="0.25">
      <c r="B106" s="43"/>
      <c r="C106" s="43"/>
      <c r="D106" s="43" t="s">
        <v>2</v>
      </c>
      <c r="E106" s="8">
        <v>0</v>
      </c>
    </row>
    <row r="107" spans="1:9" ht="15.75" x14ac:dyDescent="0.25">
      <c r="B107" s="45" t="s">
        <v>4</v>
      </c>
      <c r="C107" s="43"/>
      <c r="D107" s="43"/>
      <c r="E107" s="8"/>
    </row>
    <row r="108" spans="1:9" ht="15.75" x14ac:dyDescent="0.25">
      <c r="B108" s="43"/>
      <c r="C108" s="43"/>
      <c r="D108" s="43" t="s">
        <v>2</v>
      </c>
      <c r="E108" s="47">
        <v>42991759.579999998</v>
      </c>
    </row>
    <row r="109" spans="1:9" ht="15.75" x14ac:dyDescent="0.25">
      <c r="A109" s="45"/>
      <c r="B109" s="45" t="s">
        <v>3</v>
      </c>
      <c r="C109" s="43"/>
      <c r="D109" s="43"/>
      <c r="E109" s="8"/>
    </row>
    <row r="110" spans="1:9" ht="15.75" x14ac:dyDescent="0.25">
      <c r="B110" s="43"/>
      <c r="C110" s="43"/>
      <c r="D110" s="43" t="s">
        <v>2</v>
      </c>
      <c r="E110" s="61">
        <v>5588590.4000000004</v>
      </c>
      <c r="F110" s="62"/>
    </row>
    <row r="111" spans="1:9" ht="15.75" x14ac:dyDescent="0.25">
      <c r="A111" s="45" t="s">
        <v>1</v>
      </c>
      <c r="E111" s="4">
        <f>SUM(E96,E98,E100,E102,E104,E106,E108,E110)</f>
        <v>53946908.839999996</v>
      </c>
    </row>
    <row r="112" spans="1:9" ht="30" customHeight="1" x14ac:dyDescent="0.35">
      <c r="A112" s="63" t="s">
        <v>0</v>
      </c>
      <c r="B112" s="64"/>
      <c r="C112" s="64"/>
      <c r="D112" s="64"/>
      <c r="E112" s="1">
        <f>SUM(E93,E111)</f>
        <v>1776054535.24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289AF-B099-43B0-9767-FFE5731FE026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2" customWidth="1"/>
    <col min="4" max="4" width="50.7109375" style="12" customWidth="1"/>
    <col min="5" max="5" width="30.7109375" style="12" customWidth="1"/>
    <col min="6" max="9" width="20.7109375" style="12" customWidth="1"/>
    <col min="10" max="16384" width="9.140625" style="12"/>
  </cols>
  <sheetData>
    <row r="1" spans="1:9" ht="15.75" x14ac:dyDescent="0.25">
      <c r="A1" s="92" t="s">
        <v>73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63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62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43"/>
      <c r="B5" s="43"/>
      <c r="C5" s="43"/>
      <c r="D5" s="43"/>
      <c r="E5" s="44"/>
      <c r="F5" s="44"/>
      <c r="G5" s="44"/>
      <c r="H5" s="37"/>
      <c r="I5" s="37"/>
    </row>
    <row r="6" spans="1:9" ht="15.75" customHeight="1" x14ac:dyDescent="0.25">
      <c r="A6" s="92" t="s">
        <v>61</v>
      </c>
      <c r="B6" s="92"/>
      <c r="C6" s="92"/>
      <c r="D6" s="92"/>
      <c r="E6" s="94" t="s">
        <v>60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45" t="s">
        <v>59</v>
      </c>
      <c r="B8" s="43"/>
      <c r="C8" s="43"/>
      <c r="D8" s="43"/>
      <c r="E8" s="46"/>
    </row>
    <row r="9" spans="1:9" ht="15.75" x14ac:dyDescent="0.25">
      <c r="A9" s="43"/>
      <c r="B9" s="43" t="s">
        <v>58</v>
      </c>
      <c r="C9" s="43"/>
      <c r="D9" s="43"/>
      <c r="E9" s="46"/>
    </row>
    <row r="10" spans="1:9" ht="15.75" x14ac:dyDescent="0.25">
      <c r="A10" s="43"/>
      <c r="B10" s="43"/>
      <c r="C10" s="43" t="s">
        <v>57</v>
      </c>
      <c r="D10" s="43"/>
    </row>
    <row r="11" spans="1:9" ht="15.75" customHeight="1" x14ac:dyDescent="0.25">
      <c r="A11" s="43"/>
      <c r="B11" s="43"/>
      <c r="C11" s="43"/>
      <c r="D11" s="43" t="s">
        <v>56</v>
      </c>
      <c r="E11" s="65">
        <f>587978.66+5490406.08</f>
        <v>6078384.7400000002</v>
      </c>
    </row>
    <row r="12" spans="1:9" ht="15.75" x14ac:dyDescent="0.25">
      <c r="A12" s="43"/>
      <c r="B12" s="43"/>
      <c r="C12" s="43"/>
      <c r="D12" s="43" t="s">
        <v>55</v>
      </c>
      <c r="E12" s="65">
        <f>183135+5132448.45+29700+357727</f>
        <v>5703010.4500000002</v>
      </c>
    </row>
    <row r="13" spans="1:9" ht="15.75" x14ac:dyDescent="0.25">
      <c r="A13" s="43"/>
      <c r="B13" s="43"/>
      <c r="C13" s="43"/>
      <c r="D13" s="43" t="s">
        <v>54</v>
      </c>
      <c r="E13" s="66">
        <f>10102.46+750767.49+1124634.49</f>
        <v>1885504.44</v>
      </c>
    </row>
    <row r="14" spans="1:9" ht="15.75" x14ac:dyDescent="0.25">
      <c r="A14" s="43"/>
      <c r="B14" s="43"/>
      <c r="C14" s="43" t="s">
        <v>53</v>
      </c>
      <c r="D14" s="43"/>
      <c r="E14" s="28">
        <f>SUM(E11:E13)</f>
        <v>13666899.630000001</v>
      </c>
    </row>
    <row r="15" spans="1:9" ht="15.75" x14ac:dyDescent="0.25">
      <c r="A15" s="43"/>
      <c r="B15" s="43"/>
      <c r="C15" s="43" t="s">
        <v>52</v>
      </c>
      <c r="D15" s="43"/>
      <c r="E15" s="33"/>
    </row>
    <row r="16" spans="1:9" ht="15.75" x14ac:dyDescent="0.25">
      <c r="A16" s="43"/>
      <c r="B16" s="43"/>
      <c r="C16" s="43"/>
      <c r="D16" s="43" t="s">
        <v>51</v>
      </c>
      <c r="E16" s="65">
        <f>3860+430+1441698.62+429611.5+786379.43</f>
        <v>2661979.5500000003</v>
      </c>
    </row>
    <row r="17" spans="1:5" ht="15.75" x14ac:dyDescent="0.25">
      <c r="A17" s="43"/>
      <c r="B17" s="43"/>
      <c r="C17" s="43"/>
      <c r="D17" s="43" t="s">
        <v>50</v>
      </c>
      <c r="E17" s="65">
        <f>170035+418530+853060+63719+1310952.2+174890.17+140002.57</f>
        <v>3131188.94</v>
      </c>
    </row>
    <row r="18" spans="1:5" ht="15.75" x14ac:dyDescent="0.25">
      <c r="A18" s="43"/>
      <c r="B18" s="43"/>
      <c r="C18" s="49"/>
      <c r="D18" s="43" t="s">
        <v>49</v>
      </c>
      <c r="E18" s="66">
        <v>822271.07</v>
      </c>
    </row>
    <row r="19" spans="1:5" ht="15.75" x14ac:dyDescent="0.25">
      <c r="A19" s="43"/>
      <c r="B19" s="43"/>
      <c r="C19" s="43" t="s">
        <v>48</v>
      </c>
      <c r="D19" s="43"/>
      <c r="E19" s="28">
        <f>SUM(E16:E18)</f>
        <v>6615439.5600000005</v>
      </c>
    </row>
    <row r="20" spans="1:5" ht="15.75" x14ac:dyDescent="0.25">
      <c r="A20" s="43"/>
      <c r="B20" s="43" t="s">
        <v>47</v>
      </c>
      <c r="C20" s="43"/>
      <c r="D20" s="43"/>
      <c r="E20" s="8"/>
    </row>
    <row r="21" spans="1:5" ht="15.75" x14ac:dyDescent="0.25">
      <c r="A21" s="43"/>
      <c r="B21" s="43"/>
      <c r="C21" s="43" t="s">
        <v>46</v>
      </c>
      <c r="D21" s="43"/>
      <c r="E21" s="65">
        <v>532670694</v>
      </c>
    </row>
    <row r="22" spans="1:5" ht="15.75" x14ac:dyDescent="0.25">
      <c r="A22" s="43"/>
      <c r="B22" s="43"/>
      <c r="C22" s="43" t="s">
        <v>45</v>
      </c>
      <c r="D22" s="43"/>
      <c r="E22" s="65">
        <v>1833529.97</v>
      </c>
    </row>
    <row r="23" spans="1:5" ht="15.75" x14ac:dyDescent="0.25">
      <c r="A23" s="43"/>
      <c r="B23" s="43"/>
      <c r="C23" s="43" t="s">
        <v>44</v>
      </c>
      <c r="D23" s="43"/>
      <c r="E23" s="17"/>
    </row>
    <row r="24" spans="1:5" ht="15.75" x14ac:dyDescent="0.25">
      <c r="A24" s="43"/>
      <c r="B24" s="43"/>
      <c r="C24" s="43"/>
      <c r="D24" s="43" t="s">
        <v>43</v>
      </c>
      <c r="E24" s="51">
        <v>0</v>
      </c>
    </row>
    <row r="25" spans="1:5" ht="15.75" x14ac:dyDescent="0.25">
      <c r="A25" s="43"/>
      <c r="B25" s="43"/>
      <c r="C25" s="43"/>
      <c r="D25" s="43" t="s">
        <v>42</v>
      </c>
      <c r="E25" s="16">
        <v>0</v>
      </c>
    </row>
    <row r="26" spans="1:5" ht="15.75" x14ac:dyDescent="0.25">
      <c r="A26" s="43"/>
      <c r="B26" s="43"/>
      <c r="C26" s="43"/>
      <c r="D26" s="43" t="s">
        <v>41</v>
      </c>
      <c r="E26" s="50">
        <v>0</v>
      </c>
    </row>
    <row r="27" spans="1:5" ht="15.75" x14ac:dyDescent="0.25">
      <c r="A27" s="43"/>
      <c r="B27" s="43"/>
      <c r="C27" s="43"/>
      <c r="D27" s="43" t="s">
        <v>40</v>
      </c>
      <c r="E27" s="51">
        <v>0</v>
      </c>
    </row>
    <row r="28" spans="1:5" ht="15.75" x14ac:dyDescent="0.25">
      <c r="A28" s="43"/>
      <c r="B28" s="43"/>
      <c r="C28" s="43" t="s">
        <v>39</v>
      </c>
      <c r="D28" s="43"/>
      <c r="E28" s="31"/>
    </row>
    <row r="29" spans="1:5" ht="15.75" x14ac:dyDescent="0.25">
      <c r="A29" s="43"/>
      <c r="B29" s="43"/>
      <c r="C29" s="43"/>
      <c r="D29" s="43" t="s">
        <v>38</v>
      </c>
      <c r="E29" s="12">
        <v>0</v>
      </c>
    </row>
    <row r="30" spans="1:5" ht="15.75" x14ac:dyDescent="0.25">
      <c r="A30" s="43"/>
      <c r="B30" s="43"/>
      <c r="C30" s="43"/>
      <c r="D30" s="43" t="s">
        <v>37</v>
      </c>
      <c r="E30" s="51">
        <v>0</v>
      </c>
    </row>
    <row r="31" spans="1:5" ht="15.75" x14ac:dyDescent="0.25">
      <c r="A31" s="43"/>
      <c r="B31" s="43"/>
      <c r="C31" s="43" t="s">
        <v>36</v>
      </c>
      <c r="D31" s="43"/>
      <c r="E31" s="52">
        <v>0</v>
      </c>
    </row>
    <row r="32" spans="1:5" ht="15.75" x14ac:dyDescent="0.25">
      <c r="A32" s="43"/>
      <c r="B32" s="43"/>
      <c r="C32" s="43" t="s">
        <v>35</v>
      </c>
      <c r="D32" s="43"/>
      <c r="E32" s="8"/>
    </row>
    <row r="33" spans="1:5" ht="15.75" x14ac:dyDescent="0.25">
      <c r="A33" s="43"/>
      <c r="B33" s="43"/>
      <c r="C33" s="43"/>
      <c r="D33" s="43" t="s">
        <v>34</v>
      </c>
      <c r="E33" s="53">
        <v>0</v>
      </c>
    </row>
    <row r="34" spans="1:5" ht="15.75" x14ac:dyDescent="0.25">
      <c r="A34" s="43"/>
      <c r="B34" s="43"/>
      <c r="C34" s="43"/>
      <c r="D34" s="43" t="s">
        <v>33</v>
      </c>
      <c r="E34" s="12">
        <v>0</v>
      </c>
    </row>
    <row r="35" spans="1:5" ht="15.75" x14ac:dyDescent="0.25">
      <c r="A35" s="43"/>
      <c r="B35" s="43"/>
      <c r="C35" s="43"/>
      <c r="D35" s="43" t="s">
        <v>32</v>
      </c>
      <c r="E35" s="10">
        <v>0</v>
      </c>
    </row>
    <row r="36" spans="1:5" ht="15.75" x14ac:dyDescent="0.25">
      <c r="A36" s="43"/>
      <c r="B36" s="43" t="s">
        <v>31</v>
      </c>
      <c r="C36" s="43"/>
      <c r="D36" s="43"/>
      <c r="E36" s="66">
        <v>54500000</v>
      </c>
    </row>
    <row r="37" spans="1:5" ht="15.75" x14ac:dyDescent="0.25">
      <c r="A37" s="43"/>
      <c r="B37" s="45" t="s">
        <v>30</v>
      </c>
      <c r="C37" s="43"/>
      <c r="D37" s="43"/>
      <c r="E37" s="28">
        <f>SUM(E14,E19,E21:E36)</f>
        <v>609286563.16000009</v>
      </c>
    </row>
    <row r="38" spans="1:5" ht="15.75" x14ac:dyDescent="0.25">
      <c r="A38" s="43"/>
      <c r="B38" s="45"/>
      <c r="C38" s="43"/>
      <c r="D38" s="43"/>
      <c r="E38" s="27"/>
    </row>
    <row r="39" spans="1:5" ht="15.75" x14ac:dyDescent="0.25">
      <c r="A39" s="45" t="s">
        <v>29</v>
      </c>
      <c r="B39" s="45"/>
      <c r="C39" s="43"/>
      <c r="D39" s="43"/>
      <c r="E39" s="16"/>
    </row>
    <row r="40" spans="1:5" ht="15.75" x14ac:dyDescent="0.25">
      <c r="A40" s="45" t="s">
        <v>28</v>
      </c>
      <c r="B40" s="43"/>
      <c r="C40" s="43"/>
      <c r="D40" s="43"/>
      <c r="E40" s="16"/>
    </row>
    <row r="41" spans="1:5" ht="15.75" x14ac:dyDescent="0.25">
      <c r="A41" s="43"/>
      <c r="B41" s="45" t="s">
        <v>10</v>
      </c>
      <c r="C41" s="43"/>
      <c r="D41" s="43"/>
      <c r="E41" s="8"/>
    </row>
    <row r="42" spans="1:5" ht="15.75" x14ac:dyDescent="0.25">
      <c r="A42" s="43"/>
      <c r="B42" s="43"/>
      <c r="C42" s="43"/>
      <c r="D42" s="43" t="s">
        <v>26</v>
      </c>
      <c r="E42" s="65">
        <v>72260627.840000004</v>
      </c>
    </row>
    <row r="43" spans="1:5" ht="15.75" x14ac:dyDescent="0.25">
      <c r="A43" s="43"/>
      <c r="B43" s="43"/>
      <c r="C43" s="43"/>
      <c r="D43" s="43" t="s">
        <v>25</v>
      </c>
      <c r="E43" s="65">
        <v>131096931.7</v>
      </c>
    </row>
    <row r="44" spans="1:5" ht="15.75" x14ac:dyDescent="0.25">
      <c r="A44" s="43"/>
      <c r="B44" s="43"/>
      <c r="C44" s="43"/>
      <c r="D44" s="43" t="s">
        <v>2</v>
      </c>
      <c r="E44" s="66">
        <v>4456393.33</v>
      </c>
    </row>
    <row r="45" spans="1:5" ht="15.75" x14ac:dyDescent="0.25">
      <c r="A45" s="43"/>
      <c r="B45" s="45" t="s">
        <v>9</v>
      </c>
      <c r="C45" s="43"/>
      <c r="D45" s="43"/>
      <c r="E45" s="8"/>
    </row>
    <row r="46" spans="1:5" ht="15.75" x14ac:dyDescent="0.25">
      <c r="A46" s="43"/>
      <c r="B46" s="43"/>
      <c r="C46" s="54"/>
      <c r="D46" s="43" t="s">
        <v>26</v>
      </c>
      <c r="E46" s="12">
        <v>0</v>
      </c>
    </row>
    <row r="47" spans="1:5" ht="15.75" x14ac:dyDescent="0.25">
      <c r="A47" s="43"/>
      <c r="B47" s="43"/>
      <c r="C47" s="43"/>
      <c r="D47" s="43" t="s">
        <v>25</v>
      </c>
      <c r="E47" s="12">
        <v>0</v>
      </c>
    </row>
    <row r="48" spans="1:5" ht="15.75" x14ac:dyDescent="0.25">
      <c r="A48" s="43"/>
      <c r="B48" s="43"/>
      <c r="C48" s="43"/>
      <c r="D48" s="43" t="s">
        <v>2</v>
      </c>
      <c r="E48" s="12">
        <v>0</v>
      </c>
    </row>
    <row r="49" spans="1:5" ht="15.75" x14ac:dyDescent="0.25">
      <c r="A49" s="43"/>
      <c r="B49" s="45" t="s">
        <v>8</v>
      </c>
      <c r="C49" s="43"/>
      <c r="D49" s="43"/>
      <c r="E49" s="10"/>
    </row>
    <row r="50" spans="1:5" ht="15.75" x14ac:dyDescent="0.25">
      <c r="A50" s="55"/>
      <c r="B50" s="55"/>
      <c r="C50" s="55"/>
      <c r="D50" s="43" t="s">
        <v>26</v>
      </c>
      <c r="E50" s="65">
        <v>19186236.640000001</v>
      </c>
    </row>
    <row r="51" spans="1:5" ht="15.75" x14ac:dyDescent="0.25">
      <c r="A51" s="43"/>
      <c r="B51" s="43"/>
      <c r="C51" s="43"/>
      <c r="D51" s="43" t="s">
        <v>25</v>
      </c>
      <c r="E51" s="65">
        <v>9189759.5500000007</v>
      </c>
    </row>
    <row r="52" spans="1:5" ht="15.75" x14ac:dyDescent="0.25">
      <c r="A52" s="43"/>
      <c r="B52" s="43"/>
      <c r="C52" s="43"/>
      <c r="D52" s="43" t="s">
        <v>2</v>
      </c>
      <c r="E52" s="12">
        <v>0</v>
      </c>
    </row>
    <row r="53" spans="1:5" ht="15.75" x14ac:dyDescent="0.25">
      <c r="A53" s="43"/>
      <c r="B53" s="45" t="s">
        <v>7</v>
      </c>
      <c r="C53" s="43"/>
      <c r="D53" s="43"/>
      <c r="E53" s="10"/>
    </row>
    <row r="54" spans="1:5" ht="15.75" x14ac:dyDescent="0.25">
      <c r="A54" s="43"/>
      <c r="B54" s="43"/>
      <c r="C54" s="43"/>
      <c r="D54" s="43" t="s">
        <v>26</v>
      </c>
      <c r="E54" s="12">
        <v>0</v>
      </c>
    </row>
    <row r="55" spans="1:5" ht="15.75" x14ac:dyDescent="0.25">
      <c r="A55" s="43"/>
      <c r="B55" s="43"/>
      <c r="C55" s="43"/>
      <c r="D55" s="43" t="s">
        <v>25</v>
      </c>
      <c r="E55" s="50">
        <v>0</v>
      </c>
    </row>
    <row r="56" spans="1:5" ht="15.75" x14ac:dyDescent="0.25">
      <c r="A56" s="43"/>
      <c r="B56" s="43"/>
      <c r="C56" s="54"/>
      <c r="D56" s="43" t="s">
        <v>2</v>
      </c>
      <c r="E56" s="56">
        <v>0</v>
      </c>
    </row>
    <row r="57" spans="1:5" ht="15.75" x14ac:dyDescent="0.25">
      <c r="A57" s="43"/>
      <c r="B57" s="45" t="s">
        <v>6</v>
      </c>
      <c r="C57" s="43"/>
      <c r="D57" s="43"/>
      <c r="E57" s="25"/>
    </row>
    <row r="58" spans="1:5" ht="15.75" x14ac:dyDescent="0.25">
      <c r="A58" s="43"/>
      <c r="B58" s="43"/>
      <c r="C58" s="43"/>
      <c r="D58" s="43" t="s">
        <v>26</v>
      </c>
      <c r="E58" s="65">
        <v>2222523.9700000002</v>
      </c>
    </row>
    <row r="59" spans="1:5" ht="15.75" x14ac:dyDescent="0.25">
      <c r="A59" s="43"/>
      <c r="B59" s="43"/>
      <c r="C59" s="43"/>
      <c r="D59" s="43" t="s">
        <v>25</v>
      </c>
      <c r="E59" s="67">
        <v>0</v>
      </c>
    </row>
    <row r="60" spans="1:5" ht="15.75" x14ac:dyDescent="0.25">
      <c r="A60" s="43"/>
      <c r="B60" s="43"/>
      <c r="C60" s="43"/>
      <c r="D60" s="43" t="s">
        <v>2</v>
      </c>
      <c r="E60" s="53">
        <v>0</v>
      </c>
    </row>
    <row r="61" spans="1:5" ht="15.75" x14ac:dyDescent="0.25">
      <c r="A61" s="43"/>
      <c r="B61" s="45" t="s">
        <v>5</v>
      </c>
      <c r="C61" s="43"/>
      <c r="D61" s="43"/>
      <c r="E61" s="25"/>
    </row>
    <row r="62" spans="1:5" ht="15.75" x14ac:dyDescent="0.25">
      <c r="A62" s="43"/>
      <c r="B62" s="43"/>
      <c r="C62" s="43"/>
      <c r="D62" s="43" t="s">
        <v>26</v>
      </c>
      <c r="E62" s="65">
        <v>6593838.0899999999</v>
      </c>
    </row>
    <row r="63" spans="1:5" ht="15.75" x14ac:dyDescent="0.25">
      <c r="A63" s="43"/>
      <c r="B63" s="45"/>
      <c r="C63" s="43"/>
      <c r="D63" s="43" t="s">
        <v>25</v>
      </c>
      <c r="E63" s="65">
        <v>7012740.29</v>
      </c>
    </row>
    <row r="64" spans="1:5" ht="15.75" x14ac:dyDescent="0.25">
      <c r="A64" s="43"/>
      <c r="B64" s="43"/>
      <c r="C64" s="43"/>
      <c r="D64" s="43" t="s">
        <v>2</v>
      </c>
      <c r="E64" s="12">
        <v>0</v>
      </c>
    </row>
    <row r="65" spans="1:5" ht="15.75" x14ac:dyDescent="0.25">
      <c r="A65" s="43"/>
      <c r="B65" s="45" t="s">
        <v>4</v>
      </c>
      <c r="C65" s="43"/>
      <c r="D65" s="43"/>
      <c r="E65" s="10"/>
    </row>
    <row r="66" spans="1:5" ht="15.75" x14ac:dyDescent="0.25">
      <c r="A66" s="43"/>
      <c r="B66" s="43"/>
      <c r="C66" s="43"/>
      <c r="D66" s="43" t="s">
        <v>26</v>
      </c>
      <c r="E66" s="65">
        <v>17031050.68</v>
      </c>
    </row>
    <row r="67" spans="1:5" ht="15.75" x14ac:dyDescent="0.25">
      <c r="A67" s="43"/>
      <c r="B67" s="43"/>
      <c r="C67" s="43"/>
      <c r="D67" s="43" t="s">
        <v>25</v>
      </c>
      <c r="E67" s="65">
        <v>31196265.32</v>
      </c>
    </row>
    <row r="68" spans="1:5" ht="15.75" x14ac:dyDescent="0.25">
      <c r="A68" s="43"/>
      <c r="B68" s="43"/>
      <c r="C68" s="43"/>
      <c r="D68" s="43" t="s">
        <v>2</v>
      </c>
      <c r="E68" s="12">
        <v>0</v>
      </c>
    </row>
    <row r="69" spans="1:5" ht="15.75" x14ac:dyDescent="0.25">
      <c r="A69" s="43"/>
      <c r="B69" s="45" t="s">
        <v>27</v>
      </c>
      <c r="C69" s="43"/>
      <c r="D69" s="43"/>
      <c r="E69" s="8"/>
    </row>
    <row r="70" spans="1:5" ht="15.75" x14ac:dyDescent="0.25">
      <c r="A70" s="43"/>
      <c r="B70" s="43"/>
      <c r="C70" s="43"/>
      <c r="D70" s="43" t="s">
        <v>26</v>
      </c>
      <c r="E70" s="16">
        <v>0</v>
      </c>
    </row>
    <row r="71" spans="1:5" ht="15.75" x14ac:dyDescent="0.25">
      <c r="A71" s="43"/>
      <c r="B71" s="43"/>
      <c r="C71" s="43"/>
      <c r="D71" s="43" t="s">
        <v>25</v>
      </c>
      <c r="E71" s="16">
        <v>0</v>
      </c>
    </row>
    <row r="72" spans="1:5" ht="15.75" x14ac:dyDescent="0.25">
      <c r="A72" s="43"/>
      <c r="B72" s="43"/>
      <c r="C72" s="43"/>
      <c r="D72" s="43" t="s">
        <v>2</v>
      </c>
      <c r="E72" s="24">
        <v>0</v>
      </c>
    </row>
    <row r="73" spans="1:5" ht="15.75" x14ac:dyDescent="0.25">
      <c r="A73" s="43"/>
      <c r="B73" s="45" t="s">
        <v>24</v>
      </c>
      <c r="C73" s="43"/>
      <c r="D73" s="43"/>
      <c r="E73" s="8"/>
    </row>
    <row r="74" spans="1:5" ht="15.75" x14ac:dyDescent="0.25">
      <c r="A74" s="43"/>
      <c r="B74" s="43"/>
      <c r="C74" s="43" t="s">
        <v>23</v>
      </c>
      <c r="D74" s="43"/>
      <c r="E74" s="16"/>
    </row>
    <row r="75" spans="1:5" ht="15.75" x14ac:dyDescent="0.25">
      <c r="A75" s="43"/>
      <c r="B75" s="43"/>
      <c r="C75" s="43"/>
      <c r="D75" s="43" t="s">
        <v>22</v>
      </c>
      <c r="E75" s="50">
        <v>0</v>
      </c>
    </row>
    <row r="76" spans="1:5" ht="15.75" x14ac:dyDescent="0.25">
      <c r="A76" s="43"/>
      <c r="B76" s="43"/>
      <c r="C76" s="43"/>
      <c r="D76" s="43" t="s">
        <v>21</v>
      </c>
      <c r="E76" s="71">
        <v>0</v>
      </c>
    </row>
    <row r="77" spans="1:5" ht="15.75" x14ac:dyDescent="0.25">
      <c r="A77" s="43"/>
      <c r="B77" s="43"/>
      <c r="C77" s="57" t="s">
        <v>20</v>
      </c>
      <c r="D77" s="43"/>
      <c r="E77" s="16"/>
    </row>
    <row r="78" spans="1:5" ht="15.75" x14ac:dyDescent="0.25">
      <c r="A78" s="43"/>
      <c r="B78" s="43"/>
      <c r="C78" s="43"/>
      <c r="D78" s="43" t="s">
        <v>14</v>
      </c>
      <c r="E78" s="65">
        <v>23219234</v>
      </c>
    </row>
    <row r="79" spans="1:5" ht="15.75" x14ac:dyDescent="0.25">
      <c r="A79" s="43"/>
      <c r="B79" s="43"/>
      <c r="C79" s="43"/>
      <c r="D79" s="43" t="s">
        <v>13</v>
      </c>
      <c r="E79" s="65">
        <v>4086730</v>
      </c>
    </row>
    <row r="80" spans="1:5" ht="15.75" x14ac:dyDescent="0.25">
      <c r="A80" s="43"/>
      <c r="B80" s="43"/>
      <c r="C80" s="43" t="s">
        <v>19</v>
      </c>
      <c r="D80" s="43"/>
      <c r="E80" s="17"/>
    </row>
    <row r="81" spans="1:9" ht="15.75" x14ac:dyDescent="0.25">
      <c r="A81" s="43"/>
      <c r="B81" s="43"/>
      <c r="C81" s="43"/>
      <c r="D81" s="57" t="s">
        <v>14</v>
      </c>
      <c r="E81" s="12">
        <v>0</v>
      </c>
      <c r="F81" s="59"/>
    </row>
    <row r="82" spans="1:9" ht="15.75" x14ac:dyDescent="0.25">
      <c r="A82" s="43"/>
      <c r="B82" s="43"/>
      <c r="C82" s="43"/>
      <c r="D82" s="57" t="s">
        <v>13</v>
      </c>
      <c r="E82" s="65">
        <v>103588543.56</v>
      </c>
    </row>
    <row r="83" spans="1:9" ht="15.75" x14ac:dyDescent="0.25">
      <c r="A83" s="43"/>
      <c r="B83" s="43"/>
      <c r="C83" s="43" t="s">
        <v>18</v>
      </c>
      <c r="D83" s="43"/>
    </row>
    <row r="84" spans="1:9" ht="15.75" x14ac:dyDescent="0.25">
      <c r="A84" s="43"/>
      <c r="B84" s="43"/>
      <c r="C84" s="43"/>
      <c r="D84" s="43" t="s">
        <v>14</v>
      </c>
      <c r="E84" s="21">
        <v>0</v>
      </c>
    </row>
    <row r="85" spans="1:9" ht="15.75" x14ac:dyDescent="0.25">
      <c r="A85" s="43"/>
      <c r="B85" s="43"/>
      <c r="C85" s="43"/>
      <c r="D85" s="43" t="s">
        <v>13</v>
      </c>
      <c r="E85" s="21">
        <v>0</v>
      </c>
    </row>
    <row r="86" spans="1:9" ht="15.75" x14ac:dyDescent="0.25">
      <c r="A86" s="43"/>
      <c r="B86" s="43"/>
      <c r="C86" s="43" t="s">
        <v>17</v>
      </c>
      <c r="D86" s="43"/>
      <c r="E86" s="16"/>
    </row>
    <row r="87" spans="1:9" ht="15.75" x14ac:dyDescent="0.25">
      <c r="A87" s="43"/>
      <c r="B87" s="43"/>
      <c r="C87" s="43"/>
      <c r="D87" s="43" t="s">
        <v>14</v>
      </c>
      <c r="E87" s="12">
        <v>0</v>
      </c>
    </row>
    <row r="88" spans="1:9" ht="15.75" x14ac:dyDescent="0.25">
      <c r="A88" s="43"/>
      <c r="B88" s="43"/>
      <c r="C88" s="43"/>
      <c r="D88" s="43" t="s">
        <v>13</v>
      </c>
      <c r="E88" s="12">
        <v>0</v>
      </c>
    </row>
    <row r="89" spans="1:9" ht="15.75" x14ac:dyDescent="0.25">
      <c r="A89" s="43"/>
      <c r="B89" s="43"/>
      <c r="C89" s="43" t="s">
        <v>16</v>
      </c>
      <c r="D89" s="43"/>
      <c r="E89" s="16"/>
    </row>
    <row r="90" spans="1:9" ht="15.75" x14ac:dyDescent="0.25">
      <c r="A90" s="43"/>
      <c r="B90" s="43"/>
      <c r="C90" s="43"/>
      <c r="D90" s="43" t="s">
        <v>15</v>
      </c>
      <c r="E90" s="65">
        <v>5946211.5999999996</v>
      </c>
    </row>
    <row r="91" spans="1:9" ht="15.75" x14ac:dyDescent="0.25">
      <c r="A91" s="43"/>
      <c r="B91" s="43"/>
      <c r="C91" s="43"/>
      <c r="D91" s="43" t="s">
        <v>14</v>
      </c>
      <c r="E91" s="66">
        <v>38009006.479999997</v>
      </c>
    </row>
    <row r="92" spans="1:9" ht="15.75" x14ac:dyDescent="0.25">
      <c r="A92" s="43"/>
      <c r="B92" s="43"/>
      <c r="C92" s="43"/>
      <c r="D92" s="43" t="s">
        <v>13</v>
      </c>
      <c r="E92" s="65">
        <v>640800</v>
      </c>
    </row>
    <row r="93" spans="1:9" ht="15.75" x14ac:dyDescent="0.25">
      <c r="A93" s="45" t="s">
        <v>12</v>
      </c>
      <c r="D93" s="43"/>
      <c r="E93" s="19">
        <f>SUM(E41:E92)</f>
        <v>475736893.05000007</v>
      </c>
    </row>
    <row r="94" spans="1:9" ht="15.75" x14ac:dyDescent="0.25">
      <c r="A94" s="45" t="s">
        <v>11</v>
      </c>
      <c r="B94" s="43"/>
      <c r="C94" s="45"/>
      <c r="D94" s="57"/>
      <c r="E94" s="16"/>
    </row>
    <row r="95" spans="1:9" ht="15.75" x14ac:dyDescent="0.25">
      <c r="A95" s="43"/>
      <c r="B95" s="45" t="s">
        <v>10</v>
      </c>
      <c r="C95" s="43"/>
      <c r="D95" s="43"/>
      <c r="E95" s="17"/>
      <c r="H95" s="60"/>
      <c r="I95" s="46"/>
    </row>
    <row r="96" spans="1:9" ht="15.75" x14ac:dyDescent="0.25">
      <c r="A96" s="43"/>
      <c r="B96" s="43"/>
      <c r="C96" s="43"/>
      <c r="D96" s="43" t="s">
        <v>2</v>
      </c>
      <c r="E96" s="12">
        <v>0</v>
      </c>
      <c r="F96" s="60"/>
      <c r="G96" s="43"/>
      <c r="I96" s="46"/>
    </row>
    <row r="97" spans="1:9" ht="15.75" x14ac:dyDescent="0.25">
      <c r="A97" s="43"/>
      <c r="B97" s="45" t="s">
        <v>9</v>
      </c>
      <c r="C97" s="43"/>
      <c r="D97" s="43"/>
      <c r="E97" s="16"/>
      <c r="F97" s="60"/>
      <c r="G97" s="43"/>
      <c r="H97" s="60"/>
      <c r="I97" s="46"/>
    </row>
    <row r="98" spans="1:9" ht="15.75" x14ac:dyDescent="0.25">
      <c r="B98" s="43"/>
      <c r="C98" s="43"/>
      <c r="D98" s="43" t="s">
        <v>2</v>
      </c>
      <c r="E98" s="50">
        <v>0</v>
      </c>
    </row>
    <row r="99" spans="1:9" ht="15.75" customHeight="1" x14ac:dyDescent="0.25">
      <c r="B99" s="45" t="s">
        <v>8</v>
      </c>
      <c r="C99" s="43"/>
      <c r="D99" s="43"/>
      <c r="E99" s="8"/>
    </row>
    <row r="100" spans="1:9" ht="15.75" customHeight="1" x14ac:dyDescent="0.25">
      <c r="B100" s="43"/>
      <c r="C100" s="43"/>
      <c r="D100" s="43" t="s">
        <v>2</v>
      </c>
      <c r="E100" s="12">
        <v>0</v>
      </c>
    </row>
    <row r="101" spans="1:9" ht="15.75" customHeight="1" x14ac:dyDescent="0.25">
      <c r="B101" s="45" t="s">
        <v>7</v>
      </c>
      <c r="C101" s="43"/>
      <c r="D101" s="43"/>
      <c r="E101" s="8"/>
    </row>
    <row r="102" spans="1:9" ht="15.75" x14ac:dyDescent="0.25">
      <c r="B102" s="43"/>
      <c r="C102" s="54"/>
      <c r="D102" s="43" t="s">
        <v>2</v>
      </c>
      <c r="E102" s="10">
        <v>0</v>
      </c>
    </row>
    <row r="103" spans="1:9" ht="15.75" x14ac:dyDescent="0.25">
      <c r="B103" s="45" t="s">
        <v>6</v>
      </c>
      <c r="C103" s="43"/>
      <c r="D103" s="43"/>
      <c r="E103" s="8"/>
    </row>
    <row r="104" spans="1:9" ht="15.75" x14ac:dyDescent="0.25">
      <c r="B104" s="43"/>
      <c r="C104" s="43"/>
      <c r="D104" s="43" t="s">
        <v>2</v>
      </c>
      <c r="E104" s="53">
        <v>0</v>
      </c>
    </row>
    <row r="105" spans="1:9" ht="15.75" x14ac:dyDescent="0.25">
      <c r="B105" s="45" t="s">
        <v>5</v>
      </c>
      <c r="C105" s="43"/>
      <c r="D105" s="43"/>
    </row>
    <row r="106" spans="1:9" ht="15.75" x14ac:dyDescent="0.25">
      <c r="B106" s="43"/>
      <c r="C106" s="43"/>
      <c r="D106" s="43" t="s">
        <v>2</v>
      </c>
      <c r="E106" s="8">
        <v>0</v>
      </c>
    </row>
    <row r="107" spans="1:9" ht="15.75" x14ac:dyDescent="0.25">
      <c r="B107" s="45" t="s">
        <v>4</v>
      </c>
      <c r="C107" s="43"/>
      <c r="D107" s="43"/>
      <c r="E107" s="8"/>
    </row>
    <row r="108" spans="1:9" ht="15.75" x14ac:dyDescent="0.25">
      <c r="B108" s="43"/>
      <c r="C108" s="43"/>
      <c r="D108" s="43" t="s">
        <v>2</v>
      </c>
      <c r="E108" s="65">
        <v>1004288.1</v>
      </c>
    </row>
    <row r="109" spans="1:9" ht="15.75" x14ac:dyDescent="0.25">
      <c r="A109" s="45"/>
      <c r="B109" s="45" t="s">
        <v>3</v>
      </c>
      <c r="C109" s="43"/>
      <c r="D109" s="43"/>
      <c r="E109" s="8"/>
    </row>
    <row r="110" spans="1:9" ht="15.75" x14ac:dyDescent="0.25">
      <c r="B110" s="43"/>
      <c r="C110" s="43"/>
      <c r="D110" s="43" t="s">
        <v>2</v>
      </c>
      <c r="E110" s="65">
        <f>4839894.1+23069208.03</f>
        <v>27909102.130000003</v>
      </c>
      <c r="F110" s="62"/>
    </row>
    <row r="111" spans="1:9" ht="15.75" x14ac:dyDescent="0.25">
      <c r="A111" s="45" t="s">
        <v>1</v>
      </c>
      <c r="E111" s="4">
        <f>SUM(E96,E98,E100,E102,E104,E106,E108,E110)</f>
        <v>28913390.230000004</v>
      </c>
    </row>
    <row r="112" spans="1:9" ht="30" customHeight="1" x14ac:dyDescent="0.35">
      <c r="A112" s="63" t="s">
        <v>0</v>
      </c>
      <c r="B112" s="64"/>
      <c r="C112" s="64"/>
      <c r="D112" s="64"/>
      <c r="E112" s="1">
        <f>SUM(E93,E111)</f>
        <v>504650283.28000009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16DF7-81D4-48A4-AA82-25DB0384D66A}">
  <dimension ref="A1:I112"/>
  <sheetViews>
    <sheetView workbookViewId="0">
      <selection activeCell="F14" sqref="A1:XFD1048576"/>
    </sheetView>
  </sheetViews>
  <sheetFormatPr defaultRowHeight="15" x14ac:dyDescent="0.25"/>
  <cols>
    <col min="1" max="3" width="4.7109375" style="12" customWidth="1"/>
    <col min="4" max="4" width="50.7109375" style="12" customWidth="1"/>
    <col min="5" max="5" width="30.7109375" style="12" customWidth="1"/>
    <col min="6" max="9" width="20.7109375" style="12" customWidth="1"/>
    <col min="10" max="16384" width="9.140625" style="12"/>
  </cols>
  <sheetData>
    <row r="1" spans="1:9" ht="15.75" x14ac:dyDescent="0.25">
      <c r="A1" s="92" t="s">
        <v>74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63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62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43"/>
      <c r="B5" s="43"/>
      <c r="C5" s="43"/>
      <c r="D5" s="43"/>
      <c r="E5" s="44"/>
      <c r="F5" s="44"/>
      <c r="G5" s="44"/>
      <c r="H5" s="37"/>
      <c r="I5" s="37"/>
    </row>
    <row r="6" spans="1:9" ht="15.75" customHeight="1" x14ac:dyDescent="0.25">
      <c r="A6" s="92" t="s">
        <v>61</v>
      </c>
      <c r="B6" s="92"/>
      <c r="C6" s="92"/>
      <c r="D6" s="92"/>
      <c r="E6" s="94" t="s">
        <v>60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45" t="s">
        <v>59</v>
      </c>
      <c r="B8" s="43"/>
      <c r="C8" s="43"/>
      <c r="D8" s="43"/>
      <c r="E8" s="46"/>
    </row>
    <row r="9" spans="1:9" ht="15.75" x14ac:dyDescent="0.25">
      <c r="A9" s="43"/>
      <c r="B9" s="43" t="s">
        <v>58</v>
      </c>
      <c r="C9" s="43"/>
      <c r="D9" s="43"/>
      <c r="E9" s="46"/>
    </row>
    <row r="10" spans="1:9" ht="15.75" x14ac:dyDescent="0.25">
      <c r="A10" s="43"/>
      <c r="B10" s="43"/>
      <c r="C10" s="43" t="s">
        <v>57</v>
      </c>
      <c r="D10" s="43"/>
    </row>
    <row r="11" spans="1:9" ht="15.75" customHeight="1" x14ac:dyDescent="0.25">
      <c r="A11" s="43"/>
      <c r="B11" s="43"/>
      <c r="C11" s="43"/>
      <c r="D11" s="43" t="s">
        <v>56</v>
      </c>
      <c r="E11" s="12">
        <v>13744287.01</v>
      </c>
    </row>
    <row r="12" spans="1:9" ht="15.75" x14ac:dyDescent="0.25">
      <c r="A12" s="43"/>
      <c r="B12" s="43"/>
      <c r="C12" s="43"/>
      <c r="D12" s="43" t="s">
        <v>55</v>
      </c>
      <c r="E12" s="12">
        <v>37553364.530000001</v>
      </c>
    </row>
    <row r="13" spans="1:9" ht="15.75" x14ac:dyDescent="0.25">
      <c r="A13" s="43"/>
      <c r="B13" s="43"/>
      <c r="C13" s="43"/>
      <c r="D13" s="43" t="s">
        <v>54</v>
      </c>
      <c r="E13" s="12">
        <v>5794751.5</v>
      </c>
    </row>
    <row r="14" spans="1:9" ht="15.75" x14ac:dyDescent="0.25">
      <c r="A14" s="43"/>
      <c r="B14" s="43"/>
      <c r="C14" s="43" t="s">
        <v>53</v>
      </c>
      <c r="D14" s="43"/>
      <c r="E14" s="28">
        <f>SUM(E11:E13)</f>
        <v>57092403.039999999</v>
      </c>
    </row>
    <row r="15" spans="1:9" ht="15.75" x14ac:dyDescent="0.25">
      <c r="A15" s="43"/>
      <c r="B15" s="43"/>
      <c r="C15" s="43" t="s">
        <v>52</v>
      </c>
      <c r="D15" s="43"/>
      <c r="E15" s="33"/>
    </row>
    <row r="16" spans="1:9" ht="15.75" x14ac:dyDescent="0.25">
      <c r="A16" s="43"/>
      <c r="B16" s="43"/>
      <c r="C16" s="43"/>
      <c r="D16" s="43" t="s">
        <v>51</v>
      </c>
      <c r="E16" s="12">
        <v>10887019.960000001</v>
      </c>
    </row>
    <row r="17" spans="1:5" ht="15.75" x14ac:dyDescent="0.25">
      <c r="A17" s="43"/>
      <c r="B17" s="43"/>
      <c r="C17" s="43"/>
      <c r="D17" s="43" t="s">
        <v>50</v>
      </c>
      <c r="E17" s="12">
        <v>24612038.75</v>
      </c>
    </row>
    <row r="18" spans="1:5" ht="15.75" x14ac:dyDescent="0.25">
      <c r="A18" s="43"/>
      <c r="B18" s="43"/>
      <c r="C18" s="49"/>
      <c r="D18" s="43" t="s">
        <v>49</v>
      </c>
      <c r="E18" s="50">
        <v>4369880.29</v>
      </c>
    </row>
    <row r="19" spans="1:5" ht="15.75" x14ac:dyDescent="0.25">
      <c r="A19" s="43"/>
      <c r="B19" s="43"/>
      <c r="C19" s="43" t="s">
        <v>48</v>
      </c>
      <c r="D19" s="43"/>
      <c r="E19" s="28">
        <f>SUM(E16:E18)</f>
        <v>39868939</v>
      </c>
    </row>
    <row r="20" spans="1:5" ht="15.75" x14ac:dyDescent="0.25">
      <c r="A20" s="43"/>
      <c r="B20" s="43" t="s">
        <v>47</v>
      </c>
      <c r="C20" s="43"/>
      <c r="D20" s="43"/>
      <c r="E20" s="8"/>
    </row>
    <row r="21" spans="1:5" ht="15.75" x14ac:dyDescent="0.25">
      <c r="A21" s="43"/>
      <c r="B21" s="43"/>
      <c r="C21" s="43" t="s">
        <v>46</v>
      </c>
      <c r="D21" s="43"/>
      <c r="E21" s="12">
        <v>822390699</v>
      </c>
    </row>
    <row r="22" spans="1:5" ht="15.75" x14ac:dyDescent="0.25">
      <c r="A22" s="43"/>
      <c r="B22" s="43"/>
      <c r="C22" s="43" t="s">
        <v>45</v>
      </c>
      <c r="D22" s="43"/>
      <c r="E22" s="12">
        <v>1108399.1499999999</v>
      </c>
    </row>
    <row r="23" spans="1:5" ht="15.75" x14ac:dyDescent="0.25">
      <c r="A23" s="43"/>
      <c r="B23" s="43"/>
      <c r="C23" s="43" t="s">
        <v>44</v>
      </c>
      <c r="D23" s="43"/>
      <c r="E23" s="17"/>
    </row>
    <row r="24" spans="1:5" ht="15.75" x14ac:dyDescent="0.25">
      <c r="A24" s="43"/>
      <c r="B24" s="43"/>
      <c r="C24" s="43"/>
      <c r="D24" s="43" t="s">
        <v>43</v>
      </c>
      <c r="E24" s="51">
        <v>0</v>
      </c>
    </row>
    <row r="25" spans="1:5" ht="15.75" x14ac:dyDescent="0.25">
      <c r="A25" s="43"/>
      <c r="B25" s="43"/>
      <c r="C25" s="43"/>
      <c r="D25" s="43" t="s">
        <v>42</v>
      </c>
      <c r="E25" s="16">
        <v>0</v>
      </c>
    </row>
    <row r="26" spans="1:5" ht="15.75" x14ac:dyDescent="0.25">
      <c r="A26" s="43"/>
      <c r="B26" s="43"/>
      <c r="C26" s="43"/>
      <c r="D26" s="43" t="s">
        <v>41</v>
      </c>
      <c r="E26" s="50">
        <v>0</v>
      </c>
    </row>
    <row r="27" spans="1:5" ht="15.75" x14ac:dyDescent="0.25">
      <c r="A27" s="43"/>
      <c r="B27" s="43"/>
      <c r="C27" s="43"/>
      <c r="D27" s="43" t="s">
        <v>40</v>
      </c>
      <c r="E27" s="51">
        <v>0</v>
      </c>
    </row>
    <row r="28" spans="1:5" ht="15.75" x14ac:dyDescent="0.25">
      <c r="A28" s="43"/>
      <c r="B28" s="43"/>
      <c r="C28" s="43" t="s">
        <v>39</v>
      </c>
      <c r="D28" s="43"/>
      <c r="E28" s="31"/>
    </row>
    <row r="29" spans="1:5" ht="15.75" x14ac:dyDescent="0.25">
      <c r="A29" s="43"/>
      <c r="B29" s="43"/>
      <c r="C29" s="43"/>
      <c r="D29" s="43" t="s">
        <v>38</v>
      </c>
      <c r="E29" s="12">
        <v>0</v>
      </c>
    </row>
    <row r="30" spans="1:5" ht="15.75" x14ac:dyDescent="0.25">
      <c r="A30" s="43"/>
      <c r="B30" s="43"/>
      <c r="C30" s="43"/>
      <c r="D30" s="43" t="s">
        <v>37</v>
      </c>
      <c r="E30" s="51">
        <v>0</v>
      </c>
    </row>
    <row r="31" spans="1:5" ht="15.75" x14ac:dyDescent="0.25">
      <c r="A31" s="43"/>
      <c r="B31" s="43"/>
      <c r="C31" s="43" t="s">
        <v>36</v>
      </c>
      <c r="D31" s="43"/>
      <c r="E31" s="52">
        <v>23000</v>
      </c>
    </row>
    <row r="32" spans="1:5" ht="15.75" x14ac:dyDescent="0.25">
      <c r="A32" s="43"/>
      <c r="B32" s="43"/>
      <c r="C32" s="43" t="s">
        <v>35</v>
      </c>
      <c r="D32" s="43"/>
      <c r="E32" s="8"/>
    </row>
    <row r="33" spans="1:5" ht="15.75" x14ac:dyDescent="0.25">
      <c r="A33" s="43"/>
      <c r="B33" s="43"/>
      <c r="C33" s="43"/>
      <c r="D33" s="43" t="s">
        <v>34</v>
      </c>
      <c r="E33" s="53">
        <v>3695309.18</v>
      </c>
    </row>
    <row r="34" spans="1:5" ht="15.75" x14ac:dyDescent="0.25">
      <c r="A34" s="43"/>
      <c r="B34" s="43"/>
      <c r="C34" s="43"/>
      <c r="D34" s="43" t="s">
        <v>33</v>
      </c>
      <c r="E34" s="12">
        <v>0</v>
      </c>
    </row>
    <row r="35" spans="1:5" ht="15.75" x14ac:dyDescent="0.25">
      <c r="A35" s="43"/>
      <c r="B35" s="43"/>
      <c r="C35" s="43"/>
      <c r="D35" s="43" t="s">
        <v>32</v>
      </c>
      <c r="E35" s="10">
        <v>0</v>
      </c>
    </row>
    <row r="36" spans="1:5" ht="15.75" x14ac:dyDescent="0.25">
      <c r="A36" s="43"/>
      <c r="B36" s="43" t="s">
        <v>31</v>
      </c>
      <c r="C36" s="43"/>
      <c r="D36" s="43"/>
      <c r="E36" s="52">
        <v>0</v>
      </c>
    </row>
    <row r="37" spans="1:5" ht="15.75" x14ac:dyDescent="0.25">
      <c r="A37" s="43"/>
      <c r="B37" s="45" t="s">
        <v>30</v>
      </c>
      <c r="C37" s="43"/>
      <c r="D37" s="43"/>
      <c r="E37" s="28">
        <f>SUM(E14,E19,E21:E36)</f>
        <v>924178749.36999989</v>
      </c>
    </row>
    <row r="38" spans="1:5" ht="15.75" x14ac:dyDescent="0.25">
      <c r="A38" s="43"/>
      <c r="B38" s="45"/>
      <c r="C38" s="43"/>
      <c r="D38" s="43"/>
      <c r="E38" s="27"/>
    </row>
    <row r="39" spans="1:5" ht="15.75" x14ac:dyDescent="0.25">
      <c r="A39" s="45" t="s">
        <v>29</v>
      </c>
      <c r="B39" s="45"/>
      <c r="C39" s="43"/>
      <c r="D39" s="43"/>
      <c r="E39" s="16"/>
    </row>
    <row r="40" spans="1:5" ht="15.75" x14ac:dyDescent="0.25">
      <c r="A40" s="45" t="s">
        <v>28</v>
      </c>
      <c r="B40" s="43"/>
      <c r="C40" s="43"/>
      <c r="D40" s="43"/>
      <c r="E40" s="16"/>
    </row>
    <row r="41" spans="1:5" ht="15.75" x14ac:dyDescent="0.25">
      <c r="A41" s="43"/>
      <c r="B41" s="45" t="s">
        <v>10</v>
      </c>
      <c r="C41" s="43"/>
      <c r="D41" s="43"/>
      <c r="E41" s="8"/>
    </row>
    <row r="42" spans="1:5" ht="15.75" x14ac:dyDescent="0.25">
      <c r="A42" s="43"/>
      <c r="B42" s="43"/>
      <c r="C42" s="43"/>
      <c r="D42" s="43" t="s">
        <v>26</v>
      </c>
      <c r="E42" s="12">
        <v>141904584.44</v>
      </c>
    </row>
    <row r="43" spans="1:5" ht="15.75" x14ac:dyDescent="0.25">
      <c r="A43" s="43"/>
      <c r="B43" s="43"/>
      <c r="C43" s="43"/>
      <c r="D43" s="43" t="s">
        <v>25</v>
      </c>
      <c r="E43" s="12">
        <v>135684948.56999999</v>
      </c>
    </row>
    <row r="44" spans="1:5" ht="15.75" x14ac:dyDescent="0.25">
      <c r="A44" s="43"/>
      <c r="B44" s="43"/>
      <c r="C44" s="43"/>
      <c r="D44" s="43" t="s">
        <v>2</v>
      </c>
      <c r="E44" s="12">
        <v>12600155.939999999</v>
      </c>
    </row>
    <row r="45" spans="1:5" ht="15.75" x14ac:dyDescent="0.25">
      <c r="A45" s="43"/>
      <c r="B45" s="45" t="s">
        <v>9</v>
      </c>
      <c r="C45" s="43"/>
      <c r="D45" s="43"/>
      <c r="E45" s="8"/>
    </row>
    <row r="46" spans="1:5" ht="15.75" x14ac:dyDescent="0.25">
      <c r="A46" s="43"/>
      <c r="B46" s="43"/>
      <c r="C46" s="54"/>
      <c r="D46" s="43" t="s">
        <v>26</v>
      </c>
      <c r="E46" s="12">
        <v>0</v>
      </c>
    </row>
    <row r="47" spans="1:5" ht="15.75" x14ac:dyDescent="0.25">
      <c r="A47" s="43"/>
      <c r="B47" s="43"/>
      <c r="C47" s="43"/>
      <c r="D47" s="43" t="s">
        <v>25</v>
      </c>
      <c r="E47" s="12">
        <v>0</v>
      </c>
    </row>
    <row r="48" spans="1:5" ht="15.75" x14ac:dyDescent="0.25">
      <c r="A48" s="43"/>
      <c r="B48" s="43"/>
      <c r="C48" s="43"/>
      <c r="D48" s="43" t="s">
        <v>2</v>
      </c>
      <c r="E48" s="12">
        <v>0</v>
      </c>
    </row>
    <row r="49" spans="1:5" ht="15.75" x14ac:dyDescent="0.25">
      <c r="A49" s="43"/>
      <c r="B49" s="45" t="s">
        <v>8</v>
      </c>
      <c r="C49" s="43"/>
      <c r="D49" s="43"/>
      <c r="E49" s="10"/>
    </row>
    <row r="50" spans="1:5" ht="15.75" x14ac:dyDescent="0.25">
      <c r="A50" s="55"/>
      <c r="B50" s="55"/>
      <c r="C50" s="55"/>
      <c r="D50" s="43" t="s">
        <v>26</v>
      </c>
      <c r="E50" s="12">
        <v>45882150.049999997</v>
      </c>
    </row>
    <row r="51" spans="1:5" ht="15.75" x14ac:dyDescent="0.25">
      <c r="A51" s="43"/>
      <c r="B51" s="43"/>
      <c r="C51" s="43"/>
      <c r="D51" s="43" t="s">
        <v>25</v>
      </c>
      <c r="E51" s="12">
        <v>20482003.260000002</v>
      </c>
    </row>
    <row r="52" spans="1:5" ht="15.75" x14ac:dyDescent="0.25">
      <c r="A52" s="43"/>
      <c r="B52" s="43"/>
      <c r="C52" s="43"/>
      <c r="D52" s="43" t="s">
        <v>2</v>
      </c>
      <c r="E52" s="12">
        <v>621330</v>
      </c>
    </row>
    <row r="53" spans="1:5" ht="15.75" x14ac:dyDescent="0.25">
      <c r="A53" s="43"/>
      <c r="B53" s="45" t="s">
        <v>7</v>
      </c>
      <c r="C53" s="43"/>
      <c r="D53" s="43"/>
      <c r="E53" s="10"/>
    </row>
    <row r="54" spans="1:5" ht="15.75" x14ac:dyDescent="0.25">
      <c r="A54" s="43"/>
      <c r="B54" s="43"/>
      <c r="C54" s="43"/>
      <c r="D54" s="43" t="s">
        <v>26</v>
      </c>
      <c r="E54" s="12">
        <v>0</v>
      </c>
    </row>
    <row r="55" spans="1:5" ht="15.75" x14ac:dyDescent="0.25">
      <c r="A55" s="43"/>
      <c r="B55" s="43"/>
      <c r="C55" s="43"/>
      <c r="D55" s="43" t="s">
        <v>25</v>
      </c>
      <c r="E55" s="50">
        <v>0</v>
      </c>
    </row>
    <row r="56" spans="1:5" ht="15.75" x14ac:dyDescent="0.25">
      <c r="A56" s="43"/>
      <c r="B56" s="43"/>
      <c r="C56" s="54"/>
      <c r="D56" s="43" t="s">
        <v>2</v>
      </c>
      <c r="E56" s="56">
        <v>0</v>
      </c>
    </row>
    <row r="57" spans="1:5" ht="15.75" x14ac:dyDescent="0.25">
      <c r="A57" s="43"/>
      <c r="B57" s="45" t="s">
        <v>6</v>
      </c>
      <c r="C57" s="43"/>
      <c r="D57" s="43"/>
      <c r="E57" s="25"/>
    </row>
    <row r="58" spans="1:5" ht="15.75" x14ac:dyDescent="0.25">
      <c r="A58" s="43"/>
      <c r="B58" s="43"/>
      <c r="C58" s="43"/>
      <c r="D58" s="43" t="s">
        <v>26</v>
      </c>
      <c r="E58" s="53">
        <v>0</v>
      </c>
    </row>
    <row r="59" spans="1:5" ht="15.75" x14ac:dyDescent="0.25">
      <c r="A59" s="43"/>
      <c r="B59" s="43"/>
      <c r="C59" s="43"/>
      <c r="D59" s="43" t="s">
        <v>25</v>
      </c>
      <c r="E59" s="67">
        <v>0</v>
      </c>
    </row>
    <row r="60" spans="1:5" ht="15.75" x14ac:dyDescent="0.25">
      <c r="A60" s="43"/>
      <c r="B60" s="43"/>
      <c r="C60" s="43"/>
      <c r="D60" s="43" t="s">
        <v>2</v>
      </c>
      <c r="E60" s="53">
        <v>0</v>
      </c>
    </row>
    <row r="61" spans="1:5" ht="15.75" x14ac:dyDescent="0.25">
      <c r="A61" s="43"/>
      <c r="B61" s="45" t="s">
        <v>5</v>
      </c>
      <c r="C61" s="43"/>
      <c r="D61" s="43"/>
      <c r="E61" s="25"/>
    </row>
    <row r="62" spans="1:5" ht="15.75" x14ac:dyDescent="0.25">
      <c r="A62" s="43"/>
      <c r="B62" s="43"/>
      <c r="C62" s="43"/>
      <c r="D62" s="43" t="s">
        <v>26</v>
      </c>
      <c r="E62" s="12">
        <v>16365647.73</v>
      </c>
    </row>
    <row r="63" spans="1:5" ht="15.75" x14ac:dyDescent="0.25">
      <c r="A63" s="43"/>
      <c r="B63" s="45"/>
      <c r="C63" s="43"/>
      <c r="D63" s="43" t="s">
        <v>25</v>
      </c>
      <c r="E63" s="12">
        <v>56352054.640000001</v>
      </c>
    </row>
    <row r="64" spans="1:5" ht="15.75" x14ac:dyDescent="0.25">
      <c r="A64" s="43"/>
      <c r="B64" s="43"/>
      <c r="C64" s="43"/>
      <c r="D64" s="43" t="s">
        <v>2</v>
      </c>
      <c r="E64" s="12">
        <v>1398635</v>
      </c>
    </row>
    <row r="65" spans="1:5" ht="15.75" x14ac:dyDescent="0.25">
      <c r="A65" s="43"/>
      <c r="B65" s="45" t="s">
        <v>4</v>
      </c>
      <c r="C65" s="43"/>
      <c r="D65" s="43"/>
      <c r="E65" s="10"/>
    </row>
    <row r="66" spans="1:5" ht="15.75" x14ac:dyDescent="0.25">
      <c r="A66" s="43"/>
      <c r="B66" s="43"/>
      <c r="C66" s="43"/>
      <c r="D66" s="43" t="s">
        <v>26</v>
      </c>
      <c r="E66" s="12">
        <v>32566839.120000001</v>
      </c>
    </row>
    <row r="67" spans="1:5" ht="15.75" x14ac:dyDescent="0.25">
      <c r="A67" s="43"/>
      <c r="B67" s="43"/>
      <c r="C67" s="43"/>
      <c r="D67" s="43" t="s">
        <v>25</v>
      </c>
      <c r="E67" s="12">
        <v>67130022.469999999</v>
      </c>
    </row>
    <row r="68" spans="1:5" ht="15.75" x14ac:dyDescent="0.25">
      <c r="A68" s="43"/>
      <c r="B68" s="43"/>
      <c r="C68" s="43"/>
      <c r="D68" s="43" t="s">
        <v>2</v>
      </c>
      <c r="E68" s="12">
        <v>53453246.210000001</v>
      </c>
    </row>
    <row r="69" spans="1:5" ht="15.75" x14ac:dyDescent="0.25">
      <c r="A69" s="43"/>
      <c r="B69" s="45" t="s">
        <v>27</v>
      </c>
      <c r="C69" s="43"/>
      <c r="D69" s="43"/>
      <c r="E69" s="8"/>
    </row>
    <row r="70" spans="1:5" ht="15.75" x14ac:dyDescent="0.25">
      <c r="A70" s="43"/>
      <c r="B70" s="43"/>
      <c r="C70" s="43"/>
      <c r="D70" s="43" t="s">
        <v>26</v>
      </c>
      <c r="E70" s="16">
        <v>0</v>
      </c>
    </row>
    <row r="71" spans="1:5" ht="15.75" x14ac:dyDescent="0.25">
      <c r="A71" s="43"/>
      <c r="B71" s="43"/>
      <c r="C71" s="43"/>
      <c r="D71" s="43" t="s">
        <v>25</v>
      </c>
      <c r="E71" s="16">
        <v>0</v>
      </c>
    </row>
    <row r="72" spans="1:5" ht="15.75" x14ac:dyDescent="0.25">
      <c r="A72" s="43"/>
      <c r="B72" s="43"/>
      <c r="C72" s="43"/>
      <c r="D72" s="43" t="s">
        <v>2</v>
      </c>
      <c r="E72" s="24">
        <v>0</v>
      </c>
    </row>
    <row r="73" spans="1:5" ht="15.75" x14ac:dyDescent="0.25">
      <c r="A73" s="43"/>
      <c r="B73" s="45" t="s">
        <v>24</v>
      </c>
      <c r="C73" s="43"/>
      <c r="D73" s="43"/>
      <c r="E73" s="8"/>
    </row>
    <row r="74" spans="1:5" ht="15.75" x14ac:dyDescent="0.25">
      <c r="A74" s="43"/>
      <c r="B74" s="43"/>
      <c r="C74" s="43" t="s">
        <v>23</v>
      </c>
      <c r="D74" s="43"/>
      <c r="E74" s="16"/>
    </row>
    <row r="75" spans="1:5" ht="15.75" x14ac:dyDescent="0.25">
      <c r="A75" s="43"/>
      <c r="B75" s="43"/>
      <c r="C75" s="43"/>
      <c r="D75" s="43" t="s">
        <v>22</v>
      </c>
      <c r="E75" s="50">
        <v>0</v>
      </c>
    </row>
    <row r="76" spans="1:5" ht="15.75" x14ac:dyDescent="0.25">
      <c r="A76" s="43"/>
      <c r="B76" s="43"/>
      <c r="C76" s="43"/>
      <c r="D76" s="43" t="s">
        <v>21</v>
      </c>
      <c r="E76" s="71">
        <v>0</v>
      </c>
    </row>
    <row r="77" spans="1:5" ht="15.75" x14ac:dyDescent="0.25">
      <c r="A77" s="43"/>
      <c r="B77" s="43"/>
      <c r="C77" s="57" t="s">
        <v>20</v>
      </c>
      <c r="D77" s="43"/>
      <c r="E77" s="16"/>
    </row>
    <row r="78" spans="1:5" ht="15.75" x14ac:dyDescent="0.25">
      <c r="A78" s="43"/>
      <c r="B78" s="43"/>
      <c r="C78" s="43"/>
      <c r="D78" s="43" t="s">
        <v>14</v>
      </c>
      <c r="E78" s="12">
        <v>2822030.96</v>
      </c>
    </row>
    <row r="79" spans="1:5" ht="15.75" x14ac:dyDescent="0.25">
      <c r="A79" s="43"/>
      <c r="B79" s="43"/>
      <c r="C79" s="43"/>
      <c r="D79" s="43" t="s">
        <v>13</v>
      </c>
      <c r="E79" s="50">
        <v>7823082</v>
      </c>
    </row>
    <row r="80" spans="1:5" ht="15.75" x14ac:dyDescent="0.25">
      <c r="A80" s="43"/>
      <c r="B80" s="43"/>
      <c r="C80" s="43" t="s">
        <v>19</v>
      </c>
      <c r="D80" s="43"/>
      <c r="E80" s="17"/>
    </row>
    <row r="81" spans="1:9" ht="15.75" x14ac:dyDescent="0.25">
      <c r="A81" s="43"/>
      <c r="B81" s="43"/>
      <c r="C81" s="43"/>
      <c r="D81" s="57" t="s">
        <v>14</v>
      </c>
      <c r="E81" s="12">
        <v>96884262.549999997</v>
      </c>
      <c r="F81" s="59"/>
    </row>
    <row r="82" spans="1:9" ht="15.75" x14ac:dyDescent="0.25">
      <c r="A82" s="43"/>
      <c r="B82" s="43"/>
      <c r="C82" s="43"/>
      <c r="D82" s="57" t="s">
        <v>13</v>
      </c>
      <c r="E82" s="12">
        <v>0</v>
      </c>
    </row>
    <row r="83" spans="1:9" ht="15.75" x14ac:dyDescent="0.25">
      <c r="A83" s="43"/>
      <c r="B83" s="43"/>
      <c r="C83" s="43" t="s">
        <v>18</v>
      </c>
      <c r="D83" s="43"/>
    </row>
    <row r="84" spans="1:9" ht="15.75" x14ac:dyDescent="0.25">
      <c r="A84" s="43"/>
      <c r="B84" s="43"/>
      <c r="C84" s="43"/>
      <c r="D84" s="43" t="s">
        <v>14</v>
      </c>
      <c r="E84" s="21">
        <v>0</v>
      </c>
    </row>
    <row r="85" spans="1:9" ht="15.75" x14ac:dyDescent="0.25">
      <c r="A85" s="43"/>
      <c r="B85" s="43"/>
      <c r="C85" s="43"/>
      <c r="D85" s="43" t="s">
        <v>13</v>
      </c>
      <c r="E85" s="21">
        <v>0</v>
      </c>
    </row>
    <row r="86" spans="1:9" ht="15.75" x14ac:dyDescent="0.25">
      <c r="A86" s="43"/>
      <c r="B86" s="43"/>
      <c r="C86" s="43" t="s">
        <v>17</v>
      </c>
      <c r="D86" s="43"/>
      <c r="E86" s="16"/>
    </row>
    <row r="87" spans="1:9" ht="15.75" x14ac:dyDescent="0.25">
      <c r="A87" s="43"/>
      <c r="B87" s="43"/>
      <c r="C87" s="43"/>
      <c r="D87" s="43" t="s">
        <v>14</v>
      </c>
      <c r="E87" s="12">
        <v>2455197</v>
      </c>
    </row>
    <row r="88" spans="1:9" ht="15.75" x14ac:dyDescent="0.25">
      <c r="A88" s="43"/>
      <c r="B88" s="43"/>
      <c r="C88" s="43"/>
      <c r="D88" s="43" t="s">
        <v>13</v>
      </c>
      <c r="E88" s="12">
        <v>0</v>
      </c>
    </row>
    <row r="89" spans="1:9" ht="15.75" x14ac:dyDescent="0.25">
      <c r="A89" s="43"/>
      <c r="B89" s="43"/>
      <c r="C89" s="43" t="s">
        <v>16</v>
      </c>
      <c r="D89" s="43"/>
      <c r="E89" s="16"/>
    </row>
    <row r="90" spans="1:9" ht="15.75" x14ac:dyDescent="0.25">
      <c r="A90" s="43"/>
      <c r="B90" s="43"/>
      <c r="C90" s="43"/>
      <c r="D90" s="43" t="s">
        <v>15</v>
      </c>
      <c r="E90" s="12">
        <v>0</v>
      </c>
    </row>
    <row r="91" spans="1:9" ht="15.75" x14ac:dyDescent="0.25">
      <c r="A91" s="43"/>
      <c r="B91" s="43"/>
      <c r="C91" s="43"/>
      <c r="D91" s="43" t="s">
        <v>14</v>
      </c>
      <c r="E91" s="12">
        <v>0</v>
      </c>
    </row>
    <row r="92" spans="1:9" ht="15.75" x14ac:dyDescent="0.25">
      <c r="A92" s="43"/>
      <c r="B92" s="43"/>
      <c r="C92" s="43"/>
      <c r="D92" s="43" t="s">
        <v>13</v>
      </c>
      <c r="E92" s="56">
        <v>0</v>
      </c>
    </row>
    <row r="93" spans="1:9" ht="15.75" x14ac:dyDescent="0.25">
      <c r="A93" s="45" t="s">
        <v>12</v>
      </c>
      <c r="D93" s="43"/>
      <c r="E93" s="19">
        <f>SUM(E41:E92)</f>
        <v>694426189.94000006</v>
      </c>
    </row>
    <row r="94" spans="1:9" ht="15.75" x14ac:dyDescent="0.25">
      <c r="A94" s="45" t="s">
        <v>11</v>
      </c>
      <c r="B94" s="43"/>
      <c r="C94" s="45"/>
      <c r="D94" s="57"/>
      <c r="E94" s="16"/>
    </row>
    <row r="95" spans="1:9" ht="15.75" x14ac:dyDescent="0.25">
      <c r="A95" s="43"/>
      <c r="B95" s="45" t="s">
        <v>10</v>
      </c>
      <c r="C95" s="43"/>
      <c r="D95" s="43"/>
      <c r="E95" s="17"/>
      <c r="H95" s="60"/>
      <c r="I95" s="46"/>
    </row>
    <row r="96" spans="1:9" ht="15.75" x14ac:dyDescent="0.25">
      <c r="A96" s="43"/>
      <c r="B96" s="43"/>
      <c r="C96" s="43"/>
      <c r="D96" s="43" t="s">
        <v>2</v>
      </c>
      <c r="E96" s="12">
        <v>0</v>
      </c>
      <c r="F96" s="60"/>
      <c r="G96" s="43"/>
      <c r="I96" s="46"/>
    </row>
    <row r="97" spans="1:9" ht="15.75" x14ac:dyDescent="0.25">
      <c r="A97" s="43"/>
      <c r="B97" s="45" t="s">
        <v>9</v>
      </c>
      <c r="C97" s="43"/>
      <c r="D97" s="43"/>
      <c r="E97" s="16"/>
      <c r="F97" s="60"/>
      <c r="G97" s="43"/>
      <c r="H97" s="60"/>
      <c r="I97" s="46"/>
    </row>
    <row r="98" spans="1:9" ht="15.75" x14ac:dyDescent="0.25">
      <c r="B98" s="43"/>
      <c r="C98" s="43"/>
      <c r="D98" s="43" t="s">
        <v>2</v>
      </c>
      <c r="E98" s="50">
        <v>0</v>
      </c>
    </row>
    <row r="99" spans="1:9" ht="15.75" customHeight="1" x14ac:dyDescent="0.25">
      <c r="B99" s="45" t="s">
        <v>8</v>
      </c>
      <c r="C99" s="43"/>
      <c r="D99" s="43"/>
      <c r="E99" s="8"/>
    </row>
    <row r="100" spans="1:9" ht="15.75" customHeight="1" x14ac:dyDescent="0.25">
      <c r="B100" s="43"/>
      <c r="C100" s="43"/>
      <c r="D100" s="43" t="s">
        <v>2</v>
      </c>
      <c r="E100" s="12">
        <v>0</v>
      </c>
    </row>
    <row r="101" spans="1:9" ht="15.75" customHeight="1" x14ac:dyDescent="0.25">
      <c r="B101" s="45" t="s">
        <v>7</v>
      </c>
      <c r="C101" s="43"/>
      <c r="D101" s="43"/>
      <c r="E101" s="8"/>
    </row>
    <row r="102" spans="1:9" ht="15.75" x14ac:dyDescent="0.25">
      <c r="B102" s="43"/>
      <c r="C102" s="54"/>
      <c r="D102" s="43" t="s">
        <v>2</v>
      </c>
      <c r="E102" s="10">
        <v>0</v>
      </c>
    </row>
    <row r="103" spans="1:9" ht="15.75" x14ac:dyDescent="0.25">
      <c r="B103" s="45" t="s">
        <v>6</v>
      </c>
      <c r="C103" s="43"/>
      <c r="D103" s="43"/>
      <c r="E103" s="8"/>
    </row>
    <row r="104" spans="1:9" ht="15.75" x14ac:dyDescent="0.25">
      <c r="B104" s="43"/>
      <c r="C104" s="43"/>
      <c r="D104" s="43" t="s">
        <v>2</v>
      </c>
      <c r="E104" s="53">
        <v>0</v>
      </c>
    </row>
    <row r="105" spans="1:9" ht="15.75" x14ac:dyDescent="0.25">
      <c r="B105" s="45" t="s">
        <v>5</v>
      </c>
      <c r="C105" s="43"/>
      <c r="D105" s="43"/>
    </row>
    <row r="106" spans="1:9" ht="15.75" x14ac:dyDescent="0.25">
      <c r="B106" s="43"/>
      <c r="C106" s="43"/>
      <c r="D106" s="43" t="s">
        <v>2</v>
      </c>
      <c r="E106" s="8">
        <v>0</v>
      </c>
    </row>
    <row r="107" spans="1:9" ht="15.75" x14ac:dyDescent="0.25">
      <c r="B107" s="45" t="s">
        <v>4</v>
      </c>
      <c r="C107" s="43"/>
      <c r="D107" s="43"/>
      <c r="E107" s="8"/>
    </row>
    <row r="108" spans="1:9" ht="15.75" x14ac:dyDescent="0.25">
      <c r="B108" s="43"/>
      <c r="C108" s="43"/>
      <c r="D108" s="43" t="s">
        <v>2</v>
      </c>
      <c r="E108" s="12">
        <v>0</v>
      </c>
    </row>
    <row r="109" spans="1:9" ht="15.75" x14ac:dyDescent="0.25">
      <c r="A109" s="45"/>
      <c r="B109" s="45" t="s">
        <v>3</v>
      </c>
      <c r="C109" s="43"/>
      <c r="D109" s="43"/>
      <c r="E109" s="8"/>
    </row>
    <row r="110" spans="1:9" ht="15.75" x14ac:dyDescent="0.25">
      <c r="B110" s="43"/>
      <c r="C110" s="43"/>
      <c r="D110" s="43" t="s">
        <v>2</v>
      </c>
      <c r="E110" s="12">
        <v>0</v>
      </c>
      <c r="F110" s="62"/>
    </row>
    <row r="111" spans="1:9" ht="15.75" x14ac:dyDescent="0.25">
      <c r="A111" s="45" t="s">
        <v>1</v>
      </c>
      <c r="E111" s="4">
        <f>SUM(E96,E98,E100,E102,E104,E106,E108,E110)</f>
        <v>0</v>
      </c>
    </row>
    <row r="112" spans="1:9" ht="30" customHeight="1" x14ac:dyDescent="0.35">
      <c r="A112" s="63" t="s">
        <v>0</v>
      </c>
      <c r="B112" s="64"/>
      <c r="C112" s="64"/>
      <c r="D112" s="64"/>
      <c r="E112" s="1">
        <f>SUM(E93,E111)</f>
        <v>694426189.94000006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AD5C9-F430-45B7-8873-551817063EC9}">
  <dimension ref="A1:I112"/>
  <sheetViews>
    <sheetView workbookViewId="0">
      <selection activeCell="E25" sqref="E25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6" t="s">
        <v>75</v>
      </c>
      <c r="B1" s="96"/>
      <c r="C1" s="96"/>
      <c r="D1" s="96"/>
      <c r="E1" s="96"/>
      <c r="F1" s="96"/>
      <c r="G1" s="96"/>
      <c r="H1" s="96"/>
      <c r="I1" s="96"/>
    </row>
    <row r="2" spans="1:9" ht="15.75" x14ac:dyDescent="0.25">
      <c r="A2" s="97" t="s">
        <v>63</v>
      </c>
      <c r="B2" s="97"/>
      <c r="C2" s="97"/>
      <c r="D2" s="97"/>
      <c r="E2" s="97"/>
      <c r="F2" s="97"/>
      <c r="G2" s="97"/>
      <c r="H2" s="97"/>
      <c r="I2" s="97"/>
    </row>
    <row r="3" spans="1:9" ht="15.75" x14ac:dyDescent="0.25">
      <c r="A3" s="96" t="s">
        <v>62</v>
      </c>
      <c r="B3" s="96"/>
      <c r="C3" s="96"/>
      <c r="D3" s="96"/>
      <c r="E3" s="96"/>
      <c r="F3" s="96"/>
      <c r="G3" s="96"/>
      <c r="H3" s="96"/>
      <c r="I3" s="96"/>
    </row>
    <row r="4" spans="1:9" ht="15.75" x14ac:dyDescent="0.25">
      <c r="A4" s="96"/>
      <c r="B4" s="96"/>
      <c r="C4" s="96"/>
      <c r="D4" s="96"/>
      <c r="E4" s="96"/>
      <c r="F4" s="96"/>
      <c r="G4" s="96"/>
      <c r="H4" s="96"/>
      <c r="I4" s="96"/>
    </row>
    <row r="5" spans="1:9" ht="15.75" x14ac:dyDescent="0.25">
      <c r="A5" s="34"/>
      <c r="B5" s="34"/>
      <c r="C5" s="34"/>
      <c r="D5" s="34"/>
      <c r="E5" s="40"/>
      <c r="F5" s="40"/>
      <c r="G5" s="39"/>
      <c r="H5" s="38"/>
      <c r="I5" s="37"/>
    </row>
    <row r="6" spans="1:9" ht="15.75" customHeight="1" x14ac:dyDescent="0.25">
      <c r="A6" s="96" t="s">
        <v>61</v>
      </c>
      <c r="B6" s="96"/>
      <c r="C6" s="96"/>
      <c r="D6" s="96"/>
      <c r="E6" s="98" t="s">
        <v>60</v>
      </c>
    </row>
    <row r="7" spans="1:9" ht="15" customHeight="1" x14ac:dyDescent="0.25">
      <c r="A7" s="96"/>
      <c r="B7" s="96"/>
      <c r="C7" s="96"/>
      <c r="D7" s="96"/>
      <c r="E7" s="99"/>
    </row>
    <row r="8" spans="1:9" ht="15.75" x14ac:dyDescent="0.25">
      <c r="A8" s="36" t="s">
        <v>59</v>
      </c>
      <c r="B8" s="34"/>
      <c r="C8" s="34"/>
      <c r="D8" s="34"/>
      <c r="E8" s="35"/>
    </row>
    <row r="9" spans="1:9" ht="15.75" x14ac:dyDescent="0.25">
      <c r="A9" s="34"/>
      <c r="B9" s="34" t="s">
        <v>58</v>
      </c>
      <c r="C9" s="34"/>
      <c r="D9" s="34"/>
      <c r="E9" s="35"/>
    </row>
    <row r="10" spans="1:9" ht="15.75" x14ac:dyDescent="0.25">
      <c r="A10" s="34"/>
      <c r="B10" s="34"/>
      <c r="C10" s="34" t="s">
        <v>57</v>
      </c>
      <c r="D10" s="34"/>
    </row>
    <row r="11" spans="1:9" ht="15.75" customHeight="1" x14ac:dyDescent="0.25">
      <c r="A11" s="7"/>
      <c r="B11" s="7"/>
      <c r="C11" s="7"/>
      <c r="D11" s="7" t="s">
        <v>56</v>
      </c>
      <c r="E11" s="12"/>
    </row>
    <row r="12" spans="1:9" ht="15.75" x14ac:dyDescent="0.25">
      <c r="A12" s="7"/>
      <c r="B12" s="7"/>
      <c r="C12" s="7"/>
      <c r="D12" s="7" t="s">
        <v>55</v>
      </c>
      <c r="E12" s="12"/>
    </row>
    <row r="13" spans="1:9" ht="15.75" x14ac:dyDescent="0.25">
      <c r="A13" s="7"/>
      <c r="B13" s="7"/>
      <c r="C13" s="7"/>
      <c r="D13" s="7" t="s">
        <v>54</v>
      </c>
      <c r="E13" s="12"/>
    </row>
    <row r="14" spans="1:9" ht="15.75" x14ac:dyDescent="0.25">
      <c r="A14" s="7"/>
      <c r="B14" s="7"/>
      <c r="C14" s="7" t="s">
        <v>53</v>
      </c>
      <c r="D14" s="7"/>
      <c r="E14" s="28">
        <f>SUM(E11:E13)</f>
        <v>0</v>
      </c>
    </row>
    <row r="15" spans="1:9" ht="15.75" x14ac:dyDescent="0.25">
      <c r="A15" s="7"/>
      <c r="B15" s="7"/>
      <c r="C15" s="7" t="s">
        <v>52</v>
      </c>
      <c r="D15" s="7"/>
      <c r="E15" s="33"/>
    </row>
    <row r="16" spans="1:9" ht="15.75" x14ac:dyDescent="0.25">
      <c r="A16" s="7"/>
      <c r="B16" s="7"/>
      <c r="C16" s="7"/>
      <c r="D16" s="7" t="s">
        <v>51</v>
      </c>
      <c r="E16" s="12"/>
    </row>
    <row r="17" spans="1:5" ht="15.75" x14ac:dyDescent="0.25">
      <c r="A17" s="7"/>
      <c r="B17" s="7"/>
      <c r="C17" s="7"/>
      <c r="D17" s="7" t="s">
        <v>50</v>
      </c>
      <c r="E17" s="12"/>
    </row>
    <row r="18" spans="1:5" ht="15.75" x14ac:dyDescent="0.25">
      <c r="A18" s="7"/>
      <c r="B18" s="7"/>
      <c r="C18" s="32"/>
      <c r="D18" s="7" t="s">
        <v>49</v>
      </c>
      <c r="E18" s="13"/>
    </row>
    <row r="19" spans="1:5" ht="15.75" x14ac:dyDescent="0.25">
      <c r="A19" s="7"/>
      <c r="B19" s="7"/>
      <c r="C19" s="7" t="s">
        <v>48</v>
      </c>
      <c r="D19" s="7"/>
      <c r="E19" s="28">
        <f>SUM(E16:E18)</f>
        <v>0</v>
      </c>
    </row>
    <row r="20" spans="1:5" ht="15.75" x14ac:dyDescent="0.25">
      <c r="A20" s="7"/>
      <c r="B20" s="7" t="s">
        <v>47</v>
      </c>
      <c r="C20" s="7"/>
      <c r="D20" s="7"/>
      <c r="E20" s="8"/>
    </row>
    <row r="21" spans="1:5" ht="15.75" x14ac:dyDescent="0.25">
      <c r="A21" s="7"/>
      <c r="B21" s="7"/>
      <c r="C21" s="7" t="s">
        <v>46</v>
      </c>
      <c r="D21" s="7"/>
      <c r="E21" s="12"/>
    </row>
    <row r="22" spans="1:5" ht="15.75" x14ac:dyDescent="0.25">
      <c r="A22" s="7"/>
      <c r="B22" s="7"/>
      <c r="C22" s="7" t="s">
        <v>45</v>
      </c>
      <c r="D22" s="7"/>
      <c r="E22" s="12"/>
    </row>
    <row r="23" spans="1:5" ht="15.75" x14ac:dyDescent="0.25">
      <c r="A23" s="7"/>
      <c r="B23" s="7"/>
      <c r="C23" s="7" t="s">
        <v>44</v>
      </c>
      <c r="D23" s="7"/>
      <c r="E23" s="17"/>
    </row>
    <row r="24" spans="1:5" ht="15.75" x14ac:dyDescent="0.25">
      <c r="A24" s="7"/>
      <c r="B24" s="7"/>
      <c r="C24" s="7"/>
      <c r="D24" s="7" t="s">
        <v>43</v>
      </c>
      <c r="E24" s="30"/>
    </row>
    <row r="25" spans="1:5" ht="15.75" x14ac:dyDescent="0.25">
      <c r="A25" s="7"/>
      <c r="B25" s="7"/>
      <c r="C25" s="7"/>
      <c r="D25" s="7" t="s">
        <v>42</v>
      </c>
      <c r="E25" s="16"/>
    </row>
    <row r="26" spans="1:5" ht="15.75" x14ac:dyDescent="0.25">
      <c r="A26" s="7"/>
      <c r="B26" s="7"/>
      <c r="C26" s="7"/>
      <c r="D26" s="7" t="s">
        <v>41</v>
      </c>
      <c r="E26" s="13"/>
    </row>
    <row r="27" spans="1:5" ht="15.75" x14ac:dyDescent="0.25">
      <c r="A27" s="7"/>
      <c r="B27" s="7"/>
      <c r="C27" s="7"/>
      <c r="D27" s="7" t="s">
        <v>40</v>
      </c>
      <c r="E27" s="30"/>
    </row>
    <row r="28" spans="1:5" ht="15.75" x14ac:dyDescent="0.25">
      <c r="A28" s="7"/>
      <c r="B28" s="7"/>
      <c r="C28" s="7" t="s">
        <v>39</v>
      </c>
      <c r="D28" s="7"/>
      <c r="E28" s="31"/>
    </row>
    <row r="29" spans="1:5" ht="15.75" x14ac:dyDescent="0.25">
      <c r="A29" s="7"/>
      <c r="B29" s="7"/>
      <c r="C29" s="7"/>
      <c r="D29" s="7" t="s">
        <v>38</v>
      </c>
      <c r="E29" s="12"/>
    </row>
    <row r="30" spans="1:5" ht="15.75" x14ac:dyDescent="0.25">
      <c r="A30" s="7"/>
      <c r="B30" s="7"/>
      <c r="C30" s="7"/>
      <c r="D30" s="7" t="s">
        <v>37</v>
      </c>
      <c r="E30" s="30"/>
    </row>
    <row r="31" spans="1:5" ht="15.75" x14ac:dyDescent="0.25">
      <c r="A31" s="7"/>
      <c r="B31" s="7"/>
      <c r="C31" s="7" t="s">
        <v>36</v>
      </c>
      <c r="D31" s="7"/>
      <c r="E31" s="29"/>
    </row>
    <row r="32" spans="1:5" ht="15.75" x14ac:dyDescent="0.25">
      <c r="A32" s="7"/>
      <c r="B32" s="7"/>
      <c r="C32" s="7" t="s">
        <v>35</v>
      </c>
      <c r="D32" s="7"/>
      <c r="E32" s="8"/>
    </row>
    <row r="33" spans="1:7" ht="15.75" x14ac:dyDescent="0.25">
      <c r="A33" s="7"/>
      <c r="B33" s="7"/>
      <c r="C33" s="7"/>
      <c r="D33" s="7" t="s">
        <v>34</v>
      </c>
      <c r="E33" s="9"/>
    </row>
    <row r="34" spans="1:7" ht="15.75" x14ac:dyDescent="0.25">
      <c r="A34" s="7"/>
      <c r="B34" s="7"/>
      <c r="C34" s="7"/>
      <c r="D34" s="7" t="s">
        <v>33</v>
      </c>
      <c r="E34" s="12"/>
    </row>
    <row r="35" spans="1:7" ht="15.75" x14ac:dyDescent="0.25">
      <c r="A35" s="7"/>
      <c r="B35" s="7"/>
      <c r="C35" s="7"/>
      <c r="D35" s="7" t="s">
        <v>32</v>
      </c>
      <c r="E35" s="10"/>
    </row>
    <row r="36" spans="1:7" ht="15.75" x14ac:dyDescent="0.25">
      <c r="A36" s="7"/>
      <c r="B36" s="7" t="s">
        <v>31</v>
      </c>
      <c r="C36" s="7"/>
      <c r="D36" s="7"/>
      <c r="E36" s="29"/>
    </row>
    <row r="37" spans="1:7" ht="15.75" x14ac:dyDescent="0.25">
      <c r="A37" s="7"/>
      <c r="B37" s="5" t="s">
        <v>30</v>
      </c>
      <c r="C37" s="7"/>
      <c r="D37" s="7"/>
      <c r="E37" s="28">
        <f>SUM(E14,E19,E21:E36)</f>
        <v>0</v>
      </c>
    </row>
    <row r="38" spans="1:7" ht="15.75" x14ac:dyDescent="0.25">
      <c r="A38" s="7"/>
      <c r="B38" s="5"/>
      <c r="C38" s="7"/>
      <c r="D38" s="7"/>
      <c r="E38" s="27"/>
    </row>
    <row r="39" spans="1:7" ht="15.75" x14ac:dyDescent="0.25">
      <c r="A39" s="5" t="s">
        <v>29</v>
      </c>
      <c r="B39" s="5"/>
      <c r="C39" s="7"/>
      <c r="D39" s="7"/>
      <c r="E39" s="16"/>
    </row>
    <row r="40" spans="1:7" ht="15.75" x14ac:dyDescent="0.25">
      <c r="A40" s="5" t="s">
        <v>28</v>
      </c>
      <c r="B40" s="7"/>
      <c r="C40" s="7"/>
      <c r="D40" s="7"/>
      <c r="E40" s="16"/>
    </row>
    <row r="41" spans="1:7" ht="15.75" x14ac:dyDescent="0.25">
      <c r="A41" s="7"/>
      <c r="B41" s="5" t="s">
        <v>10</v>
      </c>
      <c r="C41" s="7"/>
      <c r="D41" s="7"/>
      <c r="E41" s="8"/>
    </row>
    <row r="42" spans="1:7" ht="15.75" x14ac:dyDescent="0.25">
      <c r="A42" s="7"/>
      <c r="B42" s="7"/>
      <c r="C42" s="7"/>
      <c r="D42" s="7" t="s">
        <v>26</v>
      </c>
      <c r="E42" s="12"/>
    </row>
    <row r="43" spans="1:7" ht="15.75" x14ac:dyDescent="0.25">
      <c r="A43" s="7"/>
      <c r="B43" s="7"/>
      <c r="C43" s="7"/>
      <c r="D43" s="7" t="s">
        <v>25</v>
      </c>
      <c r="E43" s="12"/>
      <c r="F43" s="12"/>
    </row>
    <row r="44" spans="1:7" ht="15.75" x14ac:dyDescent="0.25">
      <c r="A44" s="7"/>
      <c r="B44" s="7"/>
      <c r="C44" s="7"/>
      <c r="D44" s="7" t="s">
        <v>2</v>
      </c>
      <c r="E44" s="12"/>
      <c r="F44" s="12"/>
      <c r="G44" s="12"/>
    </row>
    <row r="45" spans="1:7" ht="15.75" x14ac:dyDescent="0.25">
      <c r="A45" s="7"/>
      <c r="B45" s="5" t="s">
        <v>9</v>
      </c>
      <c r="C45" s="7"/>
      <c r="D45" s="7"/>
      <c r="E45" s="8"/>
    </row>
    <row r="46" spans="1:7" ht="15.75" x14ac:dyDescent="0.25">
      <c r="A46" s="7"/>
      <c r="B46" s="7"/>
      <c r="C46" s="11"/>
      <c r="D46" s="7" t="s">
        <v>26</v>
      </c>
      <c r="E46" s="12"/>
    </row>
    <row r="47" spans="1:7" ht="15.75" x14ac:dyDescent="0.25">
      <c r="A47" s="7"/>
      <c r="B47" s="7"/>
      <c r="C47" s="7"/>
      <c r="D47" s="7" t="s">
        <v>25</v>
      </c>
      <c r="E47" s="12"/>
    </row>
    <row r="48" spans="1:7" ht="15.75" x14ac:dyDescent="0.25">
      <c r="A48" s="7"/>
      <c r="B48" s="7"/>
      <c r="C48" s="7"/>
      <c r="D48" s="7" t="s">
        <v>2</v>
      </c>
      <c r="E48" s="12"/>
    </row>
    <row r="49" spans="1:5" ht="15.75" x14ac:dyDescent="0.25">
      <c r="A49" s="7"/>
      <c r="B49" s="5" t="s">
        <v>8</v>
      </c>
      <c r="C49" s="7"/>
      <c r="D49" s="7"/>
      <c r="E49" s="10"/>
    </row>
    <row r="50" spans="1:5" ht="15.75" x14ac:dyDescent="0.25">
      <c r="A50" s="26"/>
      <c r="B50" s="26"/>
      <c r="C50" s="26"/>
      <c r="D50" s="7" t="s">
        <v>26</v>
      </c>
      <c r="E50" s="12"/>
    </row>
    <row r="51" spans="1:5" ht="15.75" x14ac:dyDescent="0.25">
      <c r="A51" s="7"/>
      <c r="B51" s="7"/>
      <c r="C51" s="7"/>
      <c r="D51" s="7" t="s">
        <v>25</v>
      </c>
      <c r="E51" s="12"/>
    </row>
    <row r="52" spans="1:5" ht="15.75" x14ac:dyDescent="0.25">
      <c r="A52" s="7"/>
      <c r="B52" s="7"/>
      <c r="C52" s="7"/>
      <c r="D52" s="7" t="s">
        <v>2</v>
      </c>
      <c r="E52" s="12"/>
    </row>
    <row r="53" spans="1:5" ht="15.75" x14ac:dyDescent="0.25">
      <c r="A53" s="7"/>
      <c r="B53" s="5" t="s">
        <v>7</v>
      </c>
      <c r="C53" s="7"/>
      <c r="D53" s="7"/>
      <c r="E53" s="10"/>
    </row>
    <row r="54" spans="1:5" ht="15.75" x14ac:dyDescent="0.25">
      <c r="A54" s="7"/>
      <c r="B54" s="7"/>
      <c r="C54" s="7"/>
      <c r="D54" s="7" t="s">
        <v>26</v>
      </c>
      <c r="E54" s="12"/>
    </row>
    <row r="55" spans="1:5" ht="15.75" x14ac:dyDescent="0.25">
      <c r="A55" s="7"/>
      <c r="B55" s="7"/>
      <c r="C55" s="7"/>
      <c r="D55" s="7" t="s">
        <v>25</v>
      </c>
      <c r="E55" s="13"/>
    </row>
    <row r="56" spans="1:5" ht="15.75" x14ac:dyDescent="0.25">
      <c r="A56" s="7"/>
      <c r="B56" s="7"/>
      <c r="C56" s="11"/>
      <c r="D56" s="7" t="s">
        <v>2</v>
      </c>
      <c r="E56" s="20"/>
    </row>
    <row r="57" spans="1:5" ht="15.75" x14ac:dyDescent="0.25">
      <c r="A57" s="7"/>
      <c r="B57" s="5" t="s">
        <v>6</v>
      </c>
      <c r="C57" s="7"/>
      <c r="D57" s="7"/>
      <c r="E57" s="25"/>
    </row>
    <row r="58" spans="1:5" ht="15.75" x14ac:dyDescent="0.25">
      <c r="A58" s="7"/>
      <c r="B58" s="7"/>
      <c r="C58" s="7"/>
      <c r="D58" s="7" t="s">
        <v>26</v>
      </c>
      <c r="E58" s="9"/>
    </row>
    <row r="59" spans="1:5" ht="15.75" x14ac:dyDescent="0.25">
      <c r="A59" s="7"/>
      <c r="B59" s="7"/>
      <c r="C59" s="7"/>
      <c r="D59" s="7" t="s">
        <v>25</v>
      </c>
      <c r="E59" s="41"/>
    </row>
    <row r="60" spans="1:5" ht="15.75" x14ac:dyDescent="0.25">
      <c r="A60" s="7"/>
      <c r="B60" s="7"/>
      <c r="C60" s="7"/>
      <c r="D60" s="7" t="s">
        <v>2</v>
      </c>
      <c r="E60" s="9"/>
    </row>
    <row r="61" spans="1:5" ht="15.75" x14ac:dyDescent="0.25">
      <c r="A61" s="7"/>
      <c r="B61" s="5" t="s">
        <v>5</v>
      </c>
      <c r="C61" s="7"/>
      <c r="D61" s="7"/>
      <c r="E61" s="25"/>
    </row>
    <row r="62" spans="1:5" ht="15.75" x14ac:dyDescent="0.25">
      <c r="A62" s="7"/>
      <c r="B62" s="7"/>
      <c r="C62" s="7"/>
      <c r="D62" s="7" t="s">
        <v>26</v>
      </c>
      <c r="E62" s="12"/>
    </row>
    <row r="63" spans="1:5" ht="15.75" x14ac:dyDescent="0.25">
      <c r="A63" s="7"/>
      <c r="B63" s="5"/>
      <c r="C63" s="7"/>
      <c r="D63" s="7" t="s">
        <v>25</v>
      </c>
      <c r="E63" s="12"/>
    </row>
    <row r="64" spans="1:5" ht="15.75" x14ac:dyDescent="0.25">
      <c r="A64" s="7"/>
      <c r="B64" s="7"/>
      <c r="C64" s="7"/>
      <c r="D64" s="7" t="s">
        <v>2</v>
      </c>
      <c r="E64" s="12"/>
    </row>
    <row r="65" spans="1:7" ht="15.75" x14ac:dyDescent="0.25">
      <c r="A65" s="7"/>
      <c r="B65" s="5" t="s">
        <v>4</v>
      </c>
      <c r="C65" s="7"/>
      <c r="D65" s="7"/>
      <c r="E65" s="10"/>
    </row>
    <row r="66" spans="1:7" ht="15.75" x14ac:dyDescent="0.25">
      <c r="A66" s="7"/>
      <c r="B66" s="7"/>
      <c r="C66" s="7"/>
      <c r="D66" s="7" t="s">
        <v>26</v>
      </c>
      <c r="E66" s="12"/>
      <c r="G66" s="12"/>
    </row>
    <row r="67" spans="1:7" ht="15.75" x14ac:dyDescent="0.25">
      <c r="A67" s="7"/>
      <c r="B67" s="7"/>
      <c r="C67" s="7"/>
      <c r="D67" s="7" t="s">
        <v>25</v>
      </c>
      <c r="E67" s="12"/>
      <c r="G67" s="12"/>
    </row>
    <row r="68" spans="1:7" ht="15.75" x14ac:dyDescent="0.25">
      <c r="A68" s="7"/>
      <c r="B68" s="7"/>
      <c r="C68" s="7"/>
      <c r="D68" s="7" t="s">
        <v>2</v>
      </c>
      <c r="E68" s="12"/>
      <c r="G68" s="12"/>
    </row>
    <row r="69" spans="1:7" ht="15.75" x14ac:dyDescent="0.25">
      <c r="A69" s="7"/>
      <c r="B69" s="5" t="s">
        <v>27</v>
      </c>
      <c r="C69" s="7"/>
      <c r="D69" s="7"/>
      <c r="E69" s="8"/>
    </row>
    <row r="70" spans="1:7" ht="15.75" x14ac:dyDescent="0.25">
      <c r="A70" s="7"/>
      <c r="B70" s="7"/>
      <c r="C70" s="7"/>
      <c r="D70" s="7" t="s">
        <v>26</v>
      </c>
      <c r="E70" s="16"/>
    </row>
    <row r="71" spans="1:7" ht="15.75" x14ac:dyDescent="0.25">
      <c r="A71" s="7"/>
      <c r="B71" s="7"/>
      <c r="C71" s="7"/>
      <c r="D71" s="7" t="s">
        <v>25</v>
      </c>
      <c r="E71" s="16"/>
    </row>
    <row r="72" spans="1:7" ht="15.75" x14ac:dyDescent="0.25">
      <c r="A72" s="7"/>
      <c r="B72" s="7"/>
      <c r="C72" s="7"/>
      <c r="D72" s="7" t="s">
        <v>2</v>
      </c>
      <c r="E72" s="24"/>
    </row>
    <row r="73" spans="1:7" ht="15.75" x14ac:dyDescent="0.25">
      <c r="A73" s="7"/>
      <c r="B73" s="5" t="s">
        <v>24</v>
      </c>
      <c r="C73" s="7"/>
      <c r="D73" s="7"/>
      <c r="E73" s="8"/>
    </row>
    <row r="74" spans="1:7" ht="15.75" x14ac:dyDescent="0.25">
      <c r="A74" s="7"/>
      <c r="B74" s="7"/>
      <c r="C74" s="7" t="s">
        <v>23</v>
      </c>
      <c r="D74" s="7"/>
      <c r="E74" s="16"/>
    </row>
    <row r="75" spans="1:7" ht="15.75" x14ac:dyDescent="0.25">
      <c r="A75" s="7"/>
      <c r="B75" s="7"/>
      <c r="C75" s="7"/>
      <c r="D75" s="7" t="s">
        <v>22</v>
      </c>
      <c r="E75" s="13"/>
    </row>
    <row r="76" spans="1:7" ht="15.75" x14ac:dyDescent="0.25">
      <c r="A76" s="7"/>
      <c r="B76" s="7"/>
      <c r="C76" s="7"/>
      <c r="D76" s="7" t="s">
        <v>21</v>
      </c>
      <c r="E76" s="42"/>
    </row>
    <row r="77" spans="1:7" ht="15.75" x14ac:dyDescent="0.25">
      <c r="A77" s="7"/>
      <c r="B77" s="7"/>
      <c r="C77" s="18" t="s">
        <v>20</v>
      </c>
      <c r="D77" s="7"/>
      <c r="E77" s="16"/>
    </row>
    <row r="78" spans="1:7" ht="15.75" x14ac:dyDescent="0.25">
      <c r="A78" s="7"/>
      <c r="B78" s="7"/>
      <c r="C78" s="7"/>
      <c r="D78" s="7" t="s">
        <v>14</v>
      </c>
      <c r="E78" s="12"/>
      <c r="F78" s="22"/>
    </row>
    <row r="79" spans="1:7" ht="15.75" x14ac:dyDescent="0.25">
      <c r="A79" s="7"/>
      <c r="B79" s="7"/>
      <c r="C79" s="7"/>
      <c r="D79" s="7" t="s">
        <v>13</v>
      </c>
      <c r="E79" s="13"/>
    </row>
    <row r="80" spans="1:7" ht="15.75" x14ac:dyDescent="0.25">
      <c r="A80" s="7"/>
      <c r="B80" s="7"/>
      <c r="C80" s="7" t="s">
        <v>19</v>
      </c>
      <c r="D80" s="7"/>
      <c r="E80" s="17"/>
    </row>
    <row r="81" spans="1:9" ht="15.75" x14ac:dyDescent="0.25">
      <c r="A81" s="7"/>
      <c r="B81" s="7"/>
      <c r="C81" s="7"/>
      <c r="D81" s="18" t="s">
        <v>14</v>
      </c>
      <c r="E81" s="12"/>
      <c r="F81" s="23"/>
    </row>
    <row r="82" spans="1:9" ht="15.75" x14ac:dyDescent="0.25">
      <c r="A82" s="7"/>
      <c r="B82" s="7"/>
      <c r="C82" s="7"/>
      <c r="D82" s="18" t="s">
        <v>13</v>
      </c>
      <c r="E82" s="12"/>
      <c r="F82" s="22"/>
    </row>
    <row r="83" spans="1:9" ht="15.75" x14ac:dyDescent="0.25">
      <c r="A83" s="7"/>
      <c r="B83" s="7"/>
      <c r="C83" s="7" t="s">
        <v>18</v>
      </c>
      <c r="D83" s="7"/>
    </row>
    <row r="84" spans="1:9" ht="15.75" x14ac:dyDescent="0.25">
      <c r="A84" s="7"/>
      <c r="B84" s="7"/>
      <c r="C84" s="7"/>
      <c r="D84" s="7" t="s">
        <v>14</v>
      </c>
      <c r="E84" s="21"/>
    </row>
    <row r="85" spans="1:9" ht="15.75" x14ac:dyDescent="0.25">
      <c r="A85" s="7"/>
      <c r="B85" s="7"/>
      <c r="C85" s="7"/>
      <c r="D85" s="7" t="s">
        <v>13</v>
      </c>
      <c r="E85" s="21"/>
    </row>
    <row r="86" spans="1:9" ht="15.75" x14ac:dyDescent="0.25">
      <c r="A86" s="7"/>
      <c r="B86" s="7"/>
      <c r="C86" s="7" t="s">
        <v>17</v>
      </c>
      <c r="D86" s="7"/>
      <c r="E86" s="16"/>
    </row>
    <row r="87" spans="1:9" ht="15.75" x14ac:dyDescent="0.25">
      <c r="A87" s="7"/>
      <c r="B87" s="7"/>
      <c r="C87" s="7"/>
      <c r="D87" s="7" t="s">
        <v>14</v>
      </c>
      <c r="E87" s="12"/>
    </row>
    <row r="88" spans="1:9" ht="15.75" x14ac:dyDescent="0.25">
      <c r="A88" s="7"/>
      <c r="B88" s="7"/>
      <c r="C88" s="7"/>
      <c r="D88" s="7" t="s">
        <v>13</v>
      </c>
      <c r="E88" s="12"/>
    </row>
    <row r="89" spans="1:9" ht="15.75" x14ac:dyDescent="0.25">
      <c r="A89" s="7"/>
      <c r="B89" s="7"/>
      <c r="C89" s="7" t="s">
        <v>16</v>
      </c>
      <c r="D89" s="7"/>
      <c r="E89" s="16"/>
    </row>
    <row r="90" spans="1:9" ht="15.75" x14ac:dyDescent="0.25">
      <c r="A90" s="7"/>
      <c r="B90" s="7"/>
      <c r="C90" s="7"/>
      <c r="D90" s="7" t="s">
        <v>15</v>
      </c>
      <c r="E90" s="12"/>
    </row>
    <row r="91" spans="1:9" ht="15.75" x14ac:dyDescent="0.25">
      <c r="A91" s="7"/>
      <c r="B91" s="7"/>
      <c r="C91" s="7"/>
      <c r="D91" s="7" t="s">
        <v>14</v>
      </c>
      <c r="E91" s="12"/>
    </row>
    <row r="92" spans="1:9" ht="15.75" x14ac:dyDescent="0.25">
      <c r="A92" s="7"/>
      <c r="B92" s="7"/>
      <c r="C92" s="7"/>
      <c r="D92" s="7" t="s">
        <v>13</v>
      </c>
      <c r="E92" s="20"/>
    </row>
    <row r="93" spans="1:9" ht="15.75" x14ac:dyDescent="0.25">
      <c r="A93" s="5" t="s">
        <v>12</v>
      </c>
      <c r="D93" s="7"/>
      <c r="E93" s="19">
        <f>SUM(E41:E92)</f>
        <v>0</v>
      </c>
    </row>
    <row r="94" spans="1:9" ht="15.75" x14ac:dyDescent="0.25">
      <c r="A94" s="5" t="s">
        <v>11</v>
      </c>
      <c r="B94" s="7"/>
      <c r="C94" s="5"/>
      <c r="D94" s="18"/>
      <c r="E94" s="16"/>
    </row>
    <row r="95" spans="1:9" ht="15.75" x14ac:dyDescent="0.25">
      <c r="A95" s="7"/>
      <c r="B95" s="5" t="s">
        <v>10</v>
      </c>
      <c r="C95" s="7"/>
      <c r="D95" s="7"/>
      <c r="E95" s="17"/>
      <c r="H95" s="15"/>
      <c r="I95" s="14"/>
    </row>
    <row r="96" spans="1:9" ht="15.75" x14ac:dyDescent="0.25">
      <c r="A96" s="7"/>
      <c r="B96" s="7"/>
      <c r="C96" s="7"/>
      <c r="D96" s="7" t="s">
        <v>2</v>
      </c>
      <c r="E96" s="12"/>
      <c r="F96" s="15"/>
      <c r="G96" s="7"/>
      <c r="I96" s="14"/>
    </row>
    <row r="97" spans="1:9" ht="15.75" x14ac:dyDescent="0.25">
      <c r="A97" s="7"/>
      <c r="B97" s="5" t="s">
        <v>9</v>
      </c>
      <c r="C97" s="7"/>
      <c r="D97" s="7"/>
      <c r="E97" s="16"/>
      <c r="F97" s="15"/>
      <c r="G97" s="7"/>
      <c r="H97" s="15"/>
      <c r="I97" s="14"/>
    </row>
    <row r="98" spans="1:9" ht="15.75" x14ac:dyDescent="0.25">
      <c r="B98" s="7"/>
      <c r="C98" s="7"/>
      <c r="D98" s="7" t="s">
        <v>2</v>
      </c>
      <c r="E98" s="13"/>
    </row>
    <row r="99" spans="1:9" ht="15.75" customHeight="1" x14ac:dyDescent="0.25">
      <c r="B99" s="5" t="s">
        <v>8</v>
      </c>
      <c r="C99" s="7"/>
      <c r="D99" s="7"/>
      <c r="E99" s="8"/>
    </row>
    <row r="100" spans="1:9" ht="15.75" customHeight="1" x14ac:dyDescent="0.25">
      <c r="B100" s="7"/>
      <c r="C100" s="7"/>
      <c r="D100" s="7" t="s">
        <v>2</v>
      </c>
      <c r="E100" s="12"/>
    </row>
    <row r="101" spans="1:9" ht="15.75" customHeight="1" x14ac:dyDescent="0.25">
      <c r="B101" s="5" t="s">
        <v>7</v>
      </c>
      <c r="C101" s="7"/>
      <c r="D101" s="7"/>
      <c r="E101" s="8"/>
    </row>
    <row r="102" spans="1:9" ht="15.75" x14ac:dyDescent="0.25">
      <c r="B102" s="7"/>
      <c r="C102" s="11"/>
      <c r="D102" s="7" t="s">
        <v>2</v>
      </c>
      <c r="E102" s="10"/>
    </row>
    <row r="103" spans="1:9" ht="15.75" x14ac:dyDescent="0.25">
      <c r="B103" s="5" t="s">
        <v>6</v>
      </c>
      <c r="C103" s="7"/>
      <c r="D103" s="7"/>
      <c r="E103" s="8"/>
    </row>
    <row r="104" spans="1:9" ht="15.75" x14ac:dyDescent="0.25">
      <c r="B104" s="7"/>
      <c r="C104" s="7"/>
      <c r="D104" s="7" t="s">
        <v>2</v>
      </c>
      <c r="E104" s="9"/>
    </row>
    <row r="105" spans="1:9" ht="15.75" x14ac:dyDescent="0.25">
      <c r="B105" s="5" t="s">
        <v>5</v>
      </c>
      <c r="C105" s="7"/>
      <c r="D105" s="7"/>
    </row>
    <row r="106" spans="1:9" ht="15.75" x14ac:dyDescent="0.25">
      <c r="B106" s="7"/>
      <c r="C106" s="7"/>
      <c r="D106" s="7" t="s">
        <v>2</v>
      </c>
      <c r="E106" s="8"/>
    </row>
    <row r="107" spans="1:9" ht="15.75" x14ac:dyDescent="0.25">
      <c r="B107" s="5" t="s">
        <v>4</v>
      </c>
      <c r="C107" s="7"/>
      <c r="D107" s="7"/>
      <c r="E107" s="8"/>
    </row>
    <row r="108" spans="1:9" ht="15.75" x14ac:dyDescent="0.25">
      <c r="B108" s="7"/>
      <c r="C108" s="7"/>
      <c r="D108" s="7" t="s">
        <v>2</v>
      </c>
      <c r="E108" s="12"/>
    </row>
    <row r="109" spans="1:9" ht="15.75" x14ac:dyDescent="0.25">
      <c r="A109" s="5"/>
      <c r="B109" s="5" t="s">
        <v>3</v>
      </c>
      <c r="C109" s="7"/>
      <c r="D109" s="7"/>
      <c r="E109" s="8"/>
    </row>
    <row r="110" spans="1:9" ht="15.75" x14ac:dyDescent="0.25">
      <c r="B110" s="7"/>
      <c r="C110" s="7"/>
      <c r="D110" s="7" t="s">
        <v>2</v>
      </c>
      <c r="E110" s="12"/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40CF2-586C-4CB6-B84B-6740A2F5BF8D}">
  <dimension ref="A1:I112"/>
  <sheetViews>
    <sheetView topLeftCell="A10" workbookViewId="0">
      <selection activeCell="F28" sqref="F28"/>
    </sheetView>
  </sheetViews>
  <sheetFormatPr defaultRowHeight="15" x14ac:dyDescent="0.25"/>
  <cols>
    <col min="1" max="3" width="4.7109375" style="12" customWidth="1"/>
    <col min="4" max="4" width="50.7109375" style="12" customWidth="1"/>
    <col min="5" max="5" width="30.7109375" style="12" customWidth="1"/>
    <col min="6" max="9" width="20.7109375" style="12" customWidth="1"/>
    <col min="10" max="16384" width="9.140625" style="12"/>
  </cols>
  <sheetData>
    <row r="1" spans="1:9" ht="15.75" x14ac:dyDescent="0.25">
      <c r="A1" s="92" t="s">
        <v>76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63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62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43"/>
      <c r="B5" s="43"/>
      <c r="C5" s="43"/>
      <c r="D5" s="43"/>
      <c r="E5" s="44"/>
      <c r="F5" s="44"/>
      <c r="G5" s="44"/>
      <c r="H5" s="37"/>
      <c r="I5" s="37"/>
    </row>
    <row r="6" spans="1:9" ht="15.75" customHeight="1" x14ac:dyDescent="0.25">
      <c r="A6" s="92" t="s">
        <v>61</v>
      </c>
      <c r="B6" s="92"/>
      <c r="C6" s="92"/>
      <c r="D6" s="92"/>
      <c r="E6" s="94" t="s">
        <v>60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45" t="s">
        <v>59</v>
      </c>
      <c r="B8" s="43"/>
      <c r="C8" s="43"/>
      <c r="D8" s="43"/>
      <c r="E8" s="46"/>
    </row>
    <row r="9" spans="1:9" ht="15.75" x14ac:dyDescent="0.25">
      <c r="A9" s="43"/>
      <c r="B9" s="43" t="s">
        <v>58</v>
      </c>
      <c r="C9" s="43"/>
      <c r="D9" s="43"/>
      <c r="E9" s="46"/>
    </row>
    <row r="10" spans="1:9" ht="15.75" x14ac:dyDescent="0.25">
      <c r="A10" s="43"/>
      <c r="B10" s="43"/>
      <c r="C10" s="43" t="s">
        <v>57</v>
      </c>
      <c r="D10" s="43"/>
    </row>
    <row r="11" spans="1:9" ht="15.75" customHeight="1" x14ac:dyDescent="0.25">
      <c r="A11" s="43"/>
      <c r="B11" s="43"/>
      <c r="C11" s="43"/>
      <c r="D11" s="43" t="s">
        <v>56</v>
      </c>
      <c r="E11" s="81">
        <f>2329069.65+12915362.97+1152567.58</f>
        <v>16397000.200000001</v>
      </c>
    </row>
    <row r="12" spans="1:9" ht="15.75" x14ac:dyDescent="0.25">
      <c r="A12" s="43"/>
      <c r="B12" s="43"/>
      <c r="C12" s="43"/>
      <c r="D12" s="43" t="s">
        <v>55</v>
      </c>
      <c r="E12" s="81">
        <f>49800+13350+2114882.31+645127.79+23400+141800+114300+32592228.26</f>
        <v>35694888.359999999</v>
      </c>
    </row>
    <row r="13" spans="1:9" ht="15.75" x14ac:dyDescent="0.25">
      <c r="A13" s="43"/>
      <c r="B13" s="43"/>
      <c r="C13" s="43"/>
      <c r="D13" s="43" t="s">
        <v>54</v>
      </c>
      <c r="E13" s="82">
        <f>2694201.48-1152567.58+9826955.99</f>
        <v>11368589.890000001</v>
      </c>
    </row>
    <row r="14" spans="1:9" ht="15.75" x14ac:dyDescent="0.25">
      <c r="A14" s="43"/>
      <c r="B14" s="43"/>
      <c r="C14" s="43" t="s">
        <v>53</v>
      </c>
      <c r="D14" s="43"/>
      <c r="E14" s="28">
        <f>SUM(E11:E13)</f>
        <v>63460478.450000003</v>
      </c>
    </row>
    <row r="15" spans="1:9" ht="15.75" x14ac:dyDescent="0.25">
      <c r="A15" s="43"/>
      <c r="B15" s="43"/>
      <c r="C15" s="43" t="s">
        <v>52</v>
      </c>
      <c r="D15" s="43"/>
      <c r="E15" s="33"/>
    </row>
    <row r="16" spans="1:9" ht="15.75" x14ac:dyDescent="0.25">
      <c r="A16" s="43"/>
      <c r="B16" s="43"/>
      <c r="C16" s="43"/>
      <c r="D16" s="43" t="s">
        <v>51</v>
      </c>
      <c r="E16" s="81">
        <v>24532914.120000001</v>
      </c>
    </row>
    <row r="17" spans="1:5" ht="15.75" x14ac:dyDescent="0.25">
      <c r="A17" s="43"/>
      <c r="B17" s="43"/>
      <c r="C17" s="43"/>
      <c r="D17" s="43" t="s">
        <v>50</v>
      </c>
      <c r="E17" s="81">
        <v>89470426.569999993</v>
      </c>
    </row>
    <row r="18" spans="1:5" ht="15.75" x14ac:dyDescent="0.25">
      <c r="A18" s="43"/>
      <c r="B18" s="43"/>
      <c r="C18" s="49"/>
      <c r="D18" s="43" t="s">
        <v>49</v>
      </c>
      <c r="E18" s="82">
        <f>647603342.16-621335977-3447928.54</f>
        <v>22819436.619999968</v>
      </c>
    </row>
    <row r="19" spans="1:5" ht="15.75" x14ac:dyDescent="0.25">
      <c r="A19" s="43"/>
      <c r="B19" s="43"/>
      <c r="C19" s="43" t="s">
        <v>48</v>
      </c>
      <c r="D19" s="43"/>
      <c r="E19" s="28">
        <f>SUM(E16:E18)</f>
        <v>136822777.30999997</v>
      </c>
    </row>
    <row r="20" spans="1:5" ht="15.75" x14ac:dyDescent="0.25">
      <c r="A20" s="43"/>
      <c r="B20" s="43" t="s">
        <v>47</v>
      </c>
      <c r="C20" s="43"/>
      <c r="D20" s="43"/>
      <c r="E20" s="8"/>
    </row>
    <row r="21" spans="1:5" ht="15.75" x14ac:dyDescent="0.25">
      <c r="A21" s="43"/>
      <c r="B21" s="43"/>
      <c r="C21" s="43" t="s">
        <v>46</v>
      </c>
      <c r="D21" s="43"/>
      <c r="E21" s="81">
        <v>621335977</v>
      </c>
    </row>
    <row r="22" spans="1:5" ht="15.75" x14ac:dyDescent="0.25">
      <c r="A22" s="43"/>
      <c r="B22" s="43"/>
      <c r="C22" s="43" t="s">
        <v>45</v>
      </c>
      <c r="D22" s="43"/>
      <c r="E22" s="12">
        <v>0</v>
      </c>
    </row>
    <row r="23" spans="1:5" ht="15.75" x14ac:dyDescent="0.25">
      <c r="A23" s="43"/>
      <c r="B23" s="43"/>
      <c r="C23" s="43" t="s">
        <v>44</v>
      </c>
      <c r="D23" s="43"/>
      <c r="E23" s="17"/>
    </row>
    <row r="24" spans="1:5" ht="15.75" x14ac:dyDescent="0.25">
      <c r="A24" s="43"/>
      <c r="B24" s="43"/>
      <c r="C24" s="43"/>
      <c r="D24" s="43" t="s">
        <v>43</v>
      </c>
      <c r="E24" s="81">
        <v>3447928.54</v>
      </c>
    </row>
    <row r="25" spans="1:5" ht="15.75" x14ac:dyDescent="0.25">
      <c r="A25" s="43"/>
      <c r="B25" s="43"/>
      <c r="C25" s="43"/>
      <c r="D25" s="43" t="s">
        <v>42</v>
      </c>
      <c r="E25" s="16">
        <v>0</v>
      </c>
    </row>
    <row r="26" spans="1:5" ht="15.75" x14ac:dyDescent="0.25">
      <c r="A26" s="43"/>
      <c r="B26" s="43"/>
      <c r="C26" s="43"/>
      <c r="D26" s="43" t="s">
        <v>41</v>
      </c>
      <c r="E26" s="50">
        <v>0</v>
      </c>
    </row>
    <row r="27" spans="1:5" ht="15.75" x14ac:dyDescent="0.25">
      <c r="A27" s="43"/>
      <c r="B27" s="43"/>
      <c r="C27" s="43"/>
      <c r="D27" s="43" t="s">
        <v>40</v>
      </c>
      <c r="E27" s="51">
        <v>0</v>
      </c>
    </row>
    <row r="28" spans="1:5" ht="15.75" x14ac:dyDescent="0.25">
      <c r="A28" s="43"/>
      <c r="B28" s="43"/>
      <c r="C28" s="43" t="s">
        <v>39</v>
      </c>
      <c r="D28" s="43"/>
      <c r="E28" s="31"/>
    </row>
    <row r="29" spans="1:5" ht="15.75" x14ac:dyDescent="0.25">
      <c r="A29" s="43"/>
      <c r="B29" s="43"/>
      <c r="C29" s="43"/>
      <c r="D29" s="43" t="s">
        <v>38</v>
      </c>
      <c r="E29" s="81">
        <v>600000</v>
      </c>
    </row>
    <row r="30" spans="1:5" ht="15.75" x14ac:dyDescent="0.25">
      <c r="A30" s="43"/>
      <c r="B30" s="43"/>
      <c r="C30" s="43"/>
      <c r="D30" s="43" t="s">
        <v>37</v>
      </c>
      <c r="E30" s="81">
        <f>215160321.31-600000</f>
        <v>214560321.31</v>
      </c>
    </row>
    <row r="31" spans="1:5" ht="15.75" x14ac:dyDescent="0.25">
      <c r="A31" s="43"/>
      <c r="B31" s="43"/>
      <c r="C31" s="43" t="s">
        <v>36</v>
      </c>
      <c r="D31" s="43"/>
      <c r="E31" s="52">
        <v>0</v>
      </c>
    </row>
    <row r="32" spans="1:5" ht="15.75" x14ac:dyDescent="0.25">
      <c r="A32" s="43"/>
      <c r="B32" s="43"/>
      <c r="C32" s="43" t="s">
        <v>35</v>
      </c>
      <c r="D32" s="43"/>
      <c r="E32" s="8"/>
    </row>
    <row r="33" spans="1:5" ht="15.75" x14ac:dyDescent="0.25">
      <c r="A33" s="43"/>
      <c r="B33" s="43"/>
      <c r="C33" s="43"/>
      <c r="D33" s="43" t="s">
        <v>34</v>
      </c>
      <c r="E33" s="53">
        <v>0</v>
      </c>
    </row>
    <row r="34" spans="1:5" ht="15.75" x14ac:dyDescent="0.25">
      <c r="A34" s="43"/>
      <c r="B34" s="43"/>
      <c r="C34" s="43"/>
      <c r="D34" s="43" t="s">
        <v>33</v>
      </c>
      <c r="E34" s="12">
        <v>0</v>
      </c>
    </row>
    <row r="35" spans="1:5" ht="15.75" x14ac:dyDescent="0.25">
      <c r="A35" s="43"/>
      <c r="B35" s="43"/>
      <c r="C35" s="43"/>
      <c r="D35" s="43" t="s">
        <v>32</v>
      </c>
      <c r="E35" s="10">
        <v>0</v>
      </c>
    </row>
    <row r="36" spans="1:5" ht="15.75" x14ac:dyDescent="0.25">
      <c r="A36" s="43"/>
      <c r="B36" s="43" t="s">
        <v>31</v>
      </c>
      <c r="C36" s="43"/>
      <c r="D36" s="43"/>
      <c r="E36" s="52">
        <v>0</v>
      </c>
    </row>
    <row r="37" spans="1:5" ht="15.75" x14ac:dyDescent="0.25">
      <c r="A37" s="43"/>
      <c r="B37" s="45" t="s">
        <v>30</v>
      </c>
      <c r="C37" s="43"/>
      <c r="D37" s="43"/>
      <c r="E37" s="28">
        <f>SUM(E14,E19,E21:E36)</f>
        <v>1040227482.6099999</v>
      </c>
    </row>
    <row r="38" spans="1:5" ht="15.75" x14ac:dyDescent="0.25">
      <c r="A38" s="43"/>
      <c r="B38" s="45"/>
      <c r="C38" s="43"/>
      <c r="D38" s="43"/>
      <c r="E38" s="27"/>
    </row>
    <row r="39" spans="1:5" ht="15.75" x14ac:dyDescent="0.25">
      <c r="A39" s="45" t="s">
        <v>29</v>
      </c>
      <c r="B39" s="45"/>
      <c r="C39" s="43"/>
      <c r="D39" s="43"/>
      <c r="E39" s="16"/>
    </row>
    <row r="40" spans="1:5" ht="15.75" x14ac:dyDescent="0.25">
      <c r="A40" s="45" t="s">
        <v>28</v>
      </c>
      <c r="B40" s="43"/>
      <c r="C40" s="43"/>
      <c r="D40" s="43"/>
      <c r="E40" s="16"/>
    </row>
    <row r="41" spans="1:5" ht="15.75" x14ac:dyDescent="0.25">
      <c r="A41" s="43"/>
      <c r="B41" s="45" t="s">
        <v>10</v>
      </c>
      <c r="C41" s="43"/>
      <c r="D41" s="43"/>
      <c r="E41" s="8"/>
    </row>
    <row r="42" spans="1:5" ht="15.75" x14ac:dyDescent="0.25">
      <c r="A42" s="43"/>
      <c r="B42" s="43"/>
      <c r="C42" s="43"/>
      <c r="D42" s="43" t="s">
        <v>26</v>
      </c>
      <c r="E42" s="81">
        <f>134749165.67-430285.66</f>
        <v>134318880.00999999</v>
      </c>
    </row>
    <row r="43" spans="1:5" ht="15.75" x14ac:dyDescent="0.25">
      <c r="A43" s="43"/>
      <c r="B43" s="43"/>
      <c r="C43" s="43"/>
      <c r="D43" s="43" t="s">
        <v>25</v>
      </c>
      <c r="E43" s="81">
        <f>90614486.39+430285.66</f>
        <v>91044772.049999997</v>
      </c>
    </row>
    <row r="44" spans="1:5" ht="15.75" x14ac:dyDescent="0.25">
      <c r="A44" s="43"/>
      <c r="B44" s="43"/>
      <c r="C44" s="43"/>
      <c r="D44" s="43" t="s">
        <v>2</v>
      </c>
      <c r="E44" s="81">
        <v>3647276.45</v>
      </c>
    </row>
    <row r="45" spans="1:5" ht="15.75" x14ac:dyDescent="0.25">
      <c r="A45" s="43"/>
      <c r="B45" s="45" t="s">
        <v>9</v>
      </c>
      <c r="C45" s="43"/>
      <c r="D45" s="43"/>
      <c r="E45" s="8"/>
    </row>
    <row r="46" spans="1:5" ht="15.75" x14ac:dyDescent="0.25">
      <c r="A46" s="43"/>
      <c r="B46" s="43"/>
      <c r="C46" s="54"/>
      <c r="D46" s="43" t="s">
        <v>26</v>
      </c>
      <c r="E46" s="81">
        <v>2174000</v>
      </c>
    </row>
    <row r="47" spans="1:5" ht="15.75" x14ac:dyDescent="0.25">
      <c r="A47" s="43"/>
      <c r="B47" s="43"/>
      <c r="C47" s="43"/>
      <c r="D47" s="43" t="s">
        <v>25</v>
      </c>
      <c r="E47" s="12">
        <v>0</v>
      </c>
    </row>
    <row r="48" spans="1:5" ht="15.75" x14ac:dyDescent="0.25">
      <c r="A48" s="43"/>
      <c r="B48" s="43"/>
      <c r="C48" s="43"/>
      <c r="D48" s="43" t="s">
        <v>2</v>
      </c>
      <c r="E48" s="12">
        <v>0</v>
      </c>
    </row>
    <row r="49" spans="1:5" ht="15.75" x14ac:dyDescent="0.25">
      <c r="A49" s="43"/>
      <c r="B49" s="45" t="s">
        <v>8</v>
      </c>
      <c r="C49" s="43"/>
      <c r="D49" s="43"/>
      <c r="E49" s="10"/>
    </row>
    <row r="50" spans="1:5" ht="15.75" x14ac:dyDescent="0.25">
      <c r="A50" s="55"/>
      <c r="B50" s="55"/>
      <c r="C50" s="55"/>
      <c r="D50" s="43" t="s">
        <v>26</v>
      </c>
      <c r="E50" s="81">
        <v>90850826.930000007</v>
      </c>
    </row>
    <row r="51" spans="1:5" ht="15.75" x14ac:dyDescent="0.25">
      <c r="A51" s="43"/>
      <c r="B51" s="43"/>
      <c r="C51" s="43"/>
      <c r="D51" s="43" t="s">
        <v>25</v>
      </c>
      <c r="E51" s="81">
        <v>38263797.990000002</v>
      </c>
    </row>
    <row r="52" spans="1:5" ht="15.75" x14ac:dyDescent="0.25">
      <c r="A52" s="43"/>
      <c r="B52" s="43"/>
      <c r="C52" s="43"/>
      <c r="D52" s="43" t="s">
        <v>2</v>
      </c>
      <c r="E52" s="81">
        <v>4077983.59</v>
      </c>
    </row>
    <row r="53" spans="1:5" ht="15.75" x14ac:dyDescent="0.25">
      <c r="A53" s="43"/>
      <c r="B53" s="45" t="s">
        <v>7</v>
      </c>
      <c r="C53" s="43"/>
      <c r="D53" s="43"/>
      <c r="E53" s="10"/>
    </row>
    <row r="54" spans="1:5" ht="15.75" x14ac:dyDescent="0.25">
      <c r="A54" s="43"/>
      <c r="B54" s="43"/>
      <c r="C54" s="43"/>
      <c r="D54" s="43" t="s">
        <v>26</v>
      </c>
      <c r="E54" s="12">
        <v>0</v>
      </c>
    </row>
    <row r="55" spans="1:5" ht="15.75" x14ac:dyDescent="0.25">
      <c r="A55" s="43"/>
      <c r="B55" s="43"/>
      <c r="C55" s="43"/>
      <c r="D55" s="43" t="s">
        <v>25</v>
      </c>
      <c r="E55" s="50">
        <v>0</v>
      </c>
    </row>
    <row r="56" spans="1:5" ht="15.75" x14ac:dyDescent="0.25">
      <c r="A56" s="43"/>
      <c r="B56" s="43"/>
      <c r="C56" s="54"/>
      <c r="D56" s="43" t="s">
        <v>2</v>
      </c>
      <c r="E56" s="56">
        <v>0</v>
      </c>
    </row>
    <row r="57" spans="1:5" ht="15.75" x14ac:dyDescent="0.25">
      <c r="A57" s="43"/>
      <c r="B57" s="45" t="s">
        <v>6</v>
      </c>
      <c r="C57" s="43"/>
      <c r="D57" s="43"/>
      <c r="E57" s="25"/>
    </row>
    <row r="58" spans="1:5" ht="15.75" x14ac:dyDescent="0.25">
      <c r="A58" s="43"/>
      <c r="B58" s="43"/>
      <c r="C58" s="43"/>
      <c r="D58" s="43" t="s">
        <v>26</v>
      </c>
      <c r="E58" s="81">
        <v>1698449.32</v>
      </c>
    </row>
    <row r="59" spans="1:5" ht="15.75" x14ac:dyDescent="0.25">
      <c r="A59" s="43"/>
      <c r="B59" s="43"/>
      <c r="C59" s="43"/>
      <c r="D59" s="43" t="s">
        <v>25</v>
      </c>
      <c r="E59" s="81">
        <v>20422532.949999999</v>
      </c>
    </row>
    <row r="60" spans="1:5" ht="15.75" x14ac:dyDescent="0.25">
      <c r="A60" s="43"/>
      <c r="B60" s="43"/>
      <c r="C60" s="43"/>
      <c r="D60" s="43" t="s">
        <v>2</v>
      </c>
      <c r="E60" s="53">
        <v>0</v>
      </c>
    </row>
    <row r="61" spans="1:5" ht="15.75" x14ac:dyDescent="0.25">
      <c r="A61" s="43"/>
      <c r="B61" s="45" t="s">
        <v>5</v>
      </c>
      <c r="C61" s="43"/>
      <c r="D61" s="43"/>
      <c r="E61" s="25"/>
    </row>
    <row r="62" spans="1:5" ht="15.75" x14ac:dyDescent="0.25">
      <c r="A62" s="43"/>
      <c r="B62" s="43"/>
      <c r="C62" s="43"/>
      <c r="D62" s="43" t="s">
        <v>26</v>
      </c>
      <c r="E62" s="81">
        <v>10201997.51</v>
      </c>
    </row>
    <row r="63" spans="1:5" ht="15.75" x14ac:dyDescent="0.25">
      <c r="A63" s="43"/>
      <c r="B63" s="45"/>
      <c r="C63" s="43"/>
      <c r="D63" s="43" t="s">
        <v>25</v>
      </c>
      <c r="E63" s="81">
        <v>6198724.75</v>
      </c>
    </row>
    <row r="64" spans="1:5" ht="15.75" x14ac:dyDescent="0.25">
      <c r="A64" s="43"/>
      <c r="B64" s="43"/>
      <c r="C64" s="43"/>
      <c r="D64" s="43" t="s">
        <v>2</v>
      </c>
      <c r="E64" s="81">
        <v>289765</v>
      </c>
    </row>
    <row r="65" spans="1:5" ht="15.75" x14ac:dyDescent="0.25">
      <c r="A65" s="43"/>
      <c r="B65" s="45" t="s">
        <v>4</v>
      </c>
      <c r="C65" s="43"/>
      <c r="D65" s="43"/>
      <c r="E65" s="10"/>
    </row>
    <row r="66" spans="1:5" ht="15.75" x14ac:dyDescent="0.25">
      <c r="A66" s="43"/>
      <c r="B66" s="43"/>
      <c r="C66" s="43"/>
      <c r="D66" s="43" t="s">
        <v>26</v>
      </c>
      <c r="E66" s="81">
        <f>63279239.57</f>
        <v>63279239.57</v>
      </c>
    </row>
    <row r="67" spans="1:5" ht="15.75" x14ac:dyDescent="0.25">
      <c r="A67" s="43"/>
      <c r="B67" s="43"/>
      <c r="C67" s="43"/>
      <c r="D67" s="43" t="s">
        <v>25</v>
      </c>
      <c r="E67" s="81">
        <v>74350656.079999998</v>
      </c>
    </row>
    <row r="68" spans="1:5" ht="15.75" x14ac:dyDescent="0.25">
      <c r="A68" s="43"/>
      <c r="B68" s="43"/>
      <c r="C68" s="43"/>
      <c r="D68" s="43" t="s">
        <v>2</v>
      </c>
      <c r="E68" s="81">
        <f>17876333.23</f>
        <v>17876333.23</v>
      </c>
    </row>
    <row r="69" spans="1:5" ht="15.75" x14ac:dyDescent="0.25">
      <c r="A69" s="43"/>
      <c r="B69" s="45" t="s">
        <v>27</v>
      </c>
      <c r="C69" s="43"/>
      <c r="D69" s="43"/>
      <c r="E69" s="8"/>
    </row>
    <row r="70" spans="1:5" ht="15.75" x14ac:dyDescent="0.25">
      <c r="A70" s="43"/>
      <c r="B70" s="43"/>
      <c r="C70" s="43"/>
      <c r="D70" s="43" t="s">
        <v>26</v>
      </c>
      <c r="E70" s="16">
        <v>0</v>
      </c>
    </row>
    <row r="71" spans="1:5" ht="15.75" x14ac:dyDescent="0.25">
      <c r="A71" s="43"/>
      <c r="B71" s="43"/>
      <c r="C71" s="43"/>
      <c r="D71" s="43" t="s">
        <v>25</v>
      </c>
      <c r="E71" s="16">
        <v>0</v>
      </c>
    </row>
    <row r="72" spans="1:5" ht="15.75" x14ac:dyDescent="0.25">
      <c r="A72" s="43"/>
      <c r="B72" s="43"/>
      <c r="C72" s="43"/>
      <c r="D72" s="43" t="s">
        <v>2</v>
      </c>
      <c r="E72" s="24">
        <v>0</v>
      </c>
    </row>
    <row r="73" spans="1:5" ht="15.75" x14ac:dyDescent="0.25">
      <c r="A73" s="43"/>
      <c r="B73" s="45" t="s">
        <v>24</v>
      </c>
      <c r="C73" s="43"/>
      <c r="D73" s="43"/>
      <c r="E73" s="8"/>
    </row>
    <row r="74" spans="1:5" ht="15.75" x14ac:dyDescent="0.25">
      <c r="A74" s="43"/>
      <c r="B74" s="43"/>
      <c r="C74" s="43" t="s">
        <v>23</v>
      </c>
      <c r="D74" s="43"/>
      <c r="E74" s="16"/>
    </row>
    <row r="75" spans="1:5" ht="15.75" x14ac:dyDescent="0.25">
      <c r="A75" s="43"/>
      <c r="B75" s="43"/>
      <c r="C75" s="43"/>
      <c r="D75" s="43" t="s">
        <v>22</v>
      </c>
      <c r="E75" s="50">
        <v>0</v>
      </c>
    </row>
    <row r="76" spans="1:5" ht="15.75" x14ac:dyDescent="0.25">
      <c r="A76" s="43"/>
      <c r="B76" s="43"/>
      <c r="C76" s="43"/>
      <c r="D76" s="43" t="s">
        <v>21</v>
      </c>
      <c r="E76" s="71">
        <v>0</v>
      </c>
    </row>
    <row r="77" spans="1:5" ht="15.75" x14ac:dyDescent="0.25">
      <c r="A77" s="43"/>
      <c r="B77" s="43"/>
      <c r="C77" s="57" t="s">
        <v>20</v>
      </c>
      <c r="D77" s="43"/>
      <c r="E77" s="16"/>
    </row>
    <row r="78" spans="1:5" ht="15.75" x14ac:dyDescent="0.25">
      <c r="A78" s="43"/>
      <c r="B78" s="43"/>
      <c r="C78" s="43"/>
      <c r="D78" s="43" t="s">
        <v>14</v>
      </c>
      <c r="E78" s="81">
        <v>5318144.7699999996</v>
      </c>
    </row>
    <row r="79" spans="1:5" ht="15.75" x14ac:dyDescent="0.25">
      <c r="A79" s="43"/>
      <c r="B79" s="43"/>
      <c r="C79" s="43"/>
      <c r="D79" s="43" t="s">
        <v>13</v>
      </c>
      <c r="E79" s="81">
        <v>2718960.75</v>
      </c>
    </row>
    <row r="80" spans="1:5" ht="15.75" x14ac:dyDescent="0.25">
      <c r="A80" s="43"/>
      <c r="B80" s="43"/>
      <c r="C80" s="43" t="s">
        <v>19</v>
      </c>
      <c r="D80" s="43"/>
      <c r="E80" s="17"/>
    </row>
    <row r="81" spans="1:9" ht="15.75" x14ac:dyDescent="0.25">
      <c r="A81" s="43"/>
      <c r="B81" s="43"/>
      <c r="C81" s="43"/>
      <c r="D81" s="57" t="s">
        <v>14</v>
      </c>
      <c r="E81" s="81">
        <v>252478.54</v>
      </c>
      <c r="F81" s="59"/>
    </row>
    <row r="82" spans="1:9" ht="15.75" x14ac:dyDescent="0.25">
      <c r="A82" s="43"/>
      <c r="B82" s="43"/>
      <c r="C82" s="43"/>
      <c r="D82" s="57" t="s">
        <v>13</v>
      </c>
      <c r="E82" s="81">
        <f>94152411.91-252478.54</f>
        <v>93899933.36999999</v>
      </c>
    </row>
    <row r="83" spans="1:9" ht="15.75" x14ac:dyDescent="0.25">
      <c r="A83" s="43"/>
      <c r="B83" s="43"/>
      <c r="C83" s="43" t="s">
        <v>18</v>
      </c>
      <c r="D83" s="43"/>
    </row>
    <row r="84" spans="1:9" ht="15.75" x14ac:dyDescent="0.25">
      <c r="A84" s="43"/>
      <c r="B84" s="43"/>
      <c r="C84" s="43"/>
      <c r="D84" s="43" t="s">
        <v>14</v>
      </c>
      <c r="E84" s="21">
        <v>0</v>
      </c>
    </row>
    <row r="85" spans="1:9" ht="15.75" x14ac:dyDescent="0.25">
      <c r="A85" s="43"/>
      <c r="B85" s="43"/>
      <c r="C85" s="43"/>
      <c r="D85" s="43" t="s">
        <v>13</v>
      </c>
      <c r="E85" s="21">
        <v>0</v>
      </c>
    </row>
    <row r="86" spans="1:9" ht="15.75" x14ac:dyDescent="0.25">
      <c r="A86" s="43"/>
      <c r="B86" s="43"/>
      <c r="C86" s="43" t="s">
        <v>17</v>
      </c>
      <c r="D86" s="43"/>
      <c r="E86" s="16"/>
    </row>
    <row r="87" spans="1:9" ht="15.75" x14ac:dyDescent="0.25">
      <c r="A87" s="43"/>
      <c r="B87" s="43"/>
      <c r="C87" s="43"/>
      <c r="D87" s="43" t="s">
        <v>14</v>
      </c>
      <c r="E87" s="12">
        <v>0</v>
      </c>
    </row>
    <row r="88" spans="1:9" ht="15.75" x14ac:dyDescent="0.25">
      <c r="A88" s="43"/>
      <c r="B88" s="43"/>
      <c r="C88" s="43"/>
      <c r="D88" s="43" t="s">
        <v>13</v>
      </c>
      <c r="E88" s="12">
        <v>0</v>
      </c>
    </row>
    <row r="89" spans="1:9" ht="15.75" x14ac:dyDescent="0.25">
      <c r="A89" s="43"/>
      <c r="B89" s="43"/>
      <c r="C89" s="43" t="s">
        <v>16</v>
      </c>
      <c r="D89" s="43"/>
      <c r="E89" s="16"/>
    </row>
    <row r="90" spans="1:9" ht="15.75" x14ac:dyDescent="0.25">
      <c r="A90" s="43"/>
      <c r="B90" s="43"/>
      <c r="C90" s="43"/>
      <c r="D90" s="43" t="s">
        <v>15</v>
      </c>
      <c r="E90" s="81">
        <v>10721991.220000001</v>
      </c>
    </row>
    <row r="91" spans="1:9" ht="15.75" x14ac:dyDescent="0.25">
      <c r="A91" s="43"/>
      <c r="B91" s="43"/>
      <c r="C91" s="43"/>
      <c r="D91" s="43" t="s">
        <v>14</v>
      </c>
      <c r="E91" s="81">
        <f>29823448.57-5318144.77-2718960.75</f>
        <v>21786343.050000001</v>
      </c>
    </row>
    <row r="92" spans="1:9" ht="15.75" x14ac:dyDescent="0.25">
      <c r="A92" s="43"/>
      <c r="B92" s="43"/>
      <c r="C92" s="43"/>
      <c r="D92" s="43" t="s">
        <v>13</v>
      </c>
      <c r="E92" s="56">
        <v>0</v>
      </c>
    </row>
    <row r="93" spans="1:9" ht="15.75" x14ac:dyDescent="0.25">
      <c r="A93" s="45" t="s">
        <v>12</v>
      </c>
      <c r="D93" s="43"/>
      <c r="E93" s="19">
        <f>SUM(E41:E92)</f>
        <v>693393087.12999988</v>
      </c>
    </row>
    <row r="94" spans="1:9" ht="15.75" x14ac:dyDescent="0.25">
      <c r="A94" s="45" t="s">
        <v>11</v>
      </c>
      <c r="B94" s="43"/>
      <c r="C94" s="45"/>
      <c r="D94" s="57"/>
      <c r="E94" s="16"/>
    </row>
    <row r="95" spans="1:9" ht="15.75" x14ac:dyDescent="0.25">
      <c r="A95" s="43"/>
      <c r="B95" s="45" t="s">
        <v>10</v>
      </c>
      <c r="C95" s="43"/>
      <c r="D95" s="43"/>
      <c r="E95" s="17"/>
      <c r="H95" s="60"/>
      <c r="I95" s="46"/>
    </row>
    <row r="96" spans="1:9" ht="15.75" x14ac:dyDescent="0.25">
      <c r="A96" s="43"/>
      <c r="B96" s="43"/>
      <c r="C96" s="43"/>
      <c r="D96" s="43" t="s">
        <v>2</v>
      </c>
      <c r="E96" s="81">
        <v>5396181.1399999997</v>
      </c>
      <c r="F96" s="60"/>
      <c r="G96" s="43"/>
      <c r="I96" s="46"/>
    </row>
    <row r="97" spans="1:9" ht="15.75" x14ac:dyDescent="0.25">
      <c r="A97" s="43"/>
      <c r="B97" s="45" t="s">
        <v>9</v>
      </c>
      <c r="C97" s="43"/>
      <c r="D97" s="43"/>
      <c r="E97" s="16"/>
      <c r="F97" s="60"/>
      <c r="G97" s="43"/>
      <c r="H97" s="60"/>
      <c r="I97" s="46"/>
    </row>
    <row r="98" spans="1:9" ht="15.75" x14ac:dyDescent="0.25">
      <c r="B98" s="43"/>
      <c r="C98" s="43"/>
      <c r="D98" s="43" t="s">
        <v>2</v>
      </c>
      <c r="E98" s="50">
        <v>0</v>
      </c>
    </row>
    <row r="99" spans="1:9" ht="15.75" customHeight="1" x14ac:dyDescent="0.25">
      <c r="B99" s="45" t="s">
        <v>8</v>
      </c>
      <c r="C99" s="43"/>
      <c r="D99" s="43"/>
      <c r="E99" s="8"/>
    </row>
    <row r="100" spans="1:9" ht="15.75" customHeight="1" x14ac:dyDescent="0.25">
      <c r="B100" s="43"/>
      <c r="C100" s="43"/>
      <c r="D100" s="43" t="s">
        <v>2</v>
      </c>
      <c r="E100" s="81">
        <v>13834404.68</v>
      </c>
    </row>
    <row r="101" spans="1:9" ht="15.75" customHeight="1" x14ac:dyDescent="0.25">
      <c r="B101" s="45" t="s">
        <v>7</v>
      </c>
      <c r="C101" s="43"/>
      <c r="D101" s="43"/>
      <c r="E101" s="8"/>
    </row>
    <row r="102" spans="1:9" ht="15.75" x14ac:dyDescent="0.25">
      <c r="B102" s="43"/>
      <c r="C102" s="54"/>
      <c r="D102" s="43" t="s">
        <v>2</v>
      </c>
      <c r="E102" s="10">
        <v>0</v>
      </c>
    </row>
    <row r="103" spans="1:9" ht="15.75" x14ac:dyDescent="0.25">
      <c r="B103" s="45" t="s">
        <v>6</v>
      </c>
      <c r="C103" s="43"/>
      <c r="D103" s="43"/>
      <c r="E103" s="8"/>
    </row>
    <row r="104" spans="1:9" ht="15.75" x14ac:dyDescent="0.25">
      <c r="B104" s="43"/>
      <c r="C104" s="43"/>
      <c r="D104" s="43" t="s">
        <v>2</v>
      </c>
      <c r="E104" s="53">
        <v>0</v>
      </c>
    </row>
    <row r="105" spans="1:9" ht="15.75" x14ac:dyDescent="0.25">
      <c r="B105" s="45" t="s">
        <v>5</v>
      </c>
      <c r="C105" s="43"/>
      <c r="D105" s="43"/>
    </row>
    <row r="106" spans="1:9" ht="15.75" x14ac:dyDescent="0.25">
      <c r="B106" s="43"/>
      <c r="C106" s="43"/>
      <c r="D106" s="43" t="s">
        <v>2</v>
      </c>
      <c r="E106" s="81">
        <v>56703712.270000003</v>
      </c>
    </row>
    <row r="107" spans="1:9" ht="15.75" x14ac:dyDescent="0.25">
      <c r="B107" s="45" t="s">
        <v>4</v>
      </c>
      <c r="C107" s="43"/>
      <c r="D107" s="43"/>
      <c r="E107" s="8"/>
    </row>
    <row r="108" spans="1:9" ht="15.75" x14ac:dyDescent="0.25">
      <c r="B108" s="43"/>
      <c r="C108" s="43"/>
      <c r="D108" s="43" t="s">
        <v>2</v>
      </c>
      <c r="E108" s="81">
        <v>738511.03</v>
      </c>
    </row>
    <row r="109" spans="1:9" ht="15.75" x14ac:dyDescent="0.25">
      <c r="A109" s="45"/>
      <c r="B109" s="45" t="s">
        <v>3</v>
      </c>
      <c r="C109" s="43"/>
      <c r="D109" s="43"/>
      <c r="E109" s="8"/>
    </row>
    <row r="110" spans="1:9" ht="15.75" x14ac:dyDescent="0.25">
      <c r="B110" s="43"/>
      <c r="C110" s="43"/>
      <c r="D110" s="43" t="s">
        <v>2</v>
      </c>
      <c r="E110" s="82">
        <v>19141764.75</v>
      </c>
      <c r="F110" s="62"/>
    </row>
    <row r="111" spans="1:9" ht="15.75" x14ac:dyDescent="0.25">
      <c r="A111" s="45" t="s">
        <v>1</v>
      </c>
      <c r="E111" s="4">
        <f>SUM(E96,E98,E100,E102,E104,E106,E108,E110)</f>
        <v>95814573.870000005</v>
      </c>
    </row>
    <row r="112" spans="1:9" ht="30" customHeight="1" x14ac:dyDescent="0.35">
      <c r="A112" s="63" t="s">
        <v>0</v>
      </c>
      <c r="B112" s="64"/>
      <c r="C112" s="64"/>
      <c r="D112" s="64"/>
      <c r="E112" s="1">
        <f>SUM(E93,E111)</f>
        <v>789207660.99999988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FFDF7-2E54-406E-9834-FD11CDC893D1}">
  <dimension ref="A1:I112"/>
  <sheetViews>
    <sheetView workbookViewId="0">
      <selection activeCell="F22" sqref="F22"/>
    </sheetView>
  </sheetViews>
  <sheetFormatPr defaultRowHeight="15" x14ac:dyDescent="0.25"/>
  <cols>
    <col min="1" max="3" width="4.7109375" style="12" customWidth="1"/>
    <col min="4" max="4" width="50.7109375" style="12" customWidth="1"/>
    <col min="5" max="5" width="30.7109375" style="12" customWidth="1"/>
    <col min="6" max="9" width="20.7109375" style="12" customWidth="1"/>
    <col min="10" max="16384" width="9.140625" style="12"/>
  </cols>
  <sheetData>
    <row r="1" spans="1:9" ht="15.75" x14ac:dyDescent="0.25">
      <c r="A1" s="92" t="s">
        <v>77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63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62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43"/>
      <c r="B5" s="43"/>
      <c r="C5" s="43"/>
      <c r="D5" s="43"/>
      <c r="E5" s="44"/>
      <c r="F5" s="44"/>
      <c r="G5" s="44"/>
      <c r="H5" s="37"/>
      <c r="I5" s="37"/>
    </row>
    <row r="6" spans="1:9" ht="15.75" customHeight="1" x14ac:dyDescent="0.25">
      <c r="A6" s="92" t="s">
        <v>61</v>
      </c>
      <c r="B6" s="92"/>
      <c r="C6" s="92"/>
      <c r="D6" s="92"/>
      <c r="E6" s="94" t="s">
        <v>60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45" t="s">
        <v>59</v>
      </c>
      <c r="B8" s="43"/>
      <c r="C8" s="43"/>
      <c r="D8" s="43"/>
      <c r="E8" s="46"/>
    </row>
    <row r="9" spans="1:9" ht="15.75" x14ac:dyDescent="0.25">
      <c r="A9" s="43"/>
      <c r="B9" s="43" t="s">
        <v>58</v>
      </c>
      <c r="C9" s="43"/>
      <c r="D9" s="43"/>
      <c r="E9" s="46"/>
    </row>
    <row r="10" spans="1:9" ht="15.75" x14ac:dyDescent="0.25">
      <c r="A10" s="43"/>
      <c r="B10" s="43"/>
      <c r="C10" s="43" t="s">
        <v>57</v>
      </c>
      <c r="D10" s="43"/>
    </row>
    <row r="11" spans="1:9" ht="15.75" customHeight="1" x14ac:dyDescent="0.25">
      <c r="A11" s="43"/>
      <c r="B11" s="43"/>
      <c r="C11" s="43"/>
      <c r="D11" s="43" t="s">
        <v>56</v>
      </c>
      <c r="E11" s="83">
        <v>24445889.66</v>
      </c>
    </row>
    <row r="12" spans="1:9" ht="15.75" x14ac:dyDescent="0.25">
      <c r="A12" s="43"/>
      <c r="B12" s="43"/>
      <c r="C12" s="43"/>
      <c r="D12" s="43" t="s">
        <v>55</v>
      </c>
      <c r="E12" s="83">
        <v>37668213.530000001</v>
      </c>
    </row>
    <row r="13" spans="1:9" ht="15.75" x14ac:dyDescent="0.25">
      <c r="A13" s="43"/>
      <c r="B13" s="43"/>
      <c r="C13" s="43"/>
      <c r="D13" s="43" t="s">
        <v>54</v>
      </c>
      <c r="E13" s="12">
        <v>0</v>
      </c>
    </row>
    <row r="14" spans="1:9" ht="15.75" x14ac:dyDescent="0.25">
      <c r="A14" s="43"/>
      <c r="B14" s="43"/>
      <c r="C14" s="43" t="s">
        <v>53</v>
      </c>
      <c r="D14" s="43"/>
      <c r="E14" s="28">
        <f>SUM(E11:E13)</f>
        <v>62114103.189999998</v>
      </c>
    </row>
    <row r="15" spans="1:9" ht="15.75" x14ac:dyDescent="0.25">
      <c r="A15" s="43"/>
      <c r="B15" s="43"/>
      <c r="C15" s="43" t="s">
        <v>52</v>
      </c>
      <c r="D15" s="43"/>
      <c r="E15" s="33"/>
    </row>
    <row r="16" spans="1:9" ht="15.75" x14ac:dyDescent="0.25">
      <c r="A16" s="43"/>
      <c r="B16" s="43"/>
      <c r="C16" s="43"/>
      <c r="D16" s="43" t="s">
        <v>51</v>
      </c>
      <c r="E16" s="83">
        <v>15591035.960000001</v>
      </c>
    </row>
    <row r="17" spans="1:5" ht="15.75" x14ac:dyDescent="0.25">
      <c r="A17" s="43"/>
      <c r="B17" s="43"/>
      <c r="C17" s="43"/>
      <c r="D17" s="43" t="s">
        <v>50</v>
      </c>
      <c r="E17" s="83">
        <v>10066652.83</v>
      </c>
    </row>
    <row r="18" spans="1:5" ht="15.75" x14ac:dyDescent="0.25">
      <c r="A18" s="43"/>
      <c r="B18" s="43"/>
      <c r="C18" s="49"/>
      <c r="D18" s="43" t="s">
        <v>49</v>
      </c>
      <c r="E18" s="83">
        <v>1045175</v>
      </c>
    </row>
    <row r="19" spans="1:5" ht="15.75" x14ac:dyDescent="0.25">
      <c r="A19" s="43"/>
      <c r="B19" s="43"/>
      <c r="C19" s="43" t="s">
        <v>48</v>
      </c>
      <c r="D19" s="43"/>
      <c r="E19" s="28">
        <f>SUM(E16:E18)</f>
        <v>26702863.789999999</v>
      </c>
    </row>
    <row r="20" spans="1:5" ht="15.75" x14ac:dyDescent="0.25">
      <c r="A20" s="43"/>
      <c r="B20" s="43" t="s">
        <v>47</v>
      </c>
      <c r="C20" s="43"/>
      <c r="D20" s="43"/>
      <c r="E20" s="8"/>
    </row>
    <row r="21" spans="1:5" ht="15.75" x14ac:dyDescent="0.25">
      <c r="A21" s="43"/>
      <c r="B21" s="43"/>
      <c r="C21" s="43" t="s">
        <v>46</v>
      </c>
      <c r="D21" s="43"/>
      <c r="E21" s="84">
        <v>460261423</v>
      </c>
    </row>
    <row r="22" spans="1:5" ht="15.75" x14ac:dyDescent="0.25">
      <c r="A22" s="43"/>
      <c r="B22" s="43"/>
      <c r="C22" s="43" t="s">
        <v>45</v>
      </c>
      <c r="D22" s="43"/>
      <c r="E22" s="83">
        <v>258631.95</v>
      </c>
    </row>
    <row r="23" spans="1:5" ht="15.75" x14ac:dyDescent="0.25">
      <c r="A23" s="43"/>
      <c r="B23" s="43"/>
      <c r="C23" s="43" t="s">
        <v>44</v>
      </c>
      <c r="D23" s="43"/>
      <c r="E23" s="17"/>
    </row>
    <row r="24" spans="1:5" ht="15.75" x14ac:dyDescent="0.25">
      <c r="A24" s="43"/>
      <c r="B24" s="43"/>
      <c r="C24" s="43"/>
      <c r="D24" s="43" t="s">
        <v>43</v>
      </c>
      <c r="E24" s="51">
        <v>0</v>
      </c>
    </row>
    <row r="25" spans="1:5" ht="15.75" x14ac:dyDescent="0.25">
      <c r="A25" s="43"/>
      <c r="B25" s="43"/>
      <c r="C25" s="43"/>
      <c r="D25" s="43" t="s">
        <v>42</v>
      </c>
      <c r="E25" s="16">
        <v>0</v>
      </c>
    </row>
    <row r="26" spans="1:5" ht="15.75" x14ac:dyDescent="0.25">
      <c r="A26" s="43"/>
      <c r="B26" s="43"/>
      <c r="C26" s="43"/>
      <c r="D26" s="43" t="s">
        <v>41</v>
      </c>
      <c r="E26" s="50">
        <v>0</v>
      </c>
    </row>
    <row r="27" spans="1:5" ht="15.75" x14ac:dyDescent="0.25">
      <c r="A27" s="43"/>
      <c r="B27" s="43"/>
      <c r="C27" s="43"/>
      <c r="D27" s="43" t="s">
        <v>40</v>
      </c>
      <c r="E27" s="51">
        <v>0</v>
      </c>
    </row>
    <row r="28" spans="1:5" ht="15.75" x14ac:dyDescent="0.25">
      <c r="A28" s="43"/>
      <c r="B28" s="43"/>
      <c r="C28" s="43" t="s">
        <v>39</v>
      </c>
      <c r="D28" s="43"/>
      <c r="E28" s="31"/>
    </row>
    <row r="29" spans="1:5" ht="15.75" x14ac:dyDescent="0.25">
      <c r="A29" s="43"/>
      <c r="B29" s="43"/>
      <c r="C29" s="43"/>
      <c r="D29" s="43" t="s">
        <v>38</v>
      </c>
      <c r="E29" s="12">
        <v>0</v>
      </c>
    </row>
    <row r="30" spans="1:5" ht="15.75" x14ac:dyDescent="0.25">
      <c r="A30" s="43"/>
      <c r="B30" s="43"/>
      <c r="C30" s="43"/>
      <c r="D30" s="43" t="s">
        <v>37</v>
      </c>
      <c r="E30" s="51">
        <v>0</v>
      </c>
    </row>
    <row r="31" spans="1:5" ht="15.75" x14ac:dyDescent="0.25">
      <c r="A31" s="43"/>
      <c r="B31" s="43"/>
      <c r="C31" s="43" t="s">
        <v>36</v>
      </c>
      <c r="D31" s="43"/>
      <c r="E31" s="52">
        <v>0</v>
      </c>
    </row>
    <row r="32" spans="1:5" ht="15.75" x14ac:dyDescent="0.25">
      <c r="A32" s="43"/>
      <c r="B32" s="43"/>
      <c r="C32" s="43" t="s">
        <v>35</v>
      </c>
      <c r="D32" s="43"/>
      <c r="E32" s="8"/>
    </row>
    <row r="33" spans="1:5" ht="15.75" x14ac:dyDescent="0.25">
      <c r="A33" s="43"/>
      <c r="B33" s="43"/>
      <c r="C33" s="43"/>
      <c r="D33" s="43" t="s">
        <v>34</v>
      </c>
      <c r="E33" s="53">
        <v>0</v>
      </c>
    </row>
    <row r="34" spans="1:5" ht="15.75" x14ac:dyDescent="0.25">
      <c r="A34" s="43"/>
      <c r="B34" s="43"/>
      <c r="C34" s="43"/>
      <c r="D34" s="43" t="s">
        <v>33</v>
      </c>
      <c r="E34" s="12">
        <v>0</v>
      </c>
    </row>
    <row r="35" spans="1:5" ht="15.75" x14ac:dyDescent="0.25">
      <c r="A35" s="43"/>
      <c r="B35" s="43"/>
      <c r="C35" s="43"/>
      <c r="D35" s="43" t="s">
        <v>32</v>
      </c>
      <c r="E35" s="83">
        <v>985883.25</v>
      </c>
    </row>
    <row r="36" spans="1:5" ht="15.75" x14ac:dyDescent="0.25">
      <c r="A36" s="43"/>
      <c r="B36" s="43" t="s">
        <v>31</v>
      </c>
      <c r="C36" s="43"/>
      <c r="D36" s="43"/>
      <c r="E36" s="83">
        <v>118398383.76000001</v>
      </c>
    </row>
    <row r="37" spans="1:5" ht="15.75" x14ac:dyDescent="0.25">
      <c r="A37" s="43"/>
      <c r="B37" s="45" t="s">
        <v>30</v>
      </c>
      <c r="C37" s="43"/>
      <c r="D37" s="43"/>
      <c r="E37" s="28">
        <f>SUM(E14,E19,E21:E36)</f>
        <v>668721288.94000006</v>
      </c>
    </row>
    <row r="38" spans="1:5" ht="15.75" x14ac:dyDescent="0.25">
      <c r="A38" s="43"/>
      <c r="B38" s="45"/>
      <c r="C38" s="43"/>
      <c r="D38" s="43"/>
      <c r="E38" s="27"/>
    </row>
    <row r="39" spans="1:5" ht="15.75" x14ac:dyDescent="0.25">
      <c r="A39" s="45" t="s">
        <v>29</v>
      </c>
      <c r="B39" s="45"/>
      <c r="C39" s="43"/>
      <c r="D39" s="43"/>
      <c r="E39" s="16"/>
    </row>
    <row r="40" spans="1:5" ht="15.75" x14ac:dyDescent="0.25">
      <c r="A40" s="45" t="s">
        <v>28</v>
      </c>
      <c r="B40" s="43"/>
      <c r="C40" s="43"/>
      <c r="D40" s="43"/>
      <c r="E40" s="16"/>
    </row>
    <row r="41" spans="1:5" ht="15.75" x14ac:dyDescent="0.25">
      <c r="A41" s="43"/>
      <c r="B41" s="45" t="s">
        <v>10</v>
      </c>
      <c r="C41" s="43"/>
      <c r="D41" s="43"/>
      <c r="E41" s="8"/>
    </row>
    <row r="42" spans="1:5" ht="15.75" x14ac:dyDescent="0.25">
      <c r="A42" s="43"/>
      <c r="B42" s="43"/>
      <c r="C42" s="43"/>
      <c r="D42" s="43" t="s">
        <v>26</v>
      </c>
      <c r="E42" s="85">
        <v>155450258.33000001</v>
      </c>
    </row>
    <row r="43" spans="1:5" ht="15.75" x14ac:dyDescent="0.25">
      <c r="A43" s="43"/>
      <c r="B43" s="43"/>
      <c r="C43" s="43"/>
      <c r="D43" s="43" t="s">
        <v>25</v>
      </c>
      <c r="E43" s="85">
        <v>152301634.22999999</v>
      </c>
    </row>
    <row r="44" spans="1:5" ht="15.75" x14ac:dyDescent="0.25">
      <c r="A44" s="43"/>
      <c r="B44" s="43"/>
      <c r="C44" s="43"/>
      <c r="D44" s="43" t="s">
        <v>2</v>
      </c>
      <c r="E44" s="85">
        <v>10932178.960000001</v>
      </c>
    </row>
    <row r="45" spans="1:5" ht="15.75" x14ac:dyDescent="0.25">
      <c r="A45" s="43"/>
      <c r="B45" s="45" t="s">
        <v>9</v>
      </c>
      <c r="C45" s="43"/>
      <c r="D45" s="43"/>
      <c r="E45" s="8"/>
    </row>
    <row r="46" spans="1:5" ht="15.75" x14ac:dyDescent="0.25">
      <c r="A46" s="43"/>
      <c r="B46" s="43"/>
      <c r="C46" s="54"/>
      <c r="D46" s="43" t="s">
        <v>26</v>
      </c>
      <c r="E46" s="12">
        <v>0</v>
      </c>
    </row>
    <row r="47" spans="1:5" ht="15.75" x14ac:dyDescent="0.25">
      <c r="A47" s="43"/>
      <c r="B47" s="43"/>
      <c r="C47" s="43"/>
      <c r="D47" s="43" t="s">
        <v>25</v>
      </c>
      <c r="E47" s="12">
        <v>0</v>
      </c>
    </row>
    <row r="48" spans="1:5" ht="15.75" x14ac:dyDescent="0.25">
      <c r="A48" s="43"/>
      <c r="B48" s="43"/>
      <c r="C48" s="43"/>
      <c r="D48" s="43" t="s">
        <v>2</v>
      </c>
      <c r="E48" s="12">
        <v>0</v>
      </c>
    </row>
    <row r="49" spans="1:5" ht="15.75" x14ac:dyDescent="0.25">
      <c r="A49" s="43"/>
      <c r="B49" s="45" t="s">
        <v>8</v>
      </c>
      <c r="C49" s="43"/>
      <c r="D49" s="43"/>
      <c r="E49" s="10"/>
    </row>
    <row r="50" spans="1:5" ht="15.75" x14ac:dyDescent="0.25">
      <c r="A50" s="55"/>
      <c r="B50" s="55"/>
      <c r="C50" s="55"/>
      <c r="D50" s="43" t="s">
        <v>26</v>
      </c>
      <c r="E50" s="12">
        <v>0</v>
      </c>
    </row>
    <row r="51" spans="1:5" ht="15.75" x14ac:dyDescent="0.25">
      <c r="A51" s="43"/>
      <c r="B51" s="43"/>
      <c r="C51" s="43"/>
      <c r="D51" s="43" t="s">
        <v>25</v>
      </c>
      <c r="E51" s="12">
        <v>0</v>
      </c>
    </row>
    <row r="52" spans="1:5" ht="15.75" x14ac:dyDescent="0.25">
      <c r="A52" s="43"/>
      <c r="B52" s="43"/>
      <c r="C52" s="43"/>
      <c r="D52" s="43" t="s">
        <v>2</v>
      </c>
      <c r="E52" s="12">
        <v>0</v>
      </c>
    </row>
    <row r="53" spans="1:5" ht="15.75" x14ac:dyDescent="0.25">
      <c r="A53" s="43"/>
      <c r="B53" s="45" t="s">
        <v>7</v>
      </c>
      <c r="C53" s="43"/>
      <c r="D53" s="43"/>
      <c r="E53" s="10"/>
    </row>
    <row r="54" spans="1:5" ht="15.75" x14ac:dyDescent="0.25">
      <c r="A54" s="43"/>
      <c r="B54" s="43"/>
      <c r="C54" s="43"/>
      <c r="D54" s="43" t="s">
        <v>26</v>
      </c>
      <c r="E54" s="12">
        <v>0</v>
      </c>
    </row>
    <row r="55" spans="1:5" ht="15.75" x14ac:dyDescent="0.25">
      <c r="A55" s="43"/>
      <c r="B55" s="43"/>
      <c r="C55" s="43"/>
      <c r="D55" s="43" t="s">
        <v>25</v>
      </c>
      <c r="E55" s="50">
        <v>0</v>
      </c>
    </row>
    <row r="56" spans="1:5" ht="15.75" x14ac:dyDescent="0.25">
      <c r="A56" s="43"/>
      <c r="B56" s="43"/>
      <c r="C56" s="54"/>
      <c r="D56" s="43" t="s">
        <v>2</v>
      </c>
      <c r="E56" s="56">
        <v>0</v>
      </c>
    </row>
    <row r="57" spans="1:5" ht="15.75" x14ac:dyDescent="0.25">
      <c r="A57" s="43"/>
      <c r="B57" s="45" t="s">
        <v>6</v>
      </c>
      <c r="C57" s="43"/>
      <c r="D57" s="43"/>
      <c r="E57" s="25"/>
    </row>
    <row r="58" spans="1:5" ht="15.75" x14ac:dyDescent="0.25">
      <c r="A58" s="43"/>
      <c r="B58" s="43"/>
      <c r="C58" s="43"/>
      <c r="D58" s="43" t="s">
        <v>26</v>
      </c>
      <c r="E58" s="53">
        <v>0</v>
      </c>
    </row>
    <row r="59" spans="1:5" ht="15.75" x14ac:dyDescent="0.25">
      <c r="A59" s="43"/>
      <c r="B59" s="43"/>
      <c r="C59" s="43"/>
      <c r="D59" s="43" t="s">
        <v>25</v>
      </c>
      <c r="E59" s="67">
        <v>0</v>
      </c>
    </row>
    <row r="60" spans="1:5" ht="15.75" x14ac:dyDescent="0.25">
      <c r="A60" s="43"/>
      <c r="B60" s="43"/>
      <c r="C60" s="43"/>
      <c r="D60" s="43" t="s">
        <v>2</v>
      </c>
      <c r="E60" s="53">
        <v>0</v>
      </c>
    </row>
    <row r="61" spans="1:5" ht="15.75" x14ac:dyDescent="0.25">
      <c r="A61" s="43"/>
      <c r="B61" s="45" t="s">
        <v>5</v>
      </c>
      <c r="C61" s="43"/>
      <c r="D61" s="43"/>
      <c r="E61" s="25"/>
    </row>
    <row r="62" spans="1:5" ht="15.75" x14ac:dyDescent="0.25">
      <c r="A62" s="43"/>
      <c r="B62" s="43"/>
      <c r="C62" s="43"/>
      <c r="D62" s="43" t="s">
        <v>26</v>
      </c>
      <c r="E62" s="85">
        <v>22067048.879999999</v>
      </c>
    </row>
    <row r="63" spans="1:5" ht="15.75" x14ac:dyDescent="0.25">
      <c r="A63" s="43"/>
      <c r="B63" s="45"/>
      <c r="C63" s="43"/>
      <c r="D63" s="43" t="s">
        <v>25</v>
      </c>
      <c r="E63" s="85">
        <v>13557416.050000001</v>
      </c>
    </row>
    <row r="64" spans="1:5" ht="15.75" x14ac:dyDescent="0.25">
      <c r="A64" s="43"/>
      <c r="B64" s="43"/>
      <c r="C64" s="43"/>
      <c r="D64" s="43" t="s">
        <v>2</v>
      </c>
      <c r="E64" s="12">
        <v>0</v>
      </c>
    </row>
    <row r="65" spans="1:5" ht="15.75" x14ac:dyDescent="0.25">
      <c r="A65" s="43"/>
      <c r="B65" s="45" t="s">
        <v>4</v>
      </c>
      <c r="C65" s="43"/>
      <c r="D65" s="43"/>
      <c r="E65" s="10"/>
    </row>
    <row r="66" spans="1:5" ht="15.75" x14ac:dyDescent="0.25">
      <c r="A66" s="43"/>
      <c r="B66" s="43"/>
      <c r="C66" s="43"/>
      <c r="D66" s="43" t="s">
        <v>26</v>
      </c>
      <c r="E66" s="85">
        <v>40176798.210000001</v>
      </c>
    </row>
    <row r="67" spans="1:5" ht="15.75" x14ac:dyDescent="0.25">
      <c r="A67" s="43"/>
      <c r="B67" s="43"/>
      <c r="C67" s="43"/>
      <c r="D67" s="43" t="s">
        <v>25</v>
      </c>
      <c r="E67" s="85">
        <v>6121589.8799999999</v>
      </c>
    </row>
    <row r="68" spans="1:5" ht="15.75" x14ac:dyDescent="0.25">
      <c r="A68" s="43"/>
      <c r="B68" s="43"/>
      <c r="C68" s="43"/>
      <c r="D68" s="43" t="s">
        <v>2</v>
      </c>
      <c r="E68" s="12">
        <v>0</v>
      </c>
    </row>
    <row r="69" spans="1:5" ht="15.75" x14ac:dyDescent="0.25">
      <c r="A69" s="43"/>
      <c r="B69" s="45" t="s">
        <v>27</v>
      </c>
      <c r="C69" s="43"/>
      <c r="D69" s="43"/>
      <c r="E69" s="8"/>
    </row>
    <row r="70" spans="1:5" ht="15.75" x14ac:dyDescent="0.25">
      <c r="A70" s="43"/>
      <c r="B70" s="43"/>
      <c r="C70" s="43"/>
      <c r="D70" s="43" t="s">
        <v>26</v>
      </c>
      <c r="E70" s="16">
        <v>0</v>
      </c>
    </row>
    <row r="71" spans="1:5" ht="15.75" x14ac:dyDescent="0.25">
      <c r="A71" s="43"/>
      <c r="B71" s="43"/>
      <c r="C71" s="43"/>
      <c r="D71" s="43" t="s">
        <v>25</v>
      </c>
      <c r="E71" s="16">
        <v>0</v>
      </c>
    </row>
    <row r="72" spans="1:5" ht="15.75" x14ac:dyDescent="0.25">
      <c r="A72" s="43"/>
      <c r="B72" s="43"/>
      <c r="C72" s="43"/>
      <c r="D72" s="43" t="s">
        <v>2</v>
      </c>
      <c r="E72" s="24">
        <v>0</v>
      </c>
    </row>
    <row r="73" spans="1:5" ht="15.75" x14ac:dyDescent="0.25">
      <c r="A73" s="43"/>
      <c r="B73" s="45" t="s">
        <v>24</v>
      </c>
      <c r="C73" s="43"/>
      <c r="D73" s="43"/>
      <c r="E73" s="8"/>
    </row>
    <row r="74" spans="1:5" ht="15.75" x14ac:dyDescent="0.25">
      <c r="A74" s="43"/>
      <c r="B74" s="43"/>
      <c r="C74" s="43" t="s">
        <v>23</v>
      </c>
      <c r="D74" s="43"/>
      <c r="E74" s="16"/>
    </row>
    <row r="75" spans="1:5" ht="15.75" x14ac:dyDescent="0.25">
      <c r="A75" s="43"/>
      <c r="B75" s="43"/>
      <c r="C75" s="43"/>
      <c r="D75" s="43" t="s">
        <v>22</v>
      </c>
      <c r="E75" s="85">
        <v>8255459.2400000002</v>
      </c>
    </row>
    <row r="76" spans="1:5" ht="15.75" x14ac:dyDescent="0.25">
      <c r="A76" s="43"/>
      <c r="B76" s="43"/>
      <c r="C76" s="43"/>
      <c r="D76" s="43" t="s">
        <v>21</v>
      </c>
      <c r="E76" s="85">
        <v>12910020.82</v>
      </c>
    </row>
    <row r="77" spans="1:5" ht="15.75" x14ac:dyDescent="0.25">
      <c r="A77" s="43"/>
      <c r="B77" s="43"/>
      <c r="C77" s="57" t="s">
        <v>20</v>
      </c>
      <c r="D77" s="43"/>
      <c r="E77" s="16"/>
    </row>
    <row r="78" spans="1:5" ht="15.75" x14ac:dyDescent="0.25">
      <c r="A78" s="43"/>
      <c r="B78" s="43"/>
      <c r="C78" s="43"/>
      <c r="D78" s="43" t="s">
        <v>14</v>
      </c>
      <c r="E78" s="85">
        <v>17015627.760000002</v>
      </c>
    </row>
    <row r="79" spans="1:5" ht="15.75" x14ac:dyDescent="0.25">
      <c r="A79" s="43"/>
      <c r="B79" s="43"/>
      <c r="C79" s="43"/>
      <c r="D79" s="43" t="s">
        <v>13</v>
      </c>
      <c r="E79" s="50">
        <v>0</v>
      </c>
    </row>
    <row r="80" spans="1:5" ht="15.75" x14ac:dyDescent="0.25">
      <c r="A80" s="43"/>
      <c r="B80" s="43"/>
      <c r="C80" s="43" t="s">
        <v>19</v>
      </c>
      <c r="D80" s="43"/>
      <c r="E80" s="17"/>
    </row>
    <row r="81" spans="1:9" ht="15.75" x14ac:dyDescent="0.25">
      <c r="A81" s="43"/>
      <c r="B81" s="43"/>
      <c r="C81" s="43"/>
      <c r="D81" s="57" t="s">
        <v>14</v>
      </c>
      <c r="E81" s="85">
        <v>59654287.68</v>
      </c>
      <c r="F81" s="59"/>
    </row>
    <row r="82" spans="1:9" ht="15.75" x14ac:dyDescent="0.25">
      <c r="A82" s="43"/>
      <c r="B82" s="43"/>
      <c r="C82" s="43"/>
      <c r="D82" s="57" t="s">
        <v>13</v>
      </c>
      <c r="E82" s="12">
        <v>0</v>
      </c>
    </row>
    <row r="83" spans="1:9" ht="15.75" x14ac:dyDescent="0.25">
      <c r="A83" s="43"/>
      <c r="B83" s="43"/>
      <c r="C83" s="43" t="s">
        <v>18</v>
      </c>
      <c r="D83" s="43"/>
    </row>
    <row r="84" spans="1:9" ht="15.75" x14ac:dyDescent="0.25">
      <c r="A84" s="43"/>
      <c r="B84" s="43"/>
      <c r="C84" s="43"/>
      <c r="D84" s="43" t="s">
        <v>14</v>
      </c>
      <c r="E84" s="21">
        <v>0</v>
      </c>
    </row>
    <row r="85" spans="1:9" ht="15.75" x14ac:dyDescent="0.25">
      <c r="A85" s="43"/>
      <c r="B85" s="43"/>
      <c r="C85" s="43"/>
      <c r="D85" s="43" t="s">
        <v>13</v>
      </c>
      <c r="E85" s="21">
        <v>0</v>
      </c>
    </row>
    <row r="86" spans="1:9" ht="15.75" x14ac:dyDescent="0.25">
      <c r="A86" s="43"/>
      <c r="B86" s="43"/>
      <c r="C86" s="43" t="s">
        <v>17</v>
      </c>
      <c r="D86" s="43"/>
      <c r="E86" s="16"/>
    </row>
    <row r="87" spans="1:9" ht="15.75" x14ac:dyDescent="0.25">
      <c r="A87" s="43"/>
      <c r="B87" s="43"/>
      <c r="C87" s="43"/>
      <c r="D87" s="43" t="s">
        <v>14</v>
      </c>
      <c r="E87" s="12">
        <v>0</v>
      </c>
    </row>
    <row r="88" spans="1:9" ht="15.75" x14ac:dyDescent="0.25">
      <c r="A88" s="43"/>
      <c r="B88" s="43"/>
      <c r="C88" s="43"/>
      <c r="D88" s="43" t="s">
        <v>13</v>
      </c>
      <c r="E88" s="12">
        <v>0</v>
      </c>
    </row>
    <row r="89" spans="1:9" ht="15.75" x14ac:dyDescent="0.25">
      <c r="A89" s="43"/>
      <c r="B89" s="43"/>
      <c r="C89" s="43" t="s">
        <v>16</v>
      </c>
      <c r="D89" s="43"/>
      <c r="E89" s="16"/>
    </row>
    <row r="90" spans="1:9" ht="15.75" x14ac:dyDescent="0.25">
      <c r="A90" s="43"/>
      <c r="B90" s="43"/>
      <c r="C90" s="43"/>
      <c r="D90" s="43" t="s">
        <v>15</v>
      </c>
      <c r="E90" s="12">
        <v>0</v>
      </c>
    </row>
    <row r="91" spans="1:9" ht="15.75" x14ac:dyDescent="0.25">
      <c r="A91" s="43"/>
      <c r="B91" s="43"/>
      <c r="C91" s="43"/>
      <c r="D91" s="43" t="s">
        <v>14</v>
      </c>
      <c r="E91" s="85">
        <v>2315670.21</v>
      </c>
    </row>
    <row r="92" spans="1:9" ht="15.75" x14ac:dyDescent="0.25">
      <c r="A92" s="43"/>
      <c r="B92" s="43"/>
      <c r="C92" s="43"/>
      <c r="D92" s="43" t="s">
        <v>13</v>
      </c>
      <c r="E92" s="56">
        <v>0</v>
      </c>
    </row>
    <row r="93" spans="1:9" ht="15.75" x14ac:dyDescent="0.25">
      <c r="A93" s="45" t="s">
        <v>12</v>
      </c>
      <c r="D93" s="43"/>
      <c r="E93" s="19">
        <f>SUM(E41:E92)</f>
        <v>500757990.24999994</v>
      </c>
    </row>
    <row r="94" spans="1:9" ht="15.75" x14ac:dyDescent="0.25">
      <c r="A94" s="45" t="s">
        <v>11</v>
      </c>
      <c r="B94" s="43"/>
      <c r="C94" s="45"/>
      <c r="D94" s="57"/>
      <c r="E94" s="16"/>
    </row>
    <row r="95" spans="1:9" ht="15.75" x14ac:dyDescent="0.25">
      <c r="A95" s="43"/>
      <c r="B95" s="45" t="s">
        <v>10</v>
      </c>
      <c r="C95" s="43"/>
      <c r="D95" s="43"/>
      <c r="E95" s="85"/>
      <c r="H95" s="60"/>
      <c r="I95" s="46"/>
    </row>
    <row r="96" spans="1:9" ht="15.75" x14ac:dyDescent="0.25">
      <c r="A96" s="43"/>
      <c r="B96" s="43"/>
      <c r="C96" s="43"/>
      <c r="D96" s="43" t="s">
        <v>2</v>
      </c>
      <c r="E96" s="85">
        <v>10792889</v>
      </c>
      <c r="F96" s="60"/>
      <c r="G96" s="43"/>
      <c r="I96" s="46"/>
    </row>
    <row r="97" spans="1:9" ht="15.75" x14ac:dyDescent="0.25">
      <c r="A97" s="43"/>
      <c r="B97" s="45" t="s">
        <v>9</v>
      </c>
      <c r="C97" s="43"/>
      <c r="D97" s="43"/>
      <c r="E97" s="16"/>
      <c r="F97" s="60"/>
      <c r="G97" s="43"/>
      <c r="H97" s="60"/>
      <c r="I97" s="46"/>
    </row>
    <row r="98" spans="1:9" ht="15.75" x14ac:dyDescent="0.25">
      <c r="B98" s="43"/>
      <c r="C98" s="43"/>
      <c r="D98" s="43" t="s">
        <v>2</v>
      </c>
      <c r="E98" s="50">
        <v>0</v>
      </c>
    </row>
    <row r="99" spans="1:9" ht="15.75" customHeight="1" x14ac:dyDescent="0.25">
      <c r="B99" s="45" t="s">
        <v>8</v>
      </c>
      <c r="C99" s="43"/>
      <c r="D99" s="43"/>
      <c r="E99" s="8"/>
    </row>
    <row r="100" spans="1:9" ht="15.75" customHeight="1" x14ac:dyDescent="0.25">
      <c r="B100" s="43"/>
      <c r="C100" s="43"/>
      <c r="D100" s="43" t="s">
        <v>2</v>
      </c>
      <c r="E100" s="12">
        <v>0</v>
      </c>
    </row>
    <row r="101" spans="1:9" ht="15.75" customHeight="1" x14ac:dyDescent="0.25">
      <c r="B101" s="45" t="s">
        <v>7</v>
      </c>
      <c r="C101" s="43"/>
      <c r="D101" s="43"/>
      <c r="E101" s="8"/>
    </row>
    <row r="102" spans="1:9" ht="15.75" x14ac:dyDescent="0.25">
      <c r="B102" s="43"/>
      <c r="C102" s="54"/>
      <c r="D102" s="43" t="s">
        <v>2</v>
      </c>
      <c r="E102" s="10">
        <v>0</v>
      </c>
    </row>
    <row r="103" spans="1:9" ht="15.75" x14ac:dyDescent="0.25">
      <c r="B103" s="45" t="s">
        <v>6</v>
      </c>
      <c r="C103" s="43"/>
      <c r="D103" s="43"/>
      <c r="E103" s="8"/>
    </row>
    <row r="104" spans="1:9" ht="15.75" x14ac:dyDescent="0.25">
      <c r="B104" s="43"/>
      <c r="C104" s="43"/>
      <c r="D104" s="43" t="s">
        <v>2</v>
      </c>
      <c r="E104" s="53">
        <v>0</v>
      </c>
    </row>
    <row r="105" spans="1:9" ht="15.75" x14ac:dyDescent="0.25">
      <c r="B105" s="45" t="s">
        <v>5</v>
      </c>
      <c r="C105" s="43"/>
      <c r="D105" s="43"/>
    </row>
    <row r="106" spans="1:9" ht="15.75" x14ac:dyDescent="0.25">
      <c r="B106" s="43"/>
      <c r="C106" s="43"/>
      <c r="D106" s="43" t="s">
        <v>2</v>
      </c>
      <c r="E106" s="8">
        <v>0</v>
      </c>
    </row>
    <row r="107" spans="1:9" ht="15.75" x14ac:dyDescent="0.25">
      <c r="B107" s="45" t="s">
        <v>4</v>
      </c>
      <c r="C107" s="43"/>
      <c r="D107" s="43"/>
      <c r="E107" s="8"/>
    </row>
    <row r="108" spans="1:9" ht="15.75" x14ac:dyDescent="0.25">
      <c r="B108" s="43"/>
      <c r="C108" s="43"/>
      <c r="D108" s="43" t="s">
        <v>2</v>
      </c>
      <c r="E108" s="12">
        <v>0</v>
      </c>
    </row>
    <row r="109" spans="1:9" ht="15.75" x14ac:dyDescent="0.25">
      <c r="A109" s="45"/>
      <c r="B109" s="45" t="s">
        <v>3</v>
      </c>
      <c r="C109" s="43"/>
      <c r="D109" s="43"/>
      <c r="E109" s="85"/>
    </row>
    <row r="110" spans="1:9" ht="15.75" x14ac:dyDescent="0.25">
      <c r="B110" s="43"/>
      <c r="C110" s="43"/>
      <c r="D110" s="43" t="s">
        <v>2</v>
      </c>
      <c r="E110" s="85">
        <v>20747930.739999998</v>
      </c>
      <c r="F110" s="62"/>
    </row>
    <row r="111" spans="1:9" ht="15.75" x14ac:dyDescent="0.25">
      <c r="A111" s="45" t="s">
        <v>1</v>
      </c>
      <c r="E111" s="4">
        <f>SUM(E96,E98,E100,E102,E104,E106,E108,E110)</f>
        <v>31540819.739999998</v>
      </c>
    </row>
    <row r="112" spans="1:9" ht="30" customHeight="1" x14ac:dyDescent="0.35">
      <c r="A112" s="63" t="s">
        <v>0</v>
      </c>
      <c r="B112" s="64"/>
      <c r="C112" s="64"/>
      <c r="D112" s="64"/>
      <c r="E112" s="1">
        <f>SUM(E93,E111)</f>
        <v>532298809.98999995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0F7E-8E48-452A-9EEC-A9B3D6B9008E}">
  <dimension ref="A1:I112"/>
  <sheetViews>
    <sheetView topLeftCell="A112" workbookViewId="0">
      <selection activeCell="F20" sqref="F20"/>
    </sheetView>
  </sheetViews>
  <sheetFormatPr defaultRowHeight="15" x14ac:dyDescent="0.25"/>
  <cols>
    <col min="1" max="3" width="4.7109375" style="12" customWidth="1"/>
    <col min="4" max="4" width="50.7109375" style="12" customWidth="1"/>
    <col min="5" max="5" width="30.7109375" style="12" customWidth="1"/>
    <col min="6" max="9" width="20.7109375" style="12" customWidth="1"/>
    <col min="10" max="16384" width="9.140625" style="12"/>
  </cols>
  <sheetData>
    <row r="1" spans="1:9" ht="15.75" x14ac:dyDescent="0.25">
      <c r="A1" s="92" t="s">
        <v>78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63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62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43"/>
      <c r="B5" s="43"/>
      <c r="C5" s="43"/>
      <c r="D5" s="43"/>
      <c r="E5" s="44"/>
      <c r="F5" s="44"/>
      <c r="G5" s="44"/>
      <c r="H5" s="37"/>
      <c r="I5" s="37"/>
    </row>
    <row r="6" spans="1:9" ht="15.75" customHeight="1" x14ac:dyDescent="0.25">
      <c r="A6" s="92" t="s">
        <v>61</v>
      </c>
      <c r="B6" s="92"/>
      <c r="C6" s="92"/>
      <c r="D6" s="92"/>
      <c r="E6" s="94" t="s">
        <v>60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45" t="s">
        <v>59</v>
      </c>
      <c r="B8" s="43"/>
      <c r="C8" s="43"/>
      <c r="D8" s="43"/>
      <c r="E8" s="46"/>
    </row>
    <row r="9" spans="1:9" ht="15.75" x14ac:dyDescent="0.25">
      <c r="A9" s="43"/>
      <c r="B9" s="43" t="s">
        <v>58</v>
      </c>
      <c r="C9" s="43"/>
      <c r="D9" s="43"/>
      <c r="E9" s="46"/>
    </row>
    <row r="10" spans="1:9" ht="15.75" x14ac:dyDescent="0.25">
      <c r="A10" s="43"/>
      <c r="B10" s="43"/>
      <c r="C10" s="43" t="s">
        <v>57</v>
      </c>
      <c r="D10" s="43"/>
    </row>
    <row r="11" spans="1:9" ht="15.75" customHeight="1" x14ac:dyDescent="0.25">
      <c r="A11" s="43"/>
      <c r="B11" s="43"/>
      <c r="C11" s="43"/>
      <c r="D11" s="43" t="s">
        <v>56</v>
      </c>
      <c r="E11" s="86">
        <v>7657375.6299999999</v>
      </c>
    </row>
    <row r="12" spans="1:9" ht="15.75" x14ac:dyDescent="0.25">
      <c r="A12" s="43"/>
      <c r="B12" s="43"/>
      <c r="C12" s="43"/>
      <c r="D12" s="43" t="s">
        <v>55</v>
      </c>
      <c r="E12" s="12">
        <v>0</v>
      </c>
    </row>
    <row r="13" spans="1:9" ht="15.75" x14ac:dyDescent="0.25">
      <c r="A13" s="43"/>
      <c r="B13" s="43"/>
      <c r="C13" s="43"/>
      <c r="D13" s="43" t="s">
        <v>54</v>
      </c>
      <c r="E13" s="12">
        <v>0</v>
      </c>
    </row>
    <row r="14" spans="1:9" ht="15.75" x14ac:dyDescent="0.25">
      <c r="A14" s="43"/>
      <c r="B14" s="43"/>
      <c r="C14" s="43" t="s">
        <v>53</v>
      </c>
      <c r="D14" s="43"/>
      <c r="E14" s="28">
        <f>SUM(E11:E13)</f>
        <v>7657375.6299999999</v>
      </c>
    </row>
    <row r="15" spans="1:9" ht="15.75" x14ac:dyDescent="0.25">
      <c r="A15" s="43"/>
      <c r="B15" s="43"/>
      <c r="C15" s="43" t="s">
        <v>52</v>
      </c>
      <c r="D15" s="43"/>
      <c r="E15" s="33"/>
    </row>
    <row r="16" spans="1:9" ht="15.75" x14ac:dyDescent="0.25">
      <c r="A16" s="43"/>
      <c r="B16" s="43"/>
      <c r="C16" s="43"/>
      <c r="D16" s="43" t="s">
        <v>51</v>
      </c>
      <c r="E16" s="87">
        <v>8496159.9600000009</v>
      </c>
    </row>
    <row r="17" spans="1:5" ht="15.75" x14ac:dyDescent="0.25">
      <c r="A17" s="43"/>
      <c r="B17" s="43"/>
      <c r="C17" s="43"/>
      <c r="D17" s="43" t="s">
        <v>50</v>
      </c>
      <c r="E17" s="12">
        <v>0</v>
      </c>
    </row>
    <row r="18" spans="1:5" ht="15.75" x14ac:dyDescent="0.25">
      <c r="A18" s="43"/>
      <c r="B18" s="43"/>
      <c r="C18" s="49"/>
      <c r="D18" s="43" t="s">
        <v>49</v>
      </c>
      <c r="E18" s="50">
        <v>0</v>
      </c>
    </row>
    <row r="19" spans="1:5" ht="15.75" x14ac:dyDescent="0.25">
      <c r="A19" s="43"/>
      <c r="B19" s="43"/>
      <c r="C19" s="43" t="s">
        <v>48</v>
      </c>
      <c r="D19" s="43"/>
      <c r="E19" s="28">
        <f>SUM(E16:E18)</f>
        <v>8496159.9600000009</v>
      </c>
    </row>
    <row r="20" spans="1:5" ht="15.75" x14ac:dyDescent="0.25">
      <c r="A20" s="43"/>
      <c r="B20" s="43" t="s">
        <v>47</v>
      </c>
      <c r="C20" s="43"/>
      <c r="D20" s="43"/>
      <c r="E20" s="8"/>
    </row>
    <row r="21" spans="1:5" ht="15.75" x14ac:dyDescent="0.25">
      <c r="A21" s="43"/>
      <c r="B21" s="43"/>
      <c r="C21" s="43" t="s">
        <v>46</v>
      </c>
      <c r="D21" s="43"/>
      <c r="E21" s="88">
        <v>492844992</v>
      </c>
    </row>
    <row r="22" spans="1:5" ht="15.75" x14ac:dyDescent="0.25">
      <c r="A22" s="43"/>
      <c r="B22" s="43"/>
      <c r="C22" s="43" t="s">
        <v>45</v>
      </c>
      <c r="D22" s="43"/>
      <c r="E22" s="87">
        <v>74124.929999999993</v>
      </c>
    </row>
    <row r="23" spans="1:5" ht="15.75" x14ac:dyDescent="0.25">
      <c r="A23" s="43"/>
      <c r="B23" s="43"/>
      <c r="C23" s="43" t="s">
        <v>44</v>
      </c>
      <c r="D23" s="43"/>
      <c r="E23" s="17"/>
    </row>
    <row r="24" spans="1:5" ht="15.75" x14ac:dyDescent="0.25">
      <c r="A24" s="43"/>
      <c r="B24" s="43"/>
      <c r="C24" s="43"/>
      <c r="D24" s="43" t="s">
        <v>43</v>
      </c>
      <c r="E24" s="51">
        <v>0</v>
      </c>
    </row>
    <row r="25" spans="1:5" ht="15.75" x14ac:dyDescent="0.25">
      <c r="A25" s="43"/>
      <c r="B25" s="43"/>
      <c r="C25" s="43"/>
      <c r="D25" s="43" t="s">
        <v>42</v>
      </c>
      <c r="E25" s="16">
        <v>0</v>
      </c>
    </row>
    <row r="26" spans="1:5" ht="15.75" x14ac:dyDescent="0.25">
      <c r="A26" s="43"/>
      <c r="B26" s="43"/>
      <c r="C26" s="43"/>
      <c r="D26" s="43" t="s">
        <v>41</v>
      </c>
      <c r="E26" s="50">
        <v>0</v>
      </c>
    </row>
    <row r="27" spans="1:5" ht="15.75" x14ac:dyDescent="0.25">
      <c r="A27" s="43"/>
      <c r="B27" s="43"/>
      <c r="C27" s="43"/>
      <c r="D27" s="43" t="s">
        <v>40</v>
      </c>
      <c r="E27" s="51">
        <v>0</v>
      </c>
    </row>
    <row r="28" spans="1:5" ht="15.75" x14ac:dyDescent="0.25">
      <c r="A28" s="43"/>
      <c r="B28" s="43"/>
      <c r="C28" s="43" t="s">
        <v>39</v>
      </c>
      <c r="D28" s="43"/>
      <c r="E28" s="31"/>
    </row>
    <row r="29" spans="1:5" ht="15.75" x14ac:dyDescent="0.25">
      <c r="A29" s="43"/>
      <c r="B29" s="43"/>
      <c r="C29" s="43"/>
      <c r="D29" s="43" t="s">
        <v>38</v>
      </c>
      <c r="E29" s="12">
        <v>0</v>
      </c>
    </row>
    <row r="30" spans="1:5" ht="15.75" x14ac:dyDescent="0.25">
      <c r="A30" s="43"/>
      <c r="B30" s="43"/>
      <c r="C30" s="43"/>
      <c r="D30" s="43" t="s">
        <v>37</v>
      </c>
      <c r="E30" s="51">
        <v>0</v>
      </c>
    </row>
    <row r="31" spans="1:5" ht="15.75" x14ac:dyDescent="0.25">
      <c r="A31" s="43"/>
      <c r="B31" s="43"/>
      <c r="C31" s="43" t="s">
        <v>36</v>
      </c>
      <c r="D31" s="43"/>
      <c r="E31" s="52">
        <v>0</v>
      </c>
    </row>
    <row r="32" spans="1:5" ht="15.75" x14ac:dyDescent="0.25">
      <c r="A32" s="43"/>
      <c r="B32" s="43"/>
      <c r="C32" s="43" t="s">
        <v>35</v>
      </c>
      <c r="D32" s="43"/>
      <c r="E32" s="8"/>
    </row>
    <row r="33" spans="1:5" ht="15.75" x14ac:dyDescent="0.25">
      <c r="A33" s="43"/>
      <c r="B33" s="43"/>
      <c r="C33" s="43"/>
      <c r="D33" s="43" t="s">
        <v>34</v>
      </c>
      <c r="E33" s="53">
        <v>0</v>
      </c>
    </row>
    <row r="34" spans="1:5" ht="15.75" x14ac:dyDescent="0.25">
      <c r="A34" s="43"/>
      <c r="B34" s="43"/>
      <c r="C34" s="43"/>
      <c r="D34" s="43" t="s">
        <v>33</v>
      </c>
      <c r="E34" s="12">
        <v>0</v>
      </c>
    </row>
    <row r="35" spans="1:5" ht="15.75" x14ac:dyDescent="0.25">
      <c r="A35" s="43"/>
      <c r="B35" s="43"/>
      <c r="C35" s="43"/>
      <c r="D35" s="43" t="s">
        <v>32</v>
      </c>
      <c r="E35" s="10">
        <v>0</v>
      </c>
    </row>
    <row r="36" spans="1:5" ht="15.75" x14ac:dyDescent="0.25">
      <c r="A36" s="43"/>
      <c r="B36" s="43" t="s">
        <v>31</v>
      </c>
      <c r="C36" s="43"/>
      <c r="D36" s="43"/>
      <c r="E36" s="52">
        <v>0</v>
      </c>
    </row>
    <row r="37" spans="1:5" ht="15.75" x14ac:dyDescent="0.25">
      <c r="A37" s="43"/>
      <c r="B37" s="45" t="s">
        <v>30</v>
      </c>
      <c r="C37" s="43"/>
      <c r="D37" s="43"/>
      <c r="E37" s="28">
        <f>SUM(E14,E19,E21:E36)</f>
        <v>509072652.51999998</v>
      </c>
    </row>
    <row r="38" spans="1:5" ht="15.75" x14ac:dyDescent="0.25">
      <c r="A38" s="43"/>
      <c r="B38" s="45"/>
      <c r="C38" s="43"/>
      <c r="D38" s="43"/>
      <c r="E38" s="27"/>
    </row>
    <row r="39" spans="1:5" ht="15.75" x14ac:dyDescent="0.25">
      <c r="A39" s="45" t="s">
        <v>29</v>
      </c>
      <c r="B39" s="45"/>
      <c r="C39" s="43"/>
      <c r="D39" s="43"/>
      <c r="E39" s="16"/>
    </row>
    <row r="40" spans="1:5" ht="15.75" x14ac:dyDescent="0.25">
      <c r="A40" s="45" t="s">
        <v>28</v>
      </c>
      <c r="B40" s="43"/>
      <c r="C40" s="43"/>
      <c r="D40" s="43"/>
      <c r="E40" s="16"/>
    </row>
    <row r="41" spans="1:5" ht="15.75" x14ac:dyDescent="0.25">
      <c r="A41" s="43"/>
      <c r="B41" s="45" t="s">
        <v>10</v>
      </c>
      <c r="C41" s="43"/>
      <c r="D41" s="43"/>
      <c r="E41" s="8"/>
    </row>
    <row r="42" spans="1:5" ht="15.75" x14ac:dyDescent="0.25">
      <c r="A42" s="43"/>
      <c r="B42" s="43"/>
      <c r="C42" s="43"/>
      <c r="D42" s="43" t="s">
        <v>26</v>
      </c>
      <c r="E42" s="12">
        <v>0</v>
      </c>
    </row>
    <row r="43" spans="1:5" ht="15.75" x14ac:dyDescent="0.25">
      <c r="A43" s="43"/>
      <c r="B43" s="43"/>
      <c r="C43" s="43"/>
      <c r="D43" s="43" t="s">
        <v>25</v>
      </c>
      <c r="E43" s="12">
        <v>0</v>
      </c>
    </row>
    <row r="44" spans="1:5" ht="15.75" x14ac:dyDescent="0.25">
      <c r="A44" s="43"/>
      <c r="B44" s="43"/>
      <c r="C44" s="43"/>
      <c r="D44" s="43" t="s">
        <v>2</v>
      </c>
      <c r="E44" s="12">
        <v>0</v>
      </c>
    </row>
    <row r="45" spans="1:5" ht="15.75" x14ac:dyDescent="0.25">
      <c r="A45" s="43"/>
      <c r="B45" s="45" t="s">
        <v>9</v>
      </c>
      <c r="C45" s="43"/>
      <c r="D45" s="43"/>
      <c r="E45" s="8"/>
    </row>
    <row r="46" spans="1:5" ht="15.75" x14ac:dyDescent="0.25">
      <c r="A46" s="43"/>
      <c r="B46" s="43"/>
      <c r="C46" s="54"/>
      <c r="D46" s="43" t="s">
        <v>26</v>
      </c>
      <c r="E46" s="12">
        <v>0</v>
      </c>
    </row>
    <row r="47" spans="1:5" ht="15.75" x14ac:dyDescent="0.25">
      <c r="A47" s="43"/>
      <c r="B47" s="43"/>
      <c r="C47" s="43"/>
      <c r="D47" s="43" t="s">
        <v>25</v>
      </c>
      <c r="E47" s="12">
        <v>0</v>
      </c>
    </row>
    <row r="48" spans="1:5" ht="15.75" x14ac:dyDescent="0.25">
      <c r="A48" s="43"/>
      <c r="B48" s="43"/>
      <c r="C48" s="43"/>
      <c r="D48" s="43" t="s">
        <v>2</v>
      </c>
      <c r="E48" s="12">
        <v>0</v>
      </c>
    </row>
    <row r="49" spans="1:5" ht="15.75" x14ac:dyDescent="0.25">
      <c r="A49" s="43"/>
      <c r="B49" s="45" t="s">
        <v>8</v>
      </c>
      <c r="C49" s="43"/>
      <c r="D49" s="43"/>
      <c r="E49" s="10"/>
    </row>
    <row r="50" spans="1:5" ht="15.75" x14ac:dyDescent="0.25">
      <c r="A50" s="55"/>
      <c r="B50" s="55"/>
      <c r="C50" s="55"/>
      <c r="D50" s="43" t="s">
        <v>26</v>
      </c>
      <c r="E50" s="12">
        <v>0</v>
      </c>
    </row>
    <row r="51" spans="1:5" ht="15.75" x14ac:dyDescent="0.25">
      <c r="A51" s="43"/>
      <c r="B51" s="43"/>
      <c r="C51" s="43"/>
      <c r="D51" s="43" t="s">
        <v>25</v>
      </c>
      <c r="E51" s="12">
        <v>0</v>
      </c>
    </row>
    <row r="52" spans="1:5" ht="15.75" x14ac:dyDescent="0.25">
      <c r="A52" s="43"/>
      <c r="B52" s="43"/>
      <c r="C52" s="43"/>
      <c r="D52" s="43" t="s">
        <v>2</v>
      </c>
      <c r="E52" s="12">
        <v>0</v>
      </c>
    </row>
    <row r="53" spans="1:5" ht="15.75" x14ac:dyDescent="0.25">
      <c r="A53" s="43"/>
      <c r="B53" s="45" t="s">
        <v>7</v>
      </c>
      <c r="C53" s="43"/>
      <c r="D53" s="43"/>
      <c r="E53" s="10"/>
    </row>
    <row r="54" spans="1:5" ht="15.75" x14ac:dyDescent="0.25">
      <c r="A54" s="43"/>
      <c r="B54" s="43"/>
      <c r="C54" s="43"/>
      <c r="D54" s="43" t="s">
        <v>26</v>
      </c>
      <c r="E54" s="12">
        <v>0</v>
      </c>
    </row>
    <row r="55" spans="1:5" ht="15.75" x14ac:dyDescent="0.25">
      <c r="A55" s="43"/>
      <c r="B55" s="43"/>
      <c r="C55" s="43"/>
      <c r="D55" s="43" t="s">
        <v>25</v>
      </c>
      <c r="E55" s="50">
        <v>0</v>
      </c>
    </row>
    <row r="56" spans="1:5" ht="15.75" x14ac:dyDescent="0.25">
      <c r="A56" s="43"/>
      <c r="B56" s="43"/>
      <c r="C56" s="54"/>
      <c r="D56" s="43" t="s">
        <v>2</v>
      </c>
      <c r="E56" s="56">
        <v>0</v>
      </c>
    </row>
    <row r="57" spans="1:5" ht="15.75" x14ac:dyDescent="0.25">
      <c r="A57" s="43"/>
      <c r="B57" s="45" t="s">
        <v>6</v>
      </c>
      <c r="C57" s="43"/>
      <c r="D57" s="43"/>
      <c r="E57" s="25"/>
    </row>
    <row r="58" spans="1:5" ht="15.75" x14ac:dyDescent="0.25">
      <c r="A58" s="43"/>
      <c r="B58" s="43"/>
      <c r="C58" s="43"/>
      <c r="D58" s="43" t="s">
        <v>26</v>
      </c>
      <c r="E58" s="53">
        <v>0</v>
      </c>
    </row>
    <row r="59" spans="1:5" ht="15.75" x14ac:dyDescent="0.25">
      <c r="A59" s="43"/>
      <c r="B59" s="43"/>
      <c r="C59" s="43"/>
      <c r="D59" s="43" t="s">
        <v>25</v>
      </c>
      <c r="E59" s="67">
        <v>0</v>
      </c>
    </row>
    <row r="60" spans="1:5" ht="15.75" x14ac:dyDescent="0.25">
      <c r="A60" s="43"/>
      <c r="B60" s="43"/>
      <c r="C60" s="43"/>
      <c r="D60" s="43" t="s">
        <v>2</v>
      </c>
      <c r="E60" s="53">
        <v>0</v>
      </c>
    </row>
    <row r="61" spans="1:5" ht="15.75" x14ac:dyDescent="0.25">
      <c r="A61" s="43"/>
      <c r="B61" s="45" t="s">
        <v>5</v>
      </c>
      <c r="C61" s="43"/>
      <c r="D61" s="43"/>
      <c r="E61" s="25"/>
    </row>
    <row r="62" spans="1:5" ht="15.75" x14ac:dyDescent="0.25">
      <c r="A62" s="43"/>
      <c r="B62" s="43"/>
      <c r="C62" s="43"/>
      <c r="D62" s="43" t="s">
        <v>26</v>
      </c>
      <c r="E62" s="12">
        <v>0</v>
      </c>
    </row>
    <row r="63" spans="1:5" ht="15.75" x14ac:dyDescent="0.25">
      <c r="A63" s="43"/>
      <c r="B63" s="45"/>
      <c r="C63" s="43"/>
      <c r="D63" s="43" t="s">
        <v>25</v>
      </c>
      <c r="E63" s="12">
        <v>0</v>
      </c>
    </row>
    <row r="64" spans="1:5" ht="15.75" x14ac:dyDescent="0.25">
      <c r="A64" s="43"/>
      <c r="B64" s="43"/>
      <c r="C64" s="43"/>
      <c r="D64" s="43" t="s">
        <v>2</v>
      </c>
      <c r="E64" s="12">
        <v>0</v>
      </c>
    </row>
    <row r="65" spans="1:5" ht="15.75" x14ac:dyDescent="0.25">
      <c r="A65" s="43"/>
      <c r="B65" s="45" t="s">
        <v>4</v>
      </c>
      <c r="C65" s="43"/>
      <c r="D65" s="43"/>
      <c r="E65" s="10"/>
    </row>
    <row r="66" spans="1:5" ht="15.75" x14ac:dyDescent="0.25">
      <c r="A66" s="43"/>
      <c r="B66" s="43"/>
      <c r="C66" s="43"/>
      <c r="D66" s="43" t="s">
        <v>26</v>
      </c>
      <c r="E66" s="12">
        <v>0</v>
      </c>
    </row>
    <row r="67" spans="1:5" ht="15.75" x14ac:dyDescent="0.25">
      <c r="A67" s="43"/>
      <c r="B67" s="43"/>
      <c r="C67" s="43"/>
      <c r="D67" s="43" t="s">
        <v>25</v>
      </c>
      <c r="E67" s="12">
        <v>0</v>
      </c>
    </row>
    <row r="68" spans="1:5" ht="15.75" x14ac:dyDescent="0.25">
      <c r="A68" s="43"/>
      <c r="B68" s="43"/>
      <c r="C68" s="43"/>
      <c r="D68" s="43" t="s">
        <v>2</v>
      </c>
      <c r="E68" s="12">
        <v>0</v>
      </c>
    </row>
    <row r="69" spans="1:5" ht="15.75" x14ac:dyDescent="0.25">
      <c r="A69" s="43"/>
      <c r="B69" s="45" t="s">
        <v>27</v>
      </c>
      <c r="C69" s="43"/>
      <c r="D69" s="43"/>
      <c r="E69" s="8"/>
    </row>
    <row r="70" spans="1:5" ht="15.75" x14ac:dyDescent="0.25">
      <c r="A70" s="43"/>
      <c r="B70" s="43"/>
      <c r="C70" s="43"/>
      <c r="D70" s="43" t="s">
        <v>26</v>
      </c>
      <c r="E70" s="16">
        <v>0</v>
      </c>
    </row>
    <row r="71" spans="1:5" ht="15.75" x14ac:dyDescent="0.25">
      <c r="A71" s="43"/>
      <c r="B71" s="43"/>
      <c r="C71" s="43"/>
      <c r="D71" s="43" t="s">
        <v>25</v>
      </c>
      <c r="E71" s="16">
        <v>0</v>
      </c>
    </row>
    <row r="72" spans="1:5" ht="15.75" x14ac:dyDescent="0.25">
      <c r="A72" s="43"/>
      <c r="B72" s="43"/>
      <c r="C72" s="43"/>
      <c r="D72" s="43" t="s">
        <v>2</v>
      </c>
      <c r="E72" s="24">
        <v>0</v>
      </c>
    </row>
    <row r="73" spans="1:5" ht="15.75" x14ac:dyDescent="0.25">
      <c r="A73" s="43"/>
      <c r="B73" s="45" t="s">
        <v>24</v>
      </c>
      <c r="C73" s="43"/>
      <c r="D73" s="43"/>
      <c r="E73" s="8"/>
    </row>
    <row r="74" spans="1:5" ht="15.75" x14ac:dyDescent="0.25">
      <c r="A74" s="43"/>
      <c r="B74" s="43"/>
      <c r="C74" s="43" t="s">
        <v>23</v>
      </c>
      <c r="D74" s="43"/>
      <c r="E74" s="16"/>
    </row>
    <row r="75" spans="1:5" ht="15.75" x14ac:dyDescent="0.25">
      <c r="A75" s="43"/>
      <c r="B75" s="43"/>
      <c r="C75" s="43"/>
      <c r="D75" s="43" t="s">
        <v>22</v>
      </c>
      <c r="E75" s="50">
        <v>0</v>
      </c>
    </row>
    <row r="76" spans="1:5" ht="15.75" x14ac:dyDescent="0.25">
      <c r="A76" s="43"/>
      <c r="B76" s="43"/>
      <c r="C76" s="43"/>
      <c r="D76" s="43" t="s">
        <v>21</v>
      </c>
      <c r="E76" s="71">
        <v>0</v>
      </c>
    </row>
    <row r="77" spans="1:5" ht="15.75" x14ac:dyDescent="0.25">
      <c r="A77" s="43"/>
      <c r="B77" s="43"/>
      <c r="C77" s="57" t="s">
        <v>20</v>
      </c>
      <c r="D77" s="43"/>
      <c r="E77" s="16"/>
    </row>
    <row r="78" spans="1:5" ht="15.75" x14ac:dyDescent="0.25">
      <c r="A78" s="43"/>
      <c r="B78" s="43"/>
      <c r="C78" s="43"/>
      <c r="D78" s="43" t="s">
        <v>14</v>
      </c>
      <c r="E78" s="12">
        <v>0</v>
      </c>
    </row>
    <row r="79" spans="1:5" ht="15.75" x14ac:dyDescent="0.25">
      <c r="A79" s="43"/>
      <c r="B79" s="43"/>
      <c r="C79" s="43"/>
      <c r="D79" s="43" t="s">
        <v>13</v>
      </c>
      <c r="E79" s="50">
        <v>0</v>
      </c>
    </row>
    <row r="80" spans="1:5" ht="15.75" x14ac:dyDescent="0.25">
      <c r="A80" s="43"/>
      <c r="B80" s="43"/>
      <c r="C80" s="43" t="s">
        <v>19</v>
      </c>
      <c r="D80" s="43"/>
      <c r="E80" s="17"/>
    </row>
    <row r="81" spans="1:9" ht="15.75" x14ac:dyDescent="0.25">
      <c r="A81" s="43"/>
      <c r="B81" s="43"/>
      <c r="C81" s="43"/>
      <c r="D81" s="57" t="s">
        <v>14</v>
      </c>
      <c r="E81" s="12">
        <v>0</v>
      </c>
      <c r="F81" s="59"/>
    </row>
    <row r="82" spans="1:9" ht="15.75" x14ac:dyDescent="0.25">
      <c r="A82" s="43"/>
      <c r="B82" s="43"/>
      <c r="C82" s="43"/>
      <c r="D82" s="57" t="s">
        <v>13</v>
      </c>
      <c r="E82" s="12">
        <v>0</v>
      </c>
    </row>
    <row r="83" spans="1:9" ht="15.75" x14ac:dyDescent="0.25">
      <c r="A83" s="43"/>
      <c r="B83" s="43"/>
      <c r="C83" s="43" t="s">
        <v>18</v>
      </c>
      <c r="D83" s="43"/>
    </row>
    <row r="84" spans="1:9" ht="15.75" x14ac:dyDescent="0.25">
      <c r="A84" s="43"/>
      <c r="B84" s="43"/>
      <c r="C84" s="43"/>
      <c r="D84" s="43" t="s">
        <v>14</v>
      </c>
      <c r="E84" s="21">
        <v>0</v>
      </c>
    </row>
    <row r="85" spans="1:9" ht="15.75" x14ac:dyDescent="0.25">
      <c r="A85" s="43"/>
      <c r="B85" s="43"/>
      <c r="C85" s="43"/>
      <c r="D85" s="43" t="s">
        <v>13</v>
      </c>
      <c r="E85" s="21">
        <v>0</v>
      </c>
    </row>
    <row r="86" spans="1:9" ht="15.75" x14ac:dyDescent="0.25">
      <c r="A86" s="43"/>
      <c r="B86" s="43"/>
      <c r="C86" s="43" t="s">
        <v>17</v>
      </c>
      <c r="D86" s="43"/>
      <c r="E86" s="16"/>
    </row>
    <row r="87" spans="1:9" ht="15.75" x14ac:dyDescent="0.25">
      <c r="A87" s="43"/>
      <c r="B87" s="43"/>
      <c r="C87" s="43"/>
      <c r="D87" s="43" t="s">
        <v>14</v>
      </c>
      <c r="E87" s="12">
        <v>0</v>
      </c>
    </row>
    <row r="88" spans="1:9" ht="15.75" x14ac:dyDescent="0.25">
      <c r="A88" s="43"/>
      <c r="B88" s="43"/>
      <c r="C88" s="43"/>
      <c r="D88" s="43" t="s">
        <v>13</v>
      </c>
      <c r="E88" s="12">
        <v>0</v>
      </c>
    </row>
    <row r="89" spans="1:9" ht="15.75" x14ac:dyDescent="0.25">
      <c r="A89" s="43"/>
      <c r="B89" s="43"/>
      <c r="C89" s="43" t="s">
        <v>16</v>
      </c>
      <c r="D89" s="43"/>
      <c r="E89" s="16"/>
    </row>
    <row r="90" spans="1:9" ht="15.75" x14ac:dyDescent="0.25">
      <c r="A90" s="43"/>
      <c r="B90" s="43"/>
      <c r="C90" s="43"/>
      <c r="D90" s="43" t="s">
        <v>15</v>
      </c>
      <c r="E90" s="86">
        <v>138483220.46000001</v>
      </c>
    </row>
    <row r="91" spans="1:9" ht="15.75" x14ac:dyDescent="0.25">
      <c r="A91" s="43"/>
      <c r="B91" s="43"/>
      <c r="C91" s="43"/>
      <c r="D91" s="43" t="s">
        <v>14</v>
      </c>
      <c r="E91" s="86">
        <v>159942054.77000001</v>
      </c>
    </row>
    <row r="92" spans="1:9" ht="15.75" x14ac:dyDescent="0.25">
      <c r="A92" s="43"/>
      <c r="B92" s="43"/>
      <c r="C92" s="43"/>
      <c r="D92" s="43" t="s">
        <v>13</v>
      </c>
      <c r="E92" s="87">
        <v>180338085.40000001</v>
      </c>
    </row>
    <row r="93" spans="1:9" ht="15.75" x14ac:dyDescent="0.25">
      <c r="A93" s="45" t="s">
        <v>12</v>
      </c>
      <c r="D93" s="43"/>
      <c r="E93" s="19">
        <f>SUM(E41:E92)</f>
        <v>478763360.63</v>
      </c>
    </row>
    <row r="94" spans="1:9" ht="15.75" x14ac:dyDescent="0.25">
      <c r="A94" s="45" t="s">
        <v>11</v>
      </c>
      <c r="B94" s="43"/>
      <c r="C94" s="45"/>
      <c r="D94" s="57"/>
      <c r="E94" s="16"/>
    </row>
    <row r="95" spans="1:9" ht="15.75" x14ac:dyDescent="0.25">
      <c r="A95" s="43"/>
      <c r="B95" s="45" t="s">
        <v>10</v>
      </c>
      <c r="C95" s="43"/>
      <c r="D95" s="43"/>
      <c r="E95" s="17"/>
      <c r="H95" s="60"/>
      <c r="I95" s="46"/>
    </row>
    <row r="96" spans="1:9" ht="15.75" x14ac:dyDescent="0.25">
      <c r="A96" s="43"/>
      <c r="B96" s="43"/>
      <c r="C96" s="43"/>
      <c r="D96" s="43" t="s">
        <v>2</v>
      </c>
      <c r="E96" s="12">
        <v>0</v>
      </c>
      <c r="F96" s="60"/>
      <c r="G96" s="43"/>
      <c r="I96" s="46"/>
    </row>
    <row r="97" spans="1:9" ht="15.75" x14ac:dyDescent="0.25">
      <c r="A97" s="43"/>
      <c r="B97" s="45" t="s">
        <v>9</v>
      </c>
      <c r="C97" s="43"/>
      <c r="D97" s="43"/>
      <c r="E97" s="16"/>
      <c r="F97" s="60"/>
      <c r="G97" s="43"/>
      <c r="H97" s="60"/>
      <c r="I97" s="46"/>
    </row>
    <row r="98" spans="1:9" ht="15.75" x14ac:dyDescent="0.25">
      <c r="B98" s="43"/>
      <c r="C98" s="43"/>
      <c r="D98" s="43" t="s">
        <v>2</v>
      </c>
      <c r="E98" s="50">
        <v>0</v>
      </c>
    </row>
    <row r="99" spans="1:9" ht="15.75" customHeight="1" x14ac:dyDescent="0.25">
      <c r="B99" s="45" t="s">
        <v>8</v>
      </c>
      <c r="C99" s="43"/>
      <c r="D99" s="43"/>
      <c r="E99" s="8"/>
    </row>
    <row r="100" spans="1:9" ht="15.75" customHeight="1" x14ac:dyDescent="0.25">
      <c r="B100" s="43"/>
      <c r="C100" s="43"/>
      <c r="D100" s="43" t="s">
        <v>2</v>
      </c>
      <c r="E100" s="12">
        <v>0</v>
      </c>
    </row>
    <row r="101" spans="1:9" ht="15.75" customHeight="1" x14ac:dyDescent="0.25">
      <c r="B101" s="45" t="s">
        <v>7</v>
      </c>
      <c r="C101" s="43"/>
      <c r="D101" s="43"/>
      <c r="E101" s="8"/>
    </row>
    <row r="102" spans="1:9" ht="15.75" x14ac:dyDescent="0.25">
      <c r="B102" s="43"/>
      <c r="C102" s="54"/>
      <c r="D102" s="43" t="s">
        <v>2</v>
      </c>
      <c r="E102" s="10">
        <v>0</v>
      </c>
    </row>
    <row r="103" spans="1:9" ht="15.75" x14ac:dyDescent="0.25">
      <c r="B103" s="45" t="s">
        <v>6</v>
      </c>
      <c r="C103" s="43"/>
      <c r="D103" s="43"/>
      <c r="E103" s="8"/>
    </row>
    <row r="104" spans="1:9" ht="15.75" x14ac:dyDescent="0.25">
      <c r="B104" s="43"/>
      <c r="C104" s="43"/>
      <c r="D104" s="43" t="s">
        <v>2</v>
      </c>
      <c r="E104" s="53">
        <v>0</v>
      </c>
    </row>
    <row r="105" spans="1:9" ht="15.75" x14ac:dyDescent="0.25">
      <c r="B105" s="45" t="s">
        <v>5</v>
      </c>
      <c r="C105" s="43"/>
      <c r="D105" s="43"/>
    </row>
    <row r="106" spans="1:9" ht="15.75" x14ac:dyDescent="0.25">
      <c r="B106" s="43"/>
      <c r="C106" s="43"/>
      <c r="D106" s="43" t="s">
        <v>2</v>
      </c>
      <c r="E106" s="8">
        <v>0</v>
      </c>
    </row>
    <row r="107" spans="1:9" ht="15.75" x14ac:dyDescent="0.25">
      <c r="B107" s="45" t="s">
        <v>4</v>
      </c>
      <c r="C107" s="43"/>
      <c r="D107" s="43"/>
      <c r="E107" s="8"/>
    </row>
    <row r="108" spans="1:9" ht="15.75" x14ac:dyDescent="0.25">
      <c r="B108" s="43"/>
      <c r="C108" s="43"/>
      <c r="D108" s="43" t="s">
        <v>2</v>
      </c>
      <c r="E108" s="12">
        <v>0</v>
      </c>
    </row>
    <row r="109" spans="1:9" ht="15.75" x14ac:dyDescent="0.25">
      <c r="A109" s="45"/>
      <c r="B109" s="45" t="s">
        <v>3</v>
      </c>
      <c r="C109" s="43"/>
      <c r="D109" s="43"/>
      <c r="E109" s="8"/>
    </row>
    <row r="110" spans="1:9" ht="15.75" x14ac:dyDescent="0.25">
      <c r="B110" s="43"/>
      <c r="C110" s="43"/>
      <c r="D110" s="43" t="s">
        <v>2</v>
      </c>
      <c r="E110" s="12">
        <v>0</v>
      </c>
      <c r="F110" s="62"/>
    </row>
    <row r="111" spans="1:9" ht="15.75" x14ac:dyDescent="0.25">
      <c r="A111" s="45" t="s">
        <v>1</v>
      </c>
      <c r="E111" s="4">
        <f>SUM(E96,E98,E100,E102,E104,E106,E108,E110)</f>
        <v>0</v>
      </c>
    </row>
    <row r="112" spans="1:9" ht="30" customHeight="1" x14ac:dyDescent="0.35">
      <c r="A112" s="63" t="s">
        <v>0</v>
      </c>
      <c r="B112" s="64"/>
      <c r="C112" s="64"/>
      <c r="D112" s="64"/>
      <c r="E112" s="1">
        <f>SUM(E93,E111)</f>
        <v>478763360.63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6DC5B-CC8F-403E-8DBA-B6B8F23EA42A}">
  <dimension ref="A1:I112"/>
  <sheetViews>
    <sheetView workbookViewId="0">
      <selection activeCell="F16" sqref="F16"/>
    </sheetView>
  </sheetViews>
  <sheetFormatPr defaultRowHeight="15" x14ac:dyDescent="0.25"/>
  <cols>
    <col min="1" max="3" width="4.7109375" style="12" customWidth="1"/>
    <col min="4" max="4" width="50.7109375" style="12" customWidth="1"/>
    <col min="5" max="5" width="30.7109375" style="12" customWidth="1"/>
    <col min="6" max="9" width="20.7109375" style="12" customWidth="1"/>
    <col min="10" max="16384" width="9.140625" style="12"/>
  </cols>
  <sheetData>
    <row r="1" spans="1:9" ht="15.75" x14ac:dyDescent="0.25">
      <c r="A1" s="92" t="s">
        <v>79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63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62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43"/>
      <c r="B5" s="43"/>
      <c r="C5" s="43"/>
      <c r="D5" s="43"/>
      <c r="E5" s="44"/>
      <c r="F5" s="44"/>
      <c r="G5" s="44"/>
      <c r="H5" s="37"/>
      <c r="I5" s="37"/>
    </row>
    <row r="6" spans="1:9" ht="15.75" customHeight="1" x14ac:dyDescent="0.25">
      <c r="A6" s="92" t="s">
        <v>61</v>
      </c>
      <c r="B6" s="92"/>
      <c r="C6" s="92"/>
      <c r="D6" s="92"/>
      <c r="E6" s="94" t="s">
        <v>60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45" t="s">
        <v>59</v>
      </c>
      <c r="B8" s="43"/>
      <c r="C8" s="43"/>
      <c r="D8" s="43"/>
      <c r="E8" s="46"/>
    </row>
    <row r="9" spans="1:9" ht="15.75" x14ac:dyDescent="0.25">
      <c r="A9" s="43"/>
      <c r="B9" s="43" t="s">
        <v>58</v>
      </c>
      <c r="C9" s="43"/>
      <c r="D9" s="43"/>
      <c r="E9" s="46"/>
    </row>
    <row r="10" spans="1:9" ht="15.75" x14ac:dyDescent="0.25">
      <c r="A10" s="43"/>
      <c r="B10" s="43"/>
      <c r="C10" s="43" t="s">
        <v>57</v>
      </c>
      <c r="D10" s="43"/>
    </row>
    <row r="11" spans="1:9" ht="15.75" customHeight="1" x14ac:dyDescent="0.25">
      <c r="A11" s="43"/>
      <c r="B11" s="43"/>
      <c r="C11" s="43"/>
      <c r="D11" s="43" t="s">
        <v>56</v>
      </c>
      <c r="E11" s="83">
        <v>41867497.840000004</v>
      </c>
    </row>
    <row r="12" spans="1:9" ht="15.75" x14ac:dyDescent="0.25">
      <c r="A12" s="43"/>
      <c r="B12" s="43"/>
      <c r="C12" s="43"/>
      <c r="D12" s="43" t="s">
        <v>55</v>
      </c>
      <c r="E12" s="83">
        <v>40367237.390000001</v>
      </c>
    </row>
    <row r="13" spans="1:9" ht="15.75" x14ac:dyDescent="0.25">
      <c r="A13" s="43"/>
      <c r="B13" s="43"/>
      <c r="C13" s="43"/>
      <c r="D13" s="43" t="s">
        <v>54</v>
      </c>
      <c r="E13" s="83">
        <v>3824245.79</v>
      </c>
    </row>
    <row r="14" spans="1:9" ht="15.75" x14ac:dyDescent="0.25">
      <c r="A14" s="43"/>
      <c r="B14" s="43"/>
      <c r="C14" s="43" t="s">
        <v>53</v>
      </c>
      <c r="D14" s="43"/>
      <c r="E14" s="28">
        <f>SUM(E11:E13)</f>
        <v>86058981.020000011</v>
      </c>
    </row>
    <row r="15" spans="1:9" ht="15.75" x14ac:dyDescent="0.25">
      <c r="A15" s="43"/>
      <c r="B15" s="43"/>
      <c r="C15" s="43" t="s">
        <v>52</v>
      </c>
      <c r="D15" s="43"/>
      <c r="E15" s="33"/>
    </row>
    <row r="16" spans="1:9" ht="15.75" x14ac:dyDescent="0.25">
      <c r="A16" s="43"/>
      <c r="B16" s="43"/>
      <c r="C16" s="43"/>
      <c r="D16" s="43" t="s">
        <v>51</v>
      </c>
      <c r="E16" s="83">
        <v>10866658.060000001</v>
      </c>
    </row>
    <row r="17" spans="1:5" ht="15.75" x14ac:dyDescent="0.25">
      <c r="A17" s="43"/>
      <c r="B17" s="43"/>
      <c r="C17" s="43"/>
      <c r="D17" s="43" t="s">
        <v>50</v>
      </c>
      <c r="E17" s="83">
        <v>4946270.26</v>
      </c>
    </row>
    <row r="18" spans="1:5" ht="15.75" x14ac:dyDescent="0.25">
      <c r="A18" s="43"/>
      <c r="B18" s="43"/>
      <c r="C18" s="49"/>
      <c r="D18" s="43" t="s">
        <v>49</v>
      </c>
      <c r="E18" s="83">
        <v>906540.66</v>
      </c>
    </row>
    <row r="19" spans="1:5" ht="15.75" x14ac:dyDescent="0.25">
      <c r="A19" s="43"/>
      <c r="B19" s="43"/>
      <c r="C19" s="43" t="s">
        <v>48</v>
      </c>
      <c r="D19" s="43"/>
      <c r="E19" s="28">
        <f>SUM(E16:E18)</f>
        <v>16719468.98</v>
      </c>
    </row>
    <row r="20" spans="1:5" ht="15.75" x14ac:dyDescent="0.25">
      <c r="A20" s="43"/>
      <c r="B20" s="43" t="s">
        <v>47</v>
      </c>
      <c r="C20" s="43"/>
      <c r="D20" s="43"/>
      <c r="E20" s="8"/>
    </row>
    <row r="21" spans="1:5" ht="15.75" x14ac:dyDescent="0.25">
      <c r="A21" s="43"/>
      <c r="B21" s="43"/>
      <c r="C21" s="43" t="s">
        <v>46</v>
      </c>
      <c r="D21" s="43"/>
      <c r="E21" s="83">
        <v>422454365</v>
      </c>
    </row>
    <row r="22" spans="1:5" ht="15.75" x14ac:dyDescent="0.25">
      <c r="A22" s="43"/>
      <c r="B22" s="43"/>
      <c r="C22" s="43" t="s">
        <v>45</v>
      </c>
      <c r="D22" s="43"/>
      <c r="E22" s="83">
        <v>1968430.14</v>
      </c>
    </row>
    <row r="23" spans="1:5" ht="15.75" x14ac:dyDescent="0.25">
      <c r="A23" s="43"/>
      <c r="B23" s="43"/>
      <c r="C23" s="43" t="s">
        <v>44</v>
      </c>
      <c r="D23" s="43"/>
      <c r="E23" s="17"/>
    </row>
    <row r="24" spans="1:5" ht="15.75" x14ac:dyDescent="0.25">
      <c r="A24" s="43"/>
      <c r="B24" s="43"/>
      <c r="C24" s="43"/>
      <c r="D24" s="43" t="s">
        <v>43</v>
      </c>
      <c r="E24" s="51">
        <v>0</v>
      </c>
    </row>
    <row r="25" spans="1:5" ht="15.75" x14ac:dyDescent="0.25">
      <c r="A25" s="43"/>
      <c r="B25" s="43"/>
      <c r="C25" s="43"/>
      <c r="D25" s="43" t="s">
        <v>42</v>
      </c>
      <c r="E25" s="16">
        <v>0</v>
      </c>
    </row>
    <row r="26" spans="1:5" ht="15.75" x14ac:dyDescent="0.25">
      <c r="A26" s="43"/>
      <c r="B26" s="43"/>
      <c r="C26" s="43"/>
      <c r="D26" s="43" t="s">
        <v>41</v>
      </c>
      <c r="E26" s="50">
        <v>0</v>
      </c>
    </row>
    <row r="27" spans="1:5" ht="15.75" x14ac:dyDescent="0.25">
      <c r="A27" s="43"/>
      <c r="B27" s="43"/>
      <c r="C27" s="43"/>
      <c r="D27" s="43" t="s">
        <v>40</v>
      </c>
      <c r="E27" s="51">
        <v>0</v>
      </c>
    </row>
    <row r="28" spans="1:5" ht="15.75" x14ac:dyDescent="0.25">
      <c r="A28" s="43"/>
      <c r="B28" s="43"/>
      <c r="C28" s="43" t="s">
        <v>39</v>
      </c>
      <c r="D28" s="43"/>
      <c r="E28" s="31"/>
    </row>
    <row r="29" spans="1:5" ht="15.75" x14ac:dyDescent="0.25">
      <c r="A29" s="43"/>
      <c r="B29" s="43"/>
      <c r="C29" s="43"/>
      <c r="D29" s="43" t="s">
        <v>38</v>
      </c>
      <c r="E29" s="12">
        <v>0</v>
      </c>
    </row>
    <row r="30" spans="1:5" ht="15.75" x14ac:dyDescent="0.25">
      <c r="A30" s="43"/>
      <c r="B30" s="43"/>
      <c r="C30" s="43"/>
      <c r="D30" s="43" t="s">
        <v>37</v>
      </c>
      <c r="E30" s="51">
        <v>0</v>
      </c>
    </row>
    <row r="31" spans="1:5" ht="15.75" x14ac:dyDescent="0.25">
      <c r="A31" s="43"/>
      <c r="B31" s="43"/>
      <c r="C31" s="43" t="s">
        <v>36</v>
      </c>
      <c r="D31" s="43"/>
      <c r="E31" s="52">
        <v>0</v>
      </c>
    </row>
    <row r="32" spans="1:5" ht="15.75" x14ac:dyDescent="0.25">
      <c r="A32" s="43"/>
      <c r="B32" s="43"/>
      <c r="C32" s="43" t="s">
        <v>35</v>
      </c>
      <c r="D32" s="43"/>
      <c r="E32" s="8"/>
    </row>
    <row r="33" spans="1:5" ht="15.75" x14ac:dyDescent="0.25">
      <c r="A33" s="43"/>
      <c r="B33" s="43"/>
      <c r="C33" s="43"/>
      <c r="D33" s="43" t="s">
        <v>34</v>
      </c>
      <c r="E33" s="53">
        <v>0</v>
      </c>
    </row>
    <row r="34" spans="1:5" ht="15.75" x14ac:dyDescent="0.25">
      <c r="A34" s="43"/>
      <c r="B34" s="43"/>
      <c r="C34" s="43"/>
      <c r="D34" s="43" t="s">
        <v>33</v>
      </c>
      <c r="E34" s="12">
        <v>0</v>
      </c>
    </row>
    <row r="35" spans="1:5" ht="15.75" x14ac:dyDescent="0.25">
      <c r="A35" s="43"/>
      <c r="B35" s="43"/>
      <c r="C35" s="43"/>
      <c r="D35" s="43" t="s">
        <v>32</v>
      </c>
      <c r="E35" s="10">
        <v>0</v>
      </c>
    </row>
    <row r="36" spans="1:5" ht="15.75" x14ac:dyDescent="0.25">
      <c r="A36" s="43"/>
      <c r="B36" s="43" t="s">
        <v>31</v>
      </c>
      <c r="C36" s="43"/>
      <c r="D36" s="43"/>
      <c r="E36" s="52">
        <v>0</v>
      </c>
    </row>
    <row r="37" spans="1:5" ht="15.75" x14ac:dyDescent="0.25">
      <c r="A37" s="43"/>
      <c r="B37" s="45" t="s">
        <v>30</v>
      </c>
      <c r="C37" s="43"/>
      <c r="D37" s="43"/>
      <c r="E37" s="28">
        <f>SUM(E14,E19,E21:E36)</f>
        <v>527201245.13999999</v>
      </c>
    </row>
    <row r="38" spans="1:5" ht="15.75" x14ac:dyDescent="0.25">
      <c r="A38" s="43"/>
      <c r="B38" s="45"/>
      <c r="C38" s="43"/>
      <c r="D38" s="43"/>
      <c r="E38" s="27"/>
    </row>
    <row r="39" spans="1:5" ht="15.75" x14ac:dyDescent="0.25">
      <c r="A39" s="45" t="s">
        <v>29</v>
      </c>
      <c r="B39" s="45"/>
      <c r="C39" s="43"/>
      <c r="D39" s="43"/>
      <c r="E39" s="16"/>
    </row>
    <row r="40" spans="1:5" ht="15.75" x14ac:dyDescent="0.25">
      <c r="A40" s="45" t="s">
        <v>28</v>
      </c>
      <c r="B40" s="43"/>
      <c r="C40" s="43"/>
      <c r="D40" s="43"/>
      <c r="E40" s="16"/>
    </row>
    <row r="41" spans="1:5" ht="15.75" x14ac:dyDescent="0.25">
      <c r="A41" s="43"/>
      <c r="B41" s="45" t="s">
        <v>10</v>
      </c>
      <c r="C41" s="43"/>
      <c r="D41" s="43"/>
      <c r="E41" s="8"/>
    </row>
    <row r="42" spans="1:5" ht="15.75" x14ac:dyDescent="0.25">
      <c r="A42" s="43"/>
      <c r="B42" s="43"/>
      <c r="C42" s="43"/>
      <c r="D42" s="43" t="s">
        <v>26</v>
      </c>
      <c r="E42" s="85">
        <v>162816217.33000001</v>
      </c>
    </row>
    <row r="43" spans="1:5" ht="15.75" x14ac:dyDescent="0.25">
      <c r="A43" s="43"/>
      <c r="B43" s="43"/>
      <c r="C43" s="43"/>
      <c r="D43" s="43" t="s">
        <v>25</v>
      </c>
      <c r="E43" s="85">
        <v>35473533.259999998</v>
      </c>
    </row>
    <row r="44" spans="1:5" ht="15.75" x14ac:dyDescent="0.25">
      <c r="A44" s="43"/>
      <c r="B44" s="43"/>
      <c r="C44" s="43"/>
      <c r="D44" s="43" t="s">
        <v>2</v>
      </c>
      <c r="E44" s="85">
        <v>1457937.64</v>
      </c>
    </row>
    <row r="45" spans="1:5" ht="15.75" x14ac:dyDescent="0.25">
      <c r="A45" s="43"/>
      <c r="B45" s="45" t="s">
        <v>9</v>
      </c>
      <c r="C45" s="43"/>
      <c r="D45" s="43"/>
      <c r="E45" s="8"/>
    </row>
    <row r="46" spans="1:5" ht="15.75" x14ac:dyDescent="0.25">
      <c r="A46" s="43"/>
      <c r="B46" s="43"/>
      <c r="C46" s="54"/>
      <c r="D46" s="43" t="s">
        <v>26</v>
      </c>
      <c r="E46" s="85">
        <v>100250</v>
      </c>
    </row>
    <row r="47" spans="1:5" ht="15.75" x14ac:dyDescent="0.25">
      <c r="A47" s="43"/>
      <c r="B47" s="43"/>
      <c r="C47" s="43"/>
      <c r="D47" s="43" t="s">
        <v>25</v>
      </c>
      <c r="E47" s="85">
        <v>2704000</v>
      </c>
    </row>
    <row r="48" spans="1:5" ht="15.75" x14ac:dyDescent="0.25">
      <c r="A48" s="43"/>
      <c r="B48" s="43"/>
      <c r="C48" s="43"/>
      <c r="D48" s="43" t="s">
        <v>2</v>
      </c>
      <c r="E48" s="12">
        <v>0</v>
      </c>
    </row>
    <row r="49" spans="1:5" ht="15.75" x14ac:dyDescent="0.25">
      <c r="A49" s="43"/>
      <c r="B49" s="45" t="s">
        <v>8</v>
      </c>
      <c r="C49" s="43"/>
      <c r="D49" s="43"/>
      <c r="E49" s="10"/>
    </row>
    <row r="50" spans="1:5" ht="15.75" x14ac:dyDescent="0.25">
      <c r="A50" s="55"/>
      <c r="B50" s="55"/>
      <c r="C50" s="55"/>
      <c r="D50" s="43" t="s">
        <v>26</v>
      </c>
      <c r="E50" s="85">
        <v>29312915.969999999</v>
      </c>
    </row>
    <row r="51" spans="1:5" ht="15.75" x14ac:dyDescent="0.25">
      <c r="A51" s="43"/>
      <c r="B51" s="43"/>
      <c r="C51" s="43"/>
      <c r="D51" s="43" t="s">
        <v>25</v>
      </c>
      <c r="E51" s="85">
        <v>15525875.4</v>
      </c>
    </row>
    <row r="52" spans="1:5" ht="15.75" x14ac:dyDescent="0.25">
      <c r="A52" s="43"/>
      <c r="B52" s="43"/>
      <c r="C52" s="43"/>
      <c r="D52" s="43" t="s">
        <v>2</v>
      </c>
      <c r="E52" s="12">
        <v>0</v>
      </c>
    </row>
    <row r="53" spans="1:5" ht="15.75" x14ac:dyDescent="0.25">
      <c r="A53" s="43"/>
      <c r="B53" s="45" t="s">
        <v>7</v>
      </c>
      <c r="C53" s="43"/>
      <c r="D53" s="43"/>
      <c r="E53" s="10"/>
    </row>
    <row r="54" spans="1:5" ht="15.75" x14ac:dyDescent="0.25">
      <c r="A54" s="43"/>
      <c r="B54" s="43"/>
      <c r="C54" s="43"/>
      <c r="D54" s="43" t="s">
        <v>26</v>
      </c>
      <c r="E54" s="12">
        <v>0</v>
      </c>
    </row>
    <row r="55" spans="1:5" ht="15.75" x14ac:dyDescent="0.25">
      <c r="A55" s="43"/>
      <c r="B55" s="43"/>
      <c r="C55" s="43"/>
      <c r="D55" s="43" t="s">
        <v>25</v>
      </c>
      <c r="E55" s="85">
        <v>612717.31999999995</v>
      </c>
    </row>
    <row r="56" spans="1:5" ht="15.75" x14ac:dyDescent="0.25">
      <c r="A56" s="43"/>
      <c r="B56" s="43"/>
      <c r="C56" s="54"/>
      <c r="D56" s="43" t="s">
        <v>2</v>
      </c>
      <c r="E56" s="56">
        <v>0</v>
      </c>
    </row>
    <row r="57" spans="1:5" ht="15.75" x14ac:dyDescent="0.25">
      <c r="A57" s="43"/>
      <c r="B57" s="45" t="s">
        <v>6</v>
      </c>
      <c r="C57" s="43"/>
      <c r="D57" s="43"/>
      <c r="E57" s="25"/>
    </row>
    <row r="58" spans="1:5" ht="15.75" x14ac:dyDescent="0.25">
      <c r="A58" s="43"/>
      <c r="B58" s="43"/>
      <c r="C58" s="43"/>
      <c r="D58" s="43" t="s">
        <v>26</v>
      </c>
      <c r="E58" s="53">
        <v>0</v>
      </c>
    </row>
    <row r="59" spans="1:5" ht="15.75" x14ac:dyDescent="0.25">
      <c r="A59" s="43"/>
      <c r="B59" s="43"/>
      <c r="C59" s="43"/>
      <c r="D59" s="43" t="s">
        <v>25</v>
      </c>
      <c r="E59" s="85">
        <v>2753426.48</v>
      </c>
    </row>
    <row r="60" spans="1:5" ht="15.75" x14ac:dyDescent="0.25">
      <c r="A60" s="43"/>
      <c r="B60" s="43"/>
      <c r="C60" s="43"/>
      <c r="D60" s="43" t="s">
        <v>2</v>
      </c>
      <c r="E60" s="53">
        <v>0</v>
      </c>
    </row>
    <row r="61" spans="1:5" ht="15.75" x14ac:dyDescent="0.25">
      <c r="A61" s="43"/>
      <c r="B61" s="45" t="s">
        <v>5</v>
      </c>
      <c r="C61" s="43"/>
      <c r="D61" s="43"/>
      <c r="E61" s="25"/>
    </row>
    <row r="62" spans="1:5" ht="15.75" x14ac:dyDescent="0.25">
      <c r="A62" s="43"/>
      <c r="B62" s="43"/>
      <c r="C62" s="43"/>
      <c r="D62" s="43" t="s">
        <v>26</v>
      </c>
      <c r="E62" s="85">
        <v>9148889.4299999997</v>
      </c>
    </row>
    <row r="63" spans="1:5" ht="15.75" x14ac:dyDescent="0.25">
      <c r="A63" s="43"/>
      <c r="B63" s="45"/>
      <c r="C63" s="43"/>
      <c r="D63" s="43" t="s">
        <v>25</v>
      </c>
      <c r="E63" s="85">
        <v>59845300.68</v>
      </c>
    </row>
    <row r="64" spans="1:5" ht="15.75" x14ac:dyDescent="0.25">
      <c r="A64" s="43"/>
      <c r="B64" s="43"/>
      <c r="C64" s="43"/>
      <c r="D64" s="43" t="s">
        <v>2</v>
      </c>
      <c r="E64" s="85">
        <v>1487995</v>
      </c>
    </row>
    <row r="65" spans="1:5" ht="15.75" x14ac:dyDescent="0.25">
      <c r="A65" s="43"/>
      <c r="B65" s="45" t="s">
        <v>4</v>
      </c>
      <c r="C65" s="43"/>
      <c r="D65" s="43"/>
      <c r="E65" s="10"/>
    </row>
    <row r="66" spans="1:5" ht="15.75" x14ac:dyDescent="0.25">
      <c r="A66" s="43"/>
      <c r="B66" s="43"/>
      <c r="C66" s="43"/>
      <c r="D66" s="43" t="s">
        <v>26</v>
      </c>
      <c r="E66" s="85">
        <v>29548112.289999999</v>
      </c>
    </row>
    <row r="67" spans="1:5" ht="15.75" x14ac:dyDescent="0.25">
      <c r="A67" s="43"/>
      <c r="B67" s="43"/>
      <c r="C67" s="43"/>
      <c r="D67" s="43" t="s">
        <v>25</v>
      </c>
      <c r="E67" s="85">
        <v>5528378.1100000003</v>
      </c>
    </row>
    <row r="68" spans="1:5" ht="15.75" x14ac:dyDescent="0.25">
      <c r="A68" s="43"/>
      <c r="B68" s="43"/>
      <c r="C68" s="43"/>
      <c r="D68" s="43" t="s">
        <v>2</v>
      </c>
      <c r="E68" s="12">
        <v>0</v>
      </c>
    </row>
    <row r="69" spans="1:5" ht="15.75" x14ac:dyDescent="0.25">
      <c r="A69" s="43"/>
      <c r="B69" s="45" t="s">
        <v>27</v>
      </c>
      <c r="C69" s="43"/>
      <c r="D69" s="43"/>
      <c r="E69" s="8"/>
    </row>
    <row r="70" spans="1:5" ht="15.75" x14ac:dyDescent="0.25">
      <c r="A70" s="43"/>
      <c r="B70" s="43"/>
      <c r="C70" s="43"/>
      <c r="D70" s="43" t="s">
        <v>26</v>
      </c>
      <c r="E70" s="16">
        <v>0</v>
      </c>
    </row>
    <row r="71" spans="1:5" ht="15.75" x14ac:dyDescent="0.25">
      <c r="A71" s="43"/>
      <c r="B71" s="43"/>
      <c r="C71" s="43"/>
      <c r="D71" s="43" t="s">
        <v>25</v>
      </c>
      <c r="E71" s="16">
        <v>0</v>
      </c>
    </row>
    <row r="72" spans="1:5" ht="15.75" x14ac:dyDescent="0.25">
      <c r="A72" s="43"/>
      <c r="B72" s="43"/>
      <c r="C72" s="43"/>
      <c r="D72" s="43" t="s">
        <v>2</v>
      </c>
      <c r="E72" s="24">
        <v>0</v>
      </c>
    </row>
    <row r="73" spans="1:5" ht="15.75" x14ac:dyDescent="0.25">
      <c r="A73" s="43"/>
      <c r="B73" s="45" t="s">
        <v>24</v>
      </c>
      <c r="C73" s="43"/>
      <c r="D73" s="43"/>
      <c r="E73" s="8"/>
    </row>
    <row r="74" spans="1:5" ht="15.75" x14ac:dyDescent="0.25">
      <c r="A74" s="43"/>
      <c r="B74" s="43"/>
      <c r="C74" s="43" t="s">
        <v>23</v>
      </c>
      <c r="D74" s="43"/>
      <c r="E74" s="16"/>
    </row>
    <row r="75" spans="1:5" ht="15.75" x14ac:dyDescent="0.25">
      <c r="A75" s="43"/>
      <c r="B75" s="43"/>
      <c r="C75" s="43"/>
      <c r="D75" s="43" t="s">
        <v>22</v>
      </c>
      <c r="E75" s="50">
        <v>0</v>
      </c>
    </row>
    <row r="76" spans="1:5" ht="15.75" x14ac:dyDescent="0.25">
      <c r="A76" s="43"/>
      <c r="B76" s="43"/>
      <c r="C76" s="43"/>
      <c r="D76" s="43" t="s">
        <v>21</v>
      </c>
      <c r="E76" s="71">
        <v>0</v>
      </c>
    </row>
    <row r="77" spans="1:5" ht="15.75" x14ac:dyDescent="0.25">
      <c r="A77" s="43"/>
      <c r="B77" s="43"/>
      <c r="C77" s="57" t="s">
        <v>20</v>
      </c>
      <c r="D77" s="43"/>
      <c r="E77" s="16"/>
    </row>
    <row r="78" spans="1:5" ht="15.75" x14ac:dyDescent="0.25">
      <c r="A78" s="43"/>
      <c r="B78" s="43"/>
      <c r="C78" s="43"/>
      <c r="D78" s="43" t="s">
        <v>14</v>
      </c>
      <c r="E78" s="85">
        <v>2640810.41</v>
      </c>
    </row>
    <row r="79" spans="1:5" ht="15.75" x14ac:dyDescent="0.25">
      <c r="A79" s="43"/>
      <c r="B79" s="43"/>
      <c r="C79" s="43"/>
      <c r="D79" s="43" t="s">
        <v>13</v>
      </c>
      <c r="E79" s="85">
        <v>3823880</v>
      </c>
    </row>
    <row r="80" spans="1:5" ht="15.75" x14ac:dyDescent="0.25">
      <c r="A80" s="43"/>
      <c r="B80" s="43"/>
      <c r="C80" s="43" t="s">
        <v>19</v>
      </c>
      <c r="D80" s="43"/>
      <c r="E80" s="17"/>
    </row>
    <row r="81" spans="1:9" ht="15.75" x14ac:dyDescent="0.25">
      <c r="A81" s="43"/>
      <c r="B81" s="43"/>
      <c r="C81" s="43"/>
      <c r="D81" s="57" t="s">
        <v>14</v>
      </c>
      <c r="E81" s="85">
        <v>1440000</v>
      </c>
      <c r="F81" s="59"/>
    </row>
    <row r="82" spans="1:9" ht="15.75" x14ac:dyDescent="0.25">
      <c r="A82" s="43"/>
      <c r="B82" s="43"/>
      <c r="C82" s="43"/>
      <c r="D82" s="57" t="s">
        <v>13</v>
      </c>
      <c r="E82" s="85">
        <v>2920000</v>
      </c>
    </row>
    <row r="83" spans="1:9" ht="15.75" x14ac:dyDescent="0.25">
      <c r="A83" s="43"/>
      <c r="B83" s="43"/>
      <c r="C83" s="43" t="s">
        <v>18</v>
      </c>
      <c r="D83" s="43"/>
    </row>
    <row r="84" spans="1:9" ht="15.75" x14ac:dyDescent="0.25">
      <c r="A84" s="43"/>
      <c r="B84" s="43"/>
      <c r="C84" s="43"/>
      <c r="D84" s="43" t="s">
        <v>14</v>
      </c>
      <c r="E84" s="21">
        <v>0</v>
      </c>
    </row>
    <row r="85" spans="1:9" ht="15.75" x14ac:dyDescent="0.25">
      <c r="A85" s="43"/>
      <c r="B85" s="43"/>
      <c r="C85" s="43"/>
      <c r="D85" s="43" t="s">
        <v>13</v>
      </c>
      <c r="E85" s="21">
        <v>0</v>
      </c>
    </row>
    <row r="86" spans="1:9" ht="15.75" x14ac:dyDescent="0.25">
      <c r="A86" s="43"/>
      <c r="B86" s="43"/>
      <c r="C86" s="43" t="s">
        <v>17</v>
      </c>
      <c r="D86" s="43"/>
      <c r="E86" s="16"/>
    </row>
    <row r="87" spans="1:9" ht="15.75" x14ac:dyDescent="0.25">
      <c r="A87" s="43"/>
      <c r="B87" s="43"/>
      <c r="C87" s="43"/>
      <c r="D87" s="43" t="s">
        <v>14</v>
      </c>
      <c r="E87" s="85">
        <v>50000</v>
      </c>
    </row>
    <row r="88" spans="1:9" ht="15.75" x14ac:dyDescent="0.25">
      <c r="A88" s="43"/>
      <c r="B88" s="43"/>
      <c r="C88" s="43"/>
      <c r="D88" s="43" t="s">
        <v>13</v>
      </c>
      <c r="E88" s="85">
        <v>8731870</v>
      </c>
    </row>
    <row r="89" spans="1:9" ht="15.75" x14ac:dyDescent="0.25">
      <c r="A89" s="43"/>
      <c r="B89" s="43"/>
      <c r="C89" s="43" t="s">
        <v>16</v>
      </c>
      <c r="D89" s="43"/>
      <c r="E89" s="16"/>
    </row>
    <row r="90" spans="1:9" ht="15.75" x14ac:dyDescent="0.25">
      <c r="A90" s="43"/>
      <c r="B90" s="43"/>
      <c r="C90" s="43"/>
      <c r="D90" s="43" t="s">
        <v>15</v>
      </c>
      <c r="E90" s="85">
        <v>14417715.869999999</v>
      </c>
    </row>
    <row r="91" spans="1:9" ht="15.75" x14ac:dyDescent="0.25">
      <c r="A91" s="43"/>
      <c r="B91" s="43"/>
      <c r="C91" s="43"/>
      <c r="D91" s="43" t="s">
        <v>14</v>
      </c>
      <c r="E91" s="85">
        <v>10374726.85</v>
      </c>
    </row>
    <row r="92" spans="1:9" ht="15.75" x14ac:dyDescent="0.25">
      <c r="A92" s="43"/>
      <c r="B92" s="43"/>
      <c r="C92" s="43"/>
      <c r="D92" s="43" t="s">
        <v>13</v>
      </c>
      <c r="E92" s="85">
        <v>50000</v>
      </c>
    </row>
    <row r="93" spans="1:9" ht="15.75" x14ac:dyDescent="0.25">
      <c r="A93" s="45" t="s">
        <v>12</v>
      </c>
      <c r="D93" s="43"/>
      <c r="E93" s="19">
        <f>SUM(E41:E92)</f>
        <v>400764552.04000008</v>
      </c>
    </row>
    <row r="94" spans="1:9" ht="15.75" x14ac:dyDescent="0.25">
      <c r="A94" s="45" t="s">
        <v>11</v>
      </c>
      <c r="B94" s="43"/>
      <c r="C94" s="45"/>
      <c r="D94" s="57"/>
      <c r="E94" s="16"/>
    </row>
    <row r="95" spans="1:9" ht="15.75" x14ac:dyDescent="0.25">
      <c r="A95" s="43"/>
      <c r="B95" s="45" t="s">
        <v>10</v>
      </c>
      <c r="C95" s="43"/>
      <c r="D95" s="43"/>
      <c r="E95" s="17"/>
      <c r="H95" s="60"/>
      <c r="I95" s="46"/>
    </row>
    <row r="96" spans="1:9" ht="15.75" x14ac:dyDescent="0.25">
      <c r="A96" s="43"/>
      <c r="B96" s="43"/>
      <c r="C96" s="43"/>
      <c r="D96" s="43" t="s">
        <v>2</v>
      </c>
      <c r="E96" s="85">
        <v>3695030</v>
      </c>
      <c r="F96" s="60"/>
      <c r="G96" s="43"/>
      <c r="I96" s="46"/>
    </row>
    <row r="97" spans="1:9" ht="15.75" x14ac:dyDescent="0.25">
      <c r="A97" s="43"/>
      <c r="B97" s="45" t="s">
        <v>9</v>
      </c>
      <c r="C97" s="43"/>
      <c r="D97" s="43"/>
      <c r="E97" s="16"/>
      <c r="F97" s="60"/>
      <c r="G97" s="43"/>
      <c r="H97" s="60"/>
      <c r="I97" s="46"/>
    </row>
    <row r="98" spans="1:9" ht="15.75" x14ac:dyDescent="0.25">
      <c r="B98" s="43"/>
      <c r="C98" s="43"/>
      <c r="D98" s="43" t="s">
        <v>2</v>
      </c>
      <c r="E98" s="50">
        <v>0</v>
      </c>
    </row>
    <row r="99" spans="1:9" ht="15.75" customHeight="1" x14ac:dyDescent="0.25">
      <c r="B99" s="45" t="s">
        <v>8</v>
      </c>
      <c r="C99" s="43"/>
      <c r="D99" s="43"/>
      <c r="E99" s="8"/>
    </row>
    <row r="100" spans="1:9" ht="15.75" customHeight="1" x14ac:dyDescent="0.25">
      <c r="B100" s="43"/>
      <c r="C100" s="43"/>
      <c r="D100" s="43" t="s">
        <v>2</v>
      </c>
      <c r="E100" s="12">
        <v>0</v>
      </c>
    </row>
    <row r="101" spans="1:9" ht="15.75" customHeight="1" x14ac:dyDescent="0.25">
      <c r="B101" s="45" t="s">
        <v>7</v>
      </c>
      <c r="C101" s="43"/>
      <c r="D101" s="43"/>
      <c r="E101" s="8"/>
    </row>
    <row r="102" spans="1:9" ht="15.75" x14ac:dyDescent="0.25">
      <c r="B102" s="43"/>
      <c r="C102" s="54"/>
      <c r="D102" s="43" t="s">
        <v>2</v>
      </c>
      <c r="E102" s="10">
        <v>0</v>
      </c>
    </row>
    <row r="103" spans="1:9" ht="15.75" x14ac:dyDescent="0.25">
      <c r="B103" s="45" t="s">
        <v>6</v>
      </c>
      <c r="C103" s="43"/>
      <c r="D103" s="43"/>
      <c r="E103" s="8"/>
    </row>
    <row r="104" spans="1:9" ht="15.75" x14ac:dyDescent="0.25">
      <c r="B104" s="43"/>
      <c r="C104" s="43"/>
      <c r="D104" s="43" t="s">
        <v>2</v>
      </c>
      <c r="E104" s="53">
        <v>0</v>
      </c>
    </row>
    <row r="105" spans="1:9" ht="15.75" x14ac:dyDescent="0.25">
      <c r="B105" s="45" t="s">
        <v>5</v>
      </c>
      <c r="C105" s="43"/>
      <c r="D105" s="43"/>
    </row>
    <row r="106" spans="1:9" ht="15.75" x14ac:dyDescent="0.25">
      <c r="B106" s="43"/>
      <c r="C106" s="43"/>
      <c r="D106" s="43" t="s">
        <v>2</v>
      </c>
      <c r="E106" s="85">
        <v>6938344.9900000002</v>
      </c>
    </row>
    <row r="107" spans="1:9" ht="15.75" x14ac:dyDescent="0.25">
      <c r="B107" s="45" t="s">
        <v>4</v>
      </c>
      <c r="C107" s="43"/>
      <c r="D107" s="43"/>
      <c r="E107" s="8"/>
      <c r="F107" s="85"/>
    </row>
    <row r="108" spans="1:9" ht="15.75" x14ac:dyDescent="0.25">
      <c r="B108" s="43"/>
      <c r="C108" s="43"/>
      <c r="D108" s="43" t="s">
        <v>2</v>
      </c>
      <c r="E108" s="85">
        <v>22366631.210000001</v>
      </c>
      <c r="F108" s="85"/>
    </row>
    <row r="109" spans="1:9" ht="15.75" x14ac:dyDescent="0.25">
      <c r="A109" s="45"/>
      <c r="B109" s="45" t="s">
        <v>3</v>
      </c>
      <c r="C109" s="43"/>
      <c r="D109" s="43"/>
      <c r="E109" s="8"/>
      <c r="F109" s="85"/>
    </row>
    <row r="110" spans="1:9" ht="15.75" x14ac:dyDescent="0.25">
      <c r="B110" s="43"/>
      <c r="C110" s="43"/>
      <c r="D110" s="43" t="s">
        <v>2</v>
      </c>
      <c r="E110" s="12">
        <v>5435433.9699999997</v>
      </c>
      <c r="F110" s="62"/>
    </row>
    <row r="111" spans="1:9" ht="15.75" x14ac:dyDescent="0.25">
      <c r="A111" s="45" t="s">
        <v>1</v>
      </c>
      <c r="E111" s="4">
        <f>SUM(E96,E98,E100,E102,E104,E106,E108,E110)</f>
        <v>38435440.170000002</v>
      </c>
    </row>
    <row r="112" spans="1:9" ht="30" customHeight="1" x14ac:dyDescent="0.35">
      <c r="A112" s="63" t="s">
        <v>0</v>
      </c>
      <c r="B112" s="64"/>
      <c r="C112" s="64"/>
      <c r="D112" s="64"/>
      <c r="E112" s="1">
        <f>SUM(E93,E111)</f>
        <v>439199992.2100001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6477D-C644-4FD6-A2ED-17E5CD7E2587}">
  <dimension ref="A1:I112"/>
  <sheetViews>
    <sheetView topLeftCell="A7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2" customWidth="1"/>
    <col min="4" max="4" width="50.7109375" style="12" customWidth="1"/>
    <col min="5" max="5" width="30.7109375" style="12" customWidth="1"/>
    <col min="6" max="9" width="20.7109375" style="12" customWidth="1"/>
    <col min="10" max="16384" width="9.140625" style="12"/>
  </cols>
  <sheetData>
    <row r="1" spans="1:9" ht="15.75" x14ac:dyDescent="0.25">
      <c r="A1" s="92" t="s">
        <v>80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63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62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43"/>
      <c r="B5" s="43"/>
      <c r="C5" s="43"/>
      <c r="D5" s="43"/>
      <c r="E5" s="44"/>
      <c r="F5" s="44"/>
      <c r="G5" s="44"/>
      <c r="H5" s="37"/>
      <c r="I5" s="37"/>
    </row>
    <row r="6" spans="1:9" ht="15.75" customHeight="1" x14ac:dyDescent="0.25">
      <c r="A6" s="92" t="s">
        <v>61</v>
      </c>
      <c r="B6" s="92"/>
      <c r="C6" s="92"/>
      <c r="D6" s="92"/>
      <c r="E6" s="94" t="s">
        <v>60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45" t="s">
        <v>59</v>
      </c>
      <c r="B8" s="43"/>
      <c r="C8" s="43"/>
      <c r="D8" s="43"/>
      <c r="E8" s="46"/>
    </row>
    <row r="9" spans="1:9" ht="15.75" x14ac:dyDescent="0.25">
      <c r="A9" s="43"/>
      <c r="B9" s="43" t="s">
        <v>58</v>
      </c>
      <c r="C9" s="43"/>
      <c r="D9" s="43"/>
      <c r="E9" s="46"/>
    </row>
    <row r="10" spans="1:9" ht="15.75" x14ac:dyDescent="0.25">
      <c r="A10" s="43"/>
      <c r="B10" s="43"/>
      <c r="C10" s="43" t="s">
        <v>57</v>
      </c>
      <c r="D10" s="43"/>
    </row>
    <row r="11" spans="1:9" ht="15.75" customHeight="1" x14ac:dyDescent="0.25">
      <c r="A11" s="43"/>
      <c r="B11" s="43"/>
      <c r="C11" s="43"/>
      <c r="D11" s="43" t="s">
        <v>56</v>
      </c>
      <c r="E11" s="12">
        <v>13472367.16</v>
      </c>
    </row>
    <row r="12" spans="1:9" ht="15.75" x14ac:dyDescent="0.25">
      <c r="A12" s="43"/>
      <c r="B12" s="43"/>
      <c r="C12" s="43"/>
      <c r="D12" s="43" t="s">
        <v>55</v>
      </c>
      <c r="E12" s="12">
        <v>8289739.4100000001</v>
      </c>
    </row>
    <row r="13" spans="1:9" ht="15.75" x14ac:dyDescent="0.25">
      <c r="A13" s="43"/>
      <c r="B13" s="43"/>
      <c r="C13" s="43"/>
      <c r="D13" s="43" t="s">
        <v>54</v>
      </c>
      <c r="E13" s="12">
        <v>1101456.9099999999</v>
      </c>
    </row>
    <row r="14" spans="1:9" ht="15.75" x14ac:dyDescent="0.25">
      <c r="A14" s="43"/>
      <c r="B14" s="43"/>
      <c r="C14" s="43" t="s">
        <v>53</v>
      </c>
      <c r="D14" s="43"/>
      <c r="E14" s="28">
        <f>SUM(E11:E13)</f>
        <v>22863563.48</v>
      </c>
    </row>
    <row r="15" spans="1:9" ht="15.75" x14ac:dyDescent="0.25">
      <c r="A15" s="43"/>
      <c r="B15" s="43"/>
      <c r="C15" s="43" t="s">
        <v>52</v>
      </c>
      <c r="D15" s="43"/>
      <c r="E15" s="33"/>
    </row>
    <row r="16" spans="1:9" ht="15.75" x14ac:dyDescent="0.25">
      <c r="A16" s="43"/>
      <c r="B16" s="43"/>
      <c r="C16" s="43"/>
      <c r="D16" s="43" t="s">
        <v>51</v>
      </c>
      <c r="E16" s="12">
        <v>4098816.8</v>
      </c>
    </row>
    <row r="17" spans="1:5" ht="15.75" x14ac:dyDescent="0.25">
      <c r="A17" s="43"/>
      <c r="B17" s="43"/>
      <c r="C17" s="43"/>
      <c r="D17" s="43" t="s">
        <v>50</v>
      </c>
      <c r="E17" s="12">
        <v>15130212.25</v>
      </c>
    </row>
    <row r="18" spans="1:5" ht="15.75" x14ac:dyDescent="0.25">
      <c r="A18" s="43"/>
      <c r="B18" s="43"/>
      <c r="C18" s="49"/>
      <c r="D18" s="43" t="s">
        <v>49</v>
      </c>
      <c r="E18" s="12">
        <v>916715.66</v>
      </c>
    </row>
    <row r="19" spans="1:5" ht="15.75" x14ac:dyDescent="0.25">
      <c r="A19" s="43"/>
      <c r="B19" s="43"/>
      <c r="C19" s="43" t="s">
        <v>48</v>
      </c>
      <c r="D19" s="43"/>
      <c r="E19" s="28">
        <f>SUM(E16:E18)</f>
        <v>20145744.710000001</v>
      </c>
    </row>
    <row r="20" spans="1:5" ht="15.75" x14ac:dyDescent="0.25">
      <c r="A20" s="43"/>
      <c r="B20" s="43" t="s">
        <v>47</v>
      </c>
      <c r="C20" s="43"/>
      <c r="D20" s="43"/>
      <c r="E20" s="8"/>
    </row>
    <row r="21" spans="1:5" ht="15.75" x14ac:dyDescent="0.25">
      <c r="A21" s="43"/>
      <c r="B21" s="43"/>
      <c r="C21" s="43" t="s">
        <v>46</v>
      </c>
      <c r="D21" s="43"/>
      <c r="E21" s="12">
        <v>445500960</v>
      </c>
    </row>
    <row r="22" spans="1:5" ht="15.75" x14ac:dyDescent="0.25">
      <c r="A22" s="43"/>
      <c r="B22" s="43"/>
      <c r="C22" s="43" t="s">
        <v>45</v>
      </c>
      <c r="D22" s="43"/>
      <c r="E22" s="12">
        <v>0</v>
      </c>
    </row>
    <row r="23" spans="1:5" ht="15.75" x14ac:dyDescent="0.25">
      <c r="A23" s="43"/>
      <c r="B23" s="43"/>
      <c r="C23" s="43" t="s">
        <v>44</v>
      </c>
      <c r="D23" s="43"/>
      <c r="E23" s="17"/>
    </row>
    <row r="24" spans="1:5" ht="15.75" x14ac:dyDescent="0.25">
      <c r="A24" s="43"/>
      <c r="B24" s="43"/>
      <c r="C24" s="43"/>
      <c r="D24" s="43" t="s">
        <v>43</v>
      </c>
      <c r="E24" s="51">
        <v>0</v>
      </c>
    </row>
    <row r="25" spans="1:5" ht="15.75" x14ac:dyDescent="0.25">
      <c r="A25" s="43"/>
      <c r="B25" s="43"/>
      <c r="C25" s="43"/>
      <c r="D25" s="43" t="s">
        <v>42</v>
      </c>
      <c r="E25" s="16">
        <v>0</v>
      </c>
    </row>
    <row r="26" spans="1:5" ht="15.75" x14ac:dyDescent="0.25">
      <c r="A26" s="43"/>
      <c r="B26" s="43"/>
      <c r="C26" s="43"/>
      <c r="D26" s="43" t="s">
        <v>41</v>
      </c>
      <c r="E26" s="50">
        <v>0</v>
      </c>
    </row>
    <row r="27" spans="1:5" ht="15.75" x14ac:dyDescent="0.25">
      <c r="A27" s="43"/>
      <c r="B27" s="43"/>
      <c r="C27" s="43"/>
      <c r="D27" s="43" t="s">
        <v>40</v>
      </c>
      <c r="E27" s="51">
        <v>0</v>
      </c>
    </row>
    <row r="28" spans="1:5" ht="15.75" x14ac:dyDescent="0.25">
      <c r="A28" s="43"/>
      <c r="B28" s="43"/>
      <c r="C28" s="43" t="s">
        <v>39</v>
      </c>
      <c r="D28" s="43"/>
      <c r="E28" s="31"/>
    </row>
    <row r="29" spans="1:5" ht="15.75" x14ac:dyDescent="0.25">
      <c r="A29" s="43"/>
      <c r="B29" s="43"/>
      <c r="C29" s="43"/>
      <c r="D29" s="43" t="s">
        <v>38</v>
      </c>
      <c r="E29" s="12">
        <v>0</v>
      </c>
    </row>
    <row r="30" spans="1:5" ht="15.75" x14ac:dyDescent="0.25">
      <c r="A30" s="43"/>
      <c r="B30" s="43"/>
      <c r="C30" s="43"/>
      <c r="D30" s="43" t="s">
        <v>37</v>
      </c>
      <c r="E30" s="12">
        <v>3328772.2</v>
      </c>
    </row>
    <row r="31" spans="1:5" ht="15.75" x14ac:dyDescent="0.25">
      <c r="A31" s="43"/>
      <c r="B31" s="43"/>
      <c r="C31" s="43" t="s">
        <v>36</v>
      </c>
      <c r="D31" s="43"/>
      <c r="E31" s="52">
        <v>0</v>
      </c>
    </row>
    <row r="32" spans="1:5" ht="15.75" x14ac:dyDescent="0.25">
      <c r="A32" s="43"/>
      <c r="B32" s="43"/>
      <c r="C32" s="43" t="s">
        <v>35</v>
      </c>
      <c r="D32" s="43"/>
      <c r="E32" s="8"/>
    </row>
    <row r="33" spans="1:5" ht="15.75" x14ac:dyDescent="0.25">
      <c r="A33" s="43"/>
      <c r="B33" s="43"/>
      <c r="C33" s="43"/>
      <c r="D33" s="43" t="s">
        <v>34</v>
      </c>
      <c r="E33" s="53">
        <v>0</v>
      </c>
    </row>
    <row r="34" spans="1:5" ht="15.75" x14ac:dyDescent="0.25">
      <c r="A34" s="43"/>
      <c r="B34" s="43"/>
      <c r="C34" s="43"/>
      <c r="D34" s="43" t="s">
        <v>33</v>
      </c>
      <c r="E34" s="12">
        <v>0</v>
      </c>
    </row>
    <row r="35" spans="1:5" ht="15.75" x14ac:dyDescent="0.25">
      <c r="A35" s="43"/>
      <c r="B35" s="43"/>
      <c r="C35" s="43"/>
      <c r="D35" s="43" t="s">
        <v>32</v>
      </c>
      <c r="E35" s="10">
        <v>0</v>
      </c>
    </row>
    <row r="36" spans="1:5" ht="15.75" x14ac:dyDescent="0.25">
      <c r="A36" s="43"/>
      <c r="B36" s="43" t="s">
        <v>31</v>
      </c>
      <c r="C36" s="43"/>
      <c r="D36" s="43"/>
      <c r="E36" s="52">
        <v>0</v>
      </c>
    </row>
    <row r="37" spans="1:5" ht="15.75" x14ac:dyDescent="0.25">
      <c r="A37" s="43"/>
      <c r="B37" s="45" t="s">
        <v>30</v>
      </c>
      <c r="C37" s="43"/>
      <c r="D37" s="43"/>
      <c r="E37" s="28">
        <f>SUM(E14,E19,E21:E36)</f>
        <v>491839040.38999999</v>
      </c>
    </row>
    <row r="38" spans="1:5" ht="15.75" x14ac:dyDescent="0.25">
      <c r="A38" s="43"/>
      <c r="B38" s="45"/>
      <c r="C38" s="43"/>
      <c r="D38" s="43"/>
      <c r="E38" s="27"/>
    </row>
    <row r="39" spans="1:5" ht="15.75" x14ac:dyDescent="0.25">
      <c r="A39" s="45" t="s">
        <v>29</v>
      </c>
      <c r="B39" s="45"/>
      <c r="C39" s="43"/>
      <c r="D39" s="43"/>
      <c r="E39" s="16"/>
    </row>
    <row r="40" spans="1:5" ht="15.75" x14ac:dyDescent="0.25">
      <c r="A40" s="45" t="s">
        <v>28</v>
      </c>
      <c r="B40" s="43"/>
      <c r="C40" s="43"/>
      <c r="D40" s="43"/>
      <c r="E40" s="16"/>
    </row>
    <row r="41" spans="1:5" ht="15.75" x14ac:dyDescent="0.25">
      <c r="A41" s="43"/>
      <c r="B41" s="45" t="s">
        <v>10</v>
      </c>
      <c r="C41" s="43"/>
      <c r="D41" s="43"/>
      <c r="E41" s="8"/>
    </row>
    <row r="42" spans="1:5" ht="15.75" x14ac:dyDescent="0.25">
      <c r="A42" s="43"/>
      <c r="B42" s="43"/>
      <c r="C42" s="43"/>
      <c r="D42" s="43" t="s">
        <v>26</v>
      </c>
      <c r="E42" s="12">
        <v>99225831.390000001</v>
      </c>
    </row>
    <row r="43" spans="1:5" ht="15.75" x14ac:dyDescent="0.25">
      <c r="A43" s="43"/>
      <c r="B43" s="43"/>
      <c r="C43" s="43"/>
      <c r="D43" s="43" t="s">
        <v>25</v>
      </c>
      <c r="E43" s="12">
        <v>150845207.13</v>
      </c>
    </row>
    <row r="44" spans="1:5" ht="15.75" x14ac:dyDescent="0.25">
      <c r="A44" s="43"/>
      <c r="B44" s="43"/>
      <c r="C44" s="43"/>
      <c r="D44" s="43" t="s">
        <v>2</v>
      </c>
      <c r="E44" s="12">
        <v>49464721.759999998</v>
      </c>
    </row>
    <row r="45" spans="1:5" ht="15.75" x14ac:dyDescent="0.25">
      <c r="A45" s="43"/>
      <c r="B45" s="45" t="s">
        <v>9</v>
      </c>
      <c r="C45" s="43"/>
      <c r="D45" s="43"/>
      <c r="E45" s="8"/>
    </row>
    <row r="46" spans="1:5" ht="15.75" x14ac:dyDescent="0.25">
      <c r="A46" s="43"/>
      <c r="B46" s="43"/>
      <c r="C46" s="54"/>
      <c r="D46" s="43" t="s">
        <v>26</v>
      </c>
      <c r="E46" s="12">
        <v>4577099.97</v>
      </c>
    </row>
    <row r="47" spans="1:5" ht="15.75" x14ac:dyDescent="0.25">
      <c r="A47" s="43"/>
      <c r="B47" s="43"/>
      <c r="C47" s="43"/>
      <c r="D47" s="43" t="s">
        <v>25</v>
      </c>
      <c r="E47" s="12">
        <v>1229771.04</v>
      </c>
    </row>
    <row r="48" spans="1:5" ht="15.75" x14ac:dyDescent="0.25">
      <c r="A48" s="43"/>
      <c r="B48" s="43"/>
      <c r="C48" s="43"/>
      <c r="D48" s="43" t="s">
        <v>2</v>
      </c>
      <c r="E48" s="12">
        <v>46200</v>
      </c>
    </row>
    <row r="49" spans="1:5" ht="15.75" x14ac:dyDescent="0.25">
      <c r="A49" s="43"/>
      <c r="B49" s="45" t="s">
        <v>8</v>
      </c>
      <c r="C49" s="43"/>
      <c r="D49" s="43"/>
      <c r="E49" s="10"/>
    </row>
    <row r="50" spans="1:5" ht="15.75" x14ac:dyDescent="0.25">
      <c r="A50" s="55"/>
      <c r="B50" s="55"/>
      <c r="C50" s="55"/>
      <c r="D50" s="43" t="s">
        <v>26</v>
      </c>
      <c r="E50" s="12">
        <v>27398197.170000002</v>
      </c>
    </row>
    <row r="51" spans="1:5" ht="15.75" x14ac:dyDescent="0.25">
      <c r="A51" s="43"/>
      <c r="B51" s="43"/>
      <c r="C51" s="43"/>
      <c r="D51" s="43" t="s">
        <v>25</v>
      </c>
      <c r="E51" s="12">
        <v>5100000</v>
      </c>
    </row>
    <row r="52" spans="1:5" ht="15.75" x14ac:dyDescent="0.25">
      <c r="A52" s="43"/>
      <c r="B52" s="43"/>
      <c r="C52" s="43"/>
      <c r="D52" s="43" t="s">
        <v>2</v>
      </c>
      <c r="E52" s="12">
        <v>0</v>
      </c>
    </row>
    <row r="53" spans="1:5" ht="15.75" x14ac:dyDescent="0.25">
      <c r="A53" s="43"/>
      <c r="B53" s="45" t="s">
        <v>7</v>
      </c>
      <c r="C53" s="43"/>
      <c r="D53" s="43"/>
      <c r="E53" s="10"/>
    </row>
    <row r="54" spans="1:5" ht="15.75" x14ac:dyDescent="0.25">
      <c r="A54" s="43"/>
      <c r="B54" s="43"/>
      <c r="C54" s="43"/>
      <c r="D54" s="43" t="s">
        <v>26</v>
      </c>
      <c r="E54" s="12">
        <v>0</v>
      </c>
    </row>
    <row r="55" spans="1:5" ht="15.75" x14ac:dyDescent="0.25">
      <c r="A55" s="43"/>
      <c r="B55" s="43"/>
      <c r="C55" s="43"/>
      <c r="D55" s="43" t="s">
        <v>25</v>
      </c>
      <c r="E55" s="50">
        <v>0</v>
      </c>
    </row>
    <row r="56" spans="1:5" ht="15.75" x14ac:dyDescent="0.25">
      <c r="A56" s="43"/>
      <c r="B56" s="43"/>
      <c r="C56" s="54"/>
      <c r="D56" s="43" t="s">
        <v>2</v>
      </c>
      <c r="E56" s="56">
        <v>0</v>
      </c>
    </row>
    <row r="57" spans="1:5" ht="15.75" x14ac:dyDescent="0.25">
      <c r="A57" s="43"/>
      <c r="B57" s="45" t="s">
        <v>6</v>
      </c>
      <c r="C57" s="43"/>
      <c r="D57" s="43"/>
      <c r="E57" s="25"/>
    </row>
    <row r="58" spans="1:5" ht="15.75" x14ac:dyDescent="0.25">
      <c r="A58" s="43"/>
      <c r="B58" s="43"/>
      <c r="C58" s="43"/>
      <c r="D58" s="43" t="s">
        <v>26</v>
      </c>
      <c r="E58" s="53">
        <v>0</v>
      </c>
    </row>
    <row r="59" spans="1:5" ht="15.75" x14ac:dyDescent="0.25">
      <c r="A59" s="43"/>
      <c r="B59" s="43"/>
      <c r="C59" s="43"/>
      <c r="D59" s="43" t="s">
        <v>25</v>
      </c>
      <c r="E59" s="67">
        <v>0</v>
      </c>
    </row>
    <row r="60" spans="1:5" ht="15.75" x14ac:dyDescent="0.25">
      <c r="A60" s="43"/>
      <c r="B60" s="43"/>
      <c r="C60" s="43"/>
      <c r="D60" s="43" t="s">
        <v>2</v>
      </c>
      <c r="E60" s="53">
        <v>0</v>
      </c>
    </row>
    <row r="61" spans="1:5" ht="15.75" x14ac:dyDescent="0.25">
      <c r="A61" s="43"/>
      <c r="B61" s="45" t="s">
        <v>5</v>
      </c>
      <c r="C61" s="43"/>
      <c r="D61" s="43"/>
      <c r="E61" s="25"/>
    </row>
    <row r="62" spans="1:5" ht="15.75" x14ac:dyDescent="0.25">
      <c r="A62" s="43"/>
      <c r="B62" s="43"/>
      <c r="C62" s="43"/>
      <c r="D62" s="43" t="s">
        <v>26</v>
      </c>
      <c r="E62" s="12">
        <v>3692707.06</v>
      </c>
    </row>
    <row r="63" spans="1:5" ht="15.75" x14ac:dyDescent="0.25">
      <c r="A63" s="43"/>
      <c r="B63" s="45"/>
      <c r="C63" s="43"/>
      <c r="D63" s="43" t="s">
        <v>25</v>
      </c>
      <c r="E63" s="12">
        <v>18130172.199999999</v>
      </c>
    </row>
    <row r="64" spans="1:5" ht="15.75" x14ac:dyDescent="0.25">
      <c r="A64" s="43"/>
      <c r="B64" s="43"/>
      <c r="C64" s="43"/>
      <c r="D64" s="43" t="s">
        <v>2</v>
      </c>
      <c r="E64" s="12">
        <v>0</v>
      </c>
    </row>
    <row r="65" spans="1:5" ht="15.75" x14ac:dyDescent="0.25">
      <c r="A65" s="43"/>
      <c r="B65" s="45" t="s">
        <v>4</v>
      </c>
      <c r="C65" s="43"/>
      <c r="D65" s="43"/>
      <c r="E65" s="10"/>
    </row>
    <row r="66" spans="1:5" ht="15.75" x14ac:dyDescent="0.25">
      <c r="A66" s="43"/>
      <c r="B66" s="43"/>
      <c r="C66" s="43"/>
      <c r="D66" s="43" t="s">
        <v>26</v>
      </c>
      <c r="E66" s="12">
        <v>24016116.760000002</v>
      </c>
    </row>
    <row r="67" spans="1:5" ht="15.75" x14ac:dyDescent="0.25">
      <c r="A67" s="43"/>
      <c r="B67" s="43"/>
      <c r="C67" s="43"/>
      <c r="D67" s="43" t="s">
        <v>25</v>
      </c>
      <c r="E67" s="12">
        <v>7138943.2000000002</v>
      </c>
    </row>
    <row r="68" spans="1:5" ht="15.75" x14ac:dyDescent="0.25">
      <c r="A68" s="43"/>
      <c r="B68" s="43"/>
      <c r="C68" s="43"/>
      <c r="D68" s="43" t="s">
        <v>2</v>
      </c>
      <c r="E68" s="12">
        <v>0</v>
      </c>
    </row>
    <row r="69" spans="1:5" ht="15.75" x14ac:dyDescent="0.25">
      <c r="A69" s="43"/>
      <c r="B69" s="45" t="s">
        <v>27</v>
      </c>
      <c r="C69" s="43"/>
      <c r="D69" s="43"/>
      <c r="E69" s="8"/>
    </row>
    <row r="70" spans="1:5" ht="15.75" x14ac:dyDescent="0.25">
      <c r="A70" s="43"/>
      <c r="B70" s="43"/>
      <c r="C70" s="43"/>
      <c r="D70" s="43" t="s">
        <v>26</v>
      </c>
      <c r="E70" s="16">
        <v>0</v>
      </c>
    </row>
    <row r="71" spans="1:5" ht="15.75" x14ac:dyDescent="0.25">
      <c r="A71" s="43"/>
      <c r="B71" s="43"/>
      <c r="C71" s="43"/>
      <c r="D71" s="43" t="s">
        <v>25</v>
      </c>
      <c r="E71" s="16">
        <v>0</v>
      </c>
    </row>
    <row r="72" spans="1:5" ht="15.75" x14ac:dyDescent="0.25">
      <c r="A72" s="43"/>
      <c r="B72" s="43"/>
      <c r="C72" s="43"/>
      <c r="D72" s="43" t="s">
        <v>2</v>
      </c>
      <c r="E72" s="24">
        <v>0</v>
      </c>
    </row>
    <row r="73" spans="1:5" ht="15.75" x14ac:dyDescent="0.25">
      <c r="A73" s="43"/>
      <c r="B73" s="45" t="s">
        <v>24</v>
      </c>
      <c r="C73" s="43"/>
      <c r="D73" s="43"/>
      <c r="E73" s="8"/>
    </row>
    <row r="74" spans="1:5" ht="15.75" x14ac:dyDescent="0.25">
      <c r="A74" s="43"/>
      <c r="B74" s="43"/>
      <c r="C74" s="43" t="s">
        <v>23</v>
      </c>
      <c r="D74" s="43"/>
      <c r="E74" s="16"/>
    </row>
    <row r="75" spans="1:5" ht="15.75" x14ac:dyDescent="0.25">
      <c r="A75" s="43"/>
      <c r="B75" s="43"/>
      <c r="C75" s="43"/>
      <c r="D75" s="43" t="s">
        <v>22</v>
      </c>
      <c r="E75" s="12">
        <v>4494128.12</v>
      </c>
    </row>
    <row r="76" spans="1:5" ht="15.75" x14ac:dyDescent="0.25">
      <c r="A76" s="43"/>
      <c r="B76" s="43"/>
      <c r="C76" s="43"/>
      <c r="D76" s="43" t="s">
        <v>21</v>
      </c>
      <c r="E76" s="12">
        <v>21349751.699999999</v>
      </c>
    </row>
    <row r="77" spans="1:5" ht="15.75" x14ac:dyDescent="0.25">
      <c r="A77" s="43"/>
      <c r="B77" s="43"/>
      <c r="C77" s="57" t="s">
        <v>20</v>
      </c>
      <c r="D77" s="43"/>
      <c r="E77" s="16"/>
    </row>
    <row r="78" spans="1:5" ht="15.75" x14ac:dyDescent="0.25">
      <c r="A78" s="43"/>
      <c r="B78" s="43"/>
      <c r="C78" s="43"/>
      <c r="D78" s="43" t="s">
        <v>14</v>
      </c>
      <c r="E78" s="12">
        <v>10981162.300000001</v>
      </c>
    </row>
    <row r="79" spans="1:5" ht="15.75" x14ac:dyDescent="0.25">
      <c r="A79" s="43"/>
      <c r="B79" s="43"/>
      <c r="C79" s="43"/>
      <c r="D79" s="43" t="s">
        <v>13</v>
      </c>
      <c r="E79" s="12">
        <v>10600000</v>
      </c>
    </row>
    <row r="80" spans="1:5" ht="15.75" x14ac:dyDescent="0.25">
      <c r="A80" s="43"/>
      <c r="B80" s="43"/>
      <c r="C80" s="43" t="s">
        <v>19</v>
      </c>
      <c r="D80" s="43"/>
      <c r="E80" s="17"/>
    </row>
    <row r="81" spans="1:9" ht="15.75" x14ac:dyDescent="0.25">
      <c r="A81" s="43"/>
      <c r="B81" s="43"/>
      <c r="C81" s="43"/>
      <c r="D81" s="57" t="s">
        <v>14</v>
      </c>
      <c r="E81" s="12">
        <v>0</v>
      </c>
      <c r="F81" s="59"/>
    </row>
    <row r="82" spans="1:9" ht="15.75" x14ac:dyDescent="0.25">
      <c r="A82" s="43"/>
      <c r="B82" s="43"/>
      <c r="C82" s="43"/>
      <c r="D82" s="57" t="s">
        <v>13</v>
      </c>
      <c r="E82" s="12">
        <v>77375056.200000003</v>
      </c>
    </row>
    <row r="83" spans="1:9" ht="15.75" x14ac:dyDescent="0.25">
      <c r="A83" s="43"/>
      <c r="B83" s="43"/>
      <c r="C83" s="43" t="s">
        <v>18</v>
      </c>
      <c r="D83" s="43"/>
    </row>
    <row r="84" spans="1:9" ht="15.75" x14ac:dyDescent="0.25">
      <c r="A84" s="43"/>
      <c r="B84" s="43"/>
      <c r="C84" s="43"/>
      <c r="D84" s="43" t="s">
        <v>14</v>
      </c>
      <c r="E84" s="21">
        <v>0</v>
      </c>
    </row>
    <row r="85" spans="1:9" ht="15.75" x14ac:dyDescent="0.25">
      <c r="A85" s="43"/>
      <c r="B85" s="43"/>
      <c r="C85" s="43"/>
      <c r="D85" s="43" t="s">
        <v>13</v>
      </c>
      <c r="E85" s="21">
        <v>0</v>
      </c>
    </row>
    <row r="86" spans="1:9" ht="15.75" x14ac:dyDescent="0.25">
      <c r="A86" s="43"/>
      <c r="B86" s="43"/>
      <c r="C86" s="43" t="s">
        <v>17</v>
      </c>
      <c r="D86" s="43"/>
      <c r="E86" s="16"/>
    </row>
    <row r="87" spans="1:9" ht="15.75" x14ac:dyDescent="0.25">
      <c r="A87" s="43"/>
      <c r="B87" s="43"/>
      <c r="C87" s="43"/>
      <c r="D87" s="43" t="s">
        <v>14</v>
      </c>
      <c r="E87" s="12">
        <v>4736558.95</v>
      </c>
    </row>
    <row r="88" spans="1:9" ht="15.75" x14ac:dyDescent="0.25">
      <c r="A88" s="43"/>
      <c r="B88" s="43"/>
      <c r="C88" s="43"/>
      <c r="D88" s="43" t="s">
        <v>13</v>
      </c>
      <c r="E88" s="12">
        <v>0</v>
      </c>
    </row>
    <row r="89" spans="1:9" ht="15.75" x14ac:dyDescent="0.25">
      <c r="A89" s="43"/>
      <c r="B89" s="43"/>
      <c r="C89" s="43" t="s">
        <v>16</v>
      </c>
      <c r="D89" s="43"/>
      <c r="E89" s="16"/>
    </row>
    <row r="90" spans="1:9" ht="15.75" x14ac:dyDescent="0.25">
      <c r="A90" s="43"/>
      <c r="B90" s="43"/>
      <c r="C90" s="43"/>
      <c r="D90" s="43" t="s">
        <v>15</v>
      </c>
      <c r="E90" s="12">
        <v>0</v>
      </c>
    </row>
    <row r="91" spans="1:9" ht="15.75" x14ac:dyDescent="0.25">
      <c r="A91" s="43"/>
      <c r="B91" s="43"/>
      <c r="C91" s="43"/>
      <c r="D91" s="43" t="s">
        <v>14</v>
      </c>
      <c r="E91" s="12">
        <v>24665041.780000001</v>
      </c>
    </row>
    <row r="92" spans="1:9" ht="15.75" x14ac:dyDescent="0.25">
      <c r="A92" s="43"/>
      <c r="B92" s="43"/>
      <c r="C92" s="43"/>
      <c r="D92" s="43" t="s">
        <v>13</v>
      </c>
      <c r="E92" s="56">
        <v>0</v>
      </c>
    </row>
    <row r="93" spans="1:9" ht="15.75" x14ac:dyDescent="0.25">
      <c r="A93" s="45" t="s">
        <v>12</v>
      </c>
      <c r="D93" s="43"/>
      <c r="E93" s="19">
        <f>SUM(E41:E92)</f>
        <v>545066666.73000002</v>
      </c>
    </row>
    <row r="94" spans="1:9" ht="15.75" x14ac:dyDescent="0.25">
      <c r="A94" s="45" t="s">
        <v>11</v>
      </c>
      <c r="B94" s="43"/>
      <c r="C94" s="45"/>
      <c r="D94" s="57"/>
      <c r="E94" s="16"/>
    </row>
    <row r="95" spans="1:9" ht="15.75" x14ac:dyDescent="0.25">
      <c r="A95" s="43"/>
      <c r="B95" s="45" t="s">
        <v>10</v>
      </c>
      <c r="C95" s="43"/>
      <c r="D95" s="43"/>
      <c r="E95" s="17"/>
      <c r="H95" s="60"/>
      <c r="I95" s="46"/>
    </row>
    <row r="96" spans="1:9" ht="15.75" x14ac:dyDescent="0.25">
      <c r="A96" s="43"/>
      <c r="B96" s="43"/>
      <c r="C96" s="43"/>
      <c r="D96" s="43" t="s">
        <v>2</v>
      </c>
      <c r="E96" s="12">
        <v>34794981.469999999</v>
      </c>
      <c r="F96" s="60"/>
      <c r="G96" s="43"/>
      <c r="I96" s="46"/>
    </row>
    <row r="97" spans="1:9" ht="15.75" x14ac:dyDescent="0.25">
      <c r="A97" s="43"/>
      <c r="B97" s="45" t="s">
        <v>9</v>
      </c>
      <c r="C97" s="43"/>
      <c r="D97" s="43"/>
      <c r="E97" s="16"/>
      <c r="F97" s="60"/>
      <c r="G97" s="43"/>
      <c r="H97" s="60"/>
      <c r="I97" s="46"/>
    </row>
    <row r="98" spans="1:9" ht="15.75" x14ac:dyDescent="0.25">
      <c r="B98" s="43"/>
      <c r="C98" s="43"/>
      <c r="D98" s="43" t="s">
        <v>2</v>
      </c>
      <c r="E98" s="12">
        <v>30235</v>
      </c>
    </row>
    <row r="99" spans="1:9" ht="15.75" customHeight="1" x14ac:dyDescent="0.25">
      <c r="B99" s="45" t="s">
        <v>8</v>
      </c>
      <c r="C99" s="43"/>
      <c r="D99" s="43"/>
      <c r="E99" s="8"/>
    </row>
    <row r="100" spans="1:9" ht="15.75" customHeight="1" x14ac:dyDescent="0.25">
      <c r="B100" s="43"/>
      <c r="C100" s="43"/>
      <c r="D100" s="43" t="s">
        <v>2</v>
      </c>
      <c r="E100" s="12">
        <v>0</v>
      </c>
    </row>
    <row r="101" spans="1:9" ht="15.75" customHeight="1" x14ac:dyDescent="0.25">
      <c r="B101" s="45" t="s">
        <v>7</v>
      </c>
      <c r="C101" s="43"/>
      <c r="D101" s="43"/>
      <c r="E101" s="8"/>
    </row>
    <row r="102" spans="1:9" ht="15.75" x14ac:dyDescent="0.25">
      <c r="B102" s="43"/>
      <c r="C102" s="54"/>
      <c r="D102" s="43" t="s">
        <v>2</v>
      </c>
      <c r="E102" s="10">
        <v>0</v>
      </c>
    </row>
    <row r="103" spans="1:9" ht="15.75" x14ac:dyDescent="0.25">
      <c r="B103" s="45" t="s">
        <v>6</v>
      </c>
      <c r="C103" s="43"/>
      <c r="D103" s="43"/>
      <c r="E103" s="8"/>
    </row>
    <row r="104" spans="1:9" ht="15.75" x14ac:dyDescent="0.25">
      <c r="B104" s="43"/>
      <c r="C104" s="43"/>
      <c r="D104" s="43" t="s">
        <v>2</v>
      </c>
      <c r="E104" s="53">
        <v>0</v>
      </c>
    </row>
    <row r="105" spans="1:9" ht="15.75" x14ac:dyDescent="0.25">
      <c r="B105" s="45" t="s">
        <v>5</v>
      </c>
      <c r="C105" s="43"/>
      <c r="D105" s="43"/>
    </row>
    <row r="106" spans="1:9" ht="15.75" x14ac:dyDescent="0.25">
      <c r="B106" s="43"/>
      <c r="C106" s="43"/>
      <c r="D106" s="43" t="s">
        <v>2</v>
      </c>
      <c r="E106" s="8">
        <v>0</v>
      </c>
    </row>
    <row r="107" spans="1:9" ht="15.75" x14ac:dyDescent="0.25">
      <c r="B107" s="45" t="s">
        <v>4</v>
      </c>
      <c r="C107" s="43"/>
      <c r="D107" s="43"/>
      <c r="E107" s="8"/>
    </row>
    <row r="108" spans="1:9" ht="15.75" x14ac:dyDescent="0.25">
      <c r="B108" s="43"/>
      <c r="C108" s="43"/>
      <c r="D108" s="43" t="s">
        <v>2</v>
      </c>
      <c r="E108" s="12">
        <v>171293003.96000001</v>
      </c>
    </row>
    <row r="109" spans="1:9" ht="15.75" x14ac:dyDescent="0.25">
      <c r="A109" s="45"/>
      <c r="B109" s="45" t="s">
        <v>3</v>
      </c>
      <c r="C109" s="43"/>
      <c r="D109" s="43"/>
      <c r="E109" s="8"/>
    </row>
    <row r="110" spans="1:9" ht="15.75" x14ac:dyDescent="0.25">
      <c r="B110" s="43"/>
      <c r="C110" s="43"/>
      <c r="D110" s="43" t="s">
        <v>2</v>
      </c>
      <c r="E110" s="12">
        <v>22872268.34</v>
      </c>
      <c r="F110" s="62"/>
    </row>
    <row r="111" spans="1:9" ht="15.75" x14ac:dyDescent="0.25">
      <c r="A111" s="45" t="s">
        <v>1</v>
      </c>
      <c r="E111" s="4">
        <f>SUM(E96,E98,E100,E102,E104,E106,E108,E110)</f>
        <v>228990488.77000001</v>
      </c>
    </row>
    <row r="112" spans="1:9" ht="30" customHeight="1" x14ac:dyDescent="0.35">
      <c r="A112" s="63" t="s">
        <v>0</v>
      </c>
      <c r="B112" s="64"/>
      <c r="C112" s="64"/>
      <c r="D112" s="64"/>
      <c r="E112" s="1">
        <f>SUM(E93,E111)</f>
        <v>774057155.5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E2FD-EA4E-4DFC-A01E-011DAE84EEA2}">
  <dimension ref="A1:I113"/>
  <sheetViews>
    <sheetView topLeftCell="A4" workbookViewId="0">
      <selection activeCell="F16" sqref="F16"/>
    </sheetView>
  </sheetViews>
  <sheetFormatPr defaultRowHeight="15" x14ac:dyDescent="0.25"/>
  <cols>
    <col min="1" max="3" width="4.7109375" style="12" customWidth="1"/>
    <col min="4" max="4" width="50.7109375" style="12" customWidth="1"/>
    <col min="5" max="5" width="30.7109375" style="12" customWidth="1"/>
    <col min="6" max="9" width="20.7109375" style="12" customWidth="1"/>
    <col min="10" max="16384" width="9.140625" style="12"/>
  </cols>
  <sheetData>
    <row r="1" spans="1:9" ht="15.75" x14ac:dyDescent="0.25">
      <c r="A1" s="92" t="s">
        <v>81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63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62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43"/>
      <c r="B5" s="43"/>
      <c r="C5" s="43"/>
      <c r="D5" s="43"/>
      <c r="E5" s="44"/>
      <c r="F5" s="44"/>
      <c r="G5" s="44"/>
      <c r="H5" s="37"/>
      <c r="I5" s="37"/>
    </row>
    <row r="6" spans="1:9" ht="15.75" customHeight="1" x14ac:dyDescent="0.25">
      <c r="A6" s="92" t="s">
        <v>61</v>
      </c>
      <c r="B6" s="92"/>
      <c r="C6" s="92"/>
      <c r="D6" s="92"/>
      <c r="E6" s="94" t="s">
        <v>60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45" t="s">
        <v>59</v>
      </c>
      <c r="B8" s="43"/>
      <c r="C8" s="43"/>
      <c r="D8" s="43"/>
      <c r="E8" s="46"/>
    </row>
    <row r="9" spans="1:9" ht="15.75" x14ac:dyDescent="0.25">
      <c r="A9" s="43"/>
      <c r="B9" s="43" t="s">
        <v>58</v>
      </c>
      <c r="C9" s="43"/>
      <c r="D9" s="43"/>
      <c r="E9" s="46"/>
    </row>
    <row r="10" spans="1:9" ht="15.75" x14ac:dyDescent="0.25">
      <c r="A10" s="43"/>
      <c r="B10" s="43"/>
      <c r="C10" s="43" t="s">
        <v>57</v>
      </c>
      <c r="D10" s="43"/>
    </row>
    <row r="11" spans="1:9" ht="15.75" customHeight="1" x14ac:dyDescent="0.25">
      <c r="A11" s="43"/>
      <c r="B11" s="43"/>
      <c r="C11" s="43"/>
      <c r="D11" s="43" t="s">
        <v>56</v>
      </c>
      <c r="E11" s="89">
        <v>36680978.280000001</v>
      </c>
    </row>
    <row r="12" spans="1:9" ht="15.75" x14ac:dyDescent="0.25">
      <c r="A12" s="43"/>
      <c r="B12" s="43"/>
      <c r="C12" s="43"/>
      <c r="D12" s="43" t="s">
        <v>55</v>
      </c>
      <c r="E12" s="89">
        <v>24180422.609999999</v>
      </c>
    </row>
    <row r="13" spans="1:9" ht="15.75" x14ac:dyDescent="0.25">
      <c r="A13" s="43"/>
      <c r="B13" s="43"/>
      <c r="C13" s="43"/>
      <c r="D13" s="43" t="s">
        <v>54</v>
      </c>
      <c r="E13" s="90">
        <v>3229459.09</v>
      </c>
    </row>
    <row r="14" spans="1:9" ht="15.75" x14ac:dyDescent="0.25">
      <c r="A14" s="43"/>
      <c r="B14" s="43"/>
      <c r="C14" s="43" t="s">
        <v>53</v>
      </c>
      <c r="D14" s="43"/>
      <c r="E14" s="28">
        <f>SUM(E11:E13)</f>
        <v>64090859.980000004</v>
      </c>
    </row>
    <row r="15" spans="1:9" ht="15.75" x14ac:dyDescent="0.25">
      <c r="A15" s="43"/>
      <c r="B15" s="43"/>
      <c r="C15" s="43" t="s">
        <v>52</v>
      </c>
      <c r="D15" s="43"/>
      <c r="E15" s="33"/>
    </row>
    <row r="16" spans="1:9" ht="15.75" x14ac:dyDescent="0.25">
      <c r="A16" s="43"/>
      <c r="B16" s="43"/>
      <c r="C16" s="43"/>
      <c r="D16" s="43" t="s">
        <v>51</v>
      </c>
      <c r="E16" s="89">
        <v>9845626.25</v>
      </c>
    </row>
    <row r="17" spans="1:5" ht="15.75" x14ac:dyDescent="0.25">
      <c r="A17" s="43"/>
      <c r="B17" s="43"/>
      <c r="C17" s="43"/>
      <c r="D17" s="43" t="s">
        <v>50</v>
      </c>
      <c r="E17" s="89">
        <v>19609949.940000001</v>
      </c>
    </row>
    <row r="18" spans="1:5" ht="15.75" x14ac:dyDescent="0.25">
      <c r="A18" s="43"/>
      <c r="B18" s="43"/>
      <c r="C18" s="49"/>
      <c r="D18" s="43" t="s">
        <v>49</v>
      </c>
      <c r="E18" s="90">
        <v>77385</v>
      </c>
    </row>
    <row r="19" spans="1:5" ht="15.75" x14ac:dyDescent="0.25">
      <c r="A19" s="43"/>
      <c r="B19" s="43"/>
      <c r="C19" s="43" t="s">
        <v>48</v>
      </c>
      <c r="D19" s="43"/>
      <c r="E19" s="28">
        <f>SUM(E16:E18)</f>
        <v>29532961.190000001</v>
      </c>
    </row>
    <row r="20" spans="1:5" ht="15.75" x14ac:dyDescent="0.25">
      <c r="A20" s="43"/>
      <c r="B20" s="43" t="s">
        <v>47</v>
      </c>
      <c r="C20" s="43"/>
      <c r="D20" s="43"/>
      <c r="E20" s="8"/>
    </row>
    <row r="21" spans="1:5" ht="15.75" x14ac:dyDescent="0.25">
      <c r="A21" s="43"/>
      <c r="B21" s="43"/>
      <c r="C21" s="43" t="s">
        <v>46</v>
      </c>
      <c r="D21" s="43"/>
      <c r="E21" s="89">
        <v>368588863</v>
      </c>
    </row>
    <row r="22" spans="1:5" ht="15.75" x14ac:dyDescent="0.25">
      <c r="A22" s="43"/>
      <c r="B22" s="43"/>
      <c r="C22" s="43" t="s">
        <v>45</v>
      </c>
      <c r="D22" s="43"/>
      <c r="E22" s="12">
        <v>0</v>
      </c>
    </row>
    <row r="23" spans="1:5" ht="15.75" x14ac:dyDescent="0.25">
      <c r="A23" s="43"/>
      <c r="B23" s="43"/>
      <c r="C23" s="43" t="s">
        <v>44</v>
      </c>
      <c r="D23" s="43"/>
      <c r="E23" s="17"/>
    </row>
    <row r="24" spans="1:5" ht="15.75" x14ac:dyDescent="0.25">
      <c r="A24" s="43"/>
      <c r="B24" s="43"/>
      <c r="C24" s="43"/>
      <c r="D24" s="43" t="s">
        <v>43</v>
      </c>
      <c r="E24" s="51">
        <v>0</v>
      </c>
    </row>
    <row r="25" spans="1:5" ht="15.75" x14ac:dyDescent="0.25">
      <c r="A25" s="43"/>
      <c r="B25" s="43"/>
      <c r="C25" s="43"/>
      <c r="D25" s="43" t="s">
        <v>42</v>
      </c>
      <c r="E25" s="16">
        <v>0</v>
      </c>
    </row>
    <row r="26" spans="1:5" ht="15.75" x14ac:dyDescent="0.25">
      <c r="A26" s="43"/>
      <c r="B26" s="43"/>
      <c r="C26" s="43"/>
      <c r="D26" s="43" t="s">
        <v>41</v>
      </c>
      <c r="E26" s="89">
        <v>3240.23</v>
      </c>
    </row>
    <row r="27" spans="1:5" ht="15.75" x14ac:dyDescent="0.25">
      <c r="A27" s="43"/>
      <c r="B27" s="43"/>
      <c r="C27" s="43"/>
      <c r="D27" s="43" t="s">
        <v>40</v>
      </c>
      <c r="E27" s="51">
        <v>0</v>
      </c>
    </row>
    <row r="28" spans="1:5" ht="15.75" x14ac:dyDescent="0.25">
      <c r="A28" s="43"/>
      <c r="B28" s="43"/>
      <c r="C28" s="43" t="s">
        <v>39</v>
      </c>
      <c r="D28" s="43"/>
      <c r="E28" s="31"/>
    </row>
    <row r="29" spans="1:5" ht="15.75" x14ac:dyDescent="0.25">
      <c r="A29" s="43"/>
      <c r="B29" s="43"/>
      <c r="C29" s="43"/>
      <c r="D29" s="43" t="s">
        <v>38</v>
      </c>
      <c r="E29" s="89">
        <v>3515619.46</v>
      </c>
    </row>
    <row r="30" spans="1:5" ht="15.75" x14ac:dyDescent="0.25">
      <c r="A30" s="43"/>
      <c r="B30" s="43"/>
      <c r="C30" s="43"/>
      <c r="D30" s="43" t="s">
        <v>37</v>
      </c>
      <c r="E30" s="90">
        <v>105393097.54000001</v>
      </c>
    </row>
    <row r="31" spans="1:5" ht="15.75" x14ac:dyDescent="0.25">
      <c r="A31" s="43"/>
      <c r="B31" s="43"/>
      <c r="C31" s="43" t="s">
        <v>36</v>
      </c>
      <c r="D31" s="43"/>
      <c r="E31" s="52">
        <v>0</v>
      </c>
    </row>
    <row r="32" spans="1:5" ht="15.75" x14ac:dyDescent="0.25">
      <c r="A32" s="43"/>
      <c r="B32" s="43"/>
      <c r="C32" s="43" t="s">
        <v>35</v>
      </c>
      <c r="D32" s="43"/>
      <c r="E32" s="8"/>
    </row>
    <row r="33" spans="1:5" ht="15.75" x14ac:dyDescent="0.25">
      <c r="A33" s="43"/>
      <c r="B33" s="43"/>
      <c r="C33" s="43"/>
      <c r="D33" s="43" t="s">
        <v>34</v>
      </c>
      <c r="E33" s="53">
        <v>0</v>
      </c>
    </row>
    <row r="34" spans="1:5" ht="15.75" x14ac:dyDescent="0.25">
      <c r="A34" s="43"/>
      <c r="B34" s="43"/>
      <c r="C34" s="43"/>
      <c r="D34" s="43" t="s">
        <v>33</v>
      </c>
      <c r="E34" s="89">
        <v>74305833.519999996</v>
      </c>
    </row>
    <row r="35" spans="1:5" ht="15.75" x14ac:dyDescent="0.25">
      <c r="A35" s="43"/>
      <c r="B35" s="43"/>
      <c r="C35" s="43"/>
      <c r="D35" s="43" t="s">
        <v>32</v>
      </c>
      <c r="E35" s="90">
        <v>2105371.4900000002</v>
      </c>
    </row>
    <row r="36" spans="1:5" ht="15.75" x14ac:dyDescent="0.25">
      <c r="A36" s="43"/>
      <c r="B36" s="43" t="s">
        <v>31</v>
      </c>
      <c r="C36" s="43"/>
      <c r="D36" s="43"/>
      <c r="E36" s="89">
        <v>136631300</v>
      </c>
    </row>
    <row r="37" spans="1:5" ht="15.75" x14ac:dyDescent="0.25">
      <c r="A37" s="43"/>
      <c r="B37" s="45" t="s">
        <v>30</v>
      </c>
      <c r="C37" s="43"/>
      <c r="D37" s="43"/>
      <c r="E37" s="28">
        <f>SUM(E14,E19,E21:E36)</f>
        <v>784167146.40999997</v>
      </c>
    </row>
    <row r="38" spans="1:5" ht="15.75" x14ac:dyDescent="0.25">
      <c r="A38" s="43"/>
      <c r="B38" s="45"/>
      <c r="C38" s="43"/>
      <c r="D38" s="43"/>
      <c r="E38" s="27"/>
    </row>
    <row r="39" spans="1:5" ht="15.75" x14ac:dyDescent="0.25">
      <c r="A39" s="45" t="s">
        <v>29</v>
      </c>
      <c r="B39" s="45"/>
      <c r="C39" s="43"/>
      <c r="D39" s="43"/>
      <c r="E39" s="16"/>
    </row>
    <row r="40" spans="1:5" ht="15.75" x14ac:dyDescent="0.25">
      <c r="A40" s="45" t="s">
        <v>28</v>
      </c>
      <c r="B40" s="43"/>
      <c r="C40" s="43"/>
      <c r="D40" s="43"/>
      <c r="E40" s="16"/>
    </row>
    <row r="41" spans="1:5" ht="15.75" x14ac:dyDescent="0.25">
      <c r="A41" s="43"/>
      <c r="B41" s="45" t="s">
        <v>10</v>
      </c>
      <c r="C41" s="43"/>
      <c r="D41" s="43"/>
      <c r="E41" s="8"/>
    </row>
    <row r="42" spans="1:5" ht="15.75" x14ac:dyDescent="0.25">
      <c r="A42" s="43"/>
      <c r="B42" s="43"/>
      <c r="C42" s="43"/>
      <c r="D42" s="43" t="s">
        <v>26</v>
      </c>
      <c r="E42" s="89">
        <v>95390640.790000007</v>
      </c>
    </row>
    <row r="43" spans="1:5" ht="15.75" x14ac:dyDescent="0.25">
      <c r="A43" s="43"/>
      <c r="B43" s="43"/>
      <c r="C43" s="43"/>
      <c r="D43" s="43" t="s">
        <v>25</v>
      </c>
      <c r="E43" s="89">
        <v>85497282.379999995</v>
      </c>
    </row>
    <row r="44" spans="1:5" ht="15.75" x14ac:dyDescent="0.25">
      <c r="A44" s="43"/>
      <c r="B44" s="43"/>
      <c r="C44" s="43"/>
      <c r="D44" s="43" t="s">
        <v>2</v>
      </c>
      <c r="E44" s="89">
        <v>4769845.9000000004</v>
      </c>
    </row>
    <row r="45" spans="1:5" ht="15.75" x14ac:dyDescent="0.25">
      <c r="A45" s="43"/>
      <c r="B45" s="45" t="s">
        <v>9</v>
      </c>
      <c r="C45" s="43"/>
      <c r="D45" s="43"/>
      <c r="E45" s="8"/>
    </row>
    <row r="46" spans="1:5" ht="15.75" x14ac:dyDescent="0.25">
      <c r="A46" s="43"/>
      <c r="B46" s="43"/>
      <c r="C46" s="54"/>
      <c r="D46" s="43" t="s">
        <v>26</v>
      </c>
      <c r="E46" s="12">
        <v>0</v>
      </c>
    </row>
    <row r="47" spans="1:5" ht="15.75" x14ac:dyDescent="0.25">
      <c r="A47" s="43"/>
      <c r="B47" s="43"/>
      <c r="C47" s="43"/>
      <c r="D47" s="43" t="s">
        <v>25</v>
      </c>
      <c r="E47" s="12">
        <v>0</v>
      </c>
    </row>
    <row r="48" spans="1:5" ht="15.75" x14ac:dyDescent="0.25">
      <c r="A48" s="43"/>
      <c r="B48" s="43"/>
      <c r="C48" s="43"/>
      <c r="D48" s="43" t="s">
        <v>2</v>
      </c>
      <c r="E48" s="12">
        <v>0</v>
      </c>
    </row>
    <row r="49" spans="1:5" ht="15.75" x14ac:dyDescent="0.25">
      <c r="A49" s="43"/>
      <c r="B49" s="45" t="s">
        <v>8</v>
      </c>
      <c r="C49" s="43"/>
      <c r="D49" s="43"/>
      <c r="E49" s="10"/>
    </row>
    <row r="50" spans="1:5" ht="15.75" x14ac:dyDescent="0.25">
      <c r="A50" s="55"/>
      <c r="B50" s="55"/>
      <c r="C50" s="55"/>
      <c r="D50" s="43" t="s">
        <v>26</v>
      </c>
      <c r="E50" s="89">
        <v>21364523.59</v>
      </c>
    </row>
    <row r="51" spans="1:5" ht="15.75" x14ac:dyDescent="0.25">
      <c r="A51" s="43"/>
      <c r="B51" s="43"/>
      <c r="C51" s="43"/>
      <c r="D51" s="43" t="s">
        <v>25</v>
      </c>
      <c r="E51" s="89">
        <v>5770030.4100000001</v>
      </c>
    </row>
    <row r="52" spans="1:5" ht="15.75" x14ac:dyDescent="0.25">
      <c r="A52" s="43"/>
      <c r="B52" s="43"/>
      <c r="C52" s="43"/>
      <c r="D52" s="43" t="s">
        <v>2</v>
      </c>
      <c r="E52" s="89">
        <v>89130</v>
      </c>
    </row>
    <row r="53" spans="1:5" ht="15.75" x14ac:dyDescent="0.25">
      <c r="A53" s="43"/>
      <c r="B53" s="45" t="s">
        <v>7</v>
      </c>
      <c r="C53" s="43"/>
      <c r="D53" s="43"/>
      <c r="E53" s="10"/>
    </row>
    <row r="54" spans="1:5" ht="15.75" x14ac:dyDescent="0.25">
      <c r="A54" s="43"/>
      <c r="B54" s="43"/>
      <c r="C54" s="43"/>
      <c r="D54" s="43" t="s">
        <v>26</v>
      </c>
      <c r="E54" s="12">
        <v>0</v>
      </c>
    </row>
    <row r="55" spans="1:5" ht="15.75" x14ac:dyDescent="0.25">
      <c r="A55" s="43"/>
      <c r="B55" s="43"/>
      <c r="C55" s="43"/>
      <c r="D55" s="43" t="s">
        <v>25</v>
      </c>
      <c r="E55" s="50">
        <v>0</v>
      </c>
    </row>
    <row r="56" spans="1:5" ht="15.75" x14ac:dyDescent="0.25">
      <c r="A56" s="43"/>
      <c r="B56" s="43"/>
      <c r="C56" s="54"/>
      <c r="D56" s="43" t="s">
        <v>2</v>
      </c>
      <c r="E56" s="56">
        <v>0</v>
      </c>
    </row>
    <row r="57" spans="1:5" ht="15.75" x14ac:dyDescent="0.25">
      <c r="A57" s="43"/>
      <c r="B57" s="45" t="s">
        <v>6</v>
      </c>
      <c r="C57" s="43"/>
      <c r="D57" s="43"/>
      <c r="E57" s="25"/>
    </row>
    <row r="58" spans="1:5" ht="15.75" x14ac:dyDescent="0.25">
      <c r="A58" s="43"/>
      <c r="B58" s="43"/>
      <c r="C58" s="43"/>
      <c r="D58" s="43" t="s">
        <v>26</v>
      </c>
      <c r="E58" s="89">
        <v>2373482.4900000002</v>
      </c>
    </row>
    <row r="59" spans="1:5" ht="15.75" x14ac:dyDescent="0.25">
      <c r="A59" s="43"/>
      <c r="B59" s="43"/>
      <c r="C59" s="43"/>
      <c r="D59" s="43" t="s">
        <v>25</v>
      </c>
      <c r="E59" s="89">
        <v>531618.51</v>
      </c>
    </row>
    <row r="60" spans="1:5" ht="15.75" x14ac:dyDescent="0.25">
      <c r="A60" s="43"/>
      <c r="B60" s="43"/>
      <c r="C60" s="43"/>
      <c r="D60" s="43" t="s">
        <v>2</v>
      </c>
      <c r="E60" s="53">
        <v>0</v>
      </c>
    </row>
    <row r="61" spans="1:5" ht="15.75" x14ac:dyDescent="0.25">
      <c r="A61" s="43"/>
      <c r="B61" s="45" t="s">
        <v>5</v>
      </c>
      <c r="C61" s="43"/>
      <c r="D61" s="43"/>
      <c r="E61" s="25"/>
    </row>
    <row r="62" spans="1:5" ht="15.75" x14ac:dyDescent="0.25">
      <c r="A62" s="43"/>
      <c r="B62" s="43"/>
      <c r="C62" s="43"/>
      <c r="D62" s="43" t="s">
        <v>26</v>
      </c>
      <c r="E62" s="89">
        <v>5023793.46</v>
      </c>
    </row>
    <row r="63" spans="1:5" ht="15.75" x14ac:dyDescent="0.25">
      <c r="A63" s="43"/>
      <c r="B63" s="45"/>
      <c r="C63" s="43"/>
      <c r="D63" s="43" t="s">
        <v>25</v>
      </c>
      <c r="E63" s="89">
        <v>1180255.75</v>
      </c>
    </row>
    <row r="64" spans="1:5" ht="15.75" x14ac:dyDescent="0.25">
      <c r="A64" s="43"/>
      <c r="B64" s="43"/>
      <c r="C64" s="43"/>
      <c r="D64" s="43" t="s">
        <v>2</v>
      </c>
      <c r="E64" s="12">
        <v>0</v>
      </c>
    </row>
    <row r="65" spans="1:5" ht="15.75" x14ac:dyDescent="0.25">
      <c r="A65" s="43"/>
      <c r="B65" s="45" t="s">
        <v>4</v>
      </c>
      <c r="C65" s="43"/>
      <c r="D65" s="43"/>
      <c r="E65" s="10"/>
    </row>
    <row r="66" spans="1:5" ht="15.75" x14ac:dyDescent="0.25">
      <c r="A66" s="43"/>
      <c r="B66" s="43"/>
      <c r="C66" s="43"/>
      <c r="D66" s="43" t="s">
        <v>26</v>
      </c>
      <c r="E66" s="89">
        <v>15622458.689999999</v>
      </c>
    </row>
    <row r="67" spans="1:5" ht="15.75" x14ac:dyDescent="0.25">
      <c r="A67" s="43"/>
      <c r="B67" s="43"/>
      <c r="C67" s="43"/>
      <c r="D67" s="43" t="s">
        <v>25</v>
      </c>
      <c r="E67" s="89">
        <v>7156801.1600000001</v>
      </c>
    </row>
    <row r="68" spans="1:5" ht="15.75" x14ac:dyDescent="0.25">
      <c r="A68" s="43"/>
      <c r="B68" s="43"/>
      <c r="C68" s="43"/>
      <c r="D68" s="43" t="s">
        <v>2</v>
      </c>
      <c r="E68" s="89">
        <v>394900</v>
      </c>
    </row>
    <row r="69" spans="1:5" ht="15.75" x14ac:dyDescent="0.25">
      <c r="A69" s="43"/>
      <c r="B69" s="45" t="s">
        <v>27</v>
      </c>
      <c r="C69" s="43"/>
      <c r="D69" s="43"/>
      <c r="E69" s="8"/>
    </row>
    <row r="70" spans="1:5" ht="15.75" x14ac:dyDescent="0.25">
      <c r="A70" s="43"/>
      <c r="B70" s="43"/>
      <c r="C70" s="43"/>
      <c r="D70" s="43" t="s">
        <v>26</v>
      </c>
      <c r="E70" s="16">
        <v>0</v>
      </c>
    </row>
    <row r="71" spans="1:5" ht="15.75" x14ac:dyDescent="0.25">
      <c r="A71" s="43"/>
      <c r="B71" s="43"/>
      <c r="C71" s="43"/>
      <c r="D71" s="43" t="s">
        <v>25</v>
      </c>
      <c r="E71" s="16">
        <v>0</v>
      </c>
    </row>
    <row r="72" spans="1:5" ht="15.75" x14ac:dyDescent="0.25">
      <c r="A72" s="43"/>
      <c r="B72" s="43"/>
      <c r="C72" s="43"/>
      <c r="D72" s="43" t="s">
        <v>2</v>
      </c>
      <c r="E72" s="24">
        <v>0</v>
      </c>
    </row>
    <row r="73" spans="1:5" ht="15.75" x14ac:dyDescent="0.25">
      <c r="A73" s="43"/>
      <c r="B73" s="45" t="s">
        <v>24</v>
      </c>
      <c r="C73" s="43"/>
      <c r="D73" s="43"/>
      <c r="E73" s="8"/>
    </row>
    <row r="74" spans="1:5" ht="15.75" x14ac:dyDescent="0.25">
      <c r="A74" s="43"/>
      <c r="B74" s="43"/>
      <c r="C74" s="43" t="s">
        <v>23</v>
      </c>
      <c r="D74" s="43"/>
      <c r="E74" s="16"/>
    </row>
    <row r="75" spans="1:5" ht="15.75" x14ac:dyDescent="0.25">
      <c r="A75" s="43"/>
      <c r="B75" s="43"/>
      <c r="C75" s="43"/>
      <c r="D75" s="43" t="s">
        <v>22</v>
      </c>
      <c r="E75" s="50">
        <v>0</v>
      </c>
    </row>
    <row r="76" spans="1:5" ht="15.75" x14ac:dyDescent="0.25">
      <c r="A76" s="43"/>
      <c r="B76" s="43"/>
      <c r="C76" s="43"/>
      <c r="D76" s="43" t="s">
        <v>21</v>
      </c>
      <c r="E76" s="71">
        <v>0</v>
      </c>
    </row>
    <row r="77" spans="1:5" ht="15.75" x14ac:dyDescent="0.25">
      <c r="A77" s="43"/>
      <c r="B77" s="43"/>
      <c r="C77" s="57" t="s">
        <v>20</v>
      </c>
      <c r="D77" s="43"/>
      <c r="E77" s="16"/>
    </row>
    <row r="78" spans="1:5" ht="15.75" x14ac:dyDescent="0.25">
      <c r="A78" s="43"/>
      <c r="B78" s="43"/>
      <c r="C78" s="43"/>
      <c r="D78" s="43" t="s">
        <v>14</v>
      </c>
      <c r="E78" s="89">
        <v>18624489.91</v>
      </c>
    </row>
    <row r="79" spans="1:5" ht="15.75" x14ac:dyDescent="0.25">
      <c r="A79" s="43"/>
      <c r="B79" s="43"/>
      <c r="C79" s="43"/>
      <c r="D79" s="43" t="s">
        <v>13</v>
      </c>
      <c r="E79" s="89">
        <v>270560</v>
      </c>
    </row>
    <row r="80" spans="1:5" ht="15.75" x14ac:dyDescent="0.25">
      <c r="A80" s="43"/>
      <c r="B80" s="43"/>
      <c r="C80" s="43" t="s">
        <v>19</v>
      </c>
      <c r="D80" s="43"/>
      <c r="E80" s="17"/>
    </row>
    <row r="81" spans="1:9" ht="15.75" x14ac:dyDescent="0.25">
      <c r="A81" s="43"/>
      <c r="B81" s="43"/>
      <c r="C81" s="43"/>
      <c r="D81" s="57" t="s">
        <v>14</v>
      </c>
      <c r="E81" s="89">
        <v>8499573.5600000005</v>
      </c>
      <c r="F81" s="59"/>
    </row>
    <row r="82" spans="1:9" ht="15.75" x14ac:dyDescent="0.25">
      <c r="A82" s="43"/>
      <c r="B82" s="43"/>
      <c r="C82" s="43"/>
      <c r="D82" s="57" t="s">
        <v>13</v>
      </c>
      <c r="E82" s="89">
        <v>6551419.4000000004</v>
      </c>
    </row>
    <row r="83" spans="1:9" ht="15.75" x14ac:dyDescent="0.25">
      <c r="A83" s="43"/>
      <c r="B83" s="43"/>
      <c r="C83" s="43" t="s">
        <v>18</v>
      </c>
      <c r="D83" s="43"/>
    </row>
    <row r="84" spans="1:9" ht="15.75" x14ac:dyDescent="0.25">
      <c r="A84" s="43"/>
      <c r="B84" s="43"/>
      <c r="C84" s="43"/>
      <c r="D84" s="43" t="s">
        <v>14</v>
      </c>
      <c r="E84" s="89">
        <v>6148232.1100000003</v>
      </c>
    </row>
    <row r="85" spans="1:9" ht="15.75" x14ac:dyDescent="0.25">
      <c r="A85" s="43"/>
      <c r="B85" s="43"/>
      <c r="C85" s="43"/>
      <c r="D85" s="43" t="s">
        <v>13</v>
      </c>
      <c r="E85" s="89">
        <v>6722236.6600000001</v>
      </c>
    </row>
    <row r="86" spans="1:9" ht="15.75" x14ac:dyDescent="0.25">
      <c r="A86" s="43"/>
      <c r="B86" s="43"/>
      <c r="C86" s="43" t="s">
        <v>17</v>
      </c>
      <c r="D86" s="43"/>
      <c r="E86" s="16"/>
    </row>
    <row r="87" spans="1:9" ht="15.75" x14ac:dyDescent="0.25">
      <c r="A87" s="43"/>
      <c r="B87" s="43"/>
      <c r="C87" s="43"/>
      <c r="D87" s="43" t="s">
        <v>14</v>
      </c>
      <c r="E87" s="89">
        <v>1809110.25</v>
      </c>
    </row>
    <row r="88" spans="1:9" ht="15.75" x14ac:dyDescent="0.25">
      <c r="A88" s="43"/>
      <c r="B88" s="43"/>
      <c r="C88" s="43"/>
      <c r="D88" s="43" t="s">
        <v>13</v>
      </c>
      <c r="E88" s="12">
        <v>0</v>
      </c>
    </row>
    <row r="89" spans="1:9" ht="15.75" x14ac:dyDescent="0.25">
      <c r="A89" s="43"/>
      <c r="B89" s="43"/>
      <c r="C89" s="43" t="s">
        <v>16</v>
      </c>
      <c r="D89" s="43"/>
      <c r="E89" s="16"/>
    </row>
    <row r="90" spans="1:9" ht="15.75" x14ac:dyDescent="0.25">
      <c r="A90" s="43"/>
      <c r="B90" s="43"/>
      <c r="C90" s="43"/>
      <c r="D90" s="43" t="s">
        <v>15</v>
      </c>
      <c r="E90" s="89">
        <v>19998645.129999999</v>
      </c>
    </row>
    <row r="91" spans="1:9" ht="15.75" x14ac:dyDescent="0.25">
      <c r="A91" s="43"/>
      <c r="B91" s="43"/>
      <c r="C91" s="43"/>
      <c r="D91" s="43" t="s">
        <v>14</v>
      </c>
      <c r="E91" s="89">
        <v>80786602.530000001</v>
      </c>
    </row>
    <row r="92" spans="1:9" ht="15.75" x14ac:dyDescent="0.25">
      <c r="A92" s="43"/>
      <c r="B92" s="43"/>
      <c r="C92" s="43"/>
      <c r="D92" s="43" t="s">
        <v>13</v>
      </c>
      <c r="E92" s="89">
        <v>88900</v>
      </c>
    </row>
    <row r="93" spans="1:9" ht="15.75" x14ac:dyDescent="0.25">
      <c r="A93" s="45" t="s">
        <v>12</v>
      </c>
      <c r="D93" s="43"/>
      <c r="E93" s="19">
        <f>SUM(E41:E92)</f>
        <v>394664532.68000007</v>
      </c>
    </row>
    <row r="94" spans="1:9" ht="15.75" x14ac:dyDescent="0.25">
      <c r="A94" s="45" t="s">
        <v>11</v>
      </c>
      <c r="B94" s="43"/>
      <c r="C94" s="45"/>
      <c r="D94" s="57"/>
      <c r="E94" s="16"/>
    </row>
    <row r="95" spans="1:9" ht="15.75" x14ac:dyDescent="0.25">
      <c r="A95" s="43"/>
      <c r="B95" s="45" t="s">
        <v>10</v>
      </c>
      <c r="C95" s="43"/>
      <c r="D95" s="43"/>
      <c r="E95" s="17"/>
      <c r="H95" s="60"/>
      <c r="I95" s="46"/>
    </row>
    <row r="96" spans="1:9" ht="15.75" x14ac:dyDescent="0.25">
      <c r="A96" s="43"/>
      <c r="B96" s="43"/>
      <c r="C96" s="43"/>
      <c r="D96" s="43" t="s">
        <v>2</v>
      </c>
      <c r="E96" s="89">
        <v>2982484.6</v>
      </c>
      <c r="F96" s="60"/>
      <c r="G96" s="43"/>
      <c r="I96" s="46"/>
    </row>
    <row r="97" spans="1:9" ht="15.75" x14ac:dyDescent="0.25">
      <c r="A97" s="43"/>
      <c r="B97" s="45" t="s">
        <v>9</v>
      </c>
      <c r="C97" s="43"/>
      <c r="D97" s="43"/>
      <c r="E97" s="16"/>
      <c r="F97" s="60"/>
      <c r="G97" s="43"/>
      <c r="H97" s="60"/>
      <c r="I97" s="46"/>
    </row>
    <row r="98" spans="1:9" ht="15.75" x14ac:dyDescent="0.25">
      <c r="B98" s="43"/>
      <c r="C98" s="43"/>
      <c r="D98" s="43" t="s">
        <v>2</v>
      </c>
      <c r="E98" s="50">
        <v>0</v>
      </c>
    </row>
    <row r="99" spans="1:9" ht="15.75" customHeight="1" x14ac:dyDescent="0.25">
      <c r="B99" s="45" t="s">
        <v>8</v>
      </c>
      <c r="C99" s="43"/>
      <c r="D99" s="43"/>
      <c r="E99" s="8"/>
    </row>
    <row r="100" spans="1:9" ht="15.75" customHeight="1" x14ac:dyDescent="0.25">
      <c r="B100" s="43"/>
      <c r="C100" s="43"/>
      <c r="D100" s="43" t="s">
        <v>2</v>
      </c>
      <c r="E100" s="89">
        <v>13800</v>
      </c>
    </row>
    <row r="101" spans="1:9" ht="15.75" customHeight="1" x14ac:dyDescent="0.25">
      <c r="B101" s="45" t="s">
        <v>7</v>
      </c>
      <c r="C101" s="43"/>
      <c r="D101" s="43"/>
      <c r="E101" s="8"/>
    </row>
    <row r="102" spans="1:9" ht="15.75" x14ac:dyDescent="0.25">
      <c r="B102" s="43"/>
      <c r="C102" s="54"/>
      <c r="D102" s="43" t="s">
        <v>2</v>
      </c>
      <c r="E102" s="89">
        <v>71289</v>
      </c>
    </row>
    <row r="103" spans="1:9" ht="15.75" x14ac:dyDescent="0.25">
      <c r="B103" s="45" t="s">
        <v>6</v>
      </c>
      <c r="C103" s="43"/>
      <c r="D103" s="43"/>
      <c r="E103" s="8"/>
    </row>
    <row r="104" spans="1:9" ht="15.75" x14ac:dyDescent="0.25">
      <c r="B104" s="43"/>
      <c r="C104" s="43"/>
      <c r="D104" s="43" t="s">
        <v>2</v>
      </c>
      <c r="E104" s="89">
        <v>20971135.120000001</v>
      </c>
    </row>
    <row r="105" spans="1:9" ht="15.75" x14ac:dyDescent="0.25">
      <c r="B105" s="45" t="s">
        <v>5</v>
      </c>
      <c r="C105" s="43"/>
      <c r="D105" s="43"/>
      <c r="F105" s="89"/>
      <c r="H105" s="89"/>
    </row>
    <row r="106" spans="1:9" ht="15.75" x14ac:dyDescent="0.25">
      <c r="B106" s="43"/>
      <c r="C106" s="43"/>
      <c r="D106" s="43" t="s">
        <v>2</v>
      </c>
      <c r="E106" s="8">
        <v>0</v>
      </c>
      <c r="F106" s="89"/>
      <c r="H106" s="89"/>
    </row>
    <row r="107" spans="1:9" ht="15.75" x14ac:dyDescent="0.25">
      <c r="B107" s="45" t="s">
        <v>4</v>
      </c>
      <c r="C107" s="43"/>
      <c r="D107" s="43"/>
      <c r="E107" s="8"/>
      <c r="F107" s="89"/>
      <c r="H107" s="89"/>
    </row>
    <row r="108" spans="1:9" ht="15.75" x14ac:dyDescent="0.25">
      <c r="B108" s="43"/>
      <c r="C108" s="43"/>
      <c r="D108" s="43" t="s">
        <v>2</v>
      </c>
      <c r="E108" s="89">
        <v>1798240.3</v>
      </c>
      <c r="F108" s="89"/>
      <c r="H108" s="89"/>
    </row>
    <row r="109" spans="1:9" ht="15.75" x14ac:dyDescent="0.25">
      <c r="A109" s="45"/>
      <c r="B109" s="45" t="s">
        <v>3</v>
      </c>
      <c r="C109" s="43"/>
      <c r="D109" s="43"/>
      <c r="E109" s="8"/>
      <c r="F109" s="89"/>
      <c r="G109" s="89"/>
      <c r="H109" s="89"/>
    </row>
    <row r="110" spans="1:9" ht="15.75" x14ac:dyDescent="0.25">
      <c r="B110" s="43"/>
      <c r="C110" s="43"/>
      <c r="D110" s="43" t="s">
        <v>2</v>
      </c>
      <c r="E110" s="12">
        <v>0</v>
      </c>
      <c r="F110" s="91"/>
      <c r="G110" s="89"/>
      <c r="H110" s="89"/>
    </row>
    <row r="111" spans="1:9" ht="15.75" x14ac:dyDescent="0.25">
      <c r="A111" s="45" t="s">
        <v>1</v>
      </c>
      <c r="E111" s="4">
        <f>SUM(E96,E98,E100,E102,E104,E106,E108,E110)</f>
        <v>25836949.020000003</v>
      </c>
      <c r="G111" s="91"/>
      <c r="H111" s="89"/>
    </row>
    <row r="112" spans="1:9" ht="30" customHeight="1" x14ac:dyDescent="0.35">
      <c r="A112" s="63" t="s">
        <v>0</v>
      </c>
      <c r="B112" s="64"/>
      <c r="C112" s="64"/>
      <c r="D112" s="64"/>
      <c r="E112" s="1">
        <f>SUM(E93,E111)</f>
        <v>420501481.70000005</v>
      </c>
      <c r="H112" s="89"/>
    </row>
    <row r="113" spans="8:8" ht="15.75" x14ac:dyDescent="0.25">
      <c r="H113" s="90"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5643D-FEB2-45F8-AFB8-B901B6542586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2" customWidth="1"/>
    <col min="4" max="4" width="50.7109375" style="12" customWidth="1"/>
    <col min="5" max="5" width="30.7109375" style="12" customWidth="1"/>
    <col min="6" max="9" width="20.7109375" style="12" customWidth="1"/>
    <col min="10" max="16384" width="9.140625" style="12"/>
  </cols>
  <sheetData>
    <row r="1" spans="1:9" ht="15.75" x14ac:dyDescent="0.25">
      <c r="A1" s="92" t="s">
        <v>65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63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62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43"/>
      <c r="B5" s="43"/>
      <c r="C5" s="43"/>
      <c r="D5" s="43"/>
      <c r="E5" s="44"/>
      <c r="F5" s="44"/>
      <c r="G5" s="44"/>
      <c r="H5" s="37"/>
      <c r="I5" s="37"/>
    </row>
    <row r="6" spans="1:9" ht="15.75" customHeight="1" x14ac:dyDescent="0.25">
      <c r="A6" s="92" t="s">
        <v>61</v>
      </c>
      <c r="B6" s="92"/>
      <c r="C6" s="92"/>
      <c r="D6" s="92"/>
      <c r="E6" s="94" t="s">
        <v>60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45" t="s">
        <v>59</v>
      </c>
      <c r="B8" s="43"/>
      <c r="C8" s="43"/>
      <c r="D8" s="43"/>
      <c r="E8" s="46"/>
    </row>
    <row r="9" spans="1:9" ht="15.75" x14ac:dyDescent="0.25">
      <c r="A9" s="43"/>
      <c r="B9" s="43" t="s">
        <v>58</v>
      </c>
      <c r="C9" s="43"/>
      <c r="D9" s="43"/>
      <c r="E9" s="46"/>
    </row>
    <row r="10" spans="1:9" ht="15.75" x14ac:dyDescent="0.25">
      <c r="A10" s="43"/>
      <c r="B10" s="43"/>
      <c r="C10" s="43" t="s">
        <v>57</v>
      </c>
      <c r="D10" s="43"/>
    </row>
    <row r="11" spans="1:9" ht="15.75" customHeight="1" x14ac:dyDescent="0.25">
      <c r="A11" s="43"/>
      <c r="B11" s="43"/>
      <c r="C11" s="43"/>
      <c r="D11" s="43" t="s">
        <v>56</v>
      </c>
      <c r="E11" s="65">
        <f>13523976.53+8743316.76</f>
        <v>22267293.289999999</v>
      </c>
    </row>
    <row r="12" spans="1:9" ht="15.75" x14ac:dyDescent="0.25">
      <c r="A12" s="43"/>
      <c r="B12" s="43"/>
      <c r="C12" s="43"/>
      <c r="D12" s="43" t="s">
        <v>55</v>
      </c>
      <c r="E12" s="65">
        <v>17227925.350000001</v>
      </c>
    </row>
    <row r="13" spans="1:9" ht="15.75" x14ac:dyDescent="0.25">
      <c r="A13" s="43"/>
      <c r="B13" s="43"/>
      <c r="C13" s="43"/>
      <c r="D13" s="43" t="s">
        <v>54</v>
      </c>
      <c r="E13" s="66">
        <f>4868578.64+1865745.86</f>
        <v>6734324.5</v>
      </c>
    </row>
    <row r="14" spans="1:9" ht="15.75" x14ac:dyDescent="0.25">
      <c r="A14" s="43"/>
      <c r="B14" s="43"/>
      <c r="C14" s="43" t="s">
        <v>53</v>
      </c>
      <c r="D14" s="43"/>
      <c r="E14" s="28">
        <f>SUM(E11:E13)</f>
        <v>46229543.140000001</v>
      </c>
    </row>
    <row r="15" spans="1:9" ht="15.75" x14ac:dyDescent="0.25">
      <c r="A15" s="43"/>
      <c r="B15" s="43"/>
      <c r="C15" s="43" t="s">
        <v>52</v>
      </c>
      <c r="D15" s="43"/>
      <c r="E15" s="33"/>
    </row>
    <row r="16" spans="1:9" ht="15.75" x14ac:dyDescent="0.25">
      <c r="A16" s="43"/>
      <c r="B16" s="43"/>
      <c r="C16" s="43"/>
      <c r="D16" s="43" t="s">
        <v>51</v>
      </c>
      <c r="E16" s="65">
        <v>7427372.1600000001</v>
      </c>
    </row>
    <row r="17" spans="1:5" ht="15.75" x14ac:dyDescent="0.25">
      <c r="A17" s="43"/>
      <c r="B17" s="43"/>
      <c r="C17" s="43"/>
      <c r="D17" s="43" t="s">
        <v>50</v>
      </c>
      <c r="E17" s="65">
        <v>42205903.75</v>
      </c>
    </row>
    <row r="18" spans="1:5" ht="15.75" x14ac:dyDescent="0.25">
      <c r="A18" s="43"/>
      <c r="B18" s="43"/>
      <c r="C18" s="49"/>
      <c r="D18" s="43" t="s">
        <v>49</v>
      </c>
      <c r="E18" s="50">
        <v>0</v>
      </c>
    </row>
    <row r="19" spans="1:5" ht="15.75" x14ac:dyDescent="0.25">
      <c r="A19" s="43"/>
      <c r="B19" s="43"/>
      <c r="C19" s="43" t="s">
        <v>48</v>
      </c>
      <c r="D19" s="43"/>
      <c r="E19" s="28">
        <f>SUM(E16:E18)</f>
        <v>49633275.909999996</v>
      </c>
    </row>
    <row r="20" spans="1:5" ht="15.75" x14ac:dyDescent="0.25">
      <c r="A20" s="43"/>
      <c r="B20" s="43" t="s">
        <v>47</v>
      </c>
      <c r="C20" s="43"/>
      <c r="D20" s="43"/>
      <c r="E20" s="8"/>
    </row>
    <row r="21" spans="1:5" ht="15.75" x14ac:dyDescent="0.25">
      <c r="A21" s="43"/>
      <c r="B21" s="43"/>
      <c r="C21" s="43" t="s">
        <v>46</v>
      </c>
      <c r="D21" s="43"/>
      <c r="E21" s="65">
        <v>630715236</v>
      </c>
    </row>
    <row r="22" spans="1:5" ht="15.75" x14ac:dyDescent="0.25">
      <c r="A22" s="43"/>
      <c r="B22" s="43"/>
      <c r="C22" s="43" t="s">
        <v>45</v>
      </c>
      <c r="D22" s="43"/>
      <c r="E22" s="12">
        <v>0</v>
      </c>
    </row>
    <row r="23" spans="1:5" ht="15.75" x14ac:dyDescent="0.25">
      <c r="A23" s="43"/>
      <c r="B23" s="43"/>
      <c r="C23" s="43" t="s">
        <v>44</v>
      </c>
      <c r="D23" s="43"/>
      <c r="E23" s="17"/>
    </row>
    <row r="24" spans="1:5" ht="15.75" x14ac:dyDescent="0.25">
      <c r="A24" s="43"/>
      <c r="B24" s="43"/>
      <c r="C24" s="43"/>
      <c r="D24" s="43" t="s">
        <v>43</v>
      </c>
      <c r="E24" s="51">
        <v>0</v>
      </c>
    </row>
    <row r="25" spans="1:5" ht="15.75" x14ac:dyDescent="0.25">
      <c r="A25" s="43"/>
      <c r="B25" s="43"/>
      <c r="C25" s="43"/>
      <c r="D25" s="43" t="s">
        <v>42</v>
      </c>
      <c r="E25" s="16">
        <v>0</v>
      </c>
    </row>
    <row r="26" spans="1:5" ht="15.75" x14ac:dyDescent="0.25">
      <c r="A26" s="43"/>
      <c r="B26" s="43"/>
      <c r="C26" s="43"/>
      <c r="D26" s="43" t="s">
        <v>41</v>
      </c>
      <c r="E26" s="65">
        <v>1027260</v>
      </c>
    </row>
    <row r="27" spans="1:5" ht="15.75" x14ac:dyDescent="0.25">
      <c r="A27" s="43"/>
      <c r="B27" s="43"/>
      <c r="C27" s="43"/>
      <c r="D27" s="43" t="s">
        <v>40</v>
      </c>
      <c r="E27" s="51">
        <v>0</v>
      </c>
    </row>
    <row r="28" spans="1:5" ht="15.75" x14ac:dyDescent="0.25">
      <c r="A28" s="43"/>
      <c r="B28" s="43"/>
      <c r="C28" s="43" t="s">
        <v>39</v>
      </c>
      <c r="D28" s="43"/>
      <c r="E28" s="31"/>
    </row>
    <row r="29" spans="1:5" ht="15.75" x14ac:dyDescent="0.25">
      <c r="A29" s="43"/>
      <c r="B29" s="43"/>
      <c r="C29" s="43"/>
      <c r="D29" s="43" t="s">
        <v>38</v>
      </c>
      <c r="E29" s="65">
        <v>6035180</v>
      </c>
    </row>
    <row r="30" spans="1:5" ht="15.75" x14ac:dyDescent="0.25">
      <c r="A30" s="43"/>
      <c r="B30" s="43"/>
      <c r="C30" s="43"/>
      <c r="D30" s="43" t="s">
        <v>37</v>
      </c>
      <c r="E30" s="51">
        <v>0</v>
      </c>
    </row>
    <row r="31" spans="1:5" ht="15.75" x14ac:dyDescent="0.25">
      <c r="A31" s="43"/>
      <c r="B31" s="43"/>
      <c r="C31" s="43" t="s">
        <v>36</v>
      </c>
      <c r="D31" s="43"/>
      <c r="E31" s="52">
        <v>0</v>
      </c>
    </row>
    <row r="32" spans="1:5" ht="15.75" x14ac:dyDescent="0.25">
      <c r="A32" s="43"/>
      <c r="B32" s="43"/>
      <c r="C32" s="43" t="s">
        <v>35</v>
      </c>
      <c r="D32" s="43"/>
      <c r="E32" s="8"/>
    </row>
    <row r="33" spans="1:5" ht="15.75" x14ac:dyDescent="0.25">
      <c r="A33" s="43"/>
      <c r="B33" s="43"/>
      <c r="C33" s="43"/>
      <c r="D33" s="43" t="s">
        <v>34</v>
      </c>
      <c r="E33" s="53">
        <v>0</v>
      </c>
    </row>
    <row r="34" spans="1:5" ht="15.75" x14ac:dyDescent="0.25">
      <c r="A34" s="43"/>
      <c r="B34" s="43"/>
      <c r="C34" s="43"/>
      <c r="D34" s="43" t="s">
        <v>33</v>
      </c>
      <c r="E34" s="12">
        <v>0</v>
      </c>
    </row>
    <row r="35" spans="1:5" ht="15.75" x14ac:dyDescent="0.25">
      <c r="A35" s="43"/>
      <c r="B35" s="43"/>
      <c r="C35" s="43"/>
      <c r="D35" s="43" t="s">
        <v>32</v>
      </c>
      <c r="E35" s="10">
        <v>0</v>
      </c>
    </row>
    <row r="36" spans="1:5" ht="15.75" x14ac:dyDescent="0.25">
      <c r="A36" s="43"/>
      <c r="B36" s="43" t="s">
        <v>31</v>
      </c>
      <c r="C36" s="43"/>
      <c r="D36" s="43"/>
      <c r="E36" s="52">
        <v>0</v>
      </c>
    </row>
    <row r="37" spans="1:5" ht="15.75" x14ac:dyDescent="0.25">
      <c r="A37" s="43"/>
      <c r="B37" s="45" t="s">
        <v>30</v>
      </c>
      <c r="C37" s="43"/>
      <c r="D37" s="43"/>
      <c r="E37" s="28">
        <f>SUM(E14,E19,E21:E36)</f>
        <v>733640495.04999995</v>
      </c>
    </row>
    <row r="38" spans="1:5" ht="15.75" x14ac:dyDescent="0.25">
      <c r="A38" s="43"/>
      <c r="B38" s="45"/>
      <c r="C38" s="43"/>
      <c r="D38" s="43"/>
      <c r="E38" s="27"/>
    </row>
    <row r="39" spans="1:5" ht="15.75" x14ac:dyDescent="0.25">
      <c r="A39" s="45" t="s">
        <v>29</v>
      </c>
      <c r="B39" s="45"/>
      <c r="C39" s="43"/>
      <c r="D39" s="43"/>
      <c r="E39" s="16"/>
    </row>
    <row r="40" spans="1:5" ht="15.75" x14ac:dyDescent="0.25">
      <c r="A40" s="45" t="s">
        <v>28</v>
      </c>
      <c r="B40" s="43"/>
      <c r="C40" s="43"/>
      <c r="D40" s="43"/>
      <c r="E40" s="16"/>
    </row>
    <row r="41" spans="1:5" ht="15.75" x14ac:dyDescent="0.25">
      <c r="A41" s="43"/>
      <c r="B41" s="45" t="s">
        <v>10</v>
      </c>
      <c r="C41" s="43"/>
      <c r="D41" s="43"/>
      <c r="E41" s="8"/>
    </row>
    <row r="42" spans="1:5" ht="15.75" x14ac:dyDescent="0.25">
      <c r="A42" s="43"/>
      <c r="B42" s="43"/>
      <c r="C42" s="43"/>
      <c r="D42" s="43" t="s">
        <v>26</v>
      </c>
      <c r="E42" s="65">
        <v>126621857.40000001</v>
      </c>
    </row>
    <row r="43" spans="1:5" ht="15.75" x14ac:dyDescent="0.25">
      <c r="A43" s="43"/>
      <c r="B43" s="43"/>
      <c r="C43" s="43"/>
      <c r="D43" s="43" t="s">
        <v>25</v>
      </c>
      <c r="E43" s="65">
        <v>126541089.16</v>
      </c>
    </row>
    <row r="44" spans="1:5" ht="15.75" x14ac:dyDescent="0.25">
      <c r="A44" s="43"/>
      <c r="B44" s="43"/>
      <c r="C44" s="43"/>
      <c r="D44" s="43" t="s">
        <v>2</v>
      </c>
      <c r="E44" s="65">
        <v>11087688</v>
      </c>
    </row>
    <row r="45" spans="1:5" ht="15.75" x14ac:dyDescent="0.25">
      <c r="A45" s="43"/>
      <c r="B45" s="45" t="s">
        <v>9</v>
      </c>
      <c r="C45" s="43"/>
      <c r="D45" s="43"/>
      <c r="E45" s="8"/>
    </row>
    <row r="46" spans="1:5" ht="15.75" x14ac:dyDescent="0.25">
      <c r="A46" s="43"/>
      <c r="B46" s="43"/>
      <c r="C46" s="54"/>
      <c r="D46" s="43" t="s">
        <v>26</v>
      </c>
      <c r="E46" s="65">
        <v>20752513.609999999</v>
      </c>
    </row>
    <row r="47" spans="1:5" ht="15.75" x14ac:dyDescent="0.25">
      <c r="A47" s="43"/>
      <c r="B47" s="43"/>
      <c r="C47" s="43"/>
      <c r="D47" s="43" t="s">
        <v>25</v>
      </c>
      <c r="E47" s="65">
        <f>29340221.4+17929405.9</f>
        <v>47269627.299999997</v>
      </c>
    </row>
    <row r="48" spans="1:5" ht="15.75" x14ac:dyDescent="0.25">
      <c r="A48" s="43"/>
      <c r="B48" s="43"/>
      <c r="C48" s="43"/>
      <c r="D48" s="43" t="s">
        <v>2</v>
      </c>
      <c r="E48" s="65">
        <f>1517870+3015670</f>
        <v>4533540</v>
      </c>
    </row>
    <row r="49" spans="1:5" ht="15.75" x14ac:dyDescent="0.25">
      <c r="A49" s="43"/>
      <c r="B49" s="45" t="s">
        <v>8</v>
      </c>
      <c r="C49" s="43"/>
      <c r="D49" s="43"/>
      <c r="E49" s="10"/>
    </row>
    <row r="50" spans="1:5" ht="15.75" x14ac:dyDescent="0.25">
      <c r="A50" s="55"/>
      <c r="B50" s="55"/>
      <c r="C50" s="55"/>
      <c r="D50" s="43" t="s">
        <v>26</v>
      </c>
      <c r="E50" s="65">
        <v>73774895.859999999</v>
      </c>
    </row>
    <row r="51" spans="1:5" ht="15.75" x14ac:dyDescent="0.25">
      <c r="A51" s="43"/>
      <c r="B51" s="43"/>
      <c r="C51" s="43"/>
      <c r="D51" s="43" t="s">
        <v>25</v>
      </c>
      <c r="E51" s="65">
        <v>11563221.77</v>
      </c>
    </row>
    <row r="52" spans="1:5" ht="15.75" x14ac:dyDescent="0.25">
      <c r="A52" s="43"/>
      <c r="B52" s="43"/>
      <c r="C52" s="43"/>
      <c r="D52" s="43" t="s">
        <v>2</v>
      </c>
      <c r="E52" s="12">
        <v>0</v>
      </c>
    </row>
    <row r="53" spans="1:5" ht="15.75" x14ac:dyDescent="0.25">
      <c r="A53" s="43"/>
      <c r="B53" s="45" t="s">
        <v>7</v>
      </c>
      <c r="C53" s="43"/>
      <c r="D53" s="43"/>
      <c r="E53" s="10"/>
    </row>
    <row r="54" spans="1:5" ht="15.75" x14ac:dyDescent="0.25">
      <c r="A54" s="43"/>
      <c r="B54" s="43"/>
      <c r="C54" s="43"/>
      <c r="D54" s="43" t="s">
        <v>26</v>
      </c>
      <c r="E54" s="12">
        <v>0</v>
      </c>
    </row>
    <row r="55" spans="1:5" ht="15.75" x14ac:dyDescent="0.25">
      <c r="A55" s="43"/>
      <c r="B55" s="43"/>
      <c r="C55" s="43"/>
      <c r="D55" s="43" t="s">
        <v>25</v>
      </c>
      <c r="E55" s="50">
        <v>0</v>
      </c>
    </row>
    <row r="56" spans="1:5" ht="15.75" x14ac:dyDescent="0.25">
      <c r="A56" s="43"/>
      <c r="B56" s="43"/>
      <c r="C56" s="54"/>
      <c r="D56" s="43" t="s">
        <v>2</v>
      </c>
      <c r="E56" s="56">
        <v>0</v>
      </c>
    </row>
    <row r="57" spans="1:5" ht="15.75" x14ac:dyDescent="0.25">
      <c r="A57" s="43"/>
      <c r="B57" s="45" t="s">
        <v>6</v>
      </c>
      <c r="C57" s="43"/>
      <c r="D57" s="43"/>
      <c r="E57" s="25"/>
    </row>
    <row r="58" spans="1:5" ht="15.75" x14ac:dyDescent="0.25">
      <c r="A58" s="43"/>
      <c r="B58" s="43"/>
      <c r="C58" s="43"/>
      <c r="D58" s="43" t="s">
        <v>26</v>
      </c>
      <c r="E58" s="53">
        <v>0</v>
      </c>
    </row>
    <row r="59" spans="1:5" ht="15.75" x14ac:dyDescent="0.25">
      <c r="A59" s="43"/>
      <c r="B59" s="43"/>
      <c r="C59" s="43"/>
      <c r="D59" s="43" t="s">
        <v>25</v>
      </c>
      <c r="E59" s="67">
        <v>0</v>
      </c>
    </row>
    <row r="60" spans="1:5" ht="15.75" x14ac:dyDescent="0.25">
      <c r="A60" s="43"/>
      <c r="B60" s="43"/>
      <c r="C60" s="43"/>
      <c r="D60" s="43" t="s">
        <v>2</v>
      </c>
      <c r="E60" s="53">
        <v>0</v>
      </c>
    </row>
    <row r="61" spans="1:5" ht="15.75" x14ac:dyDescent="0.25">
      <c r="A61" s="43"/>
      <c r="B61" s="45" t="s">
        <v>5</v>
      </c>
      <c r="C61" s="43"/>
      <c r="D61" s="43"/>
      <c r="E61" s="25"/>
    </row>
    <row r="62" spans="1:5" ht="15.75" x14ac:dyDescent="0.25">
      <c r="A62" s="43"/>
      <c r="B62" s="43"/>
      <c r="C62" s="43"/>
      <c r="D62" s="43" t="s">
        <v>26</v>
      </c>
      <c r="E62" s="65">
        <v>6475427.3700000001</v>
      </c>
    </row>
    <row r="63" spans="1:5" ht="15.75" x14ac:dyDescent="0.25">
      <c r="A63" s="43"/>
      <c r="B63" s="45"/>
      <c r="C63" s="43"/>
      <c r="D63" s="43" t="s">
        <v>25</v>
      </c>
      <c r="E63" s="65">
        <v>4182267.83</v>
      </c>
    </row>
    <row r="64" spans="1:5" ht="15.75" x14ac:dyDescent="0.25">
      <c r="A64" s="43"/>
      <c r="B64" s="43"/>
      <c r="C64" s="43"/>
      <c r="D64" s="43" t="s">
        <v>2</v>
      </c>
      <c r="E64" s="65">
        <v>386560</v>
      </c>
    </row>
    <row r="65" spans="1:5" ht="15.75" x14ac:dyDescent="0.25">
      <c r="A65" s="43"/>
      <c r="B65" s="45" t="s">
        <v>4</v>
      </c>
      <c r="C65" s="43"/>
      <c r="D65" s="43"/>
      <c r="E65" s="10"/>
    </row>
    <row r="66" spans="1:5" ht="15.75" x14ac:dyDescent="0.25">
      <c r="A66" s="43"/>
      <c r="B66" s="43"/>
      <c r="C66" s="43"/>
      <c r="D66" s="43" t="s">
        <v>26</v>
      </c>
      <c r="E66" s="65">
        <v>63028984.609999999</v>
      </c>
    </row>
    <row r="67" spans="1:5" ht="15.75" x14ac:dyDescent="0.25">
      <c r="A67" s="43"/>
      <c r="B67" s="43"/>
      <c r="C67" s="43"/>
      <c r="D67" s="43" t="s">
        <v>25</v>
      </c>
      <c r="E67" s="65">
        <v>78581802.219999999</v>
      </c>
    </row>
    <row r="68" spans="1:5" ht="15.75" x14ac:dyDescent="0.25">
      <c r="A68" s="43"/>
      <c r="B68" s="43"/>
      <c r="C68" s="43"/>
      <c r="D68" s="43" t="s">
        <v>2</v>
      </c>
      <c r="E68" s="65">
        <v>4854842</v>
      </c>
    </row>
    <row r="69" spans="1:5" ht="15.75" x14ac:dyDescent="0.25">
      <c r="A69" s="43"/>
      <c r="B69" s="45" t="s">
        <v>27</v>
      </c>
      <c r="C69" s="43"/>
      <c r="D69" s="43"/>
      <c r="E69" s="8"/>
    </row>
    <row r="70" spans="1:5" ht="15.75" x14ac:dyDescent="0.25">
      <c r="A70" s="43"/>
      <c r="B70" s="43"/>
      <c r="C70" s="43"/>
      <c r="D70" s="43" t="s">
        <v>26</v>
      </c>
      <c r="E70" s="16">
        <v>0</v>
      </c>
    </row>
    <row r="71" spans="1:5" ht="15.75" x14ac:dyDescent="0.25">
      <c r="A71" s="43"/>
      <c r="B71" s="43"/>
      <c r="C71" s="43"/>
      <c r="D71" s="43" t="s">
        <v>25</v>
      </c>
      <c r="E71" s="16">
        <v>0</v>
      </c>
    </row>
    <row r="72" spans="1:5" ht="15.75" x14ac:dyDescent="0.25">
      <c r="A72" s="43"/>
      <c r="B72" s="43"/>
      <c r="C72" s="43"/>
      <c r="D72" s="43" t="s">
        <v>2</v>
      </c>
      <c r="E72" s="24">
        <v>0</v>
      </c>
    </row>
    <row r="73" spans="1:5" ht="15.75" x14ac:dyDescent="0.25">
      <c r="A73" s="43"/>
      <c r="B73" s="45" t="s">
        <v>24</v>
      </c>
      <c r="C73" s="43"/>
      <c r="D73" s="43"/>
      <c r="E73" s="8"/>
    </row>
    <row r="74" spans="1:5" ht="15.75" x14ac:dyDescent="0.25">
      <c r="A74" s="43"/>
      <c r="B74" s="43"/>
      <c r="C74" s="43" t="s">
        <v>23</v>
      </c>
      <c r="D74" s="43"/>
      <c r="E74" s="16"/>
    </row>
    <row r="75" spans="1:5" ht="15.75" x14ac:dyDescent="0.25">
      <c r="A75" s="43"/>
      <c r="B75" s="43"/>
      <c r="C75" s="43"/>
      <c r="D75" s="43" t="s">
        <v>22</v>
      </c>
      <c r="E75" s="50">
        <v>0</v>
      </c>
    </row>
    <row r="76" spans="1:5" ht="15.75" x14ac:dyDescent="0.25">
      <c r="A76" s="43"/>
      <c r="B76" s="43"/>
      <c r="C76" s="43"/>
      <c r="D76" s="43" t="s">
        <v>21</v>
      </c>
      <c r="E76" s="65">
        <v>11757235.32</v>
      </c>
    </row>
    <row r="77" spans="1:5" ht="15.75" x14ac:dyDescent="0.25">
      <c r="A77" s="43"/>
      <c r="B77" s="43"/>
      <c r="C77" s="57" t="s">
        <v>20</v>
      </c>
      <c r="D77" s="43"/>
      <c r="E77" s="16"/>
    </row>
    <row r="78" spans="1:5" ht="15.75" x14ac:dyDescent="0.25">
      <c r="A78" s="43"/>
      <c r="B78" s="43"/>
      <c r="C78" s="43"/>
      <c r="D78" s="43" t="s">
        <v>14</v>
      </c>
      <c r="E78" s="65">
        <v>9086191.9600000009</v>
      </c>
    </row>
    <row r="79" spans="1:5" ht="15.75" x14ac:dyDescent="0.25">
      <c r="A79" s="43"/>
      <c r="B79" s="43"/>
      <c r="C79" s="43"/>
      <c r="D79" s="43" t="s">
        <v>13</v>
      </c>
      <c r="E79" s="65">
        <v>7960000</v>
      </c>
    </row>
    <row r="80" spans="1:5" ht="15.75" x14ac:dyDescent="0.25">
      <c r="A80" s="43"/>
      <c r="B80" s="43"/>
      <c r="C80" s="43" t="s">
        <v>19</v>
      </c>
      <c r="D80" s="43"/>
      <c r="E80" s="17"/>
    </row>
    <row r="81" spans="1:9" ht="15.75" x14ac:dyDescent="0.25">
      <c r="A81" s="43"/>
      <c r="B81" s="43"/>
      <c r="C81" s="43"/>
      <c r="D81" s="57" t="s">
        <v>14</v>
      </c>
      <c r="E81" s="65">
        <v>50827403.829999998</v>
      </c>
      <c r="F81" s="59"/>
    </row>
    <row r="82" spans="1:9" ht="15.75" x14ac:dyDescent="0.25">
      <c r="A82" s="43"/>
      <c r="B82" s="43"/>
      <c r="C82" s="43"/>
      <c r="D82" s="57" t="s">
        <v>13</v>
      </c>
      <c r="E82" s="12">
        <v>0</v>
      </c>
    </row>
    <row r="83" spans="1:9" ht="15.75" x14ac:dyDescent="0.25">
      <c r="A83" s="43"/>
      <c r="B83" s="43"/>
      <c r="C83" s="43" t="s">
        <v>18</v>
      </c>
      <c r="D83" s="43"/>
    </row>
    <row r="84" spans="1:9" ht="15.75" x14ac:dyDescent="0.25">
      <c r="A84" s="43"/>
      <c r="B84" s="43"/>
      <c r="C84" s="43"/>
      <c r="D84" s="43" t="s">
        <v>14</v>
      </c>
      <c r="E84" s="21">
        <v>0</v>
      </c>
    </row>
    <row r="85" spans="1:9" ht="15.75" x14ac:dyDescent="0.25">
      <c r="A85" s="43"/>
      <c r="B85" s="43"/>
      <c r="C85" s="43"/>
      <c r="D85" s="43" t="s">
        <v>13</v>
      </c>
      <c r="E85" s="21">
        <v>0</v>
      </c>
    </row>
    <row r="86" spans="1:9" ht="15.75" x14ac:dyDescent="0.25">
      <c r="A86" s="43"/>
      <c r="B86" s="43"/>
      <c r="C86" s="43" t="s">
        <v>17</v>
      </c>
      <c r="D86" s="43"/>
      <c r="E86" s="16"/>
    </row>
    <row r="87" spans="1:9" ht="15.75" x14ac:dyDescent="0.25">
      <c r="A87" s="43"/>
      <c r="B87" s="43"/>
      <c r="C87" s="43"/>
      <c r="D87" s="43" t="s">
        <v>14</v>
      </c>
      <c r="E87" s="65">
        <v>1565263</v>
      </c>
    </row>
    <row r="88" spans="1:9" ht="15.75" x14ac:dyDescent="0.25">
      <c r="A88" s="43"/>
      <c r="B88" s="43"/>
      <c r="C88" s="43"/>
      <c r="D88" s="43" t="s">
        <v>13</v>
      </c>
      <c r="E88" s="12">
        <v>0</v>
      </c>
    </row>
    <row r="89" spans="1:9" ht="15.75" x14ac:dyDescent="0.25">
      <c r="A89" s="43"/>
      <c r="B89" s="43"/>
      <c r="C89" s="43" t="s">
        <v>16</v>
      </c>
      <c r="D89" s="43"/>
      <c r="E89" s="16"/>
    </row>
    <row r="90" spans="1:9" ht="15.75" x14ac:dyDescent="0.25">
      <c r="A90" s="43"/>
      <c r="B90" s="43"/>
      <c r="C90" s="43"/>
      <c r="D90" s="43" t="s">
        <v>15</v>
      </c>
      <c r="E90" s="12">
        <v>0</v>
      </c>
    </row>
    <row r="91" spans="1:9" ht="15.75" x14ac:dyDescent="0.25">
      <c r="A91" s="43"/>
      <c r="B91" s="43"/>
      <c r="C91" s="43"/>
      <c r="D91" s="43" t="s">
        <v>14</v>
      </c>
      <c r="E91" s="65">
        <f>29502117.7</f>
        <v>29502117.699999999</v>
      </c>
    </row>
    <row r="92" spans="1:9" ht="15.75" x14ac:dyDescent="0.25">
      <c r="A92" s="43"/>
      <c r="B92" s="43"/>
      <c r="C92" s="43"/>
      <c r="D92" s="43" t="s">
        <v>13</v>
      </c>
      <c r="E92" s="56">
        <v>0</v>
      </c>
    </row>
    <row r="93" spans="1:9" ht="15.75" x14ac:dyDescent="0.25">
      <c r="A93" s="45" t="s">
        <v>12</v>
      </c>
      <c r="D93" s="43"/>
      <c r="E93" s="19">
        <f>SUM(E41:E92)</f>
        <v>690352528.94000018</v>
      </c>
    </row>
    <row r="94" spans="1:9" ht="15.75" x14ac:dyDescent="0.25">
      <c r="A94" s="45" t="s">
        <v>11</v>
      </c>
      <c r="B94" s="43"/>
      <c r="C94" s="45"/>
      <c r="D94" s="57"/>
      <c r="E94" s="16"/>
    </row>
    <row r="95" spans="1:9" ht="15.75" x14ac:dyDescent="0.25">
      <c r="A95" s="43"/>
      <c r="B95" s="45" t="s">
        <v>10</v>
      </c>
      <c r="C95" s="43"/>
      <c r="D95" s="43"/>
      <c r="E95" s="17"/>
      <c r="H95" s="60"/>
      <c r="I95" s="46"/>
    </row>
    <row r="96" spans="1:9" ht="15.75" x14ac:dyDescent="0.25">
      <c r="A96" s="43"/>
      <c r="B96" s="43"/>
      <c r="C96" s="43"/>
      <c r="D96" s="43" t="s">
        <v>2</v>
      </c>
      <c r="E96" s="12">
        <v>0</v>
      </c>
      <c r="F96" s="60"/>
      <c r="G96" s="43"/>
      <c r="I96" s="46"/>
    </row>
    <row r="97" spans="1:9" ht="15.75" x14ac:dyDescent="0.25">
      <c r="A97" s="43"/>
      <c r="B97" s="45" t="s">
        <v>9</v>
      </c>
      <c r="C97" s="43"/>
      <c r="D97" s="43"/>
      <c r="E97" s="16"/>
      <c r="F97" s="60"/>
      <c r="G97" s="43"/>
      <c r="H97" s="60"/>
      <c r="I97" s="46"/>
    </row>
    <row r="98" spans="1:9" ht="15.75" x14ac:dyDescent="0.25">
      <c r="B98" s="43"/>
      <c r="C98" s="43"/>
      <c r="D98" s="43" t="s">
        <v>2</v>
      </c>
      <c r="E98" s="50">
        <v>0</v>
      </c>
    </row>
    <row r="99" spans="1:9" ht="15.75" customHeight="1" x14ac:dyDescent="0.25">
      <c r="B99" s="45" t="s">
        <v>8</v>
      </c>
      <c r="C99" s="43"/>
      <c r="D99" s="43"/>
      <c r="E99" s="8"/>
    </row>
    <row r="100" spans="1:9" ht="15.75" customHeight="1" x14ac:dyDescent="0.25">
      <c r="B100" s="43"/>
      <c r="C100" s="43"/>
      <c r="D100" s="43" t="s">
        <v>2</v>
      </c>
      <c r="E100" s="12">
        <v>0</v>
      </c>
    </row>
    <row r="101" spans="1:9" ht="15.75" customHeight="1" x14ac:dyDescent="0.25">
      <c r="B101" s="45" t="s">
        <v>7</v>
      </c>
      <c r="C101" s="43"/>
      <c r="D101" s="43"/>
      <c r="E101" s="8"/>
    </row>
    <row r="102" spans="1:9" ht="15.75" x14ac:dyDescent="0.25">
      <c r="B102" s="43"/>
      <c r="C102" s="54"/>
      <c r="D102" s="43" t="s">
        <v>2</v>
      </c>
      <c r="E102" s="10">
        <v>0</v>
      </c>
    </row>
    <row r="103" spans="1:9" ht="15.75" x14ac:dyDescent="0.25">
      <c r="B103" s="45" t="s">
        <v>6</v>
      </c>
      <c r="C103" s="43"/>
      <c r="D103" s="43"/>
      <c r="E103" s="8"/>
    </row>
    <row r="104" spans="1:9" ht="15.75" x14ac:dyDescent="0.25">
      <c r="B104" s="43"/>
      <c r="C104" s="43"/>
      <c r="D104" s="43" t="s">
        <v>2</v>
      </c>
      <c r="E104" s="53">
        <v>0</v>
      </c>
    </row>
    <row r="105" spans="1:9" ht="15.75" x14ac:dyDescent="0.25">
      <c r="B105" s="45" t="s">
        <v>5</v>
      </c>
      <c r="C105" s="43"/>
      <c r="D105" s="43"/>
    </row>
    <row r="106" spans="1:9" ht="15.75" x14ac:dyDescent="0.25">
      <c r="B106" s="43"/>
      <c r="C106" s="43"/>
      <c r="D106" s="43" t="s">
        <v>2</v>
      </c>
      <c r="E106" s="8">
        <v>0</v>
      </c>
    </row>
    <row r="107" spans="1:9" ht="15.75" x14ac:dyDescent="0.25">
      <c r="B107" s="45" t="s">
        <v>4</v>
      </c>
      <c r="C107" s="43"/>
      <c r="D107" s="43"/>
      <c r="E107" s="8"/>
    </row>
    <row r="108" spans="1:9" ht="15.75" x14ac:dyDescent="0.25">
      <c r="B108" s="43"/>
      <c r="C108" s="43"/>
      <c r="D108" s="43" t="s">
        <v>2</v>
      </c>
      <c r="E108" s="12">
        <v>0</v>
      </c>
    </row>
    <row r="109" spans="1:9" ht="15.75" x14ac:dyDescent="0.25">
      <c r="A109" s="45"/>
      <c r="B109" s="45" t="s">
        <v>3</v>
      </c>
      <c r="C109" s="43"/>
      <c r="D109" s="43"/>
      <c r="E109" s="8"/>
    </row>
    <row r="110" spans="1:9" ht="15.75" x14ac:dyDescent="0.25">
      <c r="B110" s="43"/>
      <c r="C110" s="43"/>
      <c r="D110" s="43" t="s">
        <v>2</v>
      </c>
      <c r="E110" s="65">
        <f>6540899.31+61770470.59</f>
        <v>68311369.900000006</v>
      </c>
      <c r="F110" s="62"/>
    </row>
    <row r="111" spans="1:9" ht="15.75" x14ac:dyDescent="0.25">
      <c r="A111" s="45" t="s">
        <v>1</v>
      </c>
      <c r="E111" s="4">
        <f>SUM(E96,E98,E100,E102,E104,E106,E108,E110)</f>
        <v>68311369.900000006</v>
      </c>
    </row>
    <row r="112" spans="1:9" ht="30" customHeight="1" x14ac:dyDescent="0.35">
      <c r="A112" s="63" t="s">
        <v>0</v>
      </c>
      <c r="B112" s="64"/>
      <c r="C112" s="64"/>
      <c r="D112" s="64"/>
      <c r="E112" s="1">
        <f>SUM(E93,E111)</f>
        <v>758663898.84000015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790AF-EFD3-4B63-A54A-56DD9E851298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2" customWidth="1"/>
    <col min="4" max="4" width="50.7109375" style="12" customWidth="1"/>
    <col min="5" max="5" width="30.7109375" style="12" customWidth="1"/>
    <col min="6" max="9" width="20.7109375" style="12" customWidth="1"/>
    <col min="10" max="16384" width="9.140625" style="12"/>
  </cols>
  <sheetData>
    <row r="1" spans="1:9" ht="15.75" x14ac:dyDescent="0.25">
      <c r="A1" s="92" t="s">
        <v>66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63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62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43"/>
      <c r="B5" s="43"/>
      <c r="C5" s="43"/>
      <c r="D5" s="43"/>
      <c r="E5" s="44"/>
      <c r="F5" s="44"/>
      <c r="G5" s="44"/>
      <c r="H5" s="37"/>
      <c r="I5" s="37"/>
    </row>
    <row r="6" spans="1:9" ht="15.75" customHeight="1" x14ac:dyDescent="0.25">
      <c r="A6" s="92" t="s">
        <v>61</v>
      </c>
      <c r="B6" s="92"/>
      <c r="C6" s="92"/>
      <c r="D6" s="92"/>
      <c r="E6" s="94" t="s">
        <v>60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45" t="s">
        <v>59</v>
      </c>
      <c r="B8" s="43"/>
      <c r="C8" s="43"/>
      <c r="D8" s="43"/>
      <c r="E8" s="46"/>
    </row>
    <row r="9" spans="1:9" ht="15.75" x14ac:dyDescent="0.25">
      <c r="A9" s="43"/>
      <c r="B9" s="43" t="s">
        <v>58</v>
      </c>
      <c r="C9" s="43"/>
      <c r="D9" s="43"/>
      <c r="E9" s="46"/>
    </row>
    <row r="10" spans="1:9" ht="15.75" x14ac:dyDescent="0.25">
      <c r="A10" s="43"/>
      <c r="B10" s="43"/>
      <c r="C10" s="43" t="s">
        <v>57</v>
      </c>
      <c r="D10" s="43"/>
    </row>
    <row r="11" spans="1:9" ht="15.75" customHeight="1" x14ac:dyDescent="0.25">
      <c r="A11" s="43"/>
      <c r="B11" s="43"/>
      <c r="C11" s="43"/>
      <c r="D11" s="43" t="s">
        <v>56</v>
      </c>
      <c r="E11" s="68">
        <v>19754468.289999999</v>
      </c>
    </row>
    <row r="12" spans="1:9" ht="15.75" x14ac:dyDescent="0.25">
      <c r="A12" s="43"/>
      <c r="B12" s="43"/>
      <c r="C12" s="43"/>
      <c r="D12" s="43" t="s">
        <v>55</v>
      </c>
      <c r="E12" s="68">
        <v>13261230.92</v>
      </c>
    </row>
    <row r="13" spans="1:9" ht="16.5" thickBot="1" x14ac:dyDescent="0.3">
      <c r="A13" s="43"/>
      <c r="B13" s="43"/>
      <c r="C13" s="43"/>
      <c r="D13" s="43" t="s">
        <v>54</v>
      </c>
      <c r="E13" s="69">
        <v>2275363.2200000002</v>
      </c>
    </row>
    <row r="14" spans="1:9" ht="15.75" x14ac:dyDescent="0.25">
      <c r="A14" s="43"/>
      <c r="B14" s="43"/>
      <c r="C14" s="43" t="s">
        <v>53</v>
      </c>
      <c r="D14" s="43"/>
      <c r="E14" s="28">
        <f>SUM(E11:E13)</f>
        <v>35291062.43</v>
      </c>
    </row>
    <row r="15" spans="1:9" ht="15.75" x14ac:dyDescent="0.25">
      <c r="A15" s="43"/>
      <c r="B15" s="43"/>
      <c r="C15" s="43" t="s">
        <v>52</v>
      </c>
      <c r="D15" s="43"/>
      <c r="E15" s="33"/>
    </row>
    <row r="16" spans="1:9" ht="15.75" x14ac:dyDescent="0.25">
      <c r="A16" s="43"/>
      <c r="B16" s="43"/>
      <c r="C16" s="43"/>
      <c r="D16" s="43" t="s">
        <v>51</v>
      </c>
      <c r="E16" s="70">
        <v>5099811.88</v>
      </c>
    </row>
    <row r="17" spans="1:5" ht="15.75" x14ac:dyDescent="0.25">
      <c r="A17" s="43"/>
      <c r="B17" s="43"/>
      <c r="C17" s="43"/>
      <c r="D17" s="43" t="s">
        <v>50</v>
      </c>
      <c r="E17" s="68">
        <v>20406424.390000001</v>
      </c>
    </row>
    <row r="18" spans="1:5" ht="16.5" thickBot="1" x14ac:dyDescent="0.3">
      <c r="A18" s="43"/>
      <c r="B18" s="43"/>
      <c r="C18" s="49"/>
      <c r="D18" s="43" t="s">
        <v>49</v>
      </c>
      <c r="E18" s="69">
        <v>3222480.23</v>
      </c>
    </row>
    <row r="19" spans="1:5" ht="15.75" x14ac:dyDescent="0.25">
      <c r="A19" s="43"/>
      <c r="B19" s="43"/>
      <c r="C19" s="43" t="s">
        <v>48</v>
      </c>
      <c r="D19" s="43"/>
      <c r="E19" s="28">
        <f>SUM(E16:E18)</f>
        <v>28728716.5</v>
      </c>
    </row>
    <row r="20" spans="1:5" ht="15.75" x14ac:dyDescent="0.25">
      <c r="A20" s="43"/>
      <c r="B20" s="43" t="s">
        <v>47</v>
      </c>
      <c r="C20" s="43"/>
      <c r="D20" s="43"/>
      <c r="E20" s="8"/>
    </row>
    <row r="21" spans="1:5" ht="15.75" x14ac:dyDescent="0.25">
      <c r="A21" s="43"/>
      <c r="B21" s="43"/>
      <c r="C21" s="43" t="s">
        <v>46</v>
      </c>
      <c r="D21" s="43"/>
      <c r="E21" s="68">
        <v>465379974</v>
      </c>
    </row>
    <row r="22" spans="1:5" ht="15.75" x14ac:dyDescent="0.25">
      <c r="A22" s="43"/>
      <c r="B22" s="43"/>
      <c r="C22" s="43" t="s">
        <v>45</v>
      </c>
      <c r="D22" s="43"/>
      <c r="E22" s="68">
        <v>256195.72</v>
      </c>
    </row>
    <row r="23" spans="1:5" ht="15.75" x14ac:dyDescent="0.25">
      <c r="A23" s="43"/>
      <c r="B23" s="43"/>
      <c r="C23" s="43" t="s">
        <v>44</v>
      </c>
      <c r="D23" s="43"/>
      <c r="E23" s="17"/>
    </row>
    <row r="24" spans="1:5" ht="15.75" x14ac:dyDescent="0.25">
      <c r="A24" s="43"/>
      <c r="B24" s="43"/>
      <c r="C24" s="43"/>
      <c r="D24" s="43" t="s">
        <v>43</v>
      </c>
      <c r="E24" s="51">
        <v>0</v>
      </c>
    </row>
    <row r="25" spans="1:5" ht="15.75" x14ac:dyDescent="0.25">
      <c r="A25" s="43"/>
      <c r="B25" s="43"/>
      <c r="C25" s="43"/>
      <c r="D25" s="43" t="s">
        <v>42</v>
      </c>
      <c r="E25" s="16">
        <v>0</v>
      </c>
    </row>
    <row r="26" spans="1:5" ht="15.75" x14ac:dyDescent="0.25">
      <c r="A26" s="43"/>
      <c r="B26" s="43"/>
      <c r="C26" s="43"/>
      <c r="D26" s="43" t="s">
        <v>41</v>
      </c>
      <c r="E26" s="50">
        <v>0</v>
      </c>
    </row>
    <row r="27" spans="1:5" ht="15.75" x14ac:dyDescent="0.25">
      <c r="A27" s="43"/>
      <c r="B27" s="43"/>
      <c r="C27" s="43"/>
      <c r="D27" s="43" t="s">
        <v>40</v>
      </c>
      <c r="E27" s="51">
        <v>0</v>
      </c>
    </row>
    <row r="28" spans="1:5" ht="15.75" x14ac:dyDescent="0.25">
      <c r="A28" s="43"/>
      <c r="B28" s="43"/>
      <c r="C28" s="43" t="s">
        <v>39</v>
      </c>
      <c r="D28" s="43"/>
      <c r="E28" s="31"/>
    </row>
    <row r="29" spans="1:5" ht="15.75" x14ac:dyDescent="0.25">
      <c r="A29" s="43"/>
      <c r="B29" s="43"/>
      <c r="C29" s="43"/>
      <c r="D29" s="43" t="s">
        <v>38</v>
      </c>
      <c r="E29" s="12">
        <v>0</v>
      </c>
    </row>
    <row r="30" spans="1:5" ht="15.75" x14ac:dyDescent="0.25">
      <c r="A30" s="43"/>
      <c r="B30" s="43"/>
      <c r="C30" s="43"/>
      <c r="D30" s="43" t="s">
        <v>37</v>
      </c>
      <c r="E30" s="51">
        <v>0</v>
      </c>
    </row>
    <row r="31" spans="1:5" ht="15.75" x14ac:dyDescent="0.25">
      <c r="A31" s="43"/>
      <c r="B31" s="43"/>
      <c r="C31" s="43" t="s">
        <v>36</v>
      </c>
      <c r="D31" s="43"/>
      <c r="E31" s="52">
        <v>0</v>
      </c>
    </row>
    <row r="32" spans="1:5" ht="15.75" x14ac:dyDescent="0.25">
      <c r="A32" s="43"/>
      <c r="B32" s="43"/>
      <c r="C32" s="43" t="s">
        <v>35</v>
      </c>
      <c r="D32" s="43"/>
      <c r="E32" s="8"/>
    </row>
    <row r="33" spans="1:5" ht="15.75" x14ac:dyDescent="0.25">
      <c r="A33" s="43"/>
      <c r="B33" s="43"/>
      <c r="C33" s="43"/>
      <c r="D33" s="43" t="s">
        <v>34</v>
      </c>
      <c r="E33" s="53">
        <v>0</v>
      </c>
    </row>
    <row r="34" spans="1:5" ht="15.75" x14ac:dyDescent="0.25">
      <c r="A34" s="43"/>
      <c r="B34" s="43"/>
      <c r="C34" s="43"/>
      <c r="D34" s="43" t="s">
        <v>33</v>
      </c>
      <c r="E34" s="12">
        <v>0</v>
      </c>
    </row>
    <row r="35" spans="1:5" ht="15.75" x14ac:dyDescent="0.25">
      <c r="A35" s="43"/>
      <c r="B35" s="43"/>
      <c r="C35" s="43"/>
      <c r="D35" s="43" t="s">
        <v>32</v>
      </c>
      <c r="E35" s="10">
        <v>0</v>
      </c>
    </row>
    <row r="36" spans="1:5" ht="15.75" x14ac:dyDescent="0.25">
      <c r="A36" s="43"/>
      <c r="B36" s="43" t="s">
        <v>31</v>
      </c>
      <c r="C36" s="43"/>
      <c r="D36" s="43"/>
      <c r="E36" s="52">
        <v>0</v>
      </c>
    </row>
    <row r="37" spans="1:5" ht="15.75" x14ac:dyDescent="0.25">
      <c r="A37" s="43"/>
      <c r="B37" s="45" t="s">
        <v>30</v>
      </c>
      <c r="C37" s="43"/>
      <c r="D37" s="43"/>
      <c r="E37" s="28">
        <f>SUM(E14,E19,E21:E36)</f>
        <v>529655948.65000004</v>
      </c>
    </row>
    <row r="38" spans="1:5" ht="15.75" x14ac:dyDescent="0.25">
      <c r="A38" s="43"/>
      <c r="B38" s="45"/>
      <c r="C38" s="43"/>
      <c r="D38" s="43"/>
      <c r="E38" s="27"/>
    </row>
    <row r="39" spans="1:5" ht="15.75" x14ac:dyDescent="0.25">
      <c r="A39" s="45" t="s">
        <v>29</v>
      </c>
      <c r="B39" s="45"/>
      <c r="C39" s="43"/>
      <c r="D39" s="43"/>
      <c r="E39" s="16"/>
    </row>
    <row r="40" spans="1:5" ht="15.75" x14ac:dyDescent="0.25">
      <c r="A40" s="45" t="s">
        <v>28</v>
      </c>
      <c r="B40" s="43"/>
      <c r="C40" s="43"/>
      <c r="D40" s="43"/>
      <c r="E40" s="16"/>
    </row>
    <row r="41" spans="1:5" ht="15.75" x14ac:dyDescent="0.25">
      <c r="A41" s="43"/>
      <c r="B41" s="45" t="s">
        <v>10</v>
      </c>
      <c r="C41" s="43"/>
      <c r="D41" s="43"/>
      <c r="E41" s="8"/>
    </row>
    <row r="42" spans="1:5" ht="15.75" x14ac:dyDescent="0.25">
      <c r="A42" s="43"/>
      <c r="B42" s="43"/>
      <c r="C42" s="43"/>
      <c r="D42" s="43" t="s">
        <v>26</v>
      </c>
      <c r="E42" s="68">
        <v>88420635.950000003</v>
      </c>
    </row>
    <row r="43" spans="1:5" ht="15.75" x14ac:dyDescent="0.25">
      <c r="A43" s="43"/>
      <c r="B43" s="43"/>
      <c r="C43" s="43"/>
      <c r="D43" s="43" t="s">
        <v>25</v>
      </c>
      <c r="E43" s="68">
        <v>70938466.370000005</v>
      </c>
    </row>
    <row r="44" spans="1:5" ht="15.75" x14ac:dyDescent="0.25">
      <c r="A44" s="43"/>
      <c r="B44" s="43"/>
      <c r="C44" s="43"/>
      <c r="D44" s="43" t="s">
        <v>2</v>
      </c>
      <c r="E44" s="68">
        <v>4875135.66</v>
      </c>
    </row>
    <row r="45" spans="1:5" ht="15.75" x14ac:dyDescent="0.25">
      <c r="A45" s="43"/>
      <c r="B45" s="45" t="s">
        <v>9</v>
      </c>
      <c r="C45" s="43"/>
      <c r="D45" s="43"/>
      <c r="E45" s="8"/>
    </row>
    <row r="46" spans="1:5" ht="15.75" x14ac:dyDescent="0.25">
      <c r="A46" s="43"/>
      <c r="B46" s="43"/>
      <c r="C46" s="54"/>
      <c r="D46" s="43" t="s">
        <v>26</v>
      </c>
      <c r="E46" s="12">
        <v>0</v>
      </c>
    </row>
    <row r="47" spans="1:5" ht="15.75" x14ac:dyDescent="0.25">
      <c r="A47" s="43"/>
      <c r="B47" s="43"/>
      <c r="C47" s="43"/>
      <c r="D47" s="43" t="s">
        <v>25</v>
      </c>
      <c r="E47" s="68">
        <v>44400</v>
      </c>
    </row>
    <row r="48" spans="1:5" ht="15.75" x14ac:dyDescent="0.25">
      <c r="A48" s="43"/>
      <c r="B48" s="43"/>
      <c r="C48" s="43"/>
      <c r="D48" s="43" t="s">
        <v>2</v>
      </c>
      <c r="E48" s="12">
        <v>0</v>
      </c>
    </row>
    <row r="49" spans="1:5" ht="15.75" x14ac:dyDescent="0.25">
      <c r="A49" s="43"/>
      <c r="B49" s="45" t="s">
        <v>8</v>
      </c>
      <c r="C49" s="43"/>
      <c r="D49" s="43"/>
      <c r="E49" s="10"/>
    </row>
    <row r="50" spans="1:5" ht="15.75" x14ac:dyDescent="0.25">
      <c r="A50" s="55"/>
      <c r="B50" s="55"/>
      <c r="C50" s="55"/>
      <c r="D50" s="43" t="s">
        <v>26</v>
      </c>
      <c r="E50" s="68">
        <v>23896956.670000002</v>
      </c>
    </row>
    <row r="51" spans="1:5" ht="15.75" x14ac:dyDescent="0.25">
      <c r="A51" s="43"/>
      <c r="B51" s="43"/>
      <c r="C51" s="43"/>
      <c r="D51" s="43" t="s">
        <v>25</v>
      </c>
      <c r="E51" s="68">
        <v>15605400.92</v>
      </c>
    </row>
    <row r="52" spans="1:5" ht="15.75" x14ac:dyDescent="0.25">
      <c r="A52" s="43"/>
      <c r="B52" s="43"/>
      <c r="C52" s="43"/>
      <c r="D52" s="43" t="s">
        <v>2</v>
      </c>
      <c r="E52" s="68">
        <v>652755</v>
      </c>
    </row>
    <row r="53" spans="1:5" ht="15.75" x14ac:dyDescent="0.25">
      <c r="A53" s="43"/>
      <c r="B53" s="45" t="s">
        <v>7</v>
      </c>
      <c r="C53" s="43"/>
      <c r="D53" s="43"/>
      <c r="E53" s="10"/>
    </row>
    <row r="54" spans="1:5" ht="15.75" x14ac:dyDescent="0.25">
      <c r="A54" s="43"/>
      <c r="B54" s="43"/>
      <c r="C54" s="43"/>
      <c r="D54" s="43" t="s">
        <v>26</v>
      </c>
      <c r="E54" s="12">
        <v>0</v>
      </c>
    </row>
    <row r="55" spans="1:5" ht="15.75" x14ac:dyDescent="0.25">
      <c r="A55" s="43"/>
      <c r="B55" s="43"/>
      <c r="C55" s="43"/>
      <c r="D55" s="43" t="s">
        <v>25</v>
      </c>
      <c r="E55" s="68">
        <v>684091.7</v>
      </c>
    </row>
    <row r="56" spans="1:5" ht="15.75" x14ac:dyDescent="0.25">
      <c r="A56" s="43"/>
      <c r="B56" s="43"/>
      <c r="C56" s="54"/>
      <c r="D56" s="43" t="s">
        <v>2</v>
      </c>
      <c r="E56" s="56">
        <v>0</v>
      </c>
    </row>
    <row r="57" spans="1:5" ht="15.75" x14ac:dyDescent="0.25">
      <c r="A57" s="43"/>
      <c r="B57" s="45" t="s">
        <v>6</v>
      </c>
      <c r="C57" s="43"/>
      <c r="D57" s="43"/>
      <c r="E57" s="25"/>
    </row>
    <row r="58" spans="1:5" ht="15.75" x14ac:dyDescent="0.25">
      <c r="A58" s="43"/>
      <c r="B58" s="43"/>
      <c r="C58" s="43"/>
      <c r="D58" s="43" t="s">
        <v>26</v>
      </c>
      <c r="E58" s="53">
        <v>0</v>
      </c>
    </row>
    <row r="59" spans="1:5" ht="15.75" x14ac:dyDescent="0.25">
      <c r="A59" s="43"/>
      <c r="B59" s="43"/>
      <c r="C59" s="43"/>
      <c r="D59" s="43" t="s">
        <v>25</v>
      </c>
      <c r="E59" s="67">
        <v>0</v>
      </c>
    </row>
    <row r="60" spans="1:5" ht="15.75" x14ac:dyDescent="0.25">
      <c r="A60" s="43"/>
      <c r="B60" s="43"/>
      <c r="C60" s="43"/>
      <c r="D60" s="43" t="s">
        <v>2</v>
      </c>
      <c r="E60" s="53">
        <v>0</v>
      </c>
    </row>
    <row r="61" spans="1:5" ht="15.75" x14ac:dyDescent="0.25">
      <c r="A61" s="43"/>
      <c r="B61" s="45" t="s">
        <v>5</v>
      </c>
      <c r="C61" s="43"/>
      <c r="D61" s="43"/>
      <c r="E61" s="25"/>
    </row>
    <row r="62" spans="1:5" ht="15.75" x14ac:dyDescent="0.25">
      <c r="A62" s="43"/>
      <c r="B62" s="43"/>
      <c r="C62" s="43"/>
      <c r="D62" s="43" t="s">
        <v>26</v>
      </c>
      <c r="E62" s="68">
        <v>7218131.0199999996</v>
      </c>
    </row>
    <row r="63" spans="1:5" ht="15.75" x14ac:dyDescent="0.25">
      <c r="A63" s="43"/>
      <c r="B63" s="45"/>
      <c r="C63" s="43"/>
      <c r="D63" s="43" t="s">
        <v>25</v>
      </c>
      <c r="E63" s="68">
        <v>10336050.43</v>
      </c>
    </row>
    <row r="64" spans="1:5" ht="15.75" x14ac:dyDescent="0.25">
      <c r="A64" s="43"/>
      <c r="B64" s="43"/>
      <c r="C64" s="43"/>
      <c r="D64" s="43" t="s">
        <v>2</v>
      </c>
      <c r="E64" s="68">
        <v>53924</v>
      </c>
    </row>
    <row r="65" spans="1:5" ht="15.75" x14ac:dyDescent="0.25">
      <c r="A65" s="43"/>
      <c r="B65" s="45" t="s">
        <v>4</v>
      </c>
      <c r="C65" s="43"/>
      <c r="D65" s="43"/>
      <c r="E65" s="10"/>
    </row>
    <row r="66" spans="1:5" ht="15.75" x14ac:dyDescent="0.25">
      <c r="A66" s="43"/>
      <c r="B66" s="43"/>
      <c r="C66" s="43"/>
      <c r="D66" s="43" t="s">
        <v>26</v>
      </c>
      <c r="E66" s="68">
        <v>29375526.16</v>
      </c>
    </row>
    <row r="67" spans="1:5" ht="15.75" x14ac:dyDescent="0.25">
      <c r="A67" s="43"/>
      <c r="B67" s="43"/>
      <c r="C67" s="43"/>
      <c r="D67" s="43" t="s">
        <v>25</v>
      </c>
      <c r="E67" s="68">
        <v>71534719.700000003</v>
      </c>
    </row>
    <row r="68" spans="1:5" ht="15.75" x14ac:dyDescent="0.25">
      <c r="A68" s="43"/>
      <c r="B68" s="43"/>
      <c r="C68" s="43"/>
      <c r="D68" s="43" t="s">
        <v>2</v>
      </c>
      <c r="E68" s="68">
        <v>3935253.53</v>
      </c>
    </row>
    <row r="69" spans="1:5" ht="15.75" x14ac:dyDescent="0.25">
      <c r="A69" s="43"/>
      <c r="B69" s="45" t="s">
        <v>27</v>
      </c>
      <c r="C69" s="43"/>
      <c r="D69" s="43"/>
      <c r="E69" s="8"/>
    </row>
    <row r="70" spans="1:5" ht="15.75" x14ac:dyDescent="0.25">
      <c r="A70" s="43"/>
      <c r="B70" s="43"/>
      <c r="C70" s="43"/>
      <c r="D70" s="43" t="s">
        <v>26</v>
      </c>
      <c r="E70" s="16">
        <v>0</v>
      </c>
    </row>
    <row r="71" spans="1:5" ht="15.75" x14ac:dyDescent="0.25">
      <c r="A71" s="43"/>
      <c r="B71" s="43"/>
      <c r="C71" s="43"/>
      <c r="D71" s="43" t="s">
        <v>25</v>
      </c>
      <c r="E71" s="16">
        <v>0</v>
      </c>
    </row>
    <row r="72" spans="1:5" ht="15.75" x14ac:dyDescent="0.25">
      <c r="A72" s="43"/>
      <c r="B72" s="43"/>
      <c r="C72" s="43"/>
      <c r="D72" s="43" t="s">
        <v>2</v>
      </c>
      <c r="E72" s="24">
        <v>0</v>
      </c>
    </row>
    <row r="73" spans="1:5" ht="15.75" x14ac:dyDescent="0.25">
      <c r="A73" s="43"/>
      <c r="B73" s="45" t="s">
        <v>24</v>
      </c>
      <c r="C73" s="43"/>
      <c r="D73" s="43"/>
      <c r="E73" s="8"/>
    </row>
    <row r="74" spans="1:5" ht="15.75" x14ac:dyDescent="0.25">
      <c r="A74" s="43"/>
      <c r="B74" s="43"/>
      <c r="C74" s="43" t="s">
        <v>23</v>
      </c>
      <c r="D74" s="43"/>
      <c r="E74" s="16"/>
    </row>
    <row r="75" spans="1:5" ht="15.75" x14ac:dyDescent="0.25">
      <c r="A75" s="43"/>
      <c r="B75" s="43"/>
      <c r="C75" s="43"/>
      <c r="D75" s="43" t="s">
        <v>22</v>
      </c>
      <c r="E75" s="50">
        <v>0</v>
      </c>
    </row>
    <row r="76" spans="1:5" ht="15.75" x14ac:dyDescent="0.25">
      <c r="A76" s="43"/>
      <c r="B76" s="43"/>
      <c r="C76" s="43"/>
      <c r="D76" s="43" t="s">
        <v>21</v>
      </c>
      <c r="E76" s="71">
        <v>0</v>
      </c>
    </row>
    <row r="77" spans="1:5" ht="15.75" x14ac:dyDescent="0.25">
      <c r="A77" s="43"/>
      <c r="B77" s="43"/>
      <c r="C77" s="57" t="s">
        <v>20</v>
      </c>
      <c r="D77" s="43"/>
      <c r="E77" s="16"/>
    </row>
    <row r="78" spans="1:5" ht="15.75" x14ac:dyDescent="0.25">
      <c r="A78" s="43"/>
      <c r="B78" s="43"/>
      <c r="C78" s="43"/>
      <c r="D78" s="43" t="s">
        <v>14</v>
      </c>
      <c r="E78" s="68">
        <v>24288363.969999999</v>
      </c>
    </row>
    <row r="79" spans="1:5" ht="15.75" x14ac:dyDescent="0.25">
      <c r="A79" s="43"/>
      <c r="B79" s="43"/>
      <c r="C79" s="43"/>
      <c r="D79" s="43" t="s">
        <v>13</v>
      </c>
      <c r="E79" s="50">
        <v>0</v>
      </c>
    </row>
    <row r="80" spans="1:5" ht="15.75" x14ac:dyDescent="0.25">
      <c r="A80" s="43"/>
      <c r="B80" s="43"/>
      <c r="C80" s="43" t="s">
        <v>19</v>
      </c>
      <c r="D80" s="43"/>
      <c r="E80" s="17"/>
    </row>
    <row r="81" spans="1:9" ht="15.75" x14ac:dyDescent="0.25">
      <c r="A81" s="43"/>
      <c r="B81" s="43"/>
      <c r="C81" s="43"/>
      <c r="D81" s="57" t="s">
        <v>14</v>
      </c>
      <c r="E81" s="12">
        <v>0</v>
      </c>
      <c r="F81" s="59"/>
    </row>
    <row r="82" spans="1:9" ht="15.75" x14ac:dyDescent="0.25">
      <c r="A82" s="43"/>
      <c r="B82" s="43"/>
      <c r="C82" s="43"/>
      <c r="D82" s="57" t="s">
        <v>13</v>
      </c>
      <c r="E82" s="68">
        <v>30872186.68</v>
      </c>
    </row>
    <row r="83" spans="1:9" ht="15.75" x14ac:dyDescent="0.25">
      <c r="A83" s="43"/>
      <c r="B83" s="43"/>
      <c r="C83" s="43" t="s">
        <v>18</v>
      </c>
      <c r="D83" s="43"/>
    </row>
    <row r="84" spans="1:9" ht="15.75" x14ac:dyDescent="0.25">
      <c r="A84" s="43"/>
      <c r="B84" s="43"/>
      <c r="C84" s="43"/>
      <c r="D84" s="43" t="s">
        <v>14</v>
      </c>
      <c r="E84" s="68">
        <v>295180.92</v>
      </c>
    </row>
    <row r="85" spans="1:9" ht="15.75" x14ac:dyDescent="0.25">
      <c r="A85" s="43"/>
      <c r="B85" s="43"/>
      <c r="C85" s="43"/>
      <c r="D85" s="43" t="s">
        <v>13</v>
      </c>
      <c r="E85" s="21">
        <v>0</v>
      </c>
    </row>
    <row r="86" spans="1:9" ht="15.75" x14ac:dyDescent="0.25">
      <c r="A86" s="43"/>
      <c r="B86" s="43"/>
      <c r="C86" s="43" t="s">
        <v>17</v>
      </c>
      <c r="D86" s="43"/>
      <c r="E86" s="16"/>
    </row>
    <row r="87" spans="1:9" ht="15.75" x14ac:dyDescent="0.25">
      <c r="A87" s="43"/>
      <c r="B87" s="43"/>
      <c r="C87" s="43"/>
      <c r="D87" s="43" t="s">
        <v>14</v>
      </c>
      <c r="E87" s="68">
        <v>797000</v>
      </c>
    </row>
    <row r="88" spans="1:9" ht="15.75" x14ac:dyDescent="0.25">
      <c r="A88" s="43"/>
      <c r="B88" s="43"/>
      <c r="C88" s="43"/>
      <c r="D88" s="43" t="s">
        <v>13</v>
      </c>
      <c r="E88" s="12">
        <v>0</v>
      </c>
    </row>
    <row r="89" spans="1:9" ht="15.75" x14ac:dyDescent="0.25">
      <c r="A89" s="43"/>
      <c r="B89" s="43"/>
      <c r="C89" s="43" t="s">
        <v>16</v>
      </c>
      <c r="D89" s="43"/>
      <c r="E89" s="16"/>
    </row>
    <row r="90" spans="1:9" ht="15.75" x14ac:dyDescent="0.25">
      <c r="A90" s="43"/>
      <c r="B90" s="43"/>
      <c r="C90" s="43"/>
      <c r="D90" s="43" t="s">
        <v>15</v>
      </c>
      <c r="E90" s="68">
        <v>15791719.4</v>
      </c>
    </row>
    <row r="91" spans="1:9" ht="15.75" x14ac:dyDescent="0.25">
      <c r="A91" s="43"/>
      <c r="B91" s="43"/>
      <c r="C91" s="43"/>
      <c r="D91" s="43" t="s">
        <v>14</v>
      </c>
      <c r="E91" s="68">
        <v>150724</v>
      </c>
    </row>
    <row r="92" spans="1:9" ht="15.75" x14ac:dyDescent="0.25">
      <c r="A92" s="43"/>
      <c r="B92" s="43"/>
      <c r="C92" s="43"/>
      <c r="D92" s="43" t="s">
        <v>13</v>
      </c>
      <c r="E92" s="68">
        <v>3134141.55</v>
      </c>
    </row>
    <row r="93" spans="1:9" ht="15.75" x14ac:dyDescent="0.25">
      <c r="A93" s="45" t="s">
        <v>12</v>
      </c>
      <c r="D93" s="43"/>
      <c r="E93" s="19">
        <f>SUM(E41:E92)</f>
        <v>402900763.62999994</v>
      </c>
    </row>
    <row r="94" spans="1:9" ht="15.75" x14ac:dyDescent="0.25">
      <c r="A94" s="45" t="s">
        <v>11</v>
      </c>
      <c r="B94" s="43"/>
      <c r="C94" s="45"/>
      <c r="D94" s="57"/>
      <c r="E94" s="16"/>
    </row>
    <row r="95" spans="1:9" ht="15.75" x14ac:dyDescent="0.25">
      <c r="A95" s="43"/>
      <c r="B95" s="45" t="s">
        <v>10</v>
      </c>
      <c r="C95" s="43"/>
      <c r="D95" s="43"/>
      <c r="E95" s="17"/>
      <c r="H95" s="60"/>
      <c r="I95" s="46"/>
    </row>
    <row r="96" spans="1:9" ht="15.75" x14ac:dyDescent="0.25">
      <c r="A96" s="43"/>
      <c r="B96" s="43"/>
      <c r="C96" s="43"/>
      <c r="D96" s="43" t="s">
        <v>2</v>
      </c>
      <c r="E96" s="68">
        <v>1915550.36</v>
      </c>
      <c r="F96" s="60"/>
      <c r="G96" s="43"/>
      <c r="I96" s="46"/>
    </row>
    <row r="97" spans="1:9" ht="15.75" x14ac:dyDescent="0.25">
      <c r="A97" s="43"/>
      <c r="B97" s="45" t="s">
        <v>9</v>
      </c>
      <c r="C97" s="43"/>
      <c r="D97" s="43"/>
      <c r="E97" s="16"/>
      <c r="F97" s="60"/>
      <c r="G97" s="43"/>
      <c r="H97" s="60"/>
      <c r="I97" s="46"/>
    </row>
    <row r="98" spans="1:9" ht="15.75" x14ac:dyDescent="0.25">
      <c r="B98" s="43"/>
      <c r="C98" s="43"/>
      <c r="D98" s="43" t="s">
        <v>2</v>
      </c>
      <c r="E98" s="68">
        <v>218678.5</v>
      </c>
    </row>
    <row r="99" spans="1:9" ht="15.75" customHeight="1" x14ac:dyDescent="0.25">
      <c r="B99" s="45" t="s">
        <v>8</v>
      </c>
      <c r="C99" s="43"/>
      <c r="D99" s="43"/>
      <c r="E99" s="8"/>
    </row>
    <row r="100" spans="1:9" ht="15.75" customHeight="1" x14ac:dyDescent="0.25">
      <c r="B100" s="43"/>
      <c r="C100" s="43"/>
      <c r="D100" s="43" t="s">
        <v>2</v>
      </c>
      <c r="E100" s="68">
        <v>1042974</v>
      </c>
    </row>
    <row r="101" spans="1:9" ht="15.75" customHeight="1" x14ac:dyDescent="0.25">
      <c r="B101" s="45" t="s">
        <v>7</v>
      </c>
      <c r="C101" s="43"/>
      <c r="D101" s="43"/>
      <c r="E101" s="8"/>
    </row>
    <row r="102" spans="1:9" ht="15.75" x14ac:dyDescent="0.25">
      <c r="B102" s="43"/>
      <c r="C102" s="54"/>
      <c r="D102" s="43" t="s">
        <v>2</v>
      </c>
      <c r="E102" s="10">
        <v>0</v>
      </c>
    </row>
    <row r="103" spans="1:9" ht="15.75" x14ac:dyDescent="0.25">
      <c r="B103" s="45" t="s">
        <v>6</v>
      </c>
      <c r="C103" s="43"/>
      <c r="D103" s="43"/>
      <c r="E103" s="8"/>
    </row>
    <row r="104" spans="1:9" ht="15.75" x14ac:dyDescent="0.25">
      <c r="B104" s="43"/>
      <c r="C104" s="43"/>
      <c r="D104" s="43" t="s">
        <v>2</v>
      </c>
      <c r="E104" s="68">
        <v>1509579.36</v>
      </c>
    </row>
    <row r="105" spans="1:9" ht="15.75" x14ac:dyDescent="0.25">
      <c r="B105" s="45" t="s">
        <v>5</v>
      </c>
      <c r="C105" s="43"/>
      <c r="D105" s="43"/>
    </row>
    <row r="106" spans="1:9" ht="15.75" x14ac:dyDescent="0.25">
      <c r="B106" s="43"/>
      <c r="C106" s="43"/>
      <c r="D106" s="43" t="s">
        <v>2</v>
      </c>
      <c r="E106" s="68">
        <v>24896849.09</v>
      </c>
    </row>
    <row r="107" spans="1:9" ht="15.75" x14ac:dyDescent="0.25">
      <c r="B107" s="45" t="s">
        <v>4</v>
      </c>
      <c r="C107" s="43"/>
      <c r="D107" s="43"/>
      <c r="E107" s="8"/>
    </row>
    <row r="108" spans="1:9" ht="16.5" thickBot="1" x14ac:dyDescent="0.3">
      <c r="B108" s="43"/>
      <c r="C108" s="43"/>
      <c r="D108" s="43" t="s">
        <v>2</v>
      </c>
      <c r="E108" s="69">
        <v>26065299.370000001</v>
      </c>
    </row>
    <row r="109" spans="1:9" ht="15.75" x14ac:dyDescent="0.25">
      <c r="A109" s="45"/>
      <c r="B109" s="45" t="s">
        <v>3</v>
      </c>
      <c r="C109" s="43"/>
      <c r="D109" s="43"/>
      <c r="E109" s="8"/>
    </row>
    <row r="110" spans="1:9" ht="15.75" x14ac:dyDescent="0.25">
      <c r="B110" s="43"/>
      <c r="C110" s="43"/>
      <c r="D110" s="43" t="s">
        <v>2</v>
      </c>
      <c r="E110" s="12">
        <v>0</v>
      </c>
      <c r="F110" s="62"/>
    </row>
    <row r="111" spans="1:9" ht="15.75" x14ac:dyDescent="0.25">
      <c r="A111" s="45" t="s">
        <v>1</v>
      </c>
      <c r="E111" s="4">
        <f>SUM(E96,E98,E100,E102,E104,E106,E108,E110)</f>
        <v>55648930.680000007</v>
      </c>
    </row>
    <row r="112" spans="1:9" ht="30" customHeight="1" x14ac:dyDescent="0.35">
      <c r="A112" s="63" t="s">
        <v>0</v>
      </c>
      <c r="B112" s="64"/>
      <c r="C112" s="64"/>
      <c r="D112" s="64"/>
      <c r="E112" s="1">
        <f>SUM(E93,E111)</f>
        <v>458549694.30999994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1234F-75C2-4873-8CC8-5829A38B1B68}">
  <dimension ref="A1:I112"/>
  <sheetViews>
    <sheetView topLeftCell="A4" zoomScaleNormal="10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2" customWidth="1"/>
    <col min="4" max="4" width="50.7109375" style="12" customWidth="1"/>
    <col min="5" max="5" width="30.7109375" style="12" customWidth="1"/>
    <col min="6" max="9" width="20.7109375" style="12" customWidth="1"/>
    <col min="10" max="16384" width="9.140625" style="12"/>
  </cols>
  <sheetData>
    <row r="1" spans="1:9" ht="15.75" x14ac:dyDescent="0.25">
      <c r="A1" s="92" t="s">
        <v>67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63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62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43"/>
      <c r="B5" s="43"/>
      <c r="C5" s="43"/>
      <c r="D5" s="43"/>
      <c r="E5" s="44"/>
      <c r="F5" s="44"/>
      <c r="G5" s="44"/>
      <c r="H5" s="37"/>
      <c r="I5" s="37"/>
    </row>
    <row r="6" spans="1:9" ht="15.75" customHeight="1" x14ac:dyDescent="0.25">
      <c r="A6" s="92" t="s">
        <v>61</v>
      </c>
      <c r="B6" s="92"/>
      <c r="C6" s="92"/>
      <c r="D6" s="92"/>
      <c r="E6" s="94" t="s">
        <v>60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45" t="s">
        <v>59</v>
      </c>
      <c r="B8" s="43"/>
      <c r="C8" s="43"/>
      <c r="D8" s="43"/>
      <c r="E8" s="46"/>
    </row>
    <row r="9" spans="1:9" ht="15.75" x14ac:dyDescent="0.25">
      <c r="A9" s="43"/>
      <c r="B9" s="43" t="s">
        <v>58</v>
      </c>
      <c r="C9" s="43"/>
      <c r="D9" s="43"/>
      <c r="E9" s="46"/>
    </row>
    <row r="10" spans="1:9" ht="15.75" x14ac:dyDescent="0.25">
      <c r="A10" s="43"/>
      <c r="B10" s="43"/>
      <c r="C10" s="43" t="s">
        <v>57</v>
      </c>
      <c r="D10" s="43"/>
    </row>
    <row r="11" spans="1:9" ht="15.75" customHeight="1" x14ac:dyDescent="0.25">
      <c r="A11" s="43"/>
      <c r="B11" s="43"/>
      <c r="C11" s="43"/>
      <c r="D11" s="43" t="s">
        <v>56</v>
      </c>
      <c r="E11" s="12">
        <v>15268215.42</v>
      </c>
    </row>
    <row r="12" spans="1:9" ht="15.75" x14ac:dyDescent="0.25">
      <c r="A12" s="43"/>
      <c r="B12" s="43"/>
      <c r="C12" s="43"/>
      <c r="D12" s="43" t="s">
        <v>55</v>
      </c>
      <c r="E12" s="12">
        <v>0</v>
      </c>
    </row>
    <row r="13" spans="1:9" ht="15.75" x14ac:dyDescent="0.25">
      <c r="A13" s="43"/>
      <c r="B13" s="43"/>
      <c r="C13" s="43"/>
      <c r="D13" s="43" t="s">
        <v>54</v>
      </c>
      <c r="E13" s="12">
        <v>19382144.75</v>
      </c>
    </row>
    <row r="14" spans="1:9" ht="15.75" x14ac:dyDescent="0.25">
      <c r="A14" s="43"/>
      <c r="B14" s="43"/>
      <c r="C14" s="43" t="s">
        <v>53</v>
      </c>
      <c r="D14" s="43"/>
      <c r="E14" s="28">
        <f>SUM(E11:E13)</f>
        <v>34650360.170000002</v>
      </c>
    </row>
    <row r="15" spans="1:9" ht="15.75" x14ac:dyDescent="0.25">
      <c r="A15" s="43"/>
      <c r="B15" s="43"/>
      <c r="C15" s="43" t="s">
        <v>52</v>
      </c>
      <c r="D15" s="43"/>
      <c r="E15" s="33"/>
    </row>
    <row r="16" spans="1:9" ht="15.75" x14ac:dyDescent="0.25">
      <c r="A16" s="43"/>
      <c r="B16" s="43"/>
      <c r="C16" s="43"/>
      <c r="D16" s="43" t="s">
        <v>51</v>
      </c>
      <c r="E16" s="12">
        <v>7456612.7000000002</v>
      </c>
    </row>
    <row r="17" spans="1:5" ht="15.75" x14ac:dyDescent="0.25">
      <c r="A17" s="43"/>
      <c r="B17" s="43"/>
      <c r="C17" s="43"/>
      <c r="D17" s="43" t="s">
        <v>50</v>
      </c>
      <c r="E17" s="12">
        <v>7916267.1799999997</v>
      </c>
    </row>
    <row r="18" spans="1:5" ht="15.75" x14ac:dyDescent="0.25">
      <c r="A18" s="43"/>
      <c r="B18" s="43"/>
      <c r="C18" s="49"/>
      <c r="D18" s="43" t="s">
        <v>49</v>
      </c>
      <c r="E18" s="12">
        <v>10477821.439999999</v>
      </c>
    </row>
    <row r="19" spans="1:5" ht="15.75" x14ac:dyDescent="0.25">
      <c r="A19" s="43"/>
      <c r="B19" s="43"/>
      <c r="C19" s="43" t="s">
        <v>48</v>
      </c>
      <c r="D19" s="43"/>
      <c r="E19" s="28">
        <f>SUM(E16:E18)</f>
        <v>25850701.32</v>
      </c>
    </row>
    <row r="20" spans="1:5" ht="15.75" x14ac:dyDescent="0.25">
      <c r="A20" s="43"/>
      <c r="B20" s="43" t="s">
        <v>47</v>
      </c>
      <c r="C20" s="43"/>
      <c r="D20" s="43"/>
      <c r="E20" s="8"/>
    </row>
    <row r="21" spans="1:5" ht="15.75" x14ac:dyDescent="0.25">
      <c r="A21" s="43"/>
      <c r="B21" s="43"/>
      <c r="C21" s="43" t="s">
        <v>46</v>
      </c>
      <c r="D21" s="43"/>
      <c r="E21" s="12">
        <v>754258770</v>
      </c>
    </row>
    <row r="22" spans="1:5" ht="15.75" x14ac:dyDescent="0.25">
      <c r="A22" s="43"/>
      <c r="B22" s="43"/>
      <c r="C22" s="43" t="s">
        <v>45</v>
      </c>
      <c r="D22" s="43"/>
      <c r="E22" s="12">
        <v>0</v>
      </c>
    </row>
    <row r="23" spans="1:5" ht="15.75" x14ac:dyDescent="0.25">
      <c r="A23" s="43"/>
      <c r="B23" s="43"/>
      <c r="C23" s="43" t="s">
        <v>44</v>
      </c>
      <c r="D23" s="43"/>
      <c r="E23" s="17"/>
    </row>
    <row r="24" spans="1:5" ht="15.75" x14ac:dyDescent="0.25">
      <c r="A24" s="43"/>
      <c r="B24" s="43"/>
      <c r="C24" s="43"/>
      <c r="D24" s="43" t="s">
        <v>43</v>
      </c>
      <c r="E24" s="51">
        <v>0</v>
      </c>
    </row>
    <row r="25" spans="1:5" ht="15.75" x14ac:dyDescent="0.25">
      <c r="A25" s="43"/>
      <c r="B25" s="43"/>
      <c r="C25" s="43"/>
      <c r="D25" s="43" t="s">
        <v>42</v>
      </c>
      <c r="E25" s="16">
        <v>0</v>
      </c>
    </row>
    <row r="26" spans="1:5" ht="15.75" x14ac:dyDescent="0.25">
      <c r="A26" s="43"/>
      <c r="B26" s="43"/>
      <c r="C26" s="43"/>
      <c r="D26" s="43" t="s">
        <v>41</v>
      </c>
      <c r="E26" s="50">
        <v>0</v>
      </c>
    </row>
    <row r="27" spans="1:5" ht="15.75" x14ac:dyDescent="0.25">
      <c r="A27" s="43"/>
      <c r="B27" s="43"/>
      <c r="C27" s="43"/>
      <c r="D27" s="43" t="s">
        <v>40</v>
      </c>
      <c r="E27" s="51">
        <v>0</v>
      </c>
    </row>
    <row r="28" spans="1:5" ht="15.75" x14ac:dyDescent="0.25">
      <c r="A28" s="43"/>
      <c r="B28" s="43"/>
      <c r="C28" s="43" t="s">
        <v>39</v>
      </c>
      <c r="D28" s="43"/>
      <c r="E28" s="31"/>
    </row>
    <row r="29" spans="1:5" ht="15.75" x14ac:dyDescent="0.25">
      <c r="A29" s="43"/>
      <c r="B29" s="43"/>
      <c r="C29" s="43"/>
      <c r="D29" s="43" t="s">
        <v>38</v>
      </c>
      <c r="E29" s="12">
        <v>1880000</v>
      </c>
    </row>
    <row r="30" spans="1:5" ht="15.75" x14ac:dyDescent="0.25">
      <c r="A30" s="43"/>
      <c r="B30" s="43"/>
      <c r="C30" s="43"/>
      <c r="D30" s="43" t="s">
        <v>37</v>
      </c>
      <c r="E30" s="51">
        <v>0</v>
      </c>
    </row>
    <row r="31" spans="1:5" ht="15.75" x14ac:dyDescent="0.25">
      <c r="A31" s="43"/>
      <c r="B31" s="43"/>
      <c r="C31" s="43" t="s">
        <v>36</v>
      </c>
      <c r="D31" s="43"/>
      <c r="E31" s="52">
        <v>0</v>
      </c>
    </row>
    <row r="32" spans="1:5" ht="15.75" x14ac:dyDescent="0.25">
      <c r="A32" s="43"/>
      <c r="B32" s="43"/>
      <c r="C32" s="43" t="s">
        <v>35</v>
      </c>
      <c r="D32" s="43"/>
      <c r="E32" s="8"/>
    </row>
    <row r="33" spans="1:5" ht="15.75" x14ac:dyDescent="0.25">
      <c r="A33" s="43"/>
      <c r="B33" s="43"/>
      <c r="C33" s="43"/>
      <c r="D33" s="43" t="s">
        <v>34</v>
      </c>
      <c r="E33" s="53">
        <v>0</v>
      </c>
    </row>
    <row r="34" spans="1:5" ht="15.75" x14ac:dyDescent="0.25">
      <c r="A34" s="43"/>
      <c r="B34" s="43"/>
      <c r="C34" s="43"/>
      <c r="D34" s="43" t="s">
        <v>33</v>
      </c>
      <c r="E34" s="12">
        <v>0</v>
      </c>
    </row>
    <row r="35" spans="1:5" ht="15.75" x14ac:dyDescent="0.25">
      <c r="A35" s="43"/>
      <c r="B35" s="43"/>
      <c r="C35" s="43"/>
      <c r="D35" s="43" t="s">
        <v>32</v>
      </c>
      <c r="E35" s="12">
        <v>4519588.84</v>
      </c>
    </row>
    <row r="36" spans="1:5" ht="15.75" x14ac:dyDescent="0.25">
      <c r="A36" s="43"/>
      <c r="B36" s="43" t="s">
        <v>31</v>
      </c>
      <c r="C36" s="43"/>
      <c r="D36" s="43"/>
      <c r="E36" s="12">
        <v>3219967.72</v>
      </c>
    </row>
    <row r="37" spans="1:5" ht="15.75" x14ac:dyDescent="0.25">
      <c r="A37" s="43"/>
      <c r="B37" s="45" t="s">
        <v>30</v>
      </c>
      <c r="C37" s="43"/>
      <c r="D37" s="43"/>
      <c r="E37" s="28">
        <f>SUM(E14,E19,E21:E36)</f>
        <v>824379388.05000007</v>
      </c>
    </row>
    <row r="38" spans="1:5" ht="15.75" x14ac:dyDescent="0.25">
      <c r="A38" s="43"/>
      <c r="B38" s="45"/>
      <c r="C38" s="43"/>
      <c r="D38" s="43"/>
      <c r="E38" s="27"/>
    </row>
    <row r="39" spans="1:5" ht="15.75" x14ac:dyDescent="0.25">
      <c r="A39" s="45" t="s">
        <v>29</v>
      </c>
      <c r="B39" s="45"/>
      <c r="C39" s="43"/>
      <c r="D39" s="43"/>
      <c r="E39" s="16"/>
    </row>
    <row r="40" spans="1:5" ht="15.75" x14ac:dyDescent="0.25">
      <c r="A40" s="45" t="s">
        <v>28</v>
      </c>
      <c r="B40" s="43"/>
      <c r="C40" s="43"/>
      <c r="D40" s="43"/>
      <c r="E40" s="16"/>
    </row>
    <row r="41" spans="1:5" ht="15.75" x14ac:dyDescent="0.25">
      <c r="A41" s="43"/>
      <c r="B41" s="45" t="s">
        <v>10</v>
      </c>
      <c r="C41" s="43"/>
      <c r="D41" s="43"/>
      <c r="E41" s="8"/>
    </row>
    <row r="42" spans="1:5" ht="15.75" x14ac:dyDescent="0.25">
      <c r="A42" s="43"/>
      <c r="B42" s="43"/>
      <c r="C42" s="43"/>
      <c r="D42" s="43" t="s">
        <v>26</v>
      </c>
      <c r="E42" s="12">
        <v>216755653</v>
      </c>
    </row>
    <row r="43" spans="1:5" ht="15.75" x14ac:dyDescent="0.25">
      <c r="A43" s="43"/>
      <c r="B43" s="43"/>
      <c r="C43" s="43"/>
      <c r="D43" s="43" t="s">
        <v>25</v>
      </c>
      <c r="E43" s="12">
        <v>116246265.5</v>
      </c>
    </row>
    <row r="44" spans="1:5" ht="15.75" x14ac:dyDescent="0.25">
      <c r="A44" s="43"/>
      <c r="B44" s="43"/>
      <c r="C44" s="43"/>
      <c r="D44" s="43" t="s">
        <v>2</v>
      </c>
      <c r="E44" s="12">
        <v>0</v>
      </c>
    </row>
    <row r="45" spans="1:5" ht="15.75" x14ac:dyDescent="0.25">
      <c r="A45" s="43"/>
      <c r="B45" s="45" t="s">
        <v>9</v>
      </c>
      <c r="C45" s="43"/>
      <c r="D45" s="43"/>
      <c r="E45" s="8"/>
    </row>
    <row r="46" spans="1:5" ht="15.75" x14ac:dyDescent="0.25">
      <c r="A46" s="43"/>
      <c r="B46" s="43"/>
      <c r="C46" s="54"/>
      <c r="D46" s="43" t="s">
        <v>26</v>
      </c>
      <c r="E46" s="12">
        <v>2353590.92</v>
      </c>
    </row>
    <row r="47" spans="1:5" ht="15.75" x14ac:dyDescent="0.25">
      <c r="A47" s="43"/>
      <c r="B47" s="43"/>
      <c r="C47" s="43"/>
      <c r="D47" s="43" t="s">
        <v>25</v>
      </c>
      <c r="E47" s="12">
        <v>6911737.0199999996</v>
      </c>
    </row>
    <row r="48" spans="1:5" ht="15.75" x14ac:dyDescent="0.25">
      <c r="A48" s="43"/>
      <c r="B48" s="43"/>
      <c r="C48" s="43"/>
      <c r="D48" s="43" t="s">
        <v>2</v>
      </c>
      <c r="E48" s="12">
        <v>687070.85</v>
      </c>
    </row>
    <row r="49" spans="1:5" ht="15.75" x14ac:dyDescent="0.25">
      <c r="A49" s="43"/>
      <c r="B49" s="45" t="s">
        <v>8</v>
      </c>
      <c r="C49" s="43"/>
      <c r="D49" s="43"/>
      <c r="E49" s="10"/>
    </row>
    <row r="50" spans="1:5" ht="15.75" x14ac:dyDescent="0.25">
      <c r="A50" s="55"/>
      <c r="B50" s="55"/>
      <c r="C50" s="55"/>
      <c r="D50" s="43" t="s">
        <v>26</v>
      </c>
      <c r="E50" s="12">
        <v>29683056.850000001</v>
      </c>
    </row>
    <row r="51" spans="1:5" ht="15.75" x14ac:dyDescent="0.25">
      <c r="A51" s="43"/>
      <c r="B51" s="43"/>
      <c r="C51" s="43"/>
      <c r="D51" s="43" t="s">
        <v>25</v>
      </c>
      <c r="E51" s="12">
        <v>18211954.149999999</v>
      </c>
    </row>
    <row r="52" spans="1:5" ht="15.75" x14ac:dyDescent="0.25">
      <c r="A52" s="43"/>
      <c r="B52" s="43"/>
      <c r="C52" s="43"/>
      <c r="D52" s="43" t="s">
        <v>2</v>
      </c>
      <c r="E52" s="12">
        <v>0</v>
      </c>
    </row>
    <row r="53" spans="1:5" ht="15.75" x14ac:dyDescent="0.25">
      <c r="A53" s="43"/>
      <c r="B53" s="45" t="s">
        <v>7</v>
      </c>
      <c r="C53" s="43"/>
      <c r="D53" s="43"/>
      <c r="E53" s="10"/>
    </row>
    <row r="54" spans="1:5" ht="15.75" x14ac:dyDescent="0.25">
      <c r="A54" s="43"/>
      <c r="B54" s="43"/>
      <c r="C54" s="43"/>
      <c r="D54" s="43" t="s">
        <v>26</v>
      </c>
      <c r="E54" s="12">
        <v>0</v>
      </c>
    </row>
    <row r="55" spans="1:5" ht="15.75" x14ac:dyDescent="0.25">
      <c r="A55" s="43"/>
      <c r="B55" s="43"/>
      <c r="C55" s="43"/>
      <c r="D55" s="43" t="s">
        <v>25</v>
      </c>
      <c r="E55" s="50">
        <v>0</v>
      </c>
    </row>
    <row r="56" spans="1:5" ht="15.75" x14ac:dyDescent="0.25">
      <c r="A56" s="43"/>
      <c r="B56" s="43"/>
      <c r="C56" s="54"/>
      <c r="D56" s="43" t="s">
        <v>2</v>
      </c>
      <c r="E56" s="56">
        <v>0</v>
      </c>
    </row>
    <row r="57" spans="1:5" ht="15.75" x14ac:dyDescent="0.25">
      <c r="A57" s="43"/>
      <c r="B57" s="45" t="s">
        <v>6</v>
      </c>
      <c r="C57" s="43"/>
      <c r="D57" s="43"/>
      <c r="E57" s="25"/>
    </row>
    <row r="58" spans="1:5" ht="15.75" x14ac:dyDescent="0.25">
      <c r="A58" s="43"/>
      <c r="B58" s="43"/>
      <c r="C58" s="43"/>
      <c r="D58" s="43" t="s">
        <v>26</v>
      </c>
      <c r="E58" s="53">
        <v>0</v>
      </c>
    </row>
    <row r="59" spans="1:5" ht="15.75" x14ac:dyDescent="0.25">
      <c r="A59" s="43"/>
      <c r="B59" s="43"/>
      <c r="C59" s="43"/>
      <c r="D59" s="43" t="s">
        <v>25</v>
      </c>
      <c r="E59" s="67">
        <v>0</v>
      </c>
    </row>
    <row r="60" spans="1:5" ht="15.75" x14ac:dyDescent="0.25">
      <c r="A60" s="43"/>
      <c r="B60" s="43"/>
      <c r="C60" s="43"/>
      <c r="D60" s="43" t="s">
        <v>2</v>
      </c>
      <c r="E60" s="53">
        <v>0</v>
      </c>
    </row>
    <row r="61" spans="1:5" ht="15.75" x14ac:dyDescent="0.25">
      <c r="A61" s="43"/>
      <c r="B61" s="45" t="s">
        <v>5</v>
      </c>
      <c r="C61" s="43"/>
      <c r="D61" s="43"/>
      <c r="E61" s="25"/>
    </row>
    <row r="62" spans="1:5" ht="15.75" x14ac:dyDescent="0.25">
      <c r="A62" s="43"/>
      <c r="B62" s="43"/>
      <c r="C62" s="43"/>
      <c r="D62" s="43" t="s">
        <v>26</v>
      </c>
      <c r="E62" s="12">
        <v>7449419.21</v>
      </c>
    </row>
    <row r="63" spans="1:5" ht="15.75" x14ac:dyDescent="0.25">
      <c r="A63" s="43"/>
      <c r="B63" s="45"/>
      <c r="C63" s="43"/>
      <c r="D63" s="43" t="s">
        <v>25</v>
      </c>
      <c r="E63" s="12">
        <v>6795518.8899999997</v>
      </c>
    </row>
    <row r="64" spans="1:5" ht="15.75" x14ac:dyDescent="0.25">
      <c r="A64" s="43"/>
      <c r="B64" s="43"/>
      <c r="C64" s="43"/>
      <c r="D64" s="43" t="s">
        <v>2</v>
      </c>
      <c r="E64" s="12">
        <v>0</v>
      </c>
    </row>
    <row r="65" spans="1:5" ht="15.75" x14ac:dyDescent="0.25">
      <c r="A65" s="43"/>
      <c r="B65" s="45" t="s">
        <v>4</v>
      </c>
      <c r="C65" s="43"/>
      <c r="D65" s="43"/>
      <c r="E65" s="10"/>
    </row>
    <row r="66" spans="1:5" ht="15.75" x14ac:dyDescent="0.25">
      <c r="A66" s="43"/>
      <c r="B66" s="43"/>
      <c r="C66" s="43"/>
      <c r="D66" s="43" t="s">
        <v>26</v>
      </c>
      <c r="E66" s="12">
        <v>39374292.210000001</v>
      </c>
    </row>
    <row r="67" spans="1:5" ht="15.75" x14ac:dyDescent="0.25">
      <c r="A67" s="43"/>
      <c r="B67" s="43"/>
      <c r="C67" s="43"/>
      <c r="D67" s="43" t="s">
        <v>25</v>
      </c>
      <c r="E67" s="12">
        <v>85008395.930000007</v>
      </c>
    </row>
    <row r="68" spans="1:5" ht="15.75" x14ac:dyDescent="0.25">
      <c r="A68" s="43"/>
      <c r="B68" s="43"/>
      <c r="C68" s="43"/>
      <c r="D68" s="43" t="s">
        <v>2</v>
      </c>
      <c r="E68" s="12">
        <v>0</v>
      </c>
    </row>
    <row r="69" spans="1:5" ht="15.75" x14ac:dyDescent="0.25">
      <c r="A69" s="43"/>
      <c r="B69" s="45" t="s">
        <v>27</v>
      </c>
      <c r="C69" s="43"/>
      <c r="D69" s="43"/>
      <c r="E69" s="8"/>
    </row>
    <row r="70" spans="1:5" ht="15.75" x14ac:dyDescent="0.25">
      <c r="A70" s="43"/>
      <c r="B70" s="43"/>
      <c r="C70" s="43"/>
      <c r="D70" s="43" t="s">
        <v>26</v>
      </c>
      <c r="E70" s="16">
        <v>0</v>
      </c>
    </row>
    <row r="71" spans="1:5" ht="15.75" x14ac:dyDescent="0.25">
      <c r="A71" s="43"/>
      <c r="B71" s="43"/>
      <c r="C71" s="43"/>
      <c r="D71" s="43" t="s">
        <v>25</v>
      </c>
      <c r="E71" s="16">
        <v>0</v>
      </c>
    </row>
    <row r="72" spans="1:5" ht="15.75" x14ac:dyDescent="0.25">
      <c r="A72" s="43"/>
      <c r="B72" s="43"/>
      <c r="C72" s="43"/>
      <c r="D72" s="43" t="s">
        <v>2</v>
      </c>
      <c r="E72" s="24">
        <v>0</v>
      </c>
    </row>
    <row r="73" spans="1:5" ht="15.75" x14ac:dyDescent="0.25">
      <c r="A73" s="43"/>
      <c r="B73" s="45" t="s">
        <v>24</v>
      </c>
      <c r="C73" s="43"/>
      <c r="D73" s="43"/>
      <c r="E73" s="8"/>
    </row>
    <row r="74" spans="1:5" ht="15.75" x14ac:dyDescent="0.25">
      <c r="A74" s="43"/>
      <c r="B74" s="43"/>
      <c r="C74" s="43" t="s">
        <v>23</v>
      </c>
      <c r="D74" s="43"/>
      <c r="E74" s="16"/>
    </row>
    <row r="75" spans="1:5" ht="15.75" x14ac:dyDescent="0.25">
      <c r="A75" s="43"/>
      <c r="B75" s="43"/>
      <c r="C75" s="43"/>
      <c r="D75" s="43" t="s">
        <v>22</v>
      </c>
      <c r="E75" s="12">
        <v>2011164.29</v>
      </c>
    </row>
    <row r="76" spans="1:5" ht="15.75" x14ac:dyDescent="0.25">
      <c r="A76" s="43"/>
      <c r="B76" s="43"/>
      <c r="C76" s="43"/>
      <c r="D76" s="43" t="s">
        <v>21</v>
      </c>
      <c r="E76" s="71">
        <v>0</v>
      </c>
    </row>
    <row r="77" spans="1:5" ht="15.75" x14ac:dyDescent="0.25">
      <c r="A77" s="43"/>
      <c r="B77" s="43"/>
      <c r="C77" s="57" t="s">
        <v>20</v>
      </c>
      <c r="D77" s="43"/>
      <c r="E77" s="16"/>
    </row>
    <row r="78" spans="1:5" ht="15.75" x14ac:dyDescent="0.25">
      <c r="A78" s="43"/>
      <c r="B78" s="43"/>
      <c r="C78" s="43"/>
      <c r="D78" s="43" t="s">
        <v>14</v>
      </c>
      <c r="E78" s="12">
        <v>10793156.060000001</v>
      </c>
    </row>
    <row r="79" spans="1:5" ht="15.75" x14ac:dyDescent="0.25">
      <c r="A79" s="43"/>
      <c r="B79" s="43"/>
      <c r="C79" s="43"/>
      <c r="D79" s="43" t="s">
        <v>13</v>
      </c>
      <c r="E79" s="50">
        <v>0</v>
      </c>
    </row>
    <row r="80" spans="1:5" ht="15.75" x14ac:dyDescent="0.25">
      <c r="A80" s="43"/>
      <c r="B80" s="43"/>
      <c r="C80" s="43" t="s">
        <v>19</v>
      </c>
      <c r="D80" s="43"/>
      <c r="E80" s="17"/>
    </row>
    <row r="81" spans="1:9" ht="15.75" x14ac:dyDescent="0.25">
      <c r="A81" s="43"/>
      <c r="B81" s="43"/>
      <c r="C81" s="43"/>
      <c r="D81" s="57" t="s">
        <v>14</v>
      </c>
      <c r="E81" s="12">
        <v>0</v>
      </c>
      <c r="F81" s="59"/>
    </row>
    <row r="82" spans="1:9" ht="15.75" x14ac:dyDescent="0.25">
      <c r="A82" s="43"/>
      <c r="B82" s="43"/>
      <c r="C82" s="43"/>
      <c r="D82" s="57" t="s">
        <v>13</v>
      </c>
      <c r="E82" s="12">
        <v>0</v>
      </c>
    </row>
    <row r="83" spans="1:9" ht="15.75" x14ac:dyDescent="0.25">
      <c r="A83" s="43"/>
      <c r="B83" s="43"/>
      <c r="C83" s="43" t="s">
        <v>18</v>
      </c>
      <c r="D83" s="43"/>
    </row>
    <row r="84" spans="1:9" ht="15.75" x14ac:dyDescent="0.25">
      <c r="A84" s="43"/>
      <c r="B84" s="43"/>
      <c r="C84" s="43"/>
      <c r="D84" s="43" t="s">
        <v>14</v>
      </c>
      <c r="E84" s="21">
        <v>0</v>
      </c>
    </row>
    <row r="85" spans="1:9" ht="15.75" x14ac:dyDescent="0.25">
      <c r="A85" s="43"/>
      <c r="B85" s="43"/>
      <c r="C85" s="43"/>
      <c r="D85" s="43" t="s">
        <v>13</v>
      </c>
      <c r="E85" s="21">
        <v>0</v>
      </c>
    </row>
    <row r="86" spans="1:9" ht="15.75" x14ac:dyDescent="0.25">
      <c r="A86" s="43"/>
      <c r="B86" s="43"/>
      <c r="C86" s="43" t="s">
        <v>17</v>
      </c>
      <c r="D86" s="43"/>
      <c r="E86" s="16"/>
    </row>
    <row r="87" spans="1:9" ht="15.75" x14ac:dyDescent="0.25">
      <c r="A87" s="43"/>
      <c r="B87" s="43"/>
      <c r="C87" s="43"/>
      <c r="D87" s="43" t="s">
        <v>14</v>
      </c>
      <c r="E87" s="12">
        <v>0</v>
      </c>
    </row>
    <row r="88" spans="1:9" ht="15.75" x14ac:dyDescent="0.25">
      <c r="A88" s="43"/>
      <c r="B88" s="43"/>
      <c r="C88" s="43"/>
      <c r="D88" s="43" t="s">
        <v>13</v>
      </c>
      <c r="E88" s="12">
        <v>0</v>
      </c>
    </row>
    <row r="89" spans="1:9" ht="15.75" x14ac:dyDescent="0.25">
      <c r="A89" s="43"/>
      <c r="B89" s="43"/>
      <c r="C89" s="43" t="s">
        <v>16</v>
      </c>
      <c r="D89" s="43"/>
      <c r="E89" s="16"/>
    </row>
    <row r="90" spans="1:9" ht="15.75" x14ac:dyDescent="0.25">
      <c r="A90" s="43"/>
      <c r="B90" s="43"/>
      <c r="C90" s="43"/>
      <c r="D90" s="43" t="s">
        <v>15</v>
      </c>
      <c r="E90" s="12">
        <v>0</v>
      </c>
    </row>
    <row r="91" spans="1:9" ht="15.75" x14ac:dyDescent="0.25">
      <c r="A91" s="43"/>
      <c r="B91" s="43"/>
      <c r="C91" s="43"/>
      <c r="D91" s="43" t="s">
        <v>14</v>
      </c>
      <c r="E91" s="12">
        <v>78618256.170000002</v>
      </c>
    </row>
    <row r="92" spans="1:9" ht="15.75" x14ac:dyDescent="0.25">
      <c r="A92" s="43"/>
      <c r="B92" s="43"/>
      <c r="C92" s="43"/>
      <c r="D92" s="43" t="s">
        <v>13</v>
      </c>
      <c r="E92" s="56">
        <v>0</v>
      </c>
    </row>
    <row r="93" spans="1:9" ht="15.75" x14ac:dyDescent="0.25">
      <c r="A93" s="45" t="s">
        <v>12</v>
      </c>
      <c r="D93" s="43"/>
      <c r="E93" s="19">
        <f>SUM(E41:E92)</f>
        <v>620899531.04999995</v>
      </c>
    </row>
    <row r="94" spans="1:9" ht="15.75" x14ac:dyDescent="0.25">
      <c r="A94" s="45" t="s">
        <v>11</v>
      </c>
      <c r="B94" s="43"/>
      <c r="C94" s="45"/>
      <c r="D94" s="57"/>
      <c r="E94" s="16"/>
    </row>
    <row r="95" spans="1:9" ht="15.75" x14ac:dyDescent="0.25">
      <c r="A95" s="43"/>
      <c r="B95" s="45" t="s">
        <v>10</v>
      </c>
      <c r="C95" s="43"/>
      <c r="D95" s="43"/>
      <c r="E95" s="17"/>
      <c r="H95" s="60"/>
      <c r="I95" s="46"/>
    </row>
    <row r="96" spans="1:9" ht="15.75" x14ac:dyDescent="0.25">
      <c r="A96" s="43"/>
      <c r="B96" s="43"/>
      <c r="C96" s="43"/>
      <c r="D96" s="43" t="s">
        <v>2</v>
      </c>
      <c r="E96" s="12">
        <v>0</v>
      </c>
      <c r="F96" s="60"/>
      <c r="G96" s="43"/>
      <c r="I96" s="46"/>
    </row>
    <row r="97" spans="1:9" ht="15.75" x14ac:dyDescent="0.25">
      <c r="A97" s="43"/>
      <c r="B97" s="45" t="s">
        <v>9</v>
      </c>
      <c r="C97" s="43"/>
      <c r="D97" s="43"/>
      <c r="E97" s="16"/>
      <c r="F97" s="60"/>
      <c r="G97" s="43"/>
      <c r="H97" s="60"/>
      <c r="I97" s="46"/>
    </row>
    <row r="98" spans="1:9" ht="15.75" x14ac:dyDescent="0.25">
      <c r="B98" s="43"/>
      <c r="C98" s="43"/>
      <c r="D98" s="43" t="s">
        <v>2</v>
      </c>
      <c r="E98" s="50">
        <v>0</v>
      </c>
    </row>
    <row r="99" spans="1:9" ht="15.75" customHeight="1" x14ac:dyDescent="0.25">
      <c r="B99" s="45" t="s">
        <v>8</v>
      </c>
      <c r="C99" s="43"/>
      <c r="D99" s="43"/>
      <c r="E99" s="8"/>
    </row>
    <row r="100" spans="1:9" ht="15.75" customHeight="1" x14ac:dyDescent="0.25">
      <c r="B100" s="43"/>
      <c r="C100" s="43"/>
      <c r="D100" s="43" t="s">
        <v>2</v>
      </c>
      <c r="E100" s="12">
        <v>0</v>
      </c>
    </row>
    <row r="101" spans="1:9" ht="15.75" customHeight="1" x14ac:dyDescent="0.25">
      <c r="B101" s="45" t="s">
        <v>7</v>
      </c>
      <c r="C101" s="43"/>
      <c r="D101" s="43"/>
      <c r="E101" s="8"/>
    </row>
    <row r="102" spans="1:9" ht="15.75" x14ac:dyDescent="0.25">
      <c r="B102" s="43"/>
      <c r="C102" s="54"/>
      <c r="D102" s="43" t="s">
        <v>2</v>
      </c>
      <c r="E102" s="10">
        <v>0</v>
      </c>
    </row>
    <row r="103" spans="1:9" ht="15.75" x14ac:dyDescent="0.25">
      <c r="B103" s="45" t="s">
        <v>6</v>
      </c>
      <c r="C103" s="43"/>
      <c r="D103" s="43"/>
      <c r="E103" s="8"/>
    </row>
    <row r="104" spans="1:9" ht="15.75" x14ac:dyDescent="0.25">
      <c r="B104" s="43"/>
      <c r="C104" s="43"/>
      <c r="D104" s="43" t="s">
        <v>2</v>
      </c>
      <c r="E104" s="53">
        <v>0</v>
      </c>
    </row>
    <row r="105" spans="1:9" ht="15.75" x14ac:dyDescent="0.25">
      <c r="B105" s="45" t="s">
        <v>5</v>
      </c>
      <c r="C105" s="43"/>
      <c r="D105" s="43"/>
    </row>
    <row r="106" spans="1:9" ht="15.75" x14ac:dyDescent="0.25">
      <c r="B106" s="43"/>
      <c r="C106" s="43"/>
      <c r="D106" s="43" t="s">
        <v>2</v>
      </c>
      <c r="E106" s="8">
        <v>0</v>
      </c>
    </row>
    <row r="107" spans="1:9" ht="15.75" x14ac:dyDescent="0.25">
      <c r="B107" s="45" t="s">
        <v>4</v>
      </c>
      <c r="C107" s="43"/>
      <c r="D107" s="43"/>
      <c r="E107" s="8"/>
    </row>
    <row r="108" spans="1:9" ht="15.75" x14ac:dyDescent="0.25">
      <c r="B108" s="43"/>
      <c r="C108" s="43"/>
      <c r="D108" s="43" t="s">
        <v>2</v>
      </c>
      <c r="E108" s="12">
        <v>0</v>
      </c>
    </row>
    <row r="109" spans="1:9" ht="15.75" x14ac:dyDescent="0.25">
      <c r="A109" s="45"/>
      <c r="B109" s="45" t="s">
        <v>3</v>
      </c>
      <c r="C109" s="43"/>
      <c r="D109" s="43"/>
      <c r="E109" s="8"/>
    </row>
    <row r="110" spans="1:9" ht="15.75" x14ac:dyDescent="0.25">
      <c r="B110" s="43"/>
      <c r="C110" s="43"/>
      <c r="D110" s="43" t="s">
        <v>2</v>
      </c>
      <c r="E110" s="12">
        <v>0</v>
      </c>
      <c r="F110" s="62"/>
    </row>
    <row r="111" spans="1:9" ht="15.75" x14ac:dyDescent="0.25">
      <c r="A111" s="45" t="s">
        <v>1</v>
      </c>
      <c r="E111" s="4">
        <f>SUM(E96,E98,E100,E102,E104,E106,E108,E110)</f>
        <v>0</v>
      </c>
    </row>
    <row r="112" spans="1:9" ht="30" customHeight="1" x14ac:dyDescent="0.35">
      <c r="A112" s="63" t="s">
        <v>0</v>
      </c>
      <c r="B112" s="64"/>
      <c r="C112" s="64"/>
      <c r="D112" s="64"/>
      <c r="E112" s="1">
        <f>SUM(E93,E111)</f>
        <v>620899531.04999995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E0A25-815E-4CBC-BD51-B34C1BC0877D}">
  <dimension ref="A1:I112"/>
  <sheetViews>
    <sheetView workbookViewId="0">
      <selection activeCell="E15" sqref="E15"/>
    </sheetView>
  </sheetViews>
  <sheetFormatPr defaultRowHeight="15" x14ac:dyDescent="0.25"/>
  <cols>
    <col min="1" max="3" width="4.7109375" style="12" customWidth="1"/>
    <col min="4" max="4" width="50.7109375" style="12" customWidth="1"/>
    <col min="5" max="5" width="30.7109375" style="12" customWidth="1"/>
    <col min="6" max="9" width="20.7109375" style="12" customWidth="1"/>
    <col min="10" max="16384" width="9.140625" style="12"/>
  </cols>
  <sheetData>
    <row r="1" spans="1:9" ht="15.75" x14ac:dyDescent="0.25">
      <c r="A1" s="92" t="s">
        <v>68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63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62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43"/>
      <c r="B5" s="43"/>
      <c r="C5" s="43"/>
      <c r="D5" s="43"/>
      <c r="E5" s="44"/>
      <c r="F5" s="44"/>
      <c r="G5" s="44"/>
      <c r="H5" s="37"/>
      <c r="I5" s="37"/>
    </row>
    <row r="6" spans="1:9" ht="15.75" customHeight="1" x14ac:dyDescent="0.25">
      <c r="A6" s="92" t="s">
        <v>61</v>
      </c>
      <c r="B6" s="92"/>
      <c r="C6" s="92"/>
      <c r="D6" s="92"/>
      <c r="E6" s="94" t="s">
        <v>60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45" t="s">
        <v>59</v>
      </c>
      <c r="B8" s="43"/>
      <c r="C8" s="43"/>
      <c r="D8" s="43"/>
      <c r="E8" s="46"/>
    </row>
    <row r="9" spans="1:9" ht="15.75" x14ac:dyDescent="0.25">
      <c r="A9" s="43"/>
      <c r="B9" s="43" t="s">
        <v>58</v>
      </c>
      <c r="C9" s="43"/>
      <c r="D9" s="43"/>
      <c r="E9" s="46"/>
    </row>
    <row r="10" spans="1:9" ht="15.75" x14ac:dyDescent="0.25">
      <c r="A10" s="43"/>
      <c r="B10" s="43"/>
      <c r="C10" s="43" t="s">
        <v>57</v>
      </c>
      <c r="D10" s="43"/>
    </row>
    <row r="11" spans="1:9" ht="15.75" customHeight="1" x14ac:dyDescent="0.25">
      <c r="A11" s="43"/>
      <c r="B11" s="43"/>
      <c r="C11" s="43"/>
      <c r="D11" s="43" t="s">
        <v>56</v>
      </c>
      <c r="E11" s="72"/>
    </row>
    <row r="12" spans="1:9" ht="15.75" x14ac:dyDescent="0.25">
      <c r="A12" s="43"/>
      <c r="B12" s="43"/>
      <c r="C12" s="43"/>
      <c r="D12" s="43" t="s">
        <v>55</v>
      </c>
      <c r="E12" s="72"/>
    </row>
    <row r="13" spans="1:9" ht="15.75" x14ac:dyDescent="0.25">
      <c r="A13" s="43"/>
      <c r="B13" s="43"/>
      <c r="C13" s="43"/>
      <c r="D13" s="43" t="s">
        <v>54</v>
      </c>
    </row>
    <row r="14" spans="1:9" ht="15.75" x14ac:dyDescent="0.25">
      <c r="A14" s="43"/>
      <c r="B14" s="43"/>
      <c r="C14" s="43" t="s">
        <v>53</v>
      </c>
      <c r="D14" s="43"/>
      <c r="E14" s="28">
        <f>SUM(E11:E13)</f>
        <v>0</v>
      </c>
    </row>
    <row r="15" spans="1:9" ht="15.75" x14ac:dyDescent="0.25">
      <c r="A15" s="43"/>
      <c r="B15" s="43"/>
      <c r="C15" s="43" t="s">
        <v>52</v>
      </c>
      <c r="D15" s="43"/>
      <c r="E15" s="33"/>
    </row>
    <row r="16" spans="1:9" ht="15.75" x14ac:dyDescent="0.25">
      <c r="A16" s="43"/>
      <c r="B16" s="43"/>
      <c r="C16" s="43"/>
      <c r="D16" s="43" t="s">
        <v>51</v>
      </c>
    </row>
    <row r="17" spans="1:5" ht="15.75" x14ac:dyDescent="0.25">
      <c r="A17" s="43"/>
      <c r="B17" s="43"/>
      <c r="C17" s="43"/>
      <c r="D17" s="43" t="s">
        <v>50</v>
      </c>
    </row>
    <row r="18" spans="1:5" ht="15.75" x14ac:dyDescent="0.25">
      <c r="A18" s="43"/>
      <c r="B18" s="43"/>
      <c r="C18" s="49"/>
      <c r="D18" s="43" t="s">
        <v>49</v>
      </c>
      <c r="E18" s="50"/>
    </row>
    <row r="19" spans="1:5" ht="15.75" x14ac:dyDescent="0.25">
      <c r="A19" s="43"/>
      <c r="B19" s="43"/>
      <c r="C19" s="43" t="s">
        <v>48</v>
      </c>
      <c r="D19" s="43"/>
      <c r="E19" s="28">
        <f>SUM(E16:E18)</f>
        <v>0</v>
      </c>
    </row>
    <row r="20" spans="1:5" ht="15.75" x14ac:dyDescent="0.25">
      <c r="A20" s="43"/>
      <c r="B20" s="43" t="s">
        <v>47</v>
      </c>
      <c r="C20" s="43"/>
      <c r="D20" s="43"/>
      <c r="E20" s="8"/>
    </row>
    <row r="21" spans="1:5" ht="15.75" x14ac:dyDescent="0.25">
      <c r="A21" s="43"/>
      <c r="B21" s="43"/>
      <c r="C21" s="43" t="s">
        <v>46</v>
      </c>
      <c r="D21" s="43"/>
    </row>
    <row r="22" spans="1:5" ht="15.75" x14ac:dyDescent="0.25">
      <c r="A22" s="43"/>
      <c r="B22" s="43"/>
      <c r="C22" s="43" t="s">
        <v>45</v>
      </c>
      <c r="D22" s="43"/>
    </row>
    <row r="23" spans="1:5" ht="15.75" x14ac:dyDescent="0.25">
      <c r="A23" s="43"/>
      <c r="B23" s="43"/>
      <c r="C23" s="43" t="s">
        <v>44</v>
      </c>
      <c r="D23" s="43"/>
      <c r="E23" s="17"/>
    </row>
    <row r="24" spans="1:5" ht="15.75" x14ac:dyDescent="0.25">
      <c r="A24" s="43"/>
      <c r="B24" s="43"/>
      <c r="C24" s="43"/>
      <c r="D24" s="43" t="s">
        <v>43</v>
      </c>
      <c r="E24" s="51"/>
    </row>
    <row r="25" spans="1:5" ht="15.75" x14ac:dyDescent="0.25">
      <c r="A25" s="43"/>
      <c r="B25" s="43"/>
      <c r="C25" s="43"/>
      <c r="D25" s="43" t="s">
        <v>42</v>
      </c>
      <c r="E25" s="16"/>
    </row>
    <row r="26" spans="1:5" ht="15.75" x14ac:dyDescent="0.25">
      <c r="A26" s="43"/>
      <c r="B26" s="43"/>
      <c r="C26" s="43"/>
      <c r="D26" s="43" t="s">
        <v>41</v>
      </c>
      <c r="E26" s="50"/>
    </row>
    <row r="27" spans="1:5" ht="15.75" x14ac:dyDescent="0.25">
      <c r="A27" s="43"/>
      <c r="B27" s="43"/>
      <c r="C27" s="43"/>
      <c r="D27" s="43" t="s">
        <v>40</v>
      </c>
      <c r="E27" s="51"/>
    </row>
    <row r="28" spans="1:5" ht="15.75" x14ac:dyDescent="0.25">
      <c r="A28" s="43"/>
      <c r="B28" s="43"/>
      <c r="C28" s="43" t="s">
        <v>39</v>
      </c>
      <c r="D28" s="43"/>
      <c r="E28" s="31"/>
    </row>
    <row r="29" spans="1:5" ht="15.75" x14ac:dyDescent="0.25">
      <c r="A29" s="43"/>
      <c r="B29" s="43"/>
      <c r="C29" s="43"/>
      <c r="D29" s="43" t="s">
        <v>38</v>
      </c>
    </row>
    <row r="30" spans="1:5" ht="15.75" x14ac:dyDescent="0.25">
      <c r="A30" s="43"/>
      <c r="B30" s="43"/>
      <c r="C30" s="43"/>
      <c r="D30" s="43" t="s">
        <v>37</v>
      </c>
      <c r="E30" s="51"/>
    </row>
    <row r="31" spans="1:5" ht="15.75" x14ac:dyDescent="0.25">
      <c r="A31" s="43"/>
      <c r="B31" s="43"/>
      <c r="C31" s="43" t="s">
        <v>36</v>
      </c>
      <c r="D31" s="43"/>
      <c r="E31" s="52"/>
    </row>
    <row r="32" spans="1:5" ht="15.75" x14ac:dyDescent="0.25">
      <c r="A32" s="43"/>
      <c r="B32" s="43"/>
      <c r="C32" s="43" t="s">
        <v>35</v>
      </c>
      <c r="D32" s="43"/>
      <c r="E32" s="8"/>
    </row>
    <row r="33" spans="1:5" ht="15.75" x14ac:dyDescent="0.25">
      <c r="A33" s="43"/>
      <c r="B33" s="43"/>
      <c r="C33" s="43"/>
      <c r="D33" s="43" t="s">
        <v>34</v>
      </c>
      <c r="E33" s="53"/>
    </row>
    <row r="34" spans="1:5" ht="15.75" x14ac:dyDescent="0.25">
      <c r="A34" s="43"/>
      <c r="B34" s="43"/>
      <c r="C34" s="43"/>
      <c r="D34" s="43" t="s">
        <v>33</v>
      </c>
    </row>
    <row r="35" spans="1:5" ht="15.75" x14ac:dyDescent="0.25">
      <c r="A35" s="43"/>
      <c r="B35" s="43"/>
      <c r="C35" s="43"/>
      <c r="D35" s="43" t="s">
        <v>32</v>
      </c>
      <c r="E35" s="10"/>
    </row>
    <row r="36" spans="1:5" ht="15.75" x14ac:dyDescent="0.25">
      <c r="A36" s="43"/>
      <c r="B36" s="43" t="s">
        <v>31</v>
      </c>
      <c r="C36" s="43"/>
      <c r="D36" s="43"/>
      <c r="E36" s="52"/>
    </row>
    <row r="37" spans="1:5" ht="15.75" x14ac:dyDescent="0.25">
      <c r="A37" s="43"/>
      <c r="B37" s="45" t="s">
        <v>30</v>
      </c>
      <c r="C37" s="43"/>
      <c r="D37" s="43"/>
      <c r="E37" s="28">
        <f>SUM(E14,E19,E21:E36)</f>
        <v>0</v>
      </c>
    </row>
    <row r="38" spans="1:5" ht="15.75" x14ac:dyDescent="0.25">
      <c r="A38" s="43"/>
      <c r="B38" s="45"/>
      <c r="C38" s="43"/>
      <c r="D38" s="43"/>
      <c r="E38" s="27"/>
    </row>
    <row r="39" spans="1:5" ht="15.75" x14ac:dyDescent="0.25">
      <c r="A39" s="45" t="s">
        <v>29</v>
      </c>
      <c r="B39" s="45"/>
      <c r="C39" s="43"/>
      <c r="D39" s="43"/>
      <c r="E39" s="16"/>
    </row>
    <row r="40" spans="1:5" ht="15.75" x14ac:dyDescent="0.25">
      <c r="A40" s="45" t="s">
        <v>28</v>
      </c>
      <c r="B40" s="43"/>
      <c r="C40" s="43"/>
      <c r="D40" s="43"/>
      <c r="E40" s="16"/>
    </row>
    <row r="41" spans="1:5" ht="15.75" x14ac:dyDescent="0.25">
      <c r="A41" s="43"/>
      <c r="B41" s="45" t="s">
        <v>10</v>
      </c>
      <c r="C41" s="43"/>
      <c r="D41" s="43"/>
      <c r="E41" s="8"/>
    </row>
    <row r="42" spans="1:5" ht="15.75" x14ac:dyDescent="0.25">
      <c r="A42" s="43"/>
      <c r="B42" s="43"/>
      <c r="C42" s="43"/>
      <c r="D42" s="43" t="s">
        <v>26</v>
      </c>
    </row>
    <row r="43" spans="1:5" ht="15.75" x14ac:dyDescent="0.25">
      <c r="A43" s="43"/>
      <c r="B43" s="43"/>
      <c r="C43" s="43"/>
      <c r="D43" s="43" t="s">
        <v>25</v>
      </c>
    </row>
    <row r="44" spans="1:5" ht="15.75" x14ac:dyDescent="0.25">
      <c r="A44" s="43"/>
      <c r="B44" s="43"/>
      <c r="C44" s="43"/>
      <c r="D44" s="43" t="s">
        <v>2</v>
      </c>
    </row>
    <row r="45" spans="1:5" ht="15.75" x14ac:dyDescent="0.25">
      <c r="A45" s="43"/>
      <c r="B45" s="45" t="s">
        <v>9</v>
      </c>
      <c r="C45" s="43"/>
      <c r="D45" s="43"/>
      <c r="E45" s="8"/>
    </row>
    <row r="46" spans="1:5" ht="15.75" x14ac:dyDescent="0.25">
      <c r="A46" s="43"/>
      <c r="B46" s="43"/>
      <c r="C46" s="54"/>
      <c r="D46" s="43" t="s">
        <v>26</v>
      </c>
    </row>
    <row r="47" spans="1:5" ht="15.75" x14ac:dyDescent="0.25">
      <c r="A47" s="43"/>
      <c r="B47" s="43"/>
      <c r="C47" s="43"/>
      <c r="D47" s="43" t="s">
        <v>25</v>
      </c>
    </row>
    <row r="48" spans="1:5" ht="15.75" x14ac:dyDescent="0.25">
      <c r="A48" s="43"/>
      <c r="B48" s="43"/>
      <c r="C48" s="43"/>
      <c r="D48" s="43" t="s">
        <v>2</v>
      </c>
    </row>
    <row r="49" spans="1:5" ht="15.75" x14ac:dyDescent="0.25">
      <c r="A49" s="43"/>
      <c r="B49" s="45" t="s">
        <v>8</v>
      </c>
      <c r="C49" s="43"/>
      <c r="D49" s="43"/>
      <c r="E49" s="10"/>
    </row>
    <row r="50" spans="1:5" ht="15.75" x14ac:dyDescent="0.25">
      <c r="A50" s="55"/>
      <c r="B50" s="55"/>
      <c r="C50" s="55"/>
      <c r="D50" s="43" t="s">
        <v>26</v>
      </c>
    </row>
    <row r="51" spans="1:5" ht="15.75" x14ac:dyDescent="0.25">
      <c r="A51" s="43"/>
      <c r="B51" s="43"/>
      <c r="C51" s="43"/>
      <c r="D51" s="43" t="s">
        <v>25</v>
      </c>
    </row>
    <row r="52" spans="1:5" ht="15.75" x14ac:dyDescent="0.25">
      <c r="A52" s="43"/>
      <c r="B52" s="43"/>
      <c r="C52" s="43"/>
      <c r="D52" s="43" t="s">
        <v>2</v>
      </c>
    </row>
    <row r="53" spans="1:5" ht="15.75" x14ac:dyDescent="0.25">
      <c r="A53" s="43"/>
      <c r="B53" s="45" t="s">
        <v>7</v>
      </c>
      <c r="C53" s="43"/>
      <c r="D53" s="43"/>
      <c r="E53" s="10"/>
    </row>
    <row r="54" spans="1:5" ht="15.75" x14ac:dyDescent="0.25">
      <c r="A54" s="43"/>
      <c r="B54" s="43"/>
      <c r="C54" s="43"/>
      <c r="D54" s="43" t="s">
        <v>26</v>
      </c>
    </row>
    <row r="55" spans="1:5" ht="15.75" x14ac:dyDescent="0.25">
      <c r="A55" s="43"/>
      <c r="B55" s="43"/>
      <c r="C55" s="43"/>
      <c r="D55" s="43" t="s">
        <v>25</v>
      </c>
      <c r="E55" s="50"/>
    </row>
    <row r="56" spans="1:5" ht="15.75" x14ac:dyDescent="0.25">
      <c r="A56" s="43"/>
      <c r="B56" s="43"/>
      <c r="C56" s="54"/>
      <c r="D56" s="43" t="s">
        <v>2</v>
      </c>
      <c r="E56" s="56"/>
    </row>
    <row r="57" spans="1:5" ht="15.75" x14ac:dyDescent="0.25">
      <c r="A57" s="43"/>
      <c r="B57" s="45" t="s">
        <v>6</v>
      </c>
      <c r="C57" s="43"/>
      <c r="D57" s="43"/>
      <c r="E57" s="25"/>
    </row>
    <row r="58" spans="1:5" ht="15.75" x14ac:dyDescent="0.25">
      <c r="A58" s="43"/>
      <c r="B58" s="43"/>
      <c r="C58" s="43"/>
      <c r="D58" s="43" t="s">
        <v>26</v>
      </c>
      <c r="E58" s="53"/>
    </row>
    <row r="59" spans="1:5" ht="15.75" x14ac:dyDescent="0.25">
      <c r="A59" s="43"/>
      <c r="B59" s="43"/>
      <c r="C59" s="43"/>
      <c r="D59" s="43" t="s">
        <v>25</v>
      </c>
      <c r="E59" s="67"/>
    </row>
    <row r="60" spans="1:5" ht="15.75" x14ac:dyDescent="0.25">
      <c r="A60" s="43"/>
      <c r="B60" s="43"/>
      <c r="C60" s="43"/>
      <c r="D60" s="43" t="s">
        <v>2</v>
      </c>
      <c r="E60" s="53"/>
    </row>
    <row r="61" spans="1:5" ht="15.75" x14ac:dyDescent="0.25">
      <c r="A61" s="43"/>
      <c r="B61" s="45" t="s">
        <v>5</v>
      </c>
      <c r="C61" s="43"/>
      <c r="D61" s="43"/>
      <c r="E61" s="25"/>
    </row>
    <row r="62" spans="1:5" ht="15.75" x14ac:dyDescent="0.25">
      <c r="A62" s="43"/>
      <c r="B62" s="43"/>
      <c r="C62" s="43"/>
      <c r="D62" s="43" t="s">
        <v>26</v>
      </c>
    </row>
    <row r="63" spans="1:5" ht="15.75" x14ac:dyDescent="0.25">
      <c r="A63" s="43"/>
      <c r="B63" s="45"/>
      <c r="C63" s="43"/>
      <c r="D63" s="43" t="s">
        <v>25</v>
      </c>
    </row>
    <row r="64" spans="1:5" ht="15.75" x14ac:dyDescent="0.25">
      <c r="A64" s="43"/>
      <c r="B64" s="43"/>
      <c r="C64" s="43"/>
      <c r="D64" s="43" t="s">
        <v>2</v>
      </c>
    </row>
    <row r="65" spans="1:5" ht="15.75" x14ac:dyDescent="0.25">
      <c r="A65" s="43"/>
      <c r="B65" s="45" t="s">
        <v>4</v>
      </c>
      <c r="C65" s="43"/>
      <c r="D65" s="43"/>
      <c r="E65" s="10"/>
    </row>
    <row r="66" spans="1:5" ht="15.75" x14ac:dyDescent="0.25">
      <c r="A66" s="43"/>
      <c r="B66" s="43"/>
      <c r="C66" s="43"/>
      <c r="D66" s="43" t="s">
        <v>26</v>
      </c>
    </row>
    <row r="67" spans="1:5" ht="15.75" x14ac:dyDescent="0.25">
      <c r="A67" s="43"/>
      <c r="B67" s="43"/>
      <c r="C67" s="43"/>
      <c r="D67" s="43" t="s">
        <v>25</v>
      </c>
    </row>
    <row r="68" spans="1:5" ht="15.75" x14ac:dyDescent="0.25">
      <c r="A68" s="43"/>
      <c r="B68" s="43"/>
      <c r="C68" s="43"/>
      <c r="D68" s="43" t="s">
        <v>2</v>
      </c>
    </row>
    <row r="69" spans="1:5" ht="15.75" x14ac:dyDescent="0.25">
      <c r="A69" s="43"/>
      <c r="B69" s="45" t="s">
        <v>27</v>
      </c>
      <c r="C69" s="43"/>
      <c r="D69" s="43"/>
      <c r="E69" s="8"/>
    </row>
    <row r="70" spans="1:5" ht="15.75" x14ac:dyDescent="0.25">
      <c r="A70" s="43"/>
      <c r="B70" s="43"/>
      <c r="C70" s="43"/>
      <c r="D70" s="43" t="s">
        <v>26</v>
      </c>
      <c r="E70" s="16"/>
    </row>
    <row r="71" spans="1:5" ht="15.75" x14ac:dyDescent="0.25">
      <c r="A71" s="43"/>
      <c r="B71" s="43"/>
      <c r="C71" s="43"/>
      <c r="D71" s="43" t="s">
        <v>25</v>
      </c>
      <c r="E71" s="16"/>
    </row>
    <row r="72" spans="1:5" ht="15.75" x14ac:dyDescent="0.25">
      <c r="A72" s="43"/>
      <c r="B72" s="43"/>
      <c r="C72" s="43"/>
      <c r="D72" s="43" t="s">
        <v>2</v>
      </c>
      <c r="E72" s="24"/>
    </row>
    <row r="73" spans="1:5" ht="15.75" x14ac:dyDescent="0.25">
      <c r="A73" s="43"/>
      <c r="B73" s="45" t="s">
        <v>24</v>
      </c>
      <c r="C73" s="43"/>
      <c r="D73" s="43"/>
      <c r="E73" s="8"/>
    </row>
    <row r="74" spans="1:5" ht="15.75" x14ac:dyDescent="0.25">
      <c r="A74" s="43"/>
      <c r="B74" s="43"/>
      <c r="C74" s="43" t="s">
        <v>23</v>
      </c>
      <c r="D74" s="43"/>
      <c r="E74" s="16"/>
    </row>
    <row r="75" spans="1:5" ht="15.75" x14ac:dyDescent="0.25">
      <c r="A75" s="43"/>
      <c r="B75" s="43"/>
      <c r="C75" s="43"/>
      <c r="D75" s="43" t="s">
        <v>22</v>
      </c>
      <c r="E75" s="50"/>
    </row>
    <row r="76" spans="1:5" ht="15.75" x14ac:dyDescent="0.25">
      <c r="A76" s="43"/>
      <c r="B76" s="43"/>
      <c r="C76" s="43"/>
      <c r="D76" s="43" t="s">
        <v>21</v>
      </c>
      <c r="E76" s="71"/>
    </row>
    <row r="77" spans="1:5" ht="15.75" x14ac:dyDescent="0.25">
      <c r="A77" s="43"/>
      <c r="B77" s="43"/>
      <c r="C77" s="57" t="s">
        <v>20</v>
      </c>
      <c r="D77" s="43"/>
      <c r="E77" s="16"/>
    </row>
    <row r="78" spans="1:5" ht="15.75" x14ac:dyDescent="0.25">
      <c r="A78" s="43"/>
      <c r="B78" s="43"/>
      <c r="C78" s="43"/>
      <c r="D78" s="43" t="s">
        <v>14</v>
      </c>
    </row>
    <row r="79" spans="1:5" ht="15.75" x14ac:dyDescent="0.25">
      <c r="A79" s="43"/>
      <c r="B79" s="43"/>
      <c r="C79" s="43"/>
      <c r="D79" s="43" t="s">
        <v>13</v>
      </c>
      <c r="E79" s="50"/>
    </row>
    <row r="80" spans="1:5" ht="15.75" x14ac:dyDescent="0.25">
      <c r="A80" s="43"/>
      <c r="B80" s="43"/>
      <c r="C80" s="43" t="s">
        <v>19</v>
      </c>
      <c r="D80" s="43"/>
      <c r="E80" s="17"/>
    </row>
    <row r="81" spans="1:9" ht="15.75" x14ac:dyDescent="0.25">
      <c r="A81" s="43"/>
      <c r="B81" s="43"/>
      <c r="C81" s="43"/>
      <c r="D81" s="57" t="s">
        <v>14</v>
      </c>
      <c r="F81" s="59"/>
    </row>
    <row r="82" spans="1:9" ht="15.75" x14ac:dyDescent="0.25">
      <c r="A82" s="43"/>
      <c r="B82" s="43"/>
      <c r="C82" s="43"/>
      <c r="D82" s="57" t="s">
        <v>13</v>
      </c>
    </row>
    <row r="83" spans="1:9" ht="15.75" x14ac:dyDescent="0.25">
      <c r="A83" s="43"/>
      <c r="B83" s="43"/>
      <c r="C83" s="43" t="s">
        <v>18</v>
      </c>
      <c r="D83" s="43"/>
    </row>
    <row r="84" spans="1:9" ht="15.75" x14ac:dyDescent="0.25">
      <c r="A84" s="43"/>
      <c r="B84" s="43"/>
      <c r="C84" s="43"/>
      <c r="D84" s="43" t="s">
        <v>14</v>
      </c>
      <c r="E84" s="21"/>
    </row>
    <row r="85" spans="1:9" ht="15.75" x14ac:dyDescent="0.25">
      <c r="A85" s="43"/>
      <c r="B85" s="43"/>
      <c r="C85" s="43"/>
      <c r="D85" s="43" t="s">
        <v>13</v>
      </c>
      <c r="E85" s="21"/>
    </row>
    <row r="86" spans="1:9" ht="15.75" x14ac:dyDescent="0.25">
      <c r="A86" s="43"/>
      <c r="B86" s="43"/>
      <c r="C86" s="43" t="s">
        <v>17</v>
      </c>
      <c r="D86" s="43"/>
      <c r="E86" s="16"/>
    </row>
    <row r="87" spans="1:9" ht="15.75" x14ac:dyDescent="0.25">
      <c r="A87" s="43"/>
      <c r="B87" s="43"/>
      <c r="C87" s="43"/>
      <c r="D87" s="43" t="s">
        <v>14</v>
      </c>
    </row>
    <row r="88" spans="1:9" ht="15.75" x14ac:dyDescent="0.25">
      <c r="A88" s="43"/>
      <c r="B88" s="43"/>
      <c r="C88" s="43"/>
      <c r="D88" s="43" t="s">
        <v>13</v>
      </c>
    </row>
    <row r="89" spans="1:9" ht="15.75" x14ac:dyDescent="0.25">
      <c r="A89" s="43"/>
      <c r="B89" s="43"/>
      <c r="C89" s="43" t="s">
        <v>16</v>
      </c>
      <c r="D89" s="43"/>
      <c r="E89" s="16"/>
    </row>
    <row r="90" spans="1:9" ht="15.75" x14ac:dyDescent="0.25">
      <c r="A90" s="43"/>
      <c r="B90" s="43"/>
      <c r="C90" s="43"/>
      <c r="D90" s="43" t="s">
        <v>15</v>
      </c>
    </row>
    <row r="91" spans="1:9" ht="15.75" x14ac:dyDescent="0.25">
      <c r="A91" s="43"/>
      <c r="B91" s="43"/>
      <c r="C91" s="43"/>
      <c r="D91" s="43" t="s">
        <v>14</v>
      </c>
    </row>
    <row r="92" spans="1:9" ht="15.75" x14ac:dyDescent="0.25">
      <c r="A92" s="43"/>
      <c r="B92" s="43"/>
      <c r="C92" s="43"/>
      <c r="D92" s="43" t="s">
        <v>13</v>
      </c>
      <c r="E92" s="56"/>
    </row>
    <row r="93" spans="1:9" ht="15.75" x14ac:dyDescent="0.25">
      <c r="A93" s="45" t="s">
        <v>12</v>
      </c>
      <c r="D93" s="43"/>
      <c r="E93" s="19">
        <f>SUM(E41:E92)</f>
        <v>0</v>
      </c>
    </row>
    <row r="94" spans="1:9" ht="15.75" x14ac:dyDescent="0.25">
      <c r="A94" s="45" t="s">
        <v>11</v>
      </c>
      <c r="B94" s="43"/>
      <c r="C94" s="45"/>
      <c r="D94" s="57"/>
      <c r="E94" s="16"/>
    </row>
    <row r="95" spans="1:9" ht="15.75" x14ac:dyDescent="0.25">
      <c r="A95" s="43"/>
      <c r="B95" s="45" t="s">
        <v>10</v>
      </c>
      <c r="C95" s="43"/>
      <c r="D95" s="43"/>
      <c r="E95" s="17"/>
      <c r="H95" s="60"/>
      <c r="I95" s="46"/>
    </row>
    <row r="96" spans="1:9" ht="15.75" x14ac:dyDescent="0.25">
      <c r="A96" s="43"/>
      <c r="B96" s="43"/>
      <c r="C96" s="43"/>
      <c r="D96" s="43" t="s">
        <v>2</v>
      </c>
      <c r="F96" s="60"/>
      <c r="G96" s="43"/>
      <c r="I96" s="46"/>
    </row>
    <row r="97" spans="1:9" ht="15.75" x14ac:dyDescent="0.25">
      <c r="A97" s="43"/>
      <c r="B97" s="45" t="s">
        <v>9</v>
      </c>
      <c r="C97" s="43"/>
      <c r="D97" s="43"/>
      <c r="E97" s="16"/>
      <c r="F97" s="60"/>
      <c r="G97" s="43"/>
      <c r="H97" s="60"/>
      <c r="I97" s="46"/>
    </row>
    <row r="98" spans="1:9" ht="15.75" x14ac:dyDescent="0.25">
      <c r="B98" s="43"/>
      <c r="C98" s="43"/>
      <c r="D98" s="43" t="s">
        <v>2</v>
      </c>
      <c r="E98" s="50"/>
    </row>
    <row r="99" spans="1:9" ht="15.75" customHeight="1" x14ac:dyDescent="0.25">
      <c r="B99" s="45" t="s">
        <v>8</v>
      </c>
      <c r="C99" s="43"/>
      <c r="D99" s="43"/>
      <c r="E99" s="8"/>
    </row>
    <row r="100" spans="1:9" ht="15.75" customHeight="1" x14ac:dyDescent="0.25">
      <c r="B100" s="43"/>
      <c r="C100" s="43"/>
      <c r="D100" s="43" t="s">
        <v>2</v>
      </c>
    </row>
    <row r="101" spans="1:9" ht="15.75" customHeight="1" x14ac:dyDescent="0.25">
      <c r="B101" s="45" t="s">
        <v>7</v>
      </c>
      <c r="C101" s="43"/>
      <c r="D101" s="43"/>
      <c r="E101" s="8"/>
    </row>
    <row r="102" spans="1:9" ht="15.75" x14ac:dyDescent="0.25">
      <c r="B102" s="43"/>
      <c r="C102" s="54"/>
      <c r="D102" s="43" t="s">
        <v>2</v>
      </c>
      <c r="E102" s="10"/>
    </row>
    <row r="103" spans="1:9" ht="15.75" x14ac:dyDescent="0.25">
      <c r="B103" s="45" t="s">
        <v>6</v>
      </c>
      <c r="C103" s="43"/>
      <c r="D103" s="43"/>
      <c r="E103" s="8"/>
    </row>
    <row r="104" spans="1:9" ht="15.75" x14ac:dyDescent="0.25">
      <c r="B104" s="43"/>
      <c r="C104" s="43"/>
      <c r="D104" s="43" t="s">
        <v>2</v>
      </c>
      <c r="E104" s="53"/>
    </row>
    <row r="105" spans="1:9" ht="15.75" x14ac:dyDescent="0.25">
      <c r="B105" s="45" t="s">
        <v>5</v>
      </c>
      <c r="C105" s="43"/>
      <c r="D105" s="43"/>
    </row>
    <row r="106" spans="1:9" ht="15.75" x14ac:dyDescent="0.25">
      <c r="B106" s="43"/>
      <c r="C106" s="43"/>
      <c r="D106" s="43" t="s">
        <v>2</v>
      </c>
      <c r="E106" s="8"/>
    </row>
    <row r="107" spans="1:9" ht="15.75" x14ac:dyDescent="0.25">
      <c r="B107" s="45" t="s">
        <v>4</v>
      </c>
      <c r="C107" s="43"/>
      <c r="D107" s="43"/>
      <c r="E107" s="8"/>
    </row>
    <row r="108" spans="1:9" ht="15.75" x14ac:dyDescent="0.25">
      <c r="B108" s="43"/>
      <c r="C108" s="43"/>
      <c r="D108" s="43" t="s">
        <v>2</v>
      </c>
    </row>
    <row r="109" spans="1:9" ht="15.75" x14ac:dyDescent="0.25">
      <c r="A109" s="45"/>
      <c r="B109" s="45" t="s">
        <v>3</v>
      </c>
      <c r="C109" s="43"/>
      <c r="D109" s="43"/>
      <c r="E109" s="8"/>
    </row>
    <row r="110" spans="1:9" ht="15.75" x14ac:dyDescent="0.25">
      <c r="B110" s="43"/>
      <c r="C110" s="43"/>
      <c r="D110" s="43" t="s">
        <v>2</v>
      </c>
      <c r="F110" s="62"/>
    </row>
    <row r="111" spans="1:9" ht="15.75" x14ac:dyDescent="0.25">
      <c r="A111" s="45" t="s">
        <v>1</v>
      </c>
      <c r="E111" s="4">
        <f>SUM(E96,E98,E100,E102,E104,E106,E108,E110)</f>
        <v>0</v>
      </c>
    </row>
    <row r="112" spans="1:9" ht="30" customHeight="1" x14ac:dyDescent="0.35">
      <c r="A112" s="63" t="s">
        <v>0</v>
      </c>
      <c r="B112" s="64"/>
      <c r="C112" s="64"/>
      <c r="D112" s="64"/>
      <c r="E112" s="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4EA03-C681-47D3-8811-BA6711994ED4}">
  <dimension ref="A1:I112"/>
  <sheetViews>
    <sheetView topLeftCell="A9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2" customWidth="1"/>
    <col min="4" max="4" width="50.7109375" style="12" customWidth="1"/>
    <col min="5" max="5" width="30.7109375" style="12" customWidth="1"/>
    <col min="6" max="9" width="20.7109375" style="12" customWidth="1"/>
    <col min="10" max="16384" width="9.140625" style="12"/>
  </cols>
  <sheetData>
    <row r="1" spans="1:9" ht="15.75" x14ac:dyDescent="0.25">
      <c r="A1" s="92" t="s">
        <v>69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63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62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43"/>
      <c r="B5" s="43"/>
      <c r="C5" s="43"/>
      <c r="D5" s="43"/>
      <c r="E5" s="44"/>
      <c r="F5" s="44"/>
      <c r="G5" s="44"/>
      <c r="H5" s="37"/>
      <c r="I5" s="37"/>
    </row>
    <row r="6" spans="1:9" ht="15.75" customHeight="1" x14ac:dyDescent="0.25">
      <c r="A6" s="92" t="s">
        <v>61</v>
      </c>
      <c r="B6" s="92"/>
      <c r="C6" s="92"/>
      <c r="D6" s="92"/>
      <c r="E6" s="94" t="s">
        <v>60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45" t="s">
        <v>59</v>
      </c>
      <c r="B8" s="43"/>
      <c r="C8" s="43"/>
      <c r="D8" s="43"/>
      <c r="E8" s="46"/>
    </row>
    <row r="9" spans="1:9" ht="15.75" x14ac:dyDescent="0.25">
      <c r="A9" s="43"/>
      <c r="B9" s="43" t="s">
        <v>58</v>
      </c>
      <c r="C9" s="43"/>
      <c r="D9" s="43"/>
      <c r="E9" s="46"/>
    </row>
    <row r="10" spans="1:9" ht="15.75" x14ac:dyDescent="0.25">
      <c r="A10" s="43"/>
      <c r="B10" s="43"/>
      <c r="C10" s="43" t="s">
        <v>57</v>
      </c>
      <c r="D10" s="43"/>
    </row>
    <row r="11" spans="1:9" ht="15.75" customHeight="1" x14ac:dyDescent="0.25">
      <c r="A11" s="43"/>
      <c r="B11" s="43"/>
      <c r="C11" s="43"/>
      <c r="D11" s="43" t="s">
        <v>56</v>
      </c>
      <c r="E11" s="73">
        <f>6189196.57+5196522.99</f>
        <v>11385719.560000001</v>
      </c>
    </row>
    <row r="12" spans="1:9" ht="15.75" x14ac:dyDescent="0.25">
      <c r="A12" s="43"/>
      <c r="B12" s="43"/>
      <c r="C12" s="43"/>
      <c r="D12" s="43" t="s">
        <v>55</v>
      </c>
      <c r="E12" s="73">
        <v>996298.97</v>
      </c>
    </row>
    <row r="13" spans="1:9" ht="15.75" x14ac:dyDescent="0.25">
      <c r="A13" s="43"/>
      <c r="B13" s="43"/>
      <c r="C13" s="43"/>
      <c r="D13" s="43" t="s">
        <v>54</v>
      </c>
      <c r="E13" s="73">
        <f>1122849.72+1066397.89</f>
        <v>2189247.61</v>
      </c>
    </row>
    <row r="14" spans="1:9" ht="15.75" x14ac:dyDescent="0.25">
      <c r="A14" s="43"/>
      <c r="B14" s="43"/>
      <c r="C14" s="43" t="s">
        <v>53</v>
      </c>
      <c r="D14" s="43"/>
      <c r="E14" s="28">
        <f>SUM(E11:E13)</f>
        <v>14571266.140000001</v>
      </c>
    </row>
    <row r="15" spans="1:9" ht="15.75" x14ac:dyDescent="0.25">
      <c r="A15" s="43"/>
      <c r="B15" s="43"/>
      <c r="C15" s="43" t="s">
        <v>52</v>
      </c>
      <c r="D15" s="43"/>
      <c r="E15" s="33"/>
    </row>
    <row r="16" spans="1:9" ht="15.75" x14ac:dyDescent="0.25">
      <c r="A16" s="43"/>
      <c r="B16" s="43"/>
      <c r="C16" s="43"/>
      <c r="D16" s="43" t="s">
        <v>51</v>
      </c>
      <c r="E16" s="74">
        <v>8212939.7700000005</v>
      </c>
    </row>
    <row r="17" spans="1:5" ht="15.75" x14ac:dyDescent="0.25">
      <c r="A17" s="43"/>
      <c r="B17" s="43"/>
      <c r="C17" s="43"/>
      <c r="D17" s="43" t="s">
        <v>50</v>
      </c>
      <c r="E17" s="74">
        <f>16283461.84-810000+30104.25</f>
        <v>15503566.09</v>
      </c>
    </row>
    <row r="18" spans="1:5" ht="15.75" x14ac:dyDescent="0.25">
      <c r="A18" s="43"/>
      <c r="B18" s="43"/>
      <c r="C18" s="49"/>
      <c r="D18" s="43" t="s">
        <v>49</v>
      </c>
      <c r="E18" s="74">
        <f>666262.33+14760.11</f>
        <v>681022.44</v>
      </c>
    </row>
    <row r="19" spans="1:5" ht="15.75" x14ac:dyDescent="0.25">
      <c r="A19" s="43"/>
      <c r="B19" s="43"/>
      <c r="C19" s="43" t="s">
        <v>48</v>
      </c>
      <c r="D19" s="43"/>
      <c r="E19" s="28">
        <f>SUM(E16:E18)</f>
        <v>24397528.300000001</v>
      </c>
    </row>
    <row r="20" spans="1:5" ht="15.75" x14ac:dyDescent="0.25">
      <c r="A20" s="43"/>
      <c r="B20" s="43" t="s">
        <v>47</v>
      </c>
      <c r="C20" s="43"/>
      <c r="D20" s="43"/>
      <c r="E20" s="8"/>
    </row>
    <row r="21" spans="1:5" ht="15.75" x14ac:dyDescent="0.25">
      <c r="A21" s="43"/>
      <c r="B21" s="43"/>
      <c r="C21" s="43" t="s">
        <v>46</v>
      </c>
      <c r="D21" s="43"/>
      <c r="E21" s="73">
        <v>341231648</v>
      </c>
    </row>
    <row r="22" spans="1:5" ht="15.75" x14ac:dyDescent="0.25">
      <c r="A22" s="43"/>
      <c r="B22" s="43"/>
      <c r="C22" s="43" t="s">
        <v>45</v>
      </c>
      <c r="D22" s="43"/>
      <c r="E22" s="12">
        <v>0</v>
      </c>
    </row>
    <row r="23" spans="1:5" ht="15.75" x14ac:dyDescent="0.25">
      <c r="A23" s="43"/>
      <c r="B23" s="43"/>
      <c r="C23" s="43" t="s">
        <v>44</v>
      </c>
      <c r="D23" s="43"/>
      <c r="E23" s="17"/>
    </row>
    <row r="24" spans="1:5" ht="15.75" x14ac:dyDescent="0.25">
      <c r="A24" s="43"/>
      <c r="B24" s="43"/>
      <c r="C24" s="43"/>
      <c r="D24" s="43" t="s">
        <v>43</v>
      </c>
      <c r="E24" s="51">
        <v>0</v>
      </c>
    </row>
    <row r="25" spans="1:5" ht="15.75" x14ac:dyDescent="0.25">
      <c r="A25" s="43"/>
      <c r="B25" s="43"/>
      <c r="C25" s="43"/>
      <c r="D25" s="43" t="s">
        <v>42</v>
      </c>
      <c r="E25" s="16">
        <v>0</v>
      </c>
    </row>
    <row r="26" spans="1:5" ht="15.75" x14ac:dyDescent="0.25">
      <c r="A26" s="43"/>
      <c r="B26" s="43"/>
      <c r="C26" s="43"/>
      <c r="D26" s="43" t="s">
        <v>41</v>
      </c>
      <c r="E26" s="50">
        <v>0</v>
      </c>
    </row>
    <row r="27" spans="1:5" ht="15.75" x14ac:dyDescent="0.25">
      <c r="A27" s="43"/>
      <c r="B27" s="43"/>
      <c r="C27" s="43"/>
      <c r="D27" s="43" t="s">
        <v>40</v>
      </c>
      <c r="E27" s="51">
        <v>0</v>
      </c>
    </row>
    <row r="28" spans="1:5" ht="15.75" x14ac:dyDescent="0.25">
      <c r="A28" s="43"/>
      <c r="B28" s="43"/>
      <c r="C28" s="43" t="s">
        <v>39</v>
      </c>
      <c r="D28" s="43"/>
      <c r="E28" s="31"/>
    </row>
    <row r="29" spans="1:5" ht="15.75" x14ac:dyDescent="0.25">
      <c r="A29" s="43"/>
      <c r="B29" s="43"/>
      <c r="C29" s="43"/>
      <c r="D29" s="43" t="s">
        <v>38</v>
      </c>
      <c r="E29" s="12">
        <v>0</v>
      </c>
    </row>
    <row r="30" spans="1:5" ht="15.75" x14ac:dyDescent="0.25">
      <c r="A30" s="43"/>
      <c r="B30" s="43"/>
      <c r="C30" s="43"/>
      <c r="D30" s="43" t="s">
        <v>37</v>
      </c>
      <c r="E30" s="51">
        <v>0</v>
      </c>
    </row>
    <row r="31" spans="1:5" ht="15.75" x14ac:dyDescent="0.25">
      <c r="A31" s="43"/>
      <c r="B31" s="43"/>
      <c r="C31" s="43" t="s">
        <v>36</v>
      </c>
      <c r="D31" s="43"/>
      <c r="E31" s="52">
        <v>0</v>
      </c>
    </row>
    <row r="32" spans="1:5" ht="15.75" x14ac:dyDescent="0.25">
      <c r="A32" s="43"/>
      <c r="B32" s="43"/>
      <c r="C32" s="43" t="s">
        <v>35</v>
      </c>
      <c r="D32" s="43"/>
      <c r="E32" s="8"/>
    </row>
    <row r="33" spans="1:5" ht="15.75" x14ac:dyDescent="0.25">
      <c r="A33" s="43"/>
      <c r="B33" s="43"/>
      <c r="C33" s="43"/>
      <c r="D33" s="43" t="s">
        <v>34</v>
      </c>
      <c r="E33" s="53">
        <v>0</v>
      </c>
    </row>
    <row r="34" spans="1:5" ht="15.75" x14ac:dyDescent="0.25">
      <c r="A34" s="43"/>
      <c r="B34" s="43"/>
      <c r="C34" s="43"/>
      <c r="D34" s="43" t="s">
        <v>33</v>
      </c>
      <c r="E34" s="12">
        <v>0</v>
      </c>
    </row>
    <row r="35" spans="1:5" ht="15.75" x14ac:dyDescent="0.25">
      <c r="A35" s="43"/>
      <c r="B35" s="43"/>
      <c r="C35" s="43"/>
      <c r="D35" s="43" t="s">
        <v>32</v>
      </c>
      <c r="E35" s="10">
        <v>0</v>
      </c>
    </row>
    <row r="36" spans="1:5" ht="15.75" x14ac:dyDescent="0.25">
      <c r="A36" s="43"/>
      <c r="B36" s="43" t="s">
        <v>31</v>
      </c>
      <c r="C36" s="43"/>
      <c r="D36" s="43"/>
      <c r="E36" s="52">
        <v>0</v>
      </c>
    </row>
    <row r="37" spans="1:5" ht="15.75" x14ac:dyDescent="0.25">
      <c r="A37" s="43"/>
      <c r="B37" s="45" t="s">
        <v>30</v>
      </c>
      <c r="C37" s="43"/>
      <c r="D37" s="43"/>
      <c r="E37" s="28">
        <f>SUM(E14,E19,E21:E36)</f>
        <v>380200442.44</v>
      </c>
    </row>
    <row r="38" spans="1:5" ht="15.75" x14ac:dyDescent="0.25">
      <c r="A38" s="43"/>
      <c r="B38" s="45"/>
      <c r="C38" s="43"/>
      <c r="D38" s="43"/>
      <c r="E38" s="27"/>
    </row>
    <row r="39" spans="1:5" ht="15.75" x14ac:dyDescent="0.25">
      <c r="A39" s="45" t="s">
        <v>29</v>
      </c>
      <c r="B39" s="45"/>
      <c r="C39" s="43"/>
      <c r="D39" s="43"/>
      <c r="E39" s="16"/>
    </row>
    <row r="40" spans="1:5" ht="15.75" x14ac:dyDescent="0.25">
      <c r="A40" s="45" t="s">
        <v>28</v>
      </c>
      <c r="B40" s="43"/>
      <c r="C40" s="43"/>
      <c r="D40" s="43"/>
      <c r="E40" s="16"/>
    </row>
    <row r="41" spans="1:5" ht="15.75" x14ac:dyDescent="0.25">
      <c r="A41" s="43"/>
      <c r="B41" s="45" t="s">
        <v>10</v>
      </c>
      <c r="C41" s="43"/>
      <c r="D41" s="43"/>
      <c r="E41" s="8"/>
    </row>
    <row r="42" spans="1:5" ht="15.75" x14ac:dyDescent="0.25">
      <c r="A42" s="43"/>
      <c r="B42" s="43"/>
      <c r="C42" s="43"/>
      <c r="D42" s="43" t="s">
        <v>26</v>
      </c>
      <c r="E42" s="73">
        <v>99520225.140000001</v>
      </c>
    </row>
    <row r="43" spans="1:5" ht="15.75" x14ac:dyDescent="0.25">
      <c r="A43" s="43"/>
      <c r="B43" s="43"/>
      <c r="C43" s="43"/>
      <c r="D43" s="43" t="s">
        <v>25</v>
      </c>
      <c r="E43" s="73">
        <v>68896780.319999993</v>
      </c>
    </row>
    <row r="44" spans="1:5" ht="15.75" x14ac:dyDescent="0.25">
      <c r="A44" s="43"/>
      <c r="B44" s="43"/>
      <c r="C44" s="43"/>
      <c r="D44" s="43" t="s">
        <v>2</v>
      </c>
      <c r="E44" s="73">
        <v>1529365</v>
      </c>
    </row>
    <row r="45" spans="1:5" ht="15.75" x14ac:dyDescent="0.25">
      <c r="A45" s="43"/>
      <c r="B45" s="45" t="s">
        <v>9</v>
      </c>
      <c r="C45" s="43"/>
      <c r="D45" s="43"/>
      <c r="E45" s="8"/>
    </row>
    <row r="46" spans="1:5" ht="15.75" x14ac:dyDescent="0.25">
      <c r="A46" s="43"/>
      <c r="B46" s="43"/>
      <c r="C46" s="54"/>
      <c r="D46" s="43" t="s">
        <v>26</v>
      </c>
      <c r="E46" s="75">
        <v>1529190.97</v>
      </c>
    </row>
    <row r="47" spans="1:5" ht="15.75" x14ac:dyDescent="0.25">
      <c r="A47" s="43"/>
      <c r="B47" s="43"/>
      <c r="C47" s="43"/>
      <c r="D47" s="43" t="s">
        <v>25</v>
      </c>
      <c r="E47" s="75">
        <v>947193.47</v>
      </c>
    </row>
    <row r="48" spans="1:5" ht="15.75" x14ac:dyDescent="0.25">
      <c r="A48" s="43"/>
      <c r="B48" s="43"/>
      <c r="C48" s="43"/>
      <c r="D48" s="43" t="s">
        <v>2</v>
      </c>
      <c r="E48" s="12">
        <v>0</v>
      </c>
    </row>
    <row r="49" spans="1:5" ht="15.75" x14ac:dyDescent="0.25">
      <c r="A49" s="43"/>
      <c r="B49" s="45" t="s">
        <v>8</v>
      </c>
      <c r="C49" s="43"/>
      <c r="D49" s="43"/>
      <c r="E49" s="10"/>
    </row>
    <row r="50" spans="1:5" ht="15.75" x14ac:dyDescent="0.25">
      <c r="A50" s="55"/>
      <c r="B50" s="55"/>
      <c r="C50" s="55"/>
      <c r="D50" s="43" t="s">
        <v>26</v>
      </c>
      <c r="E50" s="76">
        <v>14331976.609999999</v>
      </c>
    </row>
    <row r="51" spans="1:5" ht="15.75" x14ac:dyDescent="0.25">
      <c r="A51" s="43"/>
      <c r="B51" s="43"/>
      <c r="C51" s="43"/>
      <c r="D51" s="43" t="s">
        <v>25</v>
      </c>
      <c r="E51" s="73">
        <v>2216573.04</v>
      </c>
    </row>
    <row r="52" spans="1:5" ht="15.75" x14ac:dyDescent="0.25">
      <c r="A52" s="43"/>
      <c r="B52" s="43"/>
      <c r="C52" s="43"/>
      <c r="D52" s="43" t="s">
        <v>2</v>
      </c>
      <c r="E52" s="12">
        <v>0</v>
      </c>
    </row>
    <row r="53" spans="1:5" ht="15.75" x14ac:dyDescent="0.25">
      <c r="A53" s="43"/>
      <c r="B53" s="45" t="s">
        <v>7</v>
      </c>
      <c r="C53" s="43"/>
      <c r="D53" s="43"/>
      <c r="E53" s="10"/>
    </row>
    <row r="54" spans="1:5" ht="15.75" x14ac:dyDescent="0.25">
      <c r="A54" s="43"/>
      <c r="B54" s="43"/>
      <c r="C54" s="43"/>
      <c r="D54" s="43" t="s">
        <v>26</v>
      </c>
      <c r="E54" s="12">
        <v>0</v>
      </c>
    </row>
    <row r="55" spans="1:5" ht="15.75" x14ac:dyDescent="0.25">
      <c r="A55" s="43"/>
      <c r="B55" s="43"/>
      <c r="C55" s="43"/>
      <c r="D55" s="43" t="s">
        <v>25</v>
      </c>
      <c r="E55" s="50">
        <v>0</v>
      </c>
    </row>
    <row r="56" spans="1:5" ht="15.75" x14ac:dyDescent="0.25">
      <c r="A56" s="43"/>
      <c r="B56" s="43"/>
      <c r="C56" s="54"/>
      <c r="D56" s="43" t="s">
        <v>2</v>
      </c>
      <c r="E56" s="56">
        <v>0</v>
      </c>
    </row>
    <row r="57" spans="1:5" ht="15.75" x14ac:dyDescent="0.25">
      <c r="A57" s="43"/>
      <c r="B57" s="45" t="s">
        <v>6</v>
      </c>
      <c r="C57" s="43"/>
      <c r="D57" s="43"/>
      <c r="E57" s="25"/>
    </row>
    <row r="58" spans="1:5" ht="15.75" x14ac:dyDescent="0.25">
      <c r="A58" s="43"/>
      <c r="B58" s="43"/>
      <c r="C58" s="43"/>
      <c r="D58" s="43" t="s">
        <v>26</v>
      </c>
      <c r="E58" s="53">
        <v>0</v>
      </c>
    </row>
    <row r="59" spans="1:5" ht="15.75" x14ac:dyDescent="0.25">
      <c r="A59" s="43"/>
      <c r="B59" s="43"/>
      <c r="C59" s="43"/>
      <c r="D59" s="43" t="s">
        <v>25</v>
      </c>
      <c r="E59" s="67">
        <v>0</v>
      </c>
    </row>
    <row r="60" spans="1:5" ht="15.75" x14ac:dyDescent="0.25">
      <c r="A60" s="43"/>
      <c r="B60" s="43"/>
      <c r="C60" s="43"/>
      <c r="D60" s="43" t="s">
        <v>2</v>
      </c>
      <c r="E60" s="53">
        <v>0</v>
      </c>
    </row>
    <row r="61" spans="1:5" ht="15.75" x14ac:dyDescent="0.25">
      <c r="A61" s="43"/>
      <c r="B61" s="45" t="s">
        <v>5</v>
      </c>
      <c r="C61" s="43"/>
      <c r="D61" s="43"/>
      <c r="E61" s="25"/>
    </row>
    <row r="62" spans="1:5" ht="15.75" x14ac:dyDescent="0.25">
      <c r="A62" s="43"/>
      <c r="B62" s="43"/>
      <c r="C62" s="43"/>
      <c r="D62" s="43" t="s">
        <v>26</v>
      </c>
      <c r="E62" s="77">
        <v>5003546.3899999997</v>
      </c>
    </row>
    <row r="63" spans="1:5" ht="15.75" x14ac:dyDescent="0.25">
      <c r="A63" s="43"/>
      <c r="B63" s="45"/>
      <c r="C63" s="43"/>
      <c r="D63" s="43" t="s">
        <v>25</v>
      </c>
      <c r="E63" s="75">
        <v>4506520.76</v>
      </c>
    </row>
    <row r="64" spans="1:5" ht="15.75" x14ac:dyDescent="0.25">
      <c r="A64" s="43"/>
      <c r="B64" s="43"/>
      <c r="C64" s="43"/>
      <c r="D64" s="43" t="s">
        <v>2</v>
      </c>
      <c r="E64" s="12">
        <v>0</v>
      </c>
    </row>
    <row r="65" spans="1:5" ht="15.75" x14ac:dyDescent="0.25">
      <c r="A65" s="43"/>
      <c r="B65" s="45" t="s">
        <v>4</v>
      </c>
      <c r="C65" s="43"/>
      <c r="D65" s="43"/>
      <c r="E65" s="10"/>
    </row>
    <row r="66" spans="1:5" ht="15.75" x14ac:dyDescent="0.25">
      <c r="A66" s="43"/>
      <c r="B66" s="43"/>
      <c r="C66" s="43"/>
      <c r="D66" s="43" t="s">
        <v>26</v>
      </c>
      <c r="E66" s="75">
        <v>23986921.68</v>
      </c>
    </row>
    <row r="67" spans="1:5" ht="15.75" x14ac:dyDescent="0.25">
      <c r="A67" s="43"/>
      <c r="B67" s="43"/>
      <c r="C67" s="43"/>
      <c r="D67" s="43" t="s">
        <v>25</v>
      </c>
      <c r="E67" s="75">
        <v>13420443.42</v>
      </c>
    </row>
    <row r="68" spans="1:5" ht="15.75" x14ac:dyDescent="0.25">
      <c r="A68" s="43"/>
      <c r="B68" s="43"/>
      <c r="C68" s="43"/>
      <c r="D68" s="43" t="s">
        <v>2</v>
      </c>
      <c r="E68" s="75">
        <v>283800</v>
      </c>
    </row>
    <row r="69" spans="1:5" ht="15.75" x14ac:dyDescent="0.25">
      <c r="A69" s="43"/>
      <c r="B69" s="45" t="s">
        <v>27</v>
      </c>
      <c r="C69" s="43"/>
      <c r="D69" s="43"/>
      <c r="E69" s="8"/>
    </row>
    <row r="70" spans="1:5" ht="15.75" x14ac:dyDescent="0.25">
      <c r="A70" s="43"/>
      <c r="B70" s="43"/>
      <c r="C70" s="43"/>
      <c r="D70" s="43" t="s">
        <v>26</v>
      </c>
      <c r="E70" s="16">
        <v>0</v>
      </c>
    </row>
    <row r="71" spans="1:5" ht="15.75" x14ac:dyDescent="0.25">
      <c r="A71" s="43"/>
      <c r="B71" s="43"/>
      <c r="C71" s="43"/>
      <c r="D71" s="43" t="s">
        <v>25</v>
      </c>
      <c r="E71" s="16">
        <v>0</v>
      </c>
    </row>
    <row r="72" spans="1:5" ht="15.75" x14ac:dyDescent="0.25">
      <c r="A72" s="43"/>
      <c r="B72" s="43"/>
      <c r="C72" s="43"/>
      <c r="D72" s="43" t="s">
        <v>2</v>
      </c>
      <c r="E72" s="24">
        <v>0</v>
      </c>
    </row>
    <row r="73" spans="1:5" ht="15.75" x14ac:dyDescent="0.25">
      <c r="A73" s="43"/>
      <c r="B73" s="45" t="s">
        <v>24</v>
      </c>
      <c r="C73" s="43"/>
      <c r="D73" s="43"/>
      <c r="E73" s="8"/>
    </row>
    <row r="74" spans="1:5" ht="15.75" x14ac:dyDescent="0.25">
      <c r="A74" s="43"/>
      <c r="B74" s="43"/>
      <c r="C74" s="43" t="s">
        <v>23</v>
      </c>
      <c r="D74" s="43"/>
      <c r="E74" s="16"/>
    </row>
    <row r="75" spans="1:5" ht="15.75" x14ac:dyDescent="0.25">
      <c r="A75" s="43"/>
      <c r="B75" s="43"/>
      <c r="C75" s="43"/>
      <c r="D75" s="43" t="s">
        <v>22</v>
      </c>
      <c r="E75" s="75">
        <v>560000</v>
      </c>
    </row>
    <row r="76" spans="1:5" ht="15.75" x14ac:dyDescent="0.25">
      <c r="A76" s="43"/>
      <c r="B76" s="43"/>
      <c r="C76" s="43"/>
      <c r="D76" s="43" t="s">
        <v>21</v>
      </c>
      <c r="E76" s="75">
        <v>404506.41</v>
      </c>
    </row>
    <row r="77" spans="1:5" ht="15.75" x14ac:dyDescent="0.25">
      <c r="A77" s="43"/>
      <c r="B77" s="43"/>
      <c r="C77" s="57" t="s">
        <v>20</v>
      </c>
      <c r="D77" s="43"/>
      <c r="E77" s="16"/>
    </row>
    <row r="78" spans="1:5" ht="15.75" x14ac:dyDescent="0.25">
      <c r="A78" s="43"/>
      <c r="B78" s="43"/>
      <c r="C78" s="43"/>
      <c r="D78" s="43" t="s">
        <v>14</v>
      </c>
      <c r="E78" s="75">
        <v>7701230.21</v>
      </c>
    </row>
    <row r="79" spans="1:5" ht="15.75" x14ac:dyDescent="0.25">
      <c r="A79" s="43"/>
      <c r="B79" s="43"/>
      <c r="C79" s="43"/>
      <c r="D79" s="43" t="s">
        <v>13</v>
      </c>
      <c r="E79" s="75">
        <v>800870</v>
      </c>
    </row>
    <row r="80" spans="1:5" ht="15.75" x14ac:dyDescent="0.25">
      <c r="A80" s="43"/>
      <c r="B80" s="43"/>
      <c r="C80" s="43" t="s">
        <v>19</v>
      </c>
      <c r="D80" s="43"/>
      <c r="E80" s="17"/>
    </row>
    <row r="81" spans="1:9" ht="15.75" x14ac:dyDescent="0.25">
      <c r="A81" s="43"/>
      <c r="B81" s="43"/>
      <c r="C81" s="43"/>
      <c r="D81" s="57" t="s">
        <v>14</v>
      </c>
      <c r="E81" s="77">
        <v>77099062.810000002</v>
      </c>
      <c r="F81" s="59"/>
    </row>
    <row r="82" spans="1:9" ht="15.75" x14ac:dyDescent="0.25">
      <c r="A82" s="43"/>
      <c r="B82" s="43"/>
      <c r="C82" s="43"/>
      <c r="D82" s="57" t="s">
        <v>13</v>
      </c>
      <c r="E82" s="12">
        <v>0</v>
      </c>
    </row>
    <row r="83" spans="1:9" ht="15.75" x14ac:dyDescent="0.25">
      <c r="A83" s="43"/>
      <c r="B83" s="43"/>
      <c r="C83" s="43" t="s">
        <v>18</v>
      </c>
      <c r="D83" s="43"/>
    </row>
    <row r="84" spans="1:9" ht="15.75" x14ac:dyDescent="0.25">
      <c r="A84" s="43"/>
      <c r="B84" s="43"/>
      <c r="C84" s="43"/>
      <c r="D84" s="43" t="s">
        <v>14</v>
      </c>
      <c r="E84" s="21">
        <v>0</v>
      </c>
    </row>
    <row r="85" spans="1:9" ht="15.75" x14ac:dyDescent="0.25">
      <c r="A85" s="43"/>
      <c r="B85" s="43"/>
      <c r="C85" s="43"/>
      <c r="D85" s="43" t="s">
        <v>13</v>
      </c>
      <c r="E85" s="21">
        <v>0</v>
      </c>
    </row>
    <row r="86" spans="1:9" ht="15.75" x14ac:dyDescent="0.25">
      <c r="A86" s="43"/>
      <c r="B86" s="43"/>
      <c r="C86" s="43" t="s">
        <v>17</v>
      </c>
      <c r="D86" s="43"/>
      <c r="E86" s="16"/>
    </row>
    <row r="87" spans="1:9" ht="15.75" x14ac:dyDescent="0.25">
      <c r="A87" s="43"/>
      <c r="B87" s="43"/>
      <c r="C87" s="43"/>
      <c r="D87" s="43" t="s">
        <v>14</v>
      </c>
      <c r="E87" s="75">
        <v>1281902.6299999999</v>
      </c>
    </row>
    <row r="88" spans="1:9" ht="15.75" x14ac:dyDescent="0.25">
      <c r="A88" s="43"/>
      <c r="B88" s="43"/>
      <c r="C88" s="43"/>
      <c r="D88" s="43" t="s">
        <v>13</v>
      </c>
      <c r="E88" s="75">
        <v>477500</v>
      </c>
    </row>
    <row r="89" spans="1:9" ht="15.75" x14ac:dyDescent="0.25">
      <c r="A89" s="43"/>
      <c r="B89" s="43"/>
      <c r="C89" s="43" t="s">
        <v>16</v>
      </c>
      <c r="D89" s="43"/>
      <c r="E89" s="16"/>
    </row>
    <row r="90" spans="1:9" ht="15.75" x14ac:dyDescent="0.25">
      <c r="A90" s="43"/>
      <c r="B90" s="43"/>
      <c r="C90" s="43"/>
      <c r="D90" s="43" t="s">
        <v>15</v>
      </c>
      <c r="E90" s="12">
        <v>0</v>
      </c>
    </row>
    <row r="91" spans="1:9" ht="15.75" x14ac:dyDescent="0.25">
      <c r="A91" s="43"/>
      <c r="B91" s="43"/>
      <c r="C91" s="43"/>
      <c r="D91" s="43" t="s">
        <v>14</v>
      </c>
      <c r="E91" s="75">
        <v>21299365.670000002</v>
      </c>
    </row>
    <row r="92" spans="1:9" ht="15.75" x14ac:dyDescent="0.25">
      <c r="A92" s="43"/>
      <c r="B92" s="43"/>
      <c r="C92" s="43"/>
      <c r="D92" s="43" t="s">
        <v>13</v>
      </c>
      <c r="E92" s="56">
        <v>0</v>
      </c>
    </row>
    <row r="93" spans="1:9" ht="15.75" x14ac:dyDescent="0.25">
      <c r="A93" s="45" t="s">
        <v>12</v>
      </c>
      <c r="D93" s="43"/>
      <c r="E93" s="19">
        <f>SUM(E41:E92)</f>
        <v>345796974.52999997</v>
      </c>
    </row>
    <row r="94" spans="1:9" ht="15.75" x14ac:dyDescent="0.25">
      <c r="A94" s="45" t="s">
        <v>11</v>
      </c>
      <c r="B94" s="43"/>
      <c r="C94" s="45"/>
      <c r="D94" s="57"/>
      <c r="E94" s="16"/>
    </row>
    <row r="95" spans="1:9" ht="15.75" x14ac:dyDescent="0.25">
      <c r="A95" s="43"/>
      <c r="B95" s="45" t="s">
        <v>10</v>
      </c>
      <c r="C95" s="43"/>
      <c r="D95" s="43"/>
      <c r="E95" s="17"/>
      <c r="H95" s="60"/>
      <c r="I95" s="46"/>
    </row>
    <row r="96" spans="1:9" ht="15.75" x14ac:dyDescent="0.25">
      <c r="A96" s="43"/>
      <c r="B96" s="43"/>
      <c r="C96" s="43"/>
      <c r="D96" s="43" t="s">
        <v>2</v>
      </c>
      <c r="E96" s="75">
        <v>947294.87</v>
      </c>
      <c r="F96" s="60"/>
      <c r="G96" s="43"/>
      <c r="I96" s="46"/>
    </row>
    <row r="97" spans="1:9" ht="15.75" x14ac:dyDescent="0.25">
      <c r="A97" s="43"/>
      <c r="B97" s="45" t="s">
        <v>9</v>
      </c>
      <c r="C97" s="43"/>
      <c r="D97" s="43"/>
      <c r="E97" s="16"/>
      <c r="F97" s="60"/>
      <c r="G97" s="43"/>
      <c r="H97" s="60"/>
      <c r="I97" s="46"/>
    </row>
    <row r="98" spans="1:9" ht="15.75" x14ac:dyDescent="0.25">
      <c r="B98" s="43"/>
      <c r="C98" s="43"/>
      <c r="D98" s="43" t="s">
        <v>2</v>
      </c>
      <c r="E98" s="75">
        <v>324771.15000000002</v>
      </c>
    </row>
    <row r="99" spans="1:9" ht="15.75" customHeight="1" x14ac:dyDescent="0.25">
      <c r="B99" s="45" t="s">
        <v>8</v>
      </c>
      <c r="C99" s="43"/>
      <c r="D99" s="43"/>
      <c r="E99" s="8"/>
    </row>
    <row r="100" spans="1:9" ht="15.75" customHeight="1" x14ac:dyDescent="0.25">
      <c r="B100" s="43"/>
      <c r="C100" s="43"/>
      <c r="D100" s="43" t="s">
        <v>2</v>
      </c>
      <c r="E100" s="12">
        <v>0</v>
      </c>
    </row>
    <row r="101" spans="1:9" ht="15.75" customHeight="1" x14ac:dyDescent="0.25">
      <c r="B101" s="45" t="s">
        <v>7</v>
      </c>
      <c r="C101" s="43"/>
      <c r="D101" s="43"/>
      <c r="E101" s="8"/>
    </row>
    <row r="102" spans="1:9" ht="15.75" x14ac:dyDescent="0.25">
      <c r="B102" s="43"/>
      <c r="C102" s="54"/>
      <c r="D102" s="43" t="s">
        <v>2</v>
      </c>
      <c r="E102" s="10">
        <v>0</v>
      </c>
    </row>
    <row r="103" spans="1:9" ht="15.75" x14ac:dyDescent="0.25">
      <c r="B103" s="45" t="s">
        <v>6</v>
      </c>
      <c r="C103" s="43"/>
      <c r="D103" s="43"/>
      <c r="E103" s="8"/>
    </row>
    <row r="104" spans="1:9" ht="15.75" x14ac:dyDescent="0.25">
      <c r="B104" s="43"/>
      <c r="C104" s="43"/>
      <c r="D104" s="43" t="s">
        <v>2</v>
      </c>
      <c r="E104" s="53">
        <v>0</v>
      </c>
    </row>
    <row r="105" spans="1:9" ht="15.75" x14ac:dyDescent="0.25">
      <c r="B105" s="45" t="s">
        <v>5</v>
      </c>
      <c r="C105" s="43"/>
      <c r="D105" s="43"/>
    </row>
    <row r="106" spans="1:9" ht="15.75" x14ac:dyDescent="0.25">
      <c r="B106" s="43"/>
      <c r="C106" s="43"/>
      <c r="D106" s="43" t="s">
        <v>2</v>
      </c>
      <c r="E106" s="8">
        <v>0</v>
      </c>
    </row>
    <row r="107" spans="1:9" ht="15.75" x14ac:dyDescent="0.25">
      <c r="B107" s="45" t="s">
        <v>4</v>
      </c>
      <c r="C107" s="43"/>
      <c r="D107" s="43"/>
      <c r="E107" s="8"/>
    </row>
    <row r="108" spans="1:9" ht="15.75" x14ac:dyDescent="0.25">
      <c r="B108" s="43"/>
      <c r="C108" s="43"/>
      <c r="D108" s="43" t="s">
        <v>2</v>
      </c>
      <c r="E108" s="75">
        <v>1403968.65</v>
      </c>
    </row>
    <row r="109" spans="1:9" ht="15.75" x14ac:dyDescent="0.25">
      <c r="A109" s="45"/>
      <c r="B109" s="45" t="s">
        <v>3</v>
      </c>
      <c r="C109" s="43"/>
      <c r="D109" s="43"/>
      <c r="E109" s="8"/>
    </row>
    <row r="110" spans="1:9" ht="15.75" x14ac:dyDescent="0.25">
      <c r="B110" s="43"/>
      <c r="C110" s="43"/>
      <c r="D110" s="43" t="s">
        <v>2</v>
      </c>
      <c r="E110" s="75">
        <v>35728932.810000002</v>
      </c>
      <c r="F110" s="75"/>
    </row>
    <row r="111" spans="1:9" ht="15.75" x14ac:dyDescent="0.25">
      <c r="A111" s="45" t="s">
        <v>1</v>
      </c>
      <c r="E111" s="4">
        <f>SUM(E96,E98,E100,E102,E104,E106,E108,E110)</f>
        <v>38404967.480000004</v>
      </c>
    </row>
    <row r="112" spans="1:9" ht="30" customHeight="1" x14ac:dyDescent="0.35">
      <c r="A112" s="63" t="s">
        <v>0</v>
      </c>
      <c r="B112" s="64"/>
      <c r="C112" s="64"/>
      <c r="D112" s="64"/>
      <c r="E112" s="1">
        <f>SUM(E93,E111)</f>
        <v>384201942.00999999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09000-3D84-4624-A009-F59EA87A6545}">
  <dimension ref="A1:I112"/>
  <sheetViews>
    <sheetView topLeftCell="A4" zoomScaleNormal="10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2" customWidth="1"/>
    <col min="4" max="4" width="50.7109375" style="12" customWidth="1"/>
    <col min="5" max="5" width="30.7109375" style="12" customWidth="1"/>
    <col min="6" max="9" width="20.7109375" style="12" customWidth="1"/>
    <col min="10" max="16384" width="9.140625" style="12"/>
  </cols>
  <sheetData>
    <row r="1" spans="1:9" ht="15.75" x14ac:dyDescent="0.25">
      <c r="A1" s="92" t="s">
        <v>70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63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62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43"/>
      <c r="B5" s="43"/>
      <c r="C5" s="43"/>
      <c r="D5" s="43"/>
      <c r="E5" s="44"/>
      <c r="F5" s="44"/>
      <c r="G5" s="44"/>
      <c r="H5" s="37"/>
      <c r="I5" s="37"/>
    </row>
    <row r="6" spans="1:9" ht="15.75" customHeight="1" x14ac:dyDescent="0.25">
      <c r="A6" s="92" t="s">
        <v>61</v>
      </c>
      <c r="B6" s="92"/>
      <c r="C6" s="92"/>
      <c r="D6" s="92"/>
      <c r="E6" s="94" t="s">
        <v>60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45" t="s">
        <v>59</v>
      </c>
      <c r="B8" s="43"/>
      <c r="C8" s="43"/>
      <c r="D8" s="43"/>
      <c r="E8" s="46"/>
    </row>
    <row r="9" spans="1:9" ht="15.75" x14ac:dyDescent="0.25">
      <c r="A9" s="43"/>
      <c r="B9" s="43" t="s">
        <v>58</v>
      </c>
      <c r="C9" s="43"/>
      <c r="D9" s="43"/>
      <c r="E9" s="46"/>
    </row>
    <row r="10" spans="1:9" ht="15.75" x14ac:dyDescent="0.25">
      <c r="A10" s="43"/>
      <c r="B10" s="43"/>
      <c r="C10" s="43" t="s">
        <v>57</v>
      </c>
      <c r="D10" s="43"/>
    </row>
    <row r="11" spans="1:9" ht="15.75" customHeight="1" x14ac:dyDescent="0.25">
      <c r="A11" s="43"/>
      <c r="B11" s="43"/>
      <c r="C11" s="43"/>
      <c r="D11" s="43" t="s">
        <v>56</v>
      </c>
      <c r="E11" s="12">
        <v>64064762.539999999</v>
      </c>
    </row>
    <row r="12" spans="1:9" ht="15.75" x14ac:dyDescent="0.25">
      <c r="A12" s="43"/>
      <c r="B12" s="43"/>
      <c r="C12" s="43"/>
      <c r="D12" s="43" t="s">
        <v>55</v>
      </c>
      <c r="E12" s="12">
        <v>140666678.61000001</v>
      </c>
    </row>
    <row r="13" spans="1:9" ht="15.75" x14ac:dyDescent="0.25">
      <c r="A13" s="43"/>
      <c r="B13" s="43"/>
      <c r="C13" s="43"/>
      <c r="D13" s="43" t="s">
        <v>54</v>
      </c>
      <c r="E13" s="12">
        <v>9314479.9299999997</v>
      </c>
    </row>
    <row r="14" spans="1:9" ht="15.75" x14ac:dyDescent="0.25">
      <c r="A14" s="43"/>
      <c r="B14" s="43"/>
      <c r="C14" s="43" t="s">
        <v>53</v>
      </c>
      <c r="D14" s="43"/>
      <c r="E14" s="28">
        <f>SUM(E11:E13)</f>
        <v>214045921.08000001</v>
      </c>
    </row>
    <row r="15" spans="1:9" ht="15.75" x14ac:dyDescent="0.25">
      <c r="A15" s="43"/>
      <c r="B15" s="43"/>
      <c r="C15" s="43" t="s">
        <v>52</v>
      </c>
      <c r="D15" s="43"/>
      <c r="E15" s="33"/>
    </row>
    <row r="16" spans="1:9" ht="15.75" x14ac:dyDescent="0.25">
      <c r="A16" s="43"/>
      <c r="B16" s="43"/>
      <c r="C16" s="43"/>
      <c r="D16" s="43" t="s">
        <v>51</v>
      </c>
      <c r="E16" s="12">
        <v>38797747.219999999</v>
      </c>
    </row>
    <row r="17" spans="1:5" ht="15.75" x14ac:dyDescent="0.25">
      <c r="A17" s="43"/>
      <c r="B17" s="43"/>
      <c r="C17" s="43"/>
      <c r="D17" s="43" t="s">
        <v>50</v>
      </c>
      <c r="E17" s="12">
        <v>7958690.6200000001</v>
      </c>
    </row>
    <row r="18" spans="1:5" ht="15.75" x14ac:dyDescent="0.25">
      <c r="A18" s="43"/>
      <c r="B18" s="43"/>
      <c r="C18" s="49"/>
      <c r="D18" s="43" t="s">
        <v>49</v>
      </c>
      <c r="E18" s="12">
        <v>37316115.210000001</v>
      </c>
    </row>
    <row r="19" spans="1:5" ht="15.75" x14ac:dyDescent="0.25">
      <c r="A19" s="43"/>
      <c r="B19" s="43"/>
      <c r="C19" s="43" t="s">
        <v>48</v>
      </c>
      <c r="D19" s="43"/>
      <c r="E19" s="28">
        <f>SUM(E16:E18)</f>
        <v>84072553.049999997</v>
      </c>
    </row>
    <row r="20" spans="1:5" ht="15.75" x14ac:dyDescent="0.25">
      <c r="A20" s="43"/>
      <c r="B20" s="43" t="s">
        <v>47</v>
      </c>
      <c r="C20" s="43"/>
      <c r="D20" s="43"/>
      <c r="E20" s="8"/>
    </row>
    <row r="21" spans="1:5" ht="15.75" x14ac:dyDescent="0.25">
      <c r="A21" s="43"/>
      <c r="B21" s="43"/>
      <c r="C21" s="43" t="s">
        <v>46</v>
      </c>
      <c r="D21" s="43"/>
      <c r="E21" s="12">
        <v>348443404</v>
      </c>
    </row>
    <row r="22" spans="1:5" ht="15.75" x14ac:dyDescent="0.25">
      <c r="A22" s="43"/>
      <c r="B22" s="43"/>
      <c r="C22" s="43" t="s">
        <v>45</v>
      </c>
      <c r="D22" s="43"/>
      <c r="E22" s="12">
        <v>0</v>
      </c>
    </row>
    <row r="23" spans="1:5" ht="15.75" x14ac:dyDescent="0.25">
      <c r="A23" s="43"/>
      <c r="B23" s="43"/>
      <c r="C23" s="43" t="s">
        <v>44</v>
      </c>
      <c r="D23" s="43"/>
      <c r="E23" s="17"/>
    </row>
    <row r="24" spans="1:5" ht="15.75" x14ac:dyDescent="0.25">
      <c r="A24" s="43"/>
      <c r="B24" s="43"/>
      <c r="C24" s="43"/>
      <c r="D24" s="43" t="s">
        <v>43</v>
      </c>
      <c r="E24" s="12">
        <v>20498470.219999999</v>
      </c>
    </row>
    <row r="25" spans="1:5" ht="15.75" x14ac:dyDescent="0.25">
      <c r="A25" s="43"/>
      <c r="B25" s="43"/>
      <c r="C25" s="43"/>
      <c r="D25" s="43" t="s">
        <v>42</v>
      </c>
      <c r="E25" s="16">
        <v>0</v>
      </c>
    </row>
    <row r="26" spans="1:5" ht="15.75" x14ac:dyDescent="0.25">
      <c r="A26" s="43"/>
      <c r="B26" s="43"/>
      <c r="C26" s="43"/>
      <c r="D26" s="43" t="s">
        <v>41</v>
      </c>
      <c r="E26" s="50">
        <v>0</v>
      </c>
    </row>
    <row r="27" spans="1:5" ht="15.75" x14ac:dyDescent="0.25">
      <c r="A27" s="43"/>
      <c r="B27" s="43"/>
      <c r="C27" s="43"/>
      <c r="D27" s="43" t="s">
        <v>40</v>
      </c>
      <c r="E27" s="51">
        <v>0</v>
      </c>
    </row>
    <row r="28" spans="1:5" ht="15.75" x14ac:dyDescent="0.25">
      <c r="A28" s="43"/>
      <c r="B28" s="43"/>
      <c r="C28" s="43" t="s">
        <v>39</v>
      </c>
      <c r="D28" s="43"/>
      <c r="E28" s="31"/>
    </row>
    <row r="29" spans="1:5" ht="15.75" x14ac:dyDescent="0.25">
      <c r="A29" s="43"/>
      <c r="B29" s="43"/>
      <c r="C29" s="43"/>
      <c r="D29" s="43" t="s">
        <v>38</v>
      </c>
      <c r="E29" s="12">
        <v>15900</v>
      </c>
    </row>
    <row r="30" spans="1:5" ht="15.75" x14ac:dyDescent="0.25">
      <c r="A30" s="43"/>
      <c r="B30" s="43"/>
      <c r="C30" s="43"/>
      <c r="D30" s="43" t="s">
        <v>37</v>
      </c>
      <c r="E30" s="12">
        <v>14675000</v>
      </c>
    </row>
    <row r="31" spans="1:5" ht="15.75" x14ac:dyDescent="0.25">
      <c r="A31" s="43"/>
      <c r="B31" s="43"/>
      <c r="C31" s="43" t="s">
        <v>36</v>
      </c>
      <c r="D31" s="43"/>
      <c r="E31" s="52">
        <v>0</v>
      </c>
    </row>
    <row r="32" spans="1:5" ht="15.75" x14ac:dyDescent="0.25">
      <c r="A32" s="43"/>
      <c r="B32" s="43"/>
      <c r="C32" s="43" t="s">
        <v>35</v>
      </c>
      <c r="D32" s="43"/>
      <c r="E32" s="8"/>
    </row>
    <row r="33" spans="1:5" ht="15.75" x14ac:dyDescent="0.25">
      <c r="A33" s="43"/>
      <c r="B33" s="43"/>
      <c r="C33" s="43"/>
      <c r="D33" s="43" t="s">
        <v>34</v>
      </c>
      <c r="E33" s="53">
        <v>0</v>
      </c>
    </row>
    <row r="34" spans="1:5" ht="15.75" x14ac:dyDescent="0.25">
      <c r="A34" s="43"/>
      <c r="B34" s="43"/>
      <c r="C34" s="43"/>
      <c r="D34" s="43" t="s">
        <v>33</v>
      </c>
      <c r="E34" s="12">
        <v>0</v>
      </c>
    </row>
    <row r="35" spans="1:5" ht="15.75" x14ac:dyDescent="0.25">
      <c r="A35" s="43"/>
      <c r="B35" s="43"/>
      <c r="C35" s="43"/>
      <c r="D35" s="43" t="s">
        <v>32</v>
      </c>
      <c r="E35" s="10">
        <v>0</v>
      </c>
    </row>
    <row r="36" spans="1:5" ht="15.75" x14ac:dyDescent="0.25">
      <c r="A36" s="43"/>
      <c r="B36" s="43" t="s">
        <v>31</v>
      </c>
      <c r="C36" s="43"/>
      <c r="D36" s="43"/>
      <c r="E36" s="12">
        <v>143416132</v>
      </c>
    </row>
    <row r="37" spans="1:5" ht="15.75" x14ac:dyDescent="0.25">
      <c r="A37" s="43"/>
      <c r="B37" s="45" t="s">
        <v>30</v>
      </c>
      <c r="C37" s="43"/>
      <c r="D37" s="43"/>
      <c r="E37" s="28">
        <f>SUM(E14,E19,E21:E36)</f>
        <v>825167380.35000002</v>
      </c>
    </row>
    <row r="38" spans="1:5" ht="15.75" x14ac:dyDescent="0.25">
      <c r="A38" s="43"/>
      <c r="B38" s="45"/>
      <c r="C38" s="43"/>
      <c r="D38" s="43"/>
      <c r="E38" s="27"/>
    </row>
    <row r="39" spans="1:5" ht="15.75" x14ac:dyDescent="0.25">
      <c r="A39" s="45" t="s">
        <v>29</v>
      </c>
      <c r="B39" s="45"/>
      <c r="C39" s="43"/>
      <c r="D39" s="43"/>
      <c r="E39" s="16"/>
    </row>
    <row r="40" spans="1:5" ht="15.75" x14ac:dyDescent="0.25">
      <c r="A40" s="45" t="s">
        <v>28</v>
      </c>
      <c r="B40" s="43"/>
      <c r="C40" s="43"/>
      <c r="D40" s="43"/>
      <c r="E40" s="16"/>
    </row>
    <row r="41" spans="1:5" ht="15.75" x14ac:dyDescent="0.25">
      <c r="A41" s="43"/>
      <c r="B41" s="45" t="s">
        <v>10</v>
      </c>
      <c r="C41" s="43"/>
      <c r="D41" s="43"/>
      <c r="E41" s="8"/>
    </row>
    <row r="42" spans="1:5" ht="15.75" x14ac:dyDescent="0.25">
      <c r="A42" s="43"/>
      <c r="B42" s="43"/>
      <c r="C42" s="43"/>
      <c r="D42" s="43" t="s">
        <v>26</v>
      </c>
      <c r="E42" s="12">
        <v>126292517.48</v>
      </c>
    </row>
    <row r="43" spans="1:5" ht="15.75" x14ac:dyDescent="0.25">
      <c r="A43" s="43"/>
      <c r="B43" s="43"/>
      <c r="C43" s="43"/>
      <c r="D43" s="43" t="s">
        <v>25</v>
      </c>
      <c r="E43" s="12">
        <v>74928511.349999994</v>
      </c>
    </row>
    <row r="44" spans="1:5" ht="15.75" x14ac:dyDescent="0.25">
      <c r="A44" s="43"/>
      <c r="B44" s="43"/>
      <c r="C44" s="43"/>
      <c r="D44" s="43" t="s">
        <v>2</v>
      </c>
      <c r="E44" s="12">
        <v>8688385.9100000001</v>
      </c>
    </row>
    <row r="45" spans="1:5" ht="15.75" x14ac:dyDescent="0.25">
      <c r="A45" s="43"/>
      <c r="B45" s="45" t="s">
        <v>9</v>
      </c>
      <c r="C45" s="43"/>
      <c r="D45" s="43"/>
      <c r="E45" s="8"/>
    </row>
    <row r="46" spans="1:5" ht="15.75" x14ac:dyDescent="0.25">
      <c r="A46" s="43"/>
      <c r="B46" s="43"/>
      <c r="C46" s="54"/>
      <c r="D46" s="43" t="s">
        <v>26</v>
      </c>
      <c r="E46" s="12">
        <v>3676641.48</v>
      </c>
    </row>
    <row r="47" spans="1:5" ht="15.75" x14ac:dyDescent="0.25">
      <c r="A47" s="43"/>
      <c r="B47" s="43"/>
      <c r="C47" s="43"/>
      <c r="D47" s="43" t="s">
        <v>25</v>
      </c>
      <c r="E47" s="12">
        <v>13424160.050000001</v>
      </c>
    </row>
    <row r="48" spans="1:5" ht="15.75" x14ac:dyDescent="0.25">
      <c r="A48" s="43"/>
      <c r="B48" s="43"/>
      <c r="C48" s="43"/>
      <c r="D48" s="43" t="s">
        <v>2</v>
      </c>
      <c r="E48" s="12">
        <v>1031503.3</v>
      </c>
    </row>
    <row r="49" spans="1:5" ht="15.75" x14ac:dyDescent="0.25">
      <c r="A49" s="43"/>
      <c r="B49" s="45" t="s">
        <v>8</v>
      </c>
      <c r="C49" s="43"/>
      <c r="D49" s="43"/>
      <c r="E49" s="10"/>
    </row>
    <row r="50" spans="1:5" ht="15.75" x14ac:dyDescent="0.25">
      <c r="A50" s="55"/>
      <c r="B50" s="55"/>
      <c r="C50" s="55"/>
      <c r="D50" s="43" t="s">
        <v>26</v>
      </c>
      <c r="E50" s="12">
        <v>22892628.899999999</v>
      </c>
    </row>
    <row r="51" spans="1:5" ht="15.75" x14ac:dyDescent="0.25">
      <c r="A51" s="43"/>
      <c r="B51" s="43"/>
      <c r="C51" s="43"/>
      <c r="D51" s="43" t="s">
        <v>25</v>
      </c>
      <c r="E51" s="12">
        <v>17015412.75</v>
      </c>
    </row>
    <row r="52" spans="1:5" ht="15.75" x14ac:dyDescent="0.25">
      <c r="A52" s="43"/>
      <c r="B52" s="43"/>
      <c r="C52" s="43"/>
      <c r="D52" s="43" t="s">
        <v>2</v>
      </c>
      <c r="E52" s="12">
        <v>0</v>
      </c>
    </row>
    <row r="53" spans="1:5" ht="15.75" x14ac:dyDescent="0.25">
      <c r="A53" s="43"/>
      <c r="B53" s="45" t="s">
        <v>7</v>
      </c>
      <c r="C53" s="43"/>
      <c r="D53" s="43"/>
      <c r="E53" s="10"/>
    </row>
    <row r="54" spans="1:5" ht="15.75" x14ac:dyDescent="0.25">
      <c r="A54" s="43"/>
      <c r="B54" s="43"/>
      <c r="C54" s="43"/>
      <c r="D54" s="43" t="s">
        <v>26</v>
      </c>
      <c r="E54" s="12">
        <v>0</v>
      </c>
    </row>
    <row r="55" spans="1:5" ht="15.75" x14ac:dyDescent="0.25">
      <c r="A55" s="43"/>
      <c r="B55" s="43"/>
      <c r="C55" s="43"/>
      <c r="D55" s="43" t="s">
        <v>25</v>
      </c>
      <c r="E55" s="50">
        <v>0</v>
      </c>
    </row>
    <row r="56" spans="1:5" ht="15.75" x14ac:dyDescent="0.25">
      <c r="A56" s="43"/>
      <c r="B56" s="43"/>
      <c r="C56" s="54"/>
      <c r="D56" s="43" t="s">
        <v>2</v>
      </c>
      <c r="E56" s="56">
        <v>0</v>
      </c>
    </row>
    <row r="57" spans="1:5" ht="15.75" x14ac:dyDescent="0.25">
      <c r="A57" s="43"/>
      <c r="B57" s="45" t="s">
        <v>6</v>
      </c>
      <c r="C57" s="43"/>
      <c r="D57" s="43"/>
      <c r="E57" s="25"/>
    </row>
    <row r="58" spans="1:5" ht="15.75" x14ac:dyDescent="0.25">
      <c r="A58" s="43"/>
      <c r="B58" s="43"/>
      <c r="C58" s="43"/>
      <c r="D58" s="43" t="s">
        <v>26</v>
      </c>
      <c r="E58" s="53">
        <v>0</v>
      </c>
    </row>
    <row r="59" spans="1:5" ht="15.75" x14ac:dyDescent="0.25">
      <c r="A59" s="43"/>
      <c r="B59" s="43"/>
      <c r="C59" s="43"/>
      <c r="D59" s="43" t="s">
        <v>25</v>
      </c>
      <c r="E59" s="12">
        <v>5703342.3899999997</v>
      </c>
    </row>
    <row r="60" spans="1:5" ht="15.75" x14ac:dyDescent="0.25">
      <c r="A60" s="43"/>
      <c r="B60" s="43"/>
      <c r="C60" s="43"/>
      <c r="D60" s="43" t="s">
        <v>2</v>
      </c>
      <c r="E60" s="53">
        <v>0</v>
      </c>
    </row>
    <row r="61" spans="1:5" ht="15.75" x14ac:dyDescent="0.25">
      <c r="A61" s="43"/>
      <c r="B61" s="45" t="s">
        <v>5</v>
      </c>
      <c r="C61" s="43"/>
      <c r="D61" s="43"/>
      <c r="E61" s="25"/>
    </row>
    <row r="62" spans="1:5" ht="15.75" x14ac:dyDescent="0.25">
      <c r="A62" s="43"/>
      <c r="B62" s="43"/>
      <c r="C62" s="43"/>
      <c r="D62" s="43" t="s">
        <v>26</v>
      </c>
      <c r="E62" s="12">
        <v>24240045.079999998</v>
      </c>
    </row>
    <row r="63" spans="1:5" ht="15.75" x14ac:dyDescent="0.25">
      <c r="A63" s="43"/>
      <c r="B63" s="45"/>
      <c r="C63" s="43"/>
      <c r="D63" s="43" t="s">
        <v>25</v>
      </c>
      <c r="E63" s="12">
        <v>32678786.309999999</v>
      </c>
    </row>
    <row r="64" spans="1:5" ht="15.75" x14ac:dyDescent="0.25">
      <c r="A64" s="43"/>
      <c r="B64" s="43"/>
      <c r="C64" s="43"/>
      <c r="D64" s="43" t="s">
        <v>2</v>
      </c>
      <c r="E64" s="12">
        <v>0</v>
      </c>
    </row>
    <row r="65" spans="1:5" ht="15.75" x14ac:dyDescent="0.25">
      <c r="A65" s="43"/>
      <c r="B65" s="45" t="s">
        <v>4</v>
      </c>
      <c r="C65" s="43"/>
      <c r="D65" s="43"/>
      <c r="E65" s="10"/>
    </row>
    <row r="66" spans="1:5" ht="15.75" x14ac:dyDescent="0.25">
      <c r="A66" s="43"/>
      <c r="B66" s="43"/>
      <c r="C66" s="43"/>
      <c r="D66" s="43" t="s">
        <v>26</v>
      </c>
      <c r="E66" s="12">
        <v>63801706.869999997</v>
      </c>
    </row>
    <row r="67" spans="1:5" ht="15.75" x14ac:dyDescent="0.25">
      <c r="A67" s="43"/>
      <c r="B67" s="43"/>
      <c r="C67" s="43"/>
      <c r="D67" s="43" t="s">
        <v>25</v>
      </c>
      <c r="E67" s="12">
        <v>30469718.600000001</v>
      </c>
    </row>
    <row r="68" spans="1:5" ht="15.75" x14ac:dyDescent="0.25">
      <c r="A68" s="43"/>
      <c r="B68" s="43"/>
      <c r="C68" s="43"/>
      <c r="D68" s="43" t="s">
        <v>2</v>
      </c>
      <c r="E68" s="12">
        <v>9129006.0899999999</v>
      </c>
    </row>
    <row r="69" spans="1:5" ht="15.75" x14ac:dyDescent="0.25">
      <c r="A69" s="43"/>
      <c r="B69" s="45" t="s">
        <v>27</v>
      </c>
      <c r="C69" s="43"/>
      <c r="D69" s="43"/>
      <c r="E69" s="8"/>
    </row>
    <row r="70" spans="1:5" ht="15.75" x14ac:dyDescent="0.25">
      <c r="A70" s="43"/>
      <c r="B70" s="43"/>
      <c r="C70" s="43"/>
      <c r="D70" s="43" t="s">
        <v>26</v>
      </c>
      <c r="E70" s="16">
        <v>0</v>
      </c>
    </row>
    <row r="71" spans="1:5" ht="15.75" x14ac:dyDescent="0.25">
      <c r="A71" s="43"/>
      <c r="B71" s="43"/>
      <c r="C71" s="43"/>
      <c r="D71" s="43" t="s">
        <v>25</v>
      </c>
      <c r="E71" s="16">
        <v>0</v>
      </c>
    </row>
    <row r="72" spans="1:5" ht="15.75" x14ac:dyDescent="0.25">
      <c r="A72" s="43"/>
      <c r="B72" s="43"/>
      <c r="C72" s="43"/>
      <c r="D72" s="43" t="s">
        <v>2</v>
      </c>
      <c r="E72" s="24">
        <v>0</v>
      </c>
    </row>
    <row r="73" spans="1:5" ht="15.75" x14ac:dyDescent="0.25">
      <c r="A73" s="43"/>
      <c r="B73" s="45" t="s">
        <v>24</v>
      </c>
      <c r="C73" s="43"/>
      <c r="D73" s="43"/>
      <c r="E73" s="8"/>
    </row>
    <row r="74" spans="1:5" ht="15.75" x14ac:dyDescent="0.25">
      <c r="A74" s="43"/>
      <c r="B74" s="43"/>
      <c r="C74" s="43" t="s">
        <v>23</v>
      </c>
      <c r="D74" s="43"/>
      <c r="E74" s="16"/>
    </row>
    <row r="75" spans="1:5" ht="15.75" x14ac:dyDescent="0.25">
      <c r="A75" s="43"/>
      <c r="B75" s="43"/>
      <c r="C75" s="43"/>
      <c r="D75" s="43" t="s">
        <v>22</v>
      </c>
      <c r="E75" s="12">
        <v>473553.09</v>
      </c>
    </row>
    <row r="76" spans="1:5" ht="15.75" x14ac:dyDescent="0.25">
      <c r="A76" s="43"/>
      <c r="B76" s="43"/>
      <c r="C76" s="43"/>
      <c r="D76" s="43" t="s">
        <v>21</v>
      </c>
      <c r="E76" s="71">
        <v>0</v>
      </c>
    </row>
    <row r="77" spans="1:5" ht="15.75" x14ac:dyDescent="0.25">
      <c r="A77" s="43"/>
      <c r="B77" s="43"/>
      <c r="C77" s="57" t="s">
        <v>20</v>
      </c>
      <c r="D77" s="43"/>
      <c r="E77" s="16"/>
    </row>
    <row r="78" spans="1:5" ht="15.75" x14ac:dyDescent="0.25">
      <c r="A78" s="43"/>
      <c r="B78" s="43"/>
      <c r="C78" s="43"/>
      <c r="D78" s="43" t="s">
        <v>14</v>
      </c>
      <c r="E78" s="12">
        <v>15250000</v>
      </c>
    </row>
    <row r="79" spans="1:5" ht="15.75" x14ac:dyDescent="0.25">
      <c r="A79" s="43"/>
      <c r="B79" s="43"/>
      <c r="C79" s="43"/>
      <c r="D79" s="43" t="s">
        <v>13</v>
      </c>
      <c r="E79" s="12">
        <v>1495046.56</v>
      </c>
    </row>
    <row r="80" spans="1:5" ht="15.75" x14ac:dyDescent="0.25">
      <c r="A80" s="43"/>
      <c r="B80" s="43"/>
      <c r="C80" s="43" t="s">
        <v>19</v>
      </c>
      <c r="D80" s="43"/>
      <c r="E80" s="17"/>
    </row>
    <row r="81" spans="1:9" ht="15.75" x14ac:dyDescent="0.25">
      <c r="A81" s="43"/>
      <c r="B81" s="43"/>
      <c r="C81" s="43"/>
      <c r="D81" s="57" t="s">
        <v>14</v>
      </c>
      <c r="E81" s="12">
        <v>4482023.96</v>
      </c>
      <c r="F81" s="59"/>
    </row>
    <row r="82" spans="1:9" ht="15.75" x14ac:dyDescent="0.25">
      <c r="A82" s="43"/>
      <c r="B82" s="43"/>
      <c r="C82" s="43"/>
      <c r="D82" s="57" t="s">
        <v>13</v>
      </c>
      <c r="E82" s="12">
        <v>52440717.840000004</v>
      </c>
    </row>
    <row r="83" spans="1:9" ht="15.75" x14ac:dyDescent="0.25">
      <c r="A83" s="43"/>
      <c r="B83" s="43"/>
      <c r="C83" s="43" t="s">
        <v>18</v>
      </c>
      <c r="D83" s="43"/>
    </row>
    <row r="84" spans="1:9" ht="15.75" x14ac:dyDescent="0.25">
      <c r="A84" s="43"/>
      <c r="B84" s="43"/>
      <c r="C84" s="43"/>
      <c r="D84" s="43" t="s">
        <v>14</v>
      </c>
      <c r="E84" s="21">
        <v>0</v>
      </c>
    </row>
    <row r="85" spans="1:9" ht="15.75" x14ac:dyDescent="0.25">
      <c r="A85" s="43"/>
      <c r="B85" s="43"/>
      <c r="C85" s="43"/>
      <c r="D85" s="43" t="s">
        <v>13</v>
      </c>
      <c r="E85" s="12">
        <v>0</v>
      </c>
    </row>
    <row r="86" spans="1:9" ht="15.75" x14ac:dyDescent="0.25">
      <c r="A86" s="43"/>
      <c r="B86" s="43"/>
      <c r="C86" s="43" t="s">
        <v>17</v>
      </c>
      <c r="D86" s="43"/>
      <c r="E86" s="16"/>
    </row>
    <row r="87" spans="1:9" ht="15.75" x14ac:dyDescent="0.25">
      <c r="A87" s="43"/>
      <c r="B87" s="43"/>
      <c r="C87" s="43"/>
      <c r="D87" s="43" t="s">
        <v>14</v>
      </c>
      <c r="E87" s="12">
        <v>1169419.49</v>
      </c>
    </row>
    <row r="88" spans="1:9" ht="15.75" x14ac:dyDescent="0.25">
      <c r="A88" s="43"/>
      <c r="B88" s="43"/>
      <c r="C88" s="43"/>
      <c r="D88" s="43" t="s">
        <v>13</v>
      </c>
      <c r="E88" s="12">
        <v>4891848.1900000004</v>
      </c>
    </row>
    <row r="89" spans="1:9" ht="15.75" x14ac:dyDescent="0.25">
      <c r="A89" s="43"/>
      <c r="B89" s="43"/>
      <c r="C89" s="43" t="s">
        <v>16</v>
      </c>
      <c r="D89" s="43"/>
      <c r="E89" s="16"/>
    </row>
    <row r="90" spans="1:9" ht="15.75" x14ac:dyDescent="0.25">
      <c r="A90" s="43"/>
      <c r="B90" s="43"/>
      <c r="C90" s="43"/>
      <c r="D90" s="43" t="s">
        <v>15</v>
      </c>
      <c r="E90" s="12">
        <v>8785288.0899999999</v>
      </c>
    </row>
    <row r="91" spans="1:9" ht="15.75" x14ac:dyDescent="0.25">
      <c r="A91" s="43"/>
      <c r="B91" s="43"/>
      <c r="C91" s="43"/>
      <c r="D91" s="43" t="s">
        <v>14</v>
      </c>
      <c r="E91" s="12">
        <v>3647538.26</v>
      </c>
    </row>
    <row r="92" spans="1:9" ht="15.75" x14ac:dyDescent="0.25">
      <c r="A92" s="43"/>
      <c r="B92" s="43"/>
      <c r="C92" s="43"/>
      <c r="D92" s="43" t="s">
        <v>13</v>
      </c>
      <c r="E92" s="56">
        <v>0</v>
      </c>
    </row>
    <row r="93" spans="1:9" ht="15.75" x14ac:dyDescent="0.25">
      <c r="A93" s="45" t="s">
        <v>12</v>
      </c>
      <c r="D93" s="43"/>
      <c r="E93" s="19">
        <f>SUM(E41:E92)</f>
        <v>526607802.03999996</v>
      </c>
    </row>
    <row r="94" spans="1:9" ht="15.75" x14ac:dyDescent="0.25">
      <c r="A94" s="45" t="s">
        <v>11</v>
      </c>
      <c r="B94" s="43"/>
      <c r="C94" s="45"/>
      <c r="D94" s="57"/>
      <c r="E94" s="16"/>
    </row>
    <row r="95" spans="1:9" ht="15.75" x14ac:dyDescent="0.25">
      <c r="A95" s="43"/>
      <c r="B95" s="45" t="s">
        <v>10</v>
      </c>
      <c r="C95" s="43"/>
      <c r="D95" s="43"/>
      <c r="E95" s="17"/>
      <c r="H95" s="60"/>
      <c r="I95" s="46"/>
    </row>
    <row r="96" spans="1:9" ht="15.75" x14ac:dyDescent="0.25">
      <c r="A96" s="43"/>
      <c r="B96" s="43"/>
      <c r="C96" s="43"/>
      <c r="D96" s="43" t="s">
        <v>2</v>
      </c>
      <c r="E96" s="12">
        <v>5923984.8600000003</v>
      </c>
      <c r="F96" s="60"/>
      <c r="G96" s="43"/>
      <c r="I96" s="46"/>
    </row>
    <row r="97" spans="1:9" ht="15.75" x14ac:dyDescent="0.25">
      <c r="A97" s="43"/>
      <c r="B97" s="45" t="s">
        <v>9</v>
      </c>
      <c r="C97" s="43"/>
      <c r="D97" s="43"/>
      <c r="E97" s="16"/>
      <c r="F97" s="60"/>
      <c r="G97" s="43"/>
      <c r="H97" s="60"/>
      <c r="I97" s="46"/>
    </row>
    <row r="98" spans="1:9" ht="15.75" x14ac:dyDescent="0.25">
      <c r="B98" s="43"/>
      <c r="C98" s="43"/>
      <c r="D98" s="43" t="s">
        <v>2</v>
      </c>
      <c r="E98" s="12">
        <v>1486044.59</v>
      </c>
    </row>
    <row r="99" spans="1:9" ht="15.75" customHeight="1" x14ac:dyDescent="0.25">
      <c r="B99" s="45" t="s">
        <v>8</v>
      </c>
      <c r="C99" s="43"/>
      <c r="D99" s="43"/>
      <c r="E99" s="8"/>
    </row>
    <row r="100" spans="1:9" ht="15.75" customHeight="1" x14ac:dyDescent="0.25">
      <c r="B100" s="43"/>
      <c r="C100" s="43"/>
      <c r="D100" s="43" t="s">
        <v>2</v>
      </c>
      <c r="E100" s="12">
        <v>0</v>
      </c>
    </row>
    <row r="101" spans="1:9" ht="15.75" customHeight="1" x14ac:dyDescent="0.25">
      <c r="B101" s="45" t="s">
        <v>7</v>
      </c>
      <c r="C101" s="43"/>
      <c r="D101" s="43"/>
      <c r="E101" s="8"/>
    </row>
    <row r="102" spans="1:9" ht="15.75" x14ac:dyDescent="0.25">
      <c r="B102" s="43"/>
      <c r="C102" s="54"/>
      <c r="D102" s="43" t="s">
        <v>2</v>
      </c>
      <c r="E102" s="10">
        <v>0</v>
      </c>
    </row>
    <row r="103" spans="1:9" ht="15.75" x14ac:dyDescent="0.25">
      <c r="B103" s="45" t="s">
        <v>6</v>
      </c>
      <c r="C103" s="43"/>
      <c r="D103" s="43"/>
      <c r="E103" s="8"/>
    </row>
    <row r="104" spans="1:9" ht="15.75" x14ac:dyDescent="0.25">
      <c r="B104" s="43"/>
      <c r="C104" s="43"/>
      <c r="D104" s="43" t="s">
        <v>2</v>
      </c>
      <c r="E104" s="53">
        <v>0</v>
      </c>
    </row>
    <row r="105" spans="1:9" ht="15.75" x14ac:dyDescent="0.25">
      <c r="B105" s="45" t="s">
        <v>5</v>
      </c>
      <c r="C105" s="43"/>
      <c r="D105" s="43"/>
    </row>
    <row r="106" spans="1:9" ht="15.75" x14ac:dyDescent="0.25">
      <c r="B106" s="43"/>
      <c r="C106" s="43"/>
      <c r="D106" s="43" t="s">
        <v>2</v>
      </c>
      <c r="E106" s="12">
        <v>2015328.52</v>
      </c>
    </row>
    <row r="107" spans="1:9" ht="15.75" x14ac:dyDescent="0.25">
      <c r="B107" s="45" t="s">
        <v>4</v>
      </c>
      <c r="C107" s="43"/>
      <c r="D107" s="43"/>
      <c r="E107" s="8"/>
    </row>
    <row r="108" spans="1:9" ht="15.75" x14ac:dyDescent="0.25">
      <c r="B108" s="43"/>
      <c r="C108" s="43"/>
      <c r="D108" s="43" t="s">
        <v>2</v>
      </c>
      <c r="E108" s="12">
        <v>436798.83</v>
      </c>
    </row>
    <row r="109" spans="1:9" ht="15.75" x14ac:dyDescent="0.25">
      <c r="A109" s="45"/>
      <c r="B109" s="45" t="s">
        <v>3</v>
      </c>
      <c r="C109" s="43"/>
      <c r="D109" s="43"/>
      <c r="E109" s="8"/>
    </row>
    <row r="110" spans="1:9" ht="15.75" x14ac:dyDescent="0.25">
      <c r="B110" s="43"/>
      <c r="C110" s="43"/>
      <c r="D110" s="43" t="s">
        <v>2</v>
      </c>
      <c r="E110" s="12">
        <v>12001225.59</v>
      </c>
      <c r="F110" s="62"/>
    </row>
    <row r="111" spans="1:9" ht="15.75" x14ac:dyDescent="0.25">
      <c r="A111" s="45" t="s">
        <v>1</v>
      </c>
      <c r="E111" s="4">
        <f>SUM(E96,E98,E100,E102,E104,E106,E108,E110)</f>
        <v>21863382.390000001</v>
      </c>
    </row>
    <row r="112" spans="1:9" ht="30" customHeight="1" x14ac:dyDescent="0.35">
      <c r="A112" s="63" t="s">
        <v>0</v>
      </c>
      <c r="B112" s="64"/>
      <c r="C112" s="64"/>
      <c r="D112" s="64"/>
      <c r="E112" s="1">
        <f>SUM(E93,E111)</f>
        <v>548471184.42999995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690BC-511E-4BAE-A04E-56F6301F30A5}">
  <dimension ref="A1:I112"/>
  <sheetViews>
    <sheetView tabSelected="1" workbookViewId="0">
      <selection activeCell="E21" sqref="E21"/>
    </sheetView>
  </sheetViews>
  <sheetFormatPr defaultRowHeight="15" x14ac:dyDescent="0.25"/>
  <cols>
    <col min="1" max="3" width="4.7109375" style="12" customWidth="1"/>
    <col min="4" max="4" width="50.7109375" style="12" customWidth="1"/>
    <col min="5" max="5" width="30.7109375" style="12" customWidth="1"/>
    <col min="6" max="9" width="20.7109375" style="12" customWidth="1"/>
    <col min="10" max="16384" width="9.140625" style="12"/>
  </cols>
  <sheetData>
    <row r="1" spans="1:9" ht="15.75" x14ac:dyDescent="0.25">
      <c r="A1" s="92" t="s">
        <v>71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63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62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43"/>
      <c r="B5" s="43"/>
      <c r="C5" s="43"/>
      <c r="D5" s="43"/>
      <c r="E5" s="44"/>
      <c r="F5" s="44"/>
      <c r="G5" s="44"/>
      <c r="H5" s="37"/>
      <c r="I5" s="37"/>
    </row>
    <row r="6" spans="1:9" ht="15.75" customHeight="1" x14ac:dyDescent="0.25">
      <c r="A6" s="92" t="s">
        <v>61</v>
      </c>
      <c r="B6" s="92"/>
      <c r="C6" s="92"/>
      <c r="D6" s="92"/>
      <c r="E6" s="94" t="s">
        <v>60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45" t="s">
        <v>59</v>
      </c>
      <c r="B8" s="43"/>
      <c r="C8" s="43"/>
      <c r="D8" s="43"/>
      <c r="E8" s="46"/>
    </row>
    <row r="9" spans="1:9" ht="15.75" x14ac:dyDescent="0.25">
      <c r="A9" s="43"/>
      <c r="B9" s="43" t="s">
        <v>58</v>
      </c>
      <c r="C9" s="43"/>
      <c r="D9" s="43"/>
      <c r="E9" s="46"/>
    </row>
    <row r="10" spans="1:9" ht="15.75" x14ac:dyDescent="0.25">
      <c r="A10" s="43"/>
      <c r="B10" s="43"/>
      <c r="C10" s="43" t="s">
        <v>57</v>
      </c>
      <c r="D10" s="43"/>
    </row>
    <row r="11" spans="1:9" ht="15.75" customHeight="1" x14ac:dyDescent="0.25">
      <c r="A11" s="43"/>
      <c r="B11" s="43"/>
      <c r="C11" s="43"/>
      <c r="D11" s="43" t="s">
        <v>56</v>
      </c>
      <c r="E11" s="78">
        <v>30534671.440000001</v>
      </c>
    </row>
    <row r="12" spans="1:9" ht="15.75" x14ac:dyDescent="0.25">
      <c r="A12" s="43"/>
      <c r="B12" s="43"/>
      <c r="C12" s="43"/>
      <c r="D12" s="43" t="s">
        <v>55</v>
      </c>
      <c r="E12" s="78">
        <v>5620194.8200000003</v>
      </c>
    </row>
    <row r="13" spans="1:9" ht="15.75" x14ac:dyDescent="0.25">
      <c r="A13" s="43"/>
      <c r="B13" s="43"/>
      <c r="C13" s="43"/>
      <c r="D13" s="43" t="s">
        <v>54</v>
      </c>
      <c r="E13" s="79">
        <v>2298745.0699999998</v>
      </c>
    </row>
    <row r="14" spans="1:9" ht="15.75" x14ac:dyDescent="0.25">
      <c r="A14" s="43"/>
      <c r="B14" s="43"/>
      <c r="C14" s="43" t="s">
        <v>53</v>
      </c>
      <c r="D14" s="43"/>
      <c r="E14" s="28">
        <f>SUM(E11:E13)</f>
        <v>38453611.330000006</v>
      </c>
    </row>
    <row r="15" spans="1:9" ht="15.75" x14ac:dyDescent="0.25">
      <c r="A15" s="43"/>
      <c r="B15" s="43"/>
      <c r="C15" s="43" t="s">
        <v>52</v>
      </c>
      <c r="D15" s="43"/>
      <c r="E15" s="33"/>
    </row>
    <row r="16" spans="1:9" ht="15.75" x14ac:dyDescent="0.25">
      <c r="A16" s="43"/>
      <c r="B16" s="43"/>
      <c r="C16" s="43"/>
      <c r="D16" s="43" t="s">
        <v>51</v>
      </c>
      <c r="E16" s="78">
        <v>2346768.56</v>
      </c>
    </row>
    <row r="17" spans="1:5" ht="15.75" x14ac:dyDescent="0.25">
      <c r="A17" s="43"/>
      <c r="B17" s="43"/>
      <c r="C17" s="43"/>
      <c r="D17" s="43" t="s">
        <v>50</v>
      </c>
      <c r="E17" s="78">
        <v>14153277.16</v>
      </c>
    </row>
    <row r="18" spans="1:5" ht="15.75" x14ac:dyDescent="0.25">
      <c r="A18" s="43"/>
      <c r="B18" s="43"/>
      <c r="C18" s="49"/>
      <c r="D18" s="43" t="s">
        <v>49</v>
      </c>
      <c r="E18" s="79">
        <v>3161079.03</v>
      </c>
    </row>
    <row r="19" spans="1:5" ht="15.75" x14ac:dyDescent="0.25">
      <c r="A19" s="43"/>
      <c r="B19" s="43"/>
      <c r="C19" s="43" t="s">
        <v>48</v>
      </c>
      <c r="D19" s="43"/>
      <c r="E19" s="28">
        <f>SUM(E16:E18)</f>
        <v>19661124.75</v>
      </c>
    </row>
    <row r="20" spans="1:5" ht="15.75" x14ac:dyDescent="0.25">
      <c r="A20" s="43"/>
      <c r="B20" s="43" t="s">
        <v>47</v>
      </c>
      <c r="C20" s="43"/>
      <c r="D20" s="43"/>
      <c r="E20" s="8"/>
    </row>
    <row r="21" spans="1:5" ht="15.75" x14ac:dyDescent="0.25">
      <c r="A21" s="43"/>
      <c r="B21" s="43"/>
      <c r="C21" s="43" t="s">
        <v>46</v>
      </c>
      <c r="D21" s="43"/>
      <c r="E21" s="78">
        <v>411227676</v>
      </c>
    </row>
    <row r="22" spans="1:5" ht="15.75" x14ac:dyDescent="0.25">
      <c r="A22" s="43"/>
      <c r="B22" s="43"/>
      <c r="C22" s="43" t="s">
        <v>45</v>
      </c>
      <c r="D22" s="43"/>
      <c r="E22" s="12">
        <v>0</v>
      </c>
    </row>
    <row r="23" spans="1:5" ht="15.75" x14ac:dyDescent="0.25">
      <c r="A23" s="43"/>
      <c r="B23" s="43"/>
      <c r="C23" s="43" t="s">
        <v>44</v>
      </c>
      <c r="D23" s="43"/>
    </row>
    <row r="24" spans="1:5" ht="15.75" x14ac:dyDescent="0.25">
      <c r="A24" s="43"/>
      <c r="B24" s="43"/>
      <c r="C24" s="43"/>
      <c r="D24" s="43" t="s">
        <v>43</v>
      </c>
      <c r="E24" s="79">
        <v>71319474.989999995</v>
      </c>
    </row>
    <row r="25" spans="1:5" ht="15.75" x14ac:dyDescent="0.25">
      <c r="A25" s="43"/>
      <c r="B25" s="43"/>
      <c r="C25" s="43"/>
      <c r="D25" s="43" t="s">
        <v>42</v>
      </c>
      <c r="E25" s="16">
        <v>0</v>
      </c>
    </row>
    <row r="26" spans="1:5" ht="15.75" x14ac:dyDescent="0.25">
      <c r="A26" s="43"/>
      <c r="B26" s="43"/>
      <c r="C26" s="43"/>
      <c r="D26" s="43" t="s">
        <v>41</v>
      </c>
      <c r="E26" s="50">
        <v>0</v>
      </c>
    </row>
    <row r="27" spans="1:5" ht="15.75" x14ac:dyDescent="0.25">
      <c r="A27" s="43"/>
      <c r="B27" s="43"/>
      <c r="C27" s="43"/>
      <c r="D27" s="43" t="s">
        <v>40</v>
      </c>
      <c r="E27" s="51">
        <v>0</v>
      </c>
    </row>
    <row r="28" spans="1:5" ht="15.75" x14ac:dyDescent="0.25">
      <c r="A28" s="43"/>
      <c r="B28" s="43"/>
      <c r="C28" s="43" t="s">
        <v>39</v>
      </c>
      <c r="D28" s="43"/>
      <c r="E28" s="31"/>
    </row>
    <row r="29" spans="1:5" ht="15.75" x14ac:dyDescent="0.25">
      <c r="A29" s="43"/>
      <c r="B29" s="43"/>
      <c r="C29" s="43"/>
      <c r="D29" s="43" t="s">
        <v>38</v>
      </c>
      <c r="E29" s="12">
        <v>0</v>
      </c>
    </row>
    <row r="30" spans="1:5" ht="15.75" x14ac:dyDescent="0.25">
      <c r="A30" s="43"/>
      <c r="B30" s="43"/>
      <c r="C30" s="43"/>
      <c r="D30" s="43" t="s">
        <v>37</v>
      </c>
      <c r="E30" s="51">
        <v>0</v>
      </c>
    </row>
    <row r="31" spans="1:5" ht="15.75" x14ac:dyDescent="0.25">
      <c r="A31" s="43"/>
      <c r="B31" s="43"/>
      <c r="C31" s="43" t="s">
        <v>36</v>
      </c>
      <c r="D31" s="43"/>
      <c r="E31" s="52">
        <v>0</v>
      </c>
    </row>
    <row r="32" spans="1:5" ht="15.75" x14ac:dyDescent="0.25">
      <c r="A32" s="43"/>
      <c r="B32" s="43"/>
      <c r="C32" s="43" t="s">
        <v>35</v>
      </c>
      <c r="D32" s="43"/>
      <c r="E32" s="8"/>
    </row>
    <row r="33" spans="1:5" ht="15.75" x14ac:dyDescent="0.25">
      <c r="A33" s="43"/>
      <c r="B33" s="43"/>
      <c r="C33" s="43"/>
      <c r="D33" s="43" t="s">
        <v>34</v>
      </c>
      <c r="E33" s="53">
        <v>0</v>
      </c>
    </row>
    <row r="34" spans="1:5" ht="15.75" x14ac:dyDescent="0.25">
      <c r="A34" s="43"/>
      <c r="B34" s="43"/>
      <c r="C34" s="43"/>
      <c r="D34" s="43" t="s">
        <v>33</v>
      </c>
      <c r="E34" s="12">
        <v>0</v>
      </c>
    </row>
    <row r="35" spans="1:5" ht="15.75" x14ac:dyDescent="0.25">
      <c r="A35" s="43"/>
      <c r="B35" s="43"/>
      <c r="C35" s="43"/>
      <c r="D35" s="43" t="s">
        <v>32</v>
      </c>
      <c r="E35" s="10">
        <v>0</v>
      </c>
    </row>
    <row r="36" spans="1:5" ht="15.75" x14ac:dyDescent="0.25">
      <c r="A36" s="43"/>
      <c r="B36" s="43" t="s">
        <v>31</v>
      </c>
      <c r="C36" s="43"/>
      <c r="D36" s="43"/>
      <c r="E36" s="79">
        <v>71319474.989999995</v>
      </c>
    </row>
    <row r="37" spans="1:5" ht="15.75" x14ac:dyDescent="0.25">
      <c r="A37" s="43"/>
      <c r="B37" s="45" t="s">
        <v>30</v>
      </c>
      <c r="C37" s="43"/>
      <c r="D37" s="43"/>
      <c r="E37" s="28">
        <f>SUM(E14,E19,E21:E36)</f>
        <v>611981362.05999994</v>
      </c>
    </row>
    <row r="38" spans="1:5" ht="15.75" x14ac:dyDescent="0.25">
      <c r="A38" s="43"/>
      <c r="B38" s="45"/>
      <c r="C38" s="43"/>
      <c r="D38" s="43"/>
      <c r="E38" s="27"/>
    </row>
    <row r="39" spans="1:5" ht="15.75" x14ac:dyDescent="0.25">
      <c r="A39" s="45" t="s">
        <v>29</v>
      </c>
      <c r="B39" s="45"/>
      <c r="C39" s="43"/>
      <c r="D39" s="43"/>
      <c r="E39" s="16"/>
    </row>
    <row r="40" spans="1:5" ht="15.75" x14ac:dyDescent="0.25">
      <c r="A40" s="45" t="s">
        <v>28</v>
      </c>
      <c r="B40" s="43"/>
      <c r="C40" s="43"/>
      <c r="D40" s="43"/>
      <c r="E40" s="16"/>
    </row>
    <row r="41" spans="1:5" ht="15.75" x14ac:dyDescent="0.25">
      <c r="A41" s="43"/>
      <c r="B41" s="45" t="s">
        <v>10</v>
      </c>
      <c r="C41" s="43"/>
      <c r="D41" s="43"/>
      <c r="E41" s="8"/>
    </row>
    <row r="42" spans="1:5" ht="15.75" x14ac:dyDescent="0.25">
      <c r="A42" s="43"/>
      <c r="B42" s="43"/>
      <c r="C42" s="43"/>
      <c r="D42" s="43" t="s">
        <v>26</v>
      </c>
      <c r="E42" s="78">
        <v>115539359.70999999</v>
      </c>
    </row>
    <row r="43" spans="1:5" ht="15.75" x14ac:dyDescent="0.25">
      <c r="A43" s="43"/>
      <c r="B43" s="43"/>
      <c r="C43" s="43"/>
      <c r="D43" s="43" t="s">
        <v>25</v>
      </c>
      <c r="E43" s="78">
        <v>67948064.909999996</v>
      </c>
    </row>
    <row r="44" spans="1:5" ht="15.75" x14ac:dyDescent="0.25">
      <c r="A44" s="43"/>
      <c r="B44" s="43"/>
      <c r="C44" s="43"/>
      <c r="D44" s="43" t="s">
        <v>2</v>
      </c>
      <c r="E44" s="80">
        <v>583095.69999999995</v>
      </c>
    </row>
    <row r="45" spans="1:5" ht="15.75" x14ac:dyDescent="0.25">
      <c r="A45" s="43"/>
      <c r="B45" s="45" t="s">
        <v>9</v>
      </c>
      <c r="C45" s="43"/>
      <c r="D45" s="43"/>
      <c r="E45" s="8"/>
    </row>
    <row r="46" spans="1:5" ht="15.75" x14ac:dyDescent="0.25">
      <c r="A46" s="43"/>
      <c r="B46" s="43"/>
      <c r="C46" s="54"/>
      <c r="D46" s="43" t="s">
        <v>26</v>
      </c>
      <c r="E46" s="78">
        <v>2098000</v>
      </c>
    </row>
    <row r="47" spans="1:5" ht="15.75" x14ac:dyDescent="0.25">
      <c r="A47" s="43"/>
      <c r="B47" s="43"/>
      <c r="C47" s="43"/>
      <c r="D47" s="43" t="s">
        <v>25</v>
      </c>
      <c r="E47" s="78">
        <v>4355214.8899999997</v>
      </c>
    </row>
    <row r="48" spans="1:5" ht="15.75" x14ac:dyDescent="0.25">
      <c r="A48" s="43"/>
      <c r="B48" s="43"/>
      <c r="C48" s="43"/>
      <c r="D48" s="43" t="s">
        <v>2</v>
      </c>
      <c r="E48" s="12">
        <v>0</v>
      </c>
    </row>
    <row r="49" spans="1:5" ht="15.75" x14ac:dyDescent="0.25">
      <c r="A49" s="43"/>
      <c r="B49" s="45" t="s">
        <v>8</v>
      </c>
      <c r="C49" s="43"/>
      <c r="D49" s="43"/>
      <c r="E49" s="10"/>
    </row>
    <row r="50" spans="1:5" ht="15.75" x14ac:dyDescent="0.25">
      <c r="A50" s="55"/>
      <c r="B50" s="55"/>
      <c r="C50" s="55"/>
      <c r="D50" s="43" t="s">
        <v>26</v>
      </c>
      <c r="E50" s="78">
        <v>16758926.35</v>
      </c>
    </row>
    <row r="51" spans="1:5" ht="15.75" x14ac:dyDescent="0.25">
      <c r="A51" s="43"/>
      <c r="B51" s="43"/>
      <c r="C51" s="43"/>
      <c r="D51" s="43" t="s">
        <v>25</v>
      </c>
      <c r="E51" s="78">
        <v>1506765.65</v>
      </c>
    </row>
    <row r="52" spans="1:5" ht="15.75" x14ac:dyDescent="0.25">
      <c r="A52" s="43"/>
      <c r="B52" s="43"/>
      <c r="C52" s="43"/>
      <c r="D52" s="43" t="s">
        <v>2</v>
      </c>
      <c r="E52" s="12">
        <v>0</v>
      </c>
    </row>
    <row r="53" spans="1:5" ht="15.75" x14ac:dyDescent="0.25">
      <c r="A53" s="43"/>
      <c r="B53" s="45" t="s">
        <v>7</v>
      </c>
      <c r="C53" s="43"/>
      <c r="D53" s="43"/>
      <c r="E53" s="10"/>
    </row>
    <row r="54" spans="1:5" ht="15.75" x14ac:dyDescent="0.25">
      <c r="A54" s="43"/>
      <c r="B54" s="43"/>
      <c r="C54" s="43"/>
      <c r="D54" s="43" t="s">
        <v>26</v>
      </c>
      <c r="E54" s="12">
        <v>0</v>
      </c>
    </row>
    <row r="55" spans="1:5" ht="15.75" x14ac:dyDescent="0.25">
      <c r="A55" s="43"/>
      <c r="B55" s="43"/>
      <c r="C55" s="43"/>
      <c r="D55" s="43" t="s">
        <v>25</v>
      </c>
      <c r="E55" s="50">
        <v>0</v>
      </c>
    </row>
    <row r="56" spans="1:5" ht="15.75" x14ac:dyDescent="0.25">
      <c r="A56" s="43"/>
      <c r="B56" s="43"/>
      <c r="C56" s="54"/>
      <c r="D56" s="43" t="s">
        <v>2</v>
      </c>
      <c r="E56" s="56">
        <v>0</v>
      </c>
    </row>
    <row r="57" spans="1:5" ht="15.75" x14ac:dyDescent="0.25">
      <c r="A57" s="43"/>
      <c r="B57" s="45" t="s">
        <v>6</v>
      </c>
      <c r="C57" s="43"/>
      <c r="D57" s="43"/>
      <c r="E57" s="25"/>
    </row>
    <row r="58" spans="1:5" ht="15.75" x14ac:dyDescent="0.25">
      <c r="A58" s="43"/>
      <c r="B58" s="43"/>
      <c r="C58" s="43"/>
      <c r="D58" s="43" t="s">
        <v>26</v>
      </c>
      <c r="E58" s="78">
        <v>6903960.2699999996</v>
      </c>
    </row>
    <row r="59" spans="1:5" ht="15.75" x14ac:dyDescent="0.25">
      <c r="A59" s="43"/>
      <c r="B59" s="43"/>
      <c r="C59" s="43"/>
      <c r="D59" s="43" t="s">
        <v>25</v>
      </c>
      <c r="E59" s="78">
        <v>10832287.439999999</v>
      </c>
    </row>
    <row r="60" spans="1:5" ht="15.75" x14ac:dyDescent="0.25">
      <c r="A60" s="43"/>
      <c r="B60" s="43"/>
      <c r="C60" s="43"/>
      <c r="D60" s="43" t="s">
        <v>2</v>
      </c>
      <c r="E60" s="53">
        <v>0</v>
      </c>
    </row>
    <row r="61" spans="1:5" ht="15.75" x14ac:dyDescent="0.25">
      <c r="A61" s="43"/>
      <c r="B61" s="45" t="s">
        <v>5</v>
      </c>
      <c r="C61" s="43"/>
      <c r="D61" s="43"/>
      <c r="E61" s="25"/>
    </row>
    <row r="62" spans="1:5" ht="15.75" x14ac:dyDescent="0.25">
      <c r="A62" s="43"/>
      <c r="B62" s="43"/>
      <c r="C62" s="43"/>
      <c r="D62" s="43" t="s">
        <v>26</v>
      </c>
      <c r="E62" s="78">
        <v>6211057.7300000004</v>
      </c>
    </row>
    <row r="63" spans="1:5" ht="15.75" x14ac:dyDescent="0.25">
      <c r="A63" s="43"/>
      <c r="B63" s="45"/>
      <c r="C63" s="43"/>
      <c r="D63" s="43" t="s">
        <v>25</v>
      </c>
      <c r="E63" s="78">
        <v>313418.87</v>
      </c>
    </row>
    <row r="64" spans="1:5" ht="15.75" x14ac:dyDescent="0.25">
      <c r="A64" s="43"/>
      <c r="B64" s="43"/>
      <c r="C64" s="43"/>
      <c r="D64" s="43" t="s">
        <v>2</v>
      </c>
      <c r="E64" s="12">
        <v>0</v>
      </c>
    </row>
    <row r="65" spans="1:5" ht="15.75" x14ac:dyDescent="0.25">
      <c r="A65" s="43"/>
      <c r="B65" s="45" t="s">
        <v>4</v>
      </c>
      <c r="C65" s="43"/>
      <c r="D65" s="43"/>
      <c r="E65" s="10"/>
    </row>
    <row r="66" spans="1:5" ht="15.75" x14ac:dyDescent="0.25">
      <c r="A66" s="43"/>
      <c r="B66" s="43"/>
      <c r="C66" s="43"/>
      <c r="D66" s="43" t="s">
        <v>26</v>
      </c>
      <c r="E66" s="78">
        <v>26710585.370000001</v>
      </c>
    </row>
    <row r="67" spans="1:5" ht="15.75" x14ac:dyDescent="0.25">
      <c r="A67" s="43"/>
      <c r="B67" s="43"/>
      <c r="C67" s="43"/>
      <c r="D67" s="43" t="s">
        <v>25</v>
      </c>
      <c r="E67" s="78">
        <v>1118075.1399999999</v>
      </c>
    </row>
    <row r="68" spans="1:5" ht="15.75" x14ac:dyDescent="0.25">
      <c r="A68" s="43"/>
      <c r="B68" s="43"/>
      <c r="C68" s="43"/>
      <c r="D68" s="43" t="s">
        <v>2</v>
      </c>
      <c r="E68" s="12">
        <v>0</v>
      </c>
    </row>
    <row r="69" spans="1:5" ht="15.75" x14ac:dyDescent="0.25">
      <c r="A69" s="43"/>
      <c r="B69" s="45" t="s">
        <v>27</v>
      </c>
      <c r="C69" s="43"/>
      <c r="D69" s="43"/>
      <c r="E69" s="8"/>
    </row>
    <row r="70" spans="1:5" ht="15.75" x14ac:dyDescent="0.25">
      <c r="A70" s="43"/>
      <c r="B70" s="43"/>
      <c r="C70" s="43"/>
      <c r="D70" s="43" t="s">
        <v>26</v>
      </c>
      <c r="E70" s="16">
        <v>0</v>
      </c>
    </row>
    <row r="71" spans="1:5" ht="15.75" x14ac:dyDescent="0.25">
      <c r="A71" s="43"/>
      <c r="B71" s="43"/>
      <c r="C71" s="43"/>
      <c r="D71" s="43" t="s">
        <v>25</v>
      </c>
      <c r="E71" s="16">
        <v>0</v>
      </c>
    </row>
    <row r="72" spans="1:5" ht="15.75" x14ac:dyDescent="0.25">
      <c r="A72" s="43"/>
      <c r="B72" s="43"/>
      <c r="C72" s="43"/>
      <c r="D72" s="43" t="s">
        <v>2</v>
      </c>
      <c r="E72" s="24">
        <v>0</v>
      </c>
    </row>
    <row r="73" spans="1:5" ht="15.75" x14ac:dyDescent="0.25">
      <c r="A73" s="43"/>
      <c r="B73" s="45" t="s">
        <v>24</v>
      </c>
      <c r="C73" s="43"/>
      <c r="D73" s="43"/>
      <c r="E73" s="8"/>
    </row>
    <row r="74" spans="1:5" ht="15.75" x14ac:dyDescent="0.25">
      <c r="A74" s="43"/>
      <c r="B74" s="43"/>
      <c r="C74" s="43" t="s">
        <v>23</v>
      </c>
      <c r="D74" s="43"/>
      <c r="E74" s="16"/>
    </row>
    <row r="75" spans="1:5" ht="15.75" x14ac:dyDescent="0.25">
      <c r="A75" s="43"/>
      <c r="B75" s="43"/>
      <c r="C75" s="43"/>
      <c r="D75" s="43" t="s">
        <v>22</v>
      </c>
      <c r="E75" s="78">
        <v>71319474.989999995</v>
      </c>
    </row>
    <row r="76" spans="1:5" ht="15.75" x14ac:dyDescent="0.25">
      <c r="A76" s="43"/>
      <c r="B76" s="43"/>
      <c r="C76" s="43"/>
      <c r="D76" s="43" t="s">
        <v>21</v>
      </c>
      <c r="E76" s="71">
        <v>0</v>
      </c>
    </row>
    <row r="77" spans="1:5" ht="15.75" x14ac:dyDescent="0.25">
      <c r="A77" s="43"/>
      <c r="B77" s="43"/>
      <c r="C77" s="57" t="s">
        <v>20</v>
      </c>
      <c r="D77" s="43"/>
      <c r="E77" s="16"/>
    </row>
    <row r="78" spans="1:5" ht="15.75" x14ac:dyDescent="0.25">
      <c r="A78" s="43"/>
      <c r="B78" s="43"/>
      <c r="C78" s="43"/>
      <c r="D78" s="43" t="s">
        <v>14</v>
      </c>
      <c r="E78" s="78">
        <v>5347716.3</v>
      </c>
    </row>
    <row r="79" spans="1:5" ht="15.75" x14ac:dyDescent="0.25">
      <c r="A79" s="43"/>
      <c r="B79" s="43"/>
      <c r="C79" s="43"/>
      <c r="D79" s="43" t="s">
        <v>13</v>
      </c>
      <c r="E79" s="50">
        <v>0</v>
      </c>
    </row>
    <row r="80" spans="1:5" ht="15.75" x14ac:dyDescent="0.25">
      <c r="A80" s="43"/>
      <c r="B80" s="43"/>
      <c r="C80" s="43" t="s">
        <v>19</v>
      </c>
      <c r="D80" s="43"/>
      <c r="E80" s="17"/>
    </row>
    <row r="81" spans="1:9" ht="15.75" x14ac:dyDescent="0.25">
      <c r="A81" s="43"/>
      <c r="B81" s="43"/>
      <c r="C81" s="43"/>
      <c r="D81" s="57" t="s">
        <v>14</v>
      </c>
      <c r="E81" s="12">
        <v>0</v>
      </c>
      <c r="F81" s="59"/>
    </row>
    <row r="82" spans="1:9" ht="15.75" x14ac:dyDescent="0.25">
      <c r="A82" s="43"/>
      <c r="B82" s="43"/>
      <c r="C82" s="43"/>
      <c r="D82" s="57" t="s">
        <v>13</v>
      </c>
      <c r="E82" s="78">
        <v>48561906.119999997</v>
      </c>
    </row>
    <row r="83" spans="1:9" ht="15.75" x14ac:dyDescent="0.25">
      <c r="A83" s="43"/>
      <c r="B83" s="43"/>
      <c r="C83" s="43" t="s">
        <v>18</v>
      </c>
      <c r="D83" s="43"/>
    </row>
    <row r="84" spans="1:9" ht="15.75" x14ac:dyDescent="0.25">
      <c r="A84" s="43"/>
      <c r="B84" s="43"/>
      <c r="C84" s="43"/>
      <c r="D84" s="43" t="s">
        <v>14</v>
      </c>
      <c r="E84" s="21">
        <v>0</v>
      </c>
    </row>
    <row r="85" spans="1:9" ht="15.75" x14ac:dyDescent="0.25">
      <c r="A85" s="43"/>
      <c r="B85" s="43"/>
      <c r="C85" s="43"/>
      <c r="D85" s="43" t="s">
        <v>13</v>
      </c>
      <c r="E85" s="21">
        <v>0</v>
      </c>
    </row>
    <row r="86" spans="1:9" ht="15.75" x14ac:dyDescent="0.25">
      <c r="A86" s="43"/>
      <c r="B86" s="43"/>
      <c r="C86" s="43" t="s">
        <v>17</v>
      </c>
      <c r="D86" s="43"/>
      <c r="E86" s="16"/>
    </row>
    <row r="87" spans="1:9" ht="15.75" x14ac:dyDescent="0.25">
      <c r="A87" s="43"/>
      <c r="B87" s="43"/>
      <c r="C87" s="43"/>
      <c r="D87" s="43" t="s">
        <v>14</v>
      </c>
      <c r="E87" s="12">
        <v>0</v>
      </c>
    </row>
    <row r="88" spans="1:9" ht="15.75" x14ac:dyDescent="0.25">
      <c r="A88" s="43"/>
      <c r="B88" s="43"/>
      <c r="C88" s="43"/>
      <c r="D88" s="43" t="s">
        <v>13</v>
      </c>
      <c r="E88" s="12">
        <v>0</v>
      </c>
    </row>
    <row r="89" spans="1:9" ht="15.75" x14ac:dyDescent="0.25">
      <c r="A89" s="43"/>
      <c r="B89" s="43"/>
      <c r="C89" s="43" t="s">
        <v>16</v>
      </c>
      <c r="D89" s="43"/>
      <c r="E89" s="16"/>
    </row>
    <row r="90" spans="1:9" ht="15.75" x14ac:dyDescent="0.25">
      <c r="A90" s="43"/>
      <c r="B90" s="43"/>
      <c r="C90" s="43"/>
      <c r="D90" s="43" t="s">
        <v>15</v>
      </c>
      <c r="E90" s="12">
        <v>0</v>
      </c>
    </row>
    <row r="91" spans="1:9" ht="15.75" x14ac:dyDescent="0.25">
      <c r="A91" s="43"/>
      <c r="B91" s="43"/>
      <c r="C91" s="43"/>
      <c r="D91" s="43" t="s">
        <v>14</v>
      </c>
      <c r="E91" s="78">
        <v>6014666.4000000004</v>
      </c>
    </row>
    <row r="92" spans="1:9" ht="15.75" x14ac:dyDescent="0.25">
      <c r="A92" s="43"/>
      <c r="B92" s="43"/>
      <c r="C92" s="43"/>
      <c r="D92" s="43" t="s">
        <v>13</v>
      </c>
      <c r="E92" s="78">
        <v>89902166.650000006</v>
      </c>
    </row>
    <row r="93" spans="1:9" ht="15.75" x14ac:dyDescent="0.25">
      <c r="A93" s="45" t="s">
        <v>12</v>
      </c>
      <c r="D93" s="43"/>
      <c r="E93" s="19">
        <f>SUM(E41:E92)</f>
        <v>482024742.49000001</v>
      </c>
    </row>
    <row r="94" spans="1:9" ht="15.75" x14ac:dyDescent="0.25">
      <c r="A94" s="45" t="s">
        <v>11</v>
      </c>
      <c r="B94" s="43"/>
      <c r="C94" s="45"/>
      <c r="D94" s="57"/>
      <c r="E94" s="16"/>
    </row>
    <row r="95" spans="1:9" ht="15.75" x14ac:dyDescent="0.25">
      <c r="A95" s="43"/>
      <c r="B95" s="45" t="s">
        <v>10</v>
      </c>
      <c r="C95" s="43"/>
      <c r="D95" s="43"/>
      <c r="E95" s="17"/>
      <c r="H95" s="60"/>
      <c r="I95" s="46"/>
    </row>
    <row r="96" spans="1:9" ht="15.75" x14ac:dyDescent="0.25">
      <c r="A96" s="43"/>
      <c r="B96" s="43"/>
      <c r="C96" s="43"/>
      <c r="D96" s="43" t="s">
        <v>2</v>
      </c>
      <c r="E96" s="12">
        <v>0</v>
      </c>
      <c r="F96" s="60"/>
      <c r="G96" s="43"/>
      <c r="I96" s="46"/>
    </row>
    <row r="97" spans="1:9" ht="15.75" x14ac:dyDescent="0.25">
      <c r="A97" s="43"/>
      <c r="B97" s="45" t="s">
        <v>9</v>
      </c>
      <c r="C97" s="43"/>
      <c r="D97" s="43"/>
      <c r="E97" s="16"/>
      <c r="F97" s="60"/>
      <c r="G97" s="43"/>
      <c r="H97" s="60"/>
      <c r="I97" s="46"/>
    </row>
    <row r="98" spans="1:9" ht="15.75" x14ac:dyDescent="0.25">
      <c r="B98" s="43"/>
      <c r="C98" s="43"/>
      <c r="D98" s="43" t="s">
        <v>2</v>
      </c>
      <c r="E98" s="50">
        <v>0</v>
      </c>
    </row>
    <row r="99" spans="1:9" ht="15.75" customHeight="1" x14ac:dyDescent="0.25">
      <c r="B99" s="45" t="s">
        <v>8</v>
      </c>
      <c r="C99" s="43"/>
      <c r="D99" s="43"/>
      <c r="E99" s="8"/>
    </row>
    <row r="100" spans="1:9" ht="15.75" customHeight="1" x14ac:dyDescent="0.25">
      <c r="B100" s="43"/>
      <c r="C100" s="43"/>
      <c r="D100" s="43" t="s">
        <v>2</v>
      </c>
      <c r="E100" s="12">
        <v>0</v>
      </c>
    </row>
    <row r="101" spans="1:9" ht="15.75" customHeight="1" x14ac:dyDescent="0.25">
      <c r="B101" s="45" t="s">
        <v>7</v>
      </c>
      <c r="C101" s="43"/>
      <c r="D101" s="43"/>
      <c r="E101" s="8"/>
    </row>
    <row r="102" spans="1:9" ht="15.75" x14ac:dyDescent="0.25">
      <c r="B102" s="43"/>
      <c r="C102" s="54"/>
      <c r="D102" s="43" t="s">
        <v>2</v>
      </c>
      <c r="E102" s="10">
        <v>0</v>
      </c>
    </row>
    <row r="103" spans="1:9" ht="15.75" x14ac:dyDescent="0.25">
      <c r="B103" s="45" t="s">
        <v>6</v>
      </c>
      <c r="C103" s="43"/>
      <c r="D103" s="43"/>
      <c r="E103" s="8"/>
    </row>
    <row r="104" spans="1:9" ht="15.75" x14ac:dyDescent="0.25">
      <c r="B104" s="43"/>
      <c r="C104" s="43"/>
      <c r="D104" s="43" t="s">
        <v>2</v>
      </c>
      <c r="E104" s="53">
        <v>0</v>
      </c>
    </row>
    <row r="105" spans="1:9" ht="15.75" x14ac:dyDescent="0.25">
      <c r="B105" s="45" t="s">
        <v>5</v>
      </c>
      <c r="C105" s="43"/>
      <c r="D105" s="43"/>
    </row>
    <row r="106" spans="1:9" ht="15.75" x14ac:dyDescent="0.25">
      <c r="B106" s="43"/>
      <c r="C106" s="43"/>
      <c r="D106" s="43" t="s">
        <v>2</v>
      </c>
      <c r="E106" s="8">
        <v>0</v>
      </c>
    </row>
    <row r="107" spans="1:9" ht="15.75" x14ac:dyDescent="0.25">
      <c r="B107" s="45" t="s">
        <v>4</v>
      </c>
      <c r="C107" s="43"/>
      <c r="D107" s="43"/>
      <c r="E107" s="8"/>
    </row>
    <row r="108" spans="1:9" ht="15.75" x14ac:dyDescent="0.25">
      <c r="B108" s="43"/>
      <c r="C108" s="43"/>
      <c r="D108" s="43" t="s">
        <v>2</v>
      </c>
      <c r="E108" s="12">
        <v>0</v>
      </c>
    </row>
    <row r="109" spans="1:9" ht="15.75" x14ac:dyDescent="0.25">
      <c r="A109" s="45"/>
      <c r="B109" s="45" t="s">
        <v>3</v>
      </c>
      <c r="C109" s="43"/>
      <c r="D109" s="43"/>
      <c r="E109" s="8"/>
    </row>
    <row r="110" spans="1:9" ht="15.75" x14ac:dyDescent="0.25">
      <c r="B110" s="43"/>
      <c r="C110" s="43"/>
      <c r="D110" s="43" t="s">
        <v>2</v>
      </c>
      <c r="E110" s="78">
        <v>21382734.760000002</v>
      </c>
      <c r="F110" s="62"/>
    </row>
    <row r="111" spans="1:9" ht="15.75" x14ac:dyDescent="0.25">
      <c r="A111" s="45" t="s">
        <v>1</v>
      </c>
      <c r="E111" s="4">
        <f>SUM(E96,E98,E100,E102,E104,E106,E108,E110)</f>
        <v>21382734.760000002</v>
      </c>
    </row>
    <row r="112" spans="1:9" ht="30" customHeight="1" x14ac:dyDescent="0.35">
      <c r="A112" s="63" t="s">
        <v>0</v>
      </c>
      <c r="B112" s="64"/>
      <c r="C112" s="64"/>
      <c r="D112" s="64"/>
      <c r="E112" s="1">
        <f>SUM(E93,E111)</f>
        <v>503407477.25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0CD33-5FAC-4E25-ADAA-296D43615C15}">
  <dimension ref="A1:I112"/>
  <sheetViews>
    <sheetView workbookViewId="0">
      <selection activeCell="F12" sqref="F12"/>
    </sheetView>
  </sheetViews>
  <sheetFormatPr defaultRowHeight="15" x14ac:dyDescent="0.25"/>
  <cols>
    <col min="1" max="3" width="4.7109375" style="12" customWidth="1"/>
    <col min="4" max="4" width="50.7109375" style="12" customWidth="1"/>
    <col min="5" max="5" width="30.7109375" style="12" customWidth="1"/>
    <col min="6" max="9" width="20.7109375" style="12" customWidth="1"/>
    <col min="10" max="16384" width="9.140625" style="12"/>
  </cols>
  <sheetData>
    <row r="1" spans="1:9" ht="15.75" x14ac:dyDescent="0.25">
      <c r="A1" s="92" t="s">
        <v>72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63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62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43"/>
      <c r="B5" s="43"/>
      <c r="C5" s="43"/>
      <c r="D5" s="43"/>
      <c r="E5" s="44"/>
      <c r="F5" s="44"/>
      <c r="G5" s="44"/>
      <c r="H5" s="37"/>
      <c r="I5" s="37"/>
    </row>
    <row r="6" spans="1:9" ht="15.75" customHeight="1" x14ac:dyDescent="0.25">
      <c r="A6" s="92" t="s">
        <v>61</v>
      </c>
      <c r="B6" s="92"/>
      <c r="C6" s="92"/>
      <c r="D6" s="92"/>
      <c r="E6" s="94" t="s">
        <v>60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45" t="s">
        <v>59</v>
      </c>
      <c r="B8" s="43"/>
      <c r="C8" s="43"/>
      <c r="D8" s="43"/>
      <c r="E8" s="46"/>
    </row>
    <row r="9" spans="1:9" ht="15.75" x14ac:dyDescent="0.25">
      <c r="A9" s="43"/>
      <c r="B9" s="43" t="s">
        <v>58</v>
      </c>
      <c r="C9" s="43"/>
      <c r="D9" s="43"/>
      <c r="E9" s="46"/>
    </row>
    <row r="10" spans="1:9" ht="15.75" x14ac:dyDescent="0.25">
      <c r="A10" s="43"/>
      <c r="B10" s="43"/>
      <c r="C10" s="43" t="s">
        <v>57</v>
      </c>
      <c r="D10" s="43"/>
    </row>
    <row r="11" spans="1:9" ht="15.75" customHeight="1" x14ac:dyDescent="0.25">
      <c r="A11" s="43"/>
      <c r="B11" s="43"/>
      <c r="C11" s="43"/>
      <c r="D11" s="43" t="s">
        <v>56</v>
      </c>
      <c r="E11" s="73">
        <v>3584477.5700000003</v>
      </c>
    </row>
    <row r="12" spans="1:9" ht="15.75" x14ac:dyDescent="0.25">
      <c r="A12" s="43"/>
      <c r="B12" s="43"/>
      <c r="C12" s="43"/>
      <c r="D12" s="43" t="s">
        <v>55</v>
      </c>
      <c r="E12" s="73">
        <v>3691682.09</v>
      </c>
    </row>
    <row r="13" spans="1:9" ht="15.75" x14ac:dyDescent="0.25">
      <c r="A13" s="43"/>
      <c r="B13" s="43"/>
      <c r="C13" s="43"/>
      <c r="D13" s="43" t="s">
        <v>54</v>
      </c>
      <c r="E13" s="73">
        <v>48972.41</v>
      </c>
    </row>
    <row r="14" spans="1:9" ht="15.75" x14ac:dyDescent="0.25">
      <c r="A14" s="43"/>
      <c r="B14" s="43"/>
      <c r="C14" s="43" t="s">
        <v>53</v>
      </c>
      <c r="D14" s="43"/>
      <c r="E14" s="28">
        <f>SUM(E11:E13)</f>
        <v>7325132.0700000003</v>
      </c>
    </row>
    <row r="15" spans="1:9" ht="15.75" x14ac:dyDescent="0.25">
      <c r="A15" s="43"/>
      <c r="B15" s="43"/>
      <c r="C15" s="43" t="s">
        <v>52</v>
      </c>
      <c r="D15" s="43"/>
      <c r="E15" s="33"/>
    </row>
    <row r="16" spans="1:9" ht="15.75" x14ac:dyDescent="0.25">
      <c r="A16" s="43"/>
      <c r="B16" s="43"/>
      <c r="C16" s="43"/>
      <c r="D16" s="43" t="s">
        <v>51</v>
      </c>
      <c r="E16" s="74">
        <v>2286167.12</v>
      </c>
    </row>
    <row r="17" spans="1:5" ht="15.75" x14ac:dyDescent="0.25">
      <c r="A17" s="43"/>
      <c r="B17" s="43"/>
      <c r="C17" s="43"/>
      <c r="D17" s="43" t="s">
        <v>50</v>
      </c>
      <c r="E17" s="74">
        <v>1030019.83</v>
      </c>
    </row>
    <row r="18" spans="1:5" ht="15.75" x14ac:dyDescent="0.25">
      <c r="A18" s="43"/>
      <c r="B18" s="43"/>
      <c r="C18" s="49"/>
      <c r="D18" s="43" t="s">
        <v>49</v>
      </c>
      <c r="E18" s="74">
        <v>12900814.15</v>
      </c>
    </row>
    <row r="19" spans="1:5" ht="15.75" x14ac:dyDescent="0.25">
      <c r="A19" s="43"/>
      <c r="B19" s="43"/>
      <c r="C19" s="43" t="s">
        <v>48</v>
      </c>
      <c r="D19" s="43"/>
      <c r="E19" s="28">
        <f>SUM(E16:E18)</f>
        <v>16217001.100000001</v>
      </c>
    </row>
    <row r="20" spans="1:5" ht="15.75" x14ac:dyDescent="0.25">
      <c r="A20" s="43"/>
      <c r="B20" s="43" t="s">
        <v>47</v>
      </c>
      <c r="C20" s="43"/>
      <c r="D20" s="43"/>
      <c r="E20" s="8"/>
    </row>
    <row r="21" spans="1:5" ht="15.75" x14ac:dyDescent="0.25">
      <c r="A21" s="43"/>
      <c r="B21" s="43"/>
      <c r="C21" s="43" t="s">
        <v>46</v>
      </c>
      <c r="D21" s="43"/>
      <c r="E21" s="73">
        <v>534600514</v>
      </c>
    </row>
    <row r="22" spans="1:5" ht="15.75" x14ac:dyDescent="0.25">
      <c r="A22" s="43"/>
      <c r="B22" s="43"/>
      <c r="C22" s="43" t="s">
        <v>45</v>
      </c>
      <c r="D22" s="43"/>
      <c r="E22" s="77">
        <v>120404.32</v>
      </c>
    </row>
    <row r="23" spans="1:5" ht="15.75" x14ac:dyDescent="0.25">
      <c r="A23" s="43"/>
      <c r="B23" s="43"/>
      <c r="C23" s="43" t="s">
        <v>44</v>
      </c>
      <c r="D23" s="43"/>
      <c r="E23" s="17"/>
    </row>
    <row r="24" spans="1:5" ht="15.75" x14ac:dyDescent="0.25">
      <c r="A24" s="43"/>
      <c r="B24" s="43"/>
      <c r="C24" s="43"/>
      <c r="D24" s="43" t="s">
        <v>43</v>
      </c>
      <c r="E24" s="51">
        <v>0</v>
      </c>
    </row>
    <row r="25" spans="1:5" ht="15.75" x14ac:dyDescent="0.25">
      <c r="A25" s="43"/>
      <c r="B25" s="43"/>
      <c r="C25" s="43"/>
      <c r="D25" s="43" t="s">
        <v>42</v>
      </c>
      <c r="E25" s="16">
        <v>0</v>
      </c>
    </row>
    <row r="26" spans="1:5" ht="15.75" x14ac:dyDescent="0.25">
      <c r="A26" s="43"/>
      <c r="B26" s="43"/>
      <c r="C26" s="43"/>
      <c r="D26" s="43" t="s">
        <v>41</v>
      </c>
      <c r="E26" s="50">
        <v>0</v>
      </c>
    </row>
    <row r="27" spans="1:5" ht="15.75" x14ac:dyDescent="0.25">
      <c r="A27" s="43"/>
      <c r="B27" s="43"/>
      <c r="C27" s="43"/>
      <c r="D27" s="43" t="s">
        <v>40</v>
      </c>
      <c r="E27" s="51">
        <v>0</v>
      </c>
    </row>
    <row r="28" spans="1:5" ht="15.75" x14ac:dyDescent="0.25">
      <c r="A28" s="43"/>
      <c r="B28" s="43"/>
      <c r="C28" s="43" t="s">
        <v>39</v>
      </c>
      <c r="D28" s="43"/>
      <c r="E28" s="31"/>
    </row>
    <row r="29" spans="1:5" ht="15.75" x14ac:dyDescent="0.25">
      <c r="A29" s="43"/>
      <c r="B29" s="43"/>
      <c r="C29" s="43"/>
      <c r="D29" s="43" t="s">
        <v>38</v>
      </c>
      <c r="E29" s="12">
        <v>0</v>
      </c>
    </row>
    <row r="30" spans="1:5" ht="15.75" x14ac:dyDescent="0.25">
      <c r="A30" s="43"/>
      <c r="B30" s="43"/>
      <c r="C30" s="43"/>
      <c r="D30" s="43" t="s">
        <v>37</v>
      </c>
      <c r="E30" s="51">
        <v>0</v>
      </c>
    </row>
    <row r="31" spans="1:5" ht="15.75" x14ac:dyDescent="0.25">
      <c r="A31" s="43"/>
      <c r="B31" s="43"/>
      <c r="C31" s="43" t="s">
        <v>36</v>
      </c>
      <c r="D31" s="43"/>
      <c r="E31" s="52">
        <v>0</v>
      </c>
    </row>
    <row r="32" spans="1:5" ht="15.75" x14ac:dyDescent="0.25">
      <c r="A32" s="43"/>
      <c r="B32" s="43"/>
      <c r="C32" s="43" t="s">
        <v>35</v>
      </c>
      <c r="D32" s="43"/>
      <c r="E32" s="8"/>
    </row>
    <row r="33" spans="1:5" ht="15.75" x14ac:dyDescent="0.25">
      <c r="A33" s="43"/>
      <c r="B33" s="43"/>
      <c r="C33" s="43"/>
      <c r="D33" s="43" t="s">
        <v>34</v>
      </c>
      <c r="E33" s="53">
        <v>0</v>
      </c>
    </row>
    <row r="34" spans="1:5" ht="15.75" x14ac:dyDescent="0.25">
      <c r="A34" s="43"/>
      <c r="B34" s="43"/>
      <c r="C34" s="43"/>
      <c r="D34" s="43" t="s">
        <v>33</v>
      </c>
      <c r="E34" s="12">
        <v>0</v>
      </c>
    </row>
    <row r="35" spans="1:5" ht="15.75" x14ac:dyDescent="0.25">
      <c r="A35" s="43"/>
      <c r="B35" s="43"/>
      <c r="C35" s="43"/>
      <c r="D35" s="43" t="s">
        <v>32</v>
      </c>
      <c r="E35" s="10">
        <v>0</v>
      </c>
    </row>
    <row r="36" spans="1:5" ht="15.75" x14ac:dyDescent="0.25">
      <c r="A36" s="43"/>
      <c r="B36" s="43" t="s">
        <v>31</v>
      </c>
      <c r="C36" s="43"/>
      <c r="D36" s="43"/>
      <c r="E36" s="52">
        <v>0</v>
      </c>
    </row>
    <row r="37" spans="1:5" ht="15.75" x14ac:dyDescent="0.25">
      <c r="A37" s="43"/>
      <c r="B37" s="45" t="s">
        <v>30</v>
      </c>
      <c r="C37" s="43"/>
      <c r="D37" s="43"/>
      <c r="E37" s="28">
        <f>SUM(E14,E19,E21:E36)</f>
        <v>558263051.49000001</v>
      </c>
    </row>
    <row r="38" spans="1:5" ht="15.75" x14ac:dyDescent="0.25">
      <c r="A38" s="43"/>
      <c r="B38" s="45"/>
      <c r="C38" s="43"/>
      <c r="D38" s="43"/>
      <c r="E38" s="27"/>
    </row>
    <row r="39" spans="1:5" ht="15.75" x14ac:dyDescent="0.25">
      <c r="A39" s="45" t="s">
        <v>29</v>
      </c>
      <c r="B39" s="45"/>
      <c r="C39" s="43"/>
      <c r="D39" s="43"/>
      <c r="E39" s="16"/>
    </row>
    <row r="40" spans="1:5" ht="15.75" x14ac:dyDescent="0.25">
      <c r="A40" s="45" t="s">
        <v>28</v>
      </c>
      <c r="B40" s="43"/>
      <c r="C40" s="43"/>
      <c r="D40" s="43"/>
      <c r="E40" s="16"/>
    </row>
    <row r="41" spans="1:5" ht="15.75" x14ac:dyDescent="0.25">
      <c r="A41" s="43"/>
      <c r="B41" s="45" t="s">
        <v>10</v>
      </c>
      <c r="C41" s="43"/>
      <c r="D41" s="43"/>
      <c r="E41" s="8"/>
    </row>
    <row r="42" spans="1:5" ht="15.75" x14ac:dyDescent="0.25">
      <c r="A42" s="43"/>
      <c r="B42" s="43"/>
      <c r="C42" s="43"/>
      <c r="D42" s="43" t="s">
        <v>26</v>
      </c>
      <c r="E42" s="73">
        <v>45501291.530000001</v>
      </c>
    </row>
    <row r="43" spans="1:5" ht="15.75" x14ac:dyDescent="0.25">
      <c r="A43" s="43"/>
      <c r="B43" s="43"/>
      <c r="C43" s="43"/>
      <c r="D43" s="43" t="s">
        <v>25</v>
      </c>
      <c r="E43" s="73">
        <v>82224762.370000005</v>
      </c>
    </row>
    <row r="44" spans="1:5" ht="15.75" x14ac:dyDescent="0.25">
      <c r="A44" s="43"/>
      <c r="B44" s="43"/>
      <c r="C44" s="43"/>
      <c r="D44" s="43" t="s">
        <v>2</v>
      </c>
      <c r="E44" s="73">
        <v>35051202.210000001</v>
      </c>
    </row>
    <row r="45" spans="1:5" ht="15.75" x14ac:dyDescent="0.25">
      <c r="A45" s="43"/>
      <c r="B45" s="45" t="s">
        <v>9</v>
      </c>
      <c r="C45" s="43"/>
      <c r="D45" s="43"/>
      <c r="E45" s="8"/>
    </row>
    <row r="46" spans="1:5" ht="15.75" x14ac:dyDescent="0.25">
      <c r="A46" s="43"/>
      <c r="B46" s="43"/>
      <c r="C46" s="54"/>
      <c r="D46" s="43" t="s">
        <v>26</v>
      </c>
      <c r="E46" s="75">
        <v>184386.64</v>
      </c>
    </row>
    <row r="47" spans="1:5" ht="15.75" x14ac:dyDescent="0.25">
      <c r="A47" s="43"/>
      <c r="B47" s="43"/>
      <c r="C47" s="43"/>
      <c r="D47" s="43" t="s">
        <v>25</v>
      </c>
      <c r="E47" s="75">
        <f>4316346+1052200</f>
        <v>5368546</v>
      </c>
    </row>
    <row r="48" spans="1:5" ht="15.75" x14ac:dyDescent="0.25">
      <c r="A48" s="43"/>
      <c r="B48" s="43"/>
      <c r="C48" s="43"/>
      <c r="D48" s="43" t="s">
        <v>2</v>
      </c>
      <c r="E48" s="12">
        <v>0</v>
      </c>
    </row>
    <row r="49" spans="1:5" ht="15.75" x14ac:dyDescent="0.25">
      <c r="A49" s="43"/>
      <c r="B49" s="45" t="s">
        <v>8</v>
      </c>
      <c r="C49" s="43"/>
      <c r="D49" s="43"/>
      <c r="E49" s="10"/>
    </row>
    <row r="50" spans="1:5" ht="15.75" x14ac:dyDescent="0.25">
      <c r="A50" s="55"/>
      <c r="B50" s="55"/>
      <c r="C50" s="55"/>
      <c r="D50" s="43" t="s">
        <v>26</v>
      </c>
      <c r="E50" s="73">
        <v>15955765.52</v>
      </c>
    </row>
    <row r="51" spans="1:5" ht="15.75" x14ac:dyDescent="0.25">
      <c r="A51" s="43"/>
      <c r="B51" s="43"/>
      <c r="C51" s="43"/>
      <c r="D51" s="43" t="s">
        <v>25</v>
      </c>
      <c r="E51" s="73">
        <v>30203419.960000001</v>
      </c>
    </row>
    <row r="52" spans="1:5" ht="15.75" x14ac:dyDescent="0.25">
      <c r="A52" s="43"/>
      <c r="B52" s="43"/>
      <c r="C52" s="43"/>
      <c r="D52" s="43" t="s">
        <v>2</v>
      </c>
      <c r="E52" s="76">
        <v>723380</v>
      </c>
    </row>
    <row r="53" spans="1:5" ht="15.75" x14ac:dyDescent="0.25">
      <c r="A53" s="43"/>
      <c r="B53" s="45" t="s">
        <v>7</v>
      </c>
      <c r="C53" s="43"/>
      <c r="D53" s="43"/>
      <c r="E53" s="10"/>
    </row>
    <row r="54" spans="1:5" ht="15.75" x14ac:dyDescent="0.25">
      <c r="A54" s="43"/>
      <c r="B54" s="43"/>
      <c r="C54" s="43"/>
      <c r="D54" s="43" t="s">
        <v>26</v>
      </c>
      <c r="E54" s="12">
        <v>0</v>
      </c>
    </row>
    <row r="55" spans="1:5" ht="15.75" x14ac:dyDescent="0.25">
      <c r="A55" s="43"/>
      <c r="B55" s="43"/>
      <c r="C55" s="43"/>
      <c r="D55" s="43" t="s">
        <v>25</v>
      </c>
      <c r="E55" s="73">
        <v>748500</v>
      </c>
    </row>
    <row r="56" spans="1:5" ht="15.75" x14ac:dyDescent="0.25">
      <c r="A56" s="43"/>
      <c r="B56" s="43"/>
      <c r="C56" s="54"/>
      <c r="D56" s="43" t="s">
        <v>2</v>
      </c>
      <c r="E56" s="56">
        <v>0</v>
      </c>
    </row>
    <row r="57" spans="1:5" ht="15.75" x14ac:dyDescent="0.25">
      <c r="A57" s="43"/>
      <c r="B57" s="45" t="s">
        <v>6</v>
      </c>
      <c r="C57" s="43"/>
      <c r="D57" s="43"/>
      <c r="E57" s="25"/>
    </row>
    <row r="58" spans="1:5" ht="15.75" x14ac:dyDescent="0.25">
      <c r="A58" s="43"/>
      <c r="B58" s="43"/>
      <c r="C58" s="43"/>
      <c r="D58" s="43" t="s">
        <v>26</v>
      </c>
      <c r="E58" s="53">
        <v>0</v>
      </c>
    </row>
    <row r="59" spans="1:5" ht="15.75" x14ac:dyDescent="0.25">
      <c r="A59" s="43"/>
      <c r="B59" s="43"/>
      <c r="C59" s="43"/>
      <c r="D59" s="43" t="s">
        <v>25</v>
      </c>
      <c r="E59" s="67">
        <v>0</v>
      </c>
    </row>
    <row r="60" spans="1:5" ht="15.75" x14ac:dyDescent="0.25">
      <c r="A60" s="43"/>
      <c r="B60" s="43"/>
      <c r="C60" s="43"/>
      <c r="D60" s="43" t="s">
        <v>2</v>
      </c>
      <c r="E60" s="53">
        <v>0</v>
      </c>
    </row>
    <row r="61" spans="1:5" ht="15.75" x14ac:dyDescent="0.25">
      <c r="A61" s="43"/>
      <c r="B61" s="45" t="s">
        <v>5</v>
      </c>
      <c r="C61" s="43"/>
      <c r="D61" s="43"/>
      <c r="E61" s="25"/>
    </row>
    <row r="62" spans="1:5" ht="15.75" x14ac:dyDescent="0.25">
      <c r="A62" s="43"/>
      <c r="B62" s="43"/>
      <c r="C62" s="43"/>
      <c r="D62" s="43" t="s">
        <v>26</v>
      </c>
      <c r="E62" s="77">
        <v>2446973.9700000002</v>
      </c>
    </row>
    <row r="63" spans="1:5" ht="15.75" x14ac:dyDescent="0.25">
      <c r="A63" s="43"/>
      <c r="B63" s="45"/>
      <c r="C63" s="43"/>
      <c r="D63" s="43" t="s">
        <v>25</v>
      </c>
      <c r="E63" s="77">
        <v>34216394.549999997</v>
      </c>
    </row>
    <row r="64" spans="1:5" ht="15.75" x14ac:dyDescent="0.25">
      <c r="A64" s="43"/>
      <c r="B64" s="43"/>
      <c r="C64" s="43"/>
      <c r="D64" s="43" t="s">
        <v>2</v>
      </c>
      <c r="E64" s="77">
        <v>1429192.68</v>
      </c>
    </row>
    <row r="65" spans="1:5" ht="15.75" x14ac:dyDescent="0.25">
      <c r="A65" s="43"/>
      <c r="B65" s="45" t="s">
        <v>4</v>
      </c>
      <c r="C65" s="43"/>
      <c r="D65" s="43"/>
      <c r="E65" s="10"/>
    </row>
    <row r="66" spans="1:5" ht="15.75" x14ac:dyDescent="0.25">
      <c r="A66" s="43"/>
      <c r="B66" s="43"/>
      <c r="C66" s="43"/>
      <c r="D66" s="43" t="s">
        <v>26</v>
      </c>
      <c r="E66" s="75">
        <v>15336752.779999999</v>
      </c>
    </row>
    <row r="67" spans="1:5" ht="15.75" x14ac:dyDescent="0.25">
      <c r="A67" s="43"/>
      <c r="B67" s="43"/>
      <c r="C67" s="43"/>
      <c r="D67" s="43" t="s">
        <v>25</v>
      </c>
      <c r="E67" s="75">
        <v>81192155.299999997</v>
      </c>
    </row>
    <row r="68" spans="1:5" ht="15.75" x14ac:dyDescent="0.25">
      <c r="A68" s="43"/>
      <c r="B68" s="43"/>
      <c r="C68" s="43"/>
      <c r="D68" s="43" t="s">
        <v>2</v>
      </c>
      <c r="E68" s="75">
        <v>887688</v>
      </c>
    </row>
    <row r="69" spans="1:5" ht="15.75" x14ac:dyDescent="0.25">
      <c r="A69" s="43"/>
      <c r="B69" s="45" t="s">
        <v>27</v>
      </c>
      <c r="C69" s="43"/>
      <c r="D69" s="43"/>
      <c r="E69" s="8"/>
    </row>
    <row r="70" spans="1:5" ht="15.75" x14ac:dyDescent="0.25">
      <c r="A70" s="43"/>
      <c r="B70" s="43"/>
      <c r="C70" s="43"/>
      <c r="D70" s="43" t="s">
        <v>26</v>
      </c>
      <c r="E70" s="16">
        <v>0</v>
      </c>
    </row>
    <row r="71" spans="1:5" ht="15.75" x14ac:dyDescent="0.25">
      <c r="A71" s="43"/>
      <c r="B71" s="43"/>
      <c r="C71" s="43"/>
      <c r="D71" s="43" t="s">
        <v>25</v>
      </c>
      <c r="E71" s="16">
        <v>0</v>
      </c>
    </row>
    <row r="72" spans="1:5" ht="15.75" x14ac:dyDescent="0.25">
      <c r="A72" s="43"/>
      <c r="B72" s="43"/>
      <c r="C72" s="43"/>
      <c r="D72" s="43" t="s">
        <v>2</v>
      </c>
      <c r="E72" s="24">
        <v>0</v>
      </c>
    </row>
    <row r="73" spans="1:5" ht="15.75" x14ac:dyDescent="0.25">
      <c r="A73" s="43"/>
      <c r="B73" s="45" t="s">
        <v>24</v>
      </c>
      <c r="C73" s="43"/>
      <c r="D73" s="43"/>
      <c r="E73" s="8"/>
    </row>
    <row r="74" spans="1:5" ht="15.75" x14ac:dyDescent="0.25">
      <c r="A74" s="43"/>
      <c r="B74" s="43"/>
      <c r="C74" s="43" t="s">
        <v>23</v>
      </c>
      <c r="D74" s="43"/>
      <c r="E74" s="16"/>
    </row>
    <row r="75" spans="1:5" ht="15.75" x14ac:dyDescent="0.25">
      <c r="A75" s="43"/>
      <c r="B75" s="43"/>
      <c r="C75" s="43"/>
      <c r="D75" s="43" t="s">
        <v>22</v>
      </c>
      <c r="E75" s="50">
        <v>0</v>
      </c>
    </row>
    <row r="76" spans="1:5" ht="15.75" x14ac:dyDescent="0.25">
      <c r="A76" s="43"/>
      <c r="B76" s="43"/>
      <c r="C76" s="43"/>
      <c r="D76" s="43" t="s">
        <v>21</v>
      </c>
      <c r="E76" s="75">
        <v>18605626.68</v>
      </c>
    </row>
    <row r="77" spans="1:5" ht="15.75" x14ac:dyDescent="0.25">
      <c r="A77" s="43"/>
      <c r="B77" s="43"/>
      <c r="C77" s="57" t="s">
        <v>20</v>
      </c>
      <c r="D77" s="43"/>
      <c r="E77" s="16"/>
    </row>
    <row r="78" spans="1:5" ht="15.75" x14ac:dyDescent="0.25">
      <c r="A78" s="43"/>
      <c r="B78" s="43"/>
      <c r="C78" s="43"/>
      <c r="D78" s="43" t="s">
        <v>14</v>
      </c>
      <c r="E78" s="12">
        <v>0</v>
      </c>
    </row>
    <row r="79" spans="1:5" ht="15.75" x14ac:dyDescent="0.25">
      <c r="A79" s="43"/>
      <c r="B79" s="43"/>
      <c r="C79" s="43"/>
      <c r="D79" s="43" t="s">
        <v>13</v>
      </c>
      <c r="E79" s="75">
        <v>9949507.6899999995</v>
      </c>
    </row>
    <row r="80" spans="1:5" ht="15.75" x14ac:dyDescent="0.25">
      <c r="A80" s="43"/>
      <c r="B80" s="43"/>
      <c r="C80" s="43" t="s">
        <v>19</v>
      </c>
      <c r="D80" s="43"/>
      <c r="E80" s="17"/>
    </row>
    <row r="81" spans="1:9" ht="15.75" x14ac:dyDescent="0.25">
      <c r="A81" s="43"/>
      <c r="B81" s="43"/>
      <c r="C81" s="43"/>
      <c r="D81" s="57" t="s">
        <v>14</v>
      </c>
      <c r="E81" s="12">
        <v>0</v>
      </c>
      <c r="F81" s="59"/>
    </row>
    <row r="82" spans="1:9" ht="15.75" x14ac:dyDescent="0.25">
      <c r="A82" s="43"/>
      <c r="B82" s="43"/>
      <c r="C82" s="43"/>
      <c r="D82" s="57" t="s">
        <v>13</v>
      </c>
      <c r="E82" s="77">
        <v>12268643.060000001</v>
      </c>
    </row>
    <row r="83" spans="1:9" ht="15.75" x14ac:dyDescent="0.25">
      <c r="A83" s="43"/>
      <c r="B83" s="43"/>
      <c r="C83" s="43" t="s">
        <v>18</v>
      </c>
      <c r="D83" s="43"/>
    </row>
    <row r="84" spans="1:9" ht="15.75" x14ac:dyDescent="0.25">
      <c r="A84" s="43"/>
      <c r="B84" s="43"/>
      <c r="C84" s="43"/>
      <c r="D84" s="43" t="s">
        <v>14</v>
      </c>
      <c r="E84" s="21">
        <v>0</v>
      </c>
    </row>
    <row r="85" spans="1:9" ht="15.75" x14ac:dyDescent="0.25">
      <c r="A85" s="43"/>
      <c r="B85" s="43"/>
      <c r="C85" s="43"/>
      <c r="D85" s="43" t="s">
        <v>13</v>
      </c>
      <c r="E85" s="21">
        <v>0</v>
      </c>
    </row>
    <row r="86" spans="1:9" ht="15.75" x14ac:dyDescent="0.25">
      <c r="A86" s="43"/>
      <c r="B86" s="43"/>
      <c r="C86" s="43" t="s">
        <v>17</v>
      </c>
      <c r="D86" s="43"/>
      <c r="E86" s="16"/>
    </row>
    <row r="87" spans="1:9" ht="15.75" x14ac:dyDescent="0.25">
      <c r="A87" s="43"/>
      <c r="B87" s="43"/>
      <c r="C87" s="43"/>
      <c r="D87" s="43" t="s">
        <v>14</v>
      </c>
      <c r="E87" s="75">
        <v>5016532</v>
      </c>
    </row>
    <row r="88" spans="1:9" ht="15.75" x14ac:dyDescent="0.25">
      <c r="A88" s="43"/>
      <c r="B88" s="43"/>
      <c r="C88" s="43"/>
      <c r="D88" s="43" t="s">
        <v>13</v>
      </c>
      <c r="E88" s="75">
        <v>238000</v>
      </c>
    </row>
    <row r="89" spans="1:9" ht="15.75" x14ac:dyDescent="0.25">
      <c r="A89" s="43"/>
      <c r="B89" s="43"/>
      <c r="C89" s="43" t="s">
        <v>16</v>
      </c>
      <c r="D89" s="43"/>
      <c r="E89" s="16"/>
    </row>
    <row r="90" spans="1:9" ht="15.75" x14ac:dyDescent="0.25">
      <c r="A90" s="43"/>
      <c r="B90" s="43"/>
      <c r="C90" s="43"/>
      <c r="D90" s="43" t="s">
        <v>15</v>
      </c>
      <c r="E90" s="12">
        <v>0</v>
      </c>
    </row>
    <row r="91" spans="1:9" ht="15.75" x14ac:dyDescent="0.25">
      <c r="A91" s="43"/>
      <c r="B91" s="43"/>
      <c r="C91" s="43"/>
      <c r="D91" s="43" t="s">
        <v>14</v>
      </c>
      <c r="E91" s="12">
        <v>0</v>
      </c>
    </row>
    <row r="92" spans="1:9" ht="15.75" x14ac:dyDescent="0.25">
      <c r="A92" s="43"/>
      <c r="B92" s="43"/>
      <c r="C92" s="43"/>
      <c r="D92" s="43" t="s">
        <v>13</v>
      </c>
      <c r="E92" s="56">
        <v>0</v>
      </c>
    </row>
    <row r="93" spans="1:9" ht="15.75" x14ac:dyDescent="0.25">
      <c r="A93" s="45" t="s">
        <v>12</v>
      </c>
      <c r="D93" s="43"/>
      <c r="E93" s="19">
        <f>SUM(E41:E92)</f>
        <v>397548720.94</v>
      </c>
    </row>
    <row r="94" spans="1:9" ht="15.75" x14ac:dyDescent="0.25">
      <c r="A94" s="45" t="s">
        <v>11</v>
      </c>
      <c r="B94" s="43"/>
      <c r="C94" s="45"/>
      <c r="D94" s="57"/>
      <c r="E94" s="16"/>
    </row>
    <row r="95" spans="1:9" ht="15.75" x14ac:dyDescent="0.25">
      <c r="A95" s="43"/>
      <c r="B95" s="45" t="s">
        <v>10</v>
      </c>
      <c r="C95" s="43"/>
      <c r="D95" s="43"/>
      <c r="E95" s="17"/>
      <c r="H95" s="60"/>
      <c r="I95" s="46"/>
    </row>
    <row r="96" spans="1:9" ht="15.75" x14ac:dyDescent="0.25">
      <c r="A96" s="43"/>
      <c r="B96" s="43"/>
      <c r="C96" s="43"/>
      <c r="D96" s="43" t="s">
        <v>2</v>
      </c>
      <c r="E96" s="12">
        <v>0</v>
      </c>
      <c r="F96" s="60"/>
      <c r="G96" s="43"/>
      <c r="I96" s="46"/>
    </row>
    <row r="97" spans="1:9" ht="15.75" x14ac:dyDescent="0.25">
      <c r="A97" s="43"/>
      <c r="B97" s="45" t="s">
        <v>9</v>
      </c>
      <c r="C97" s="43"/>
      <c r="D97" s="43"/>
      <c r="E97" s="16"/>
      <c r="F97" s="60"/>
      <c r="G97" s="43"/>
      <c r="H97" s="60"/>
      <c r="I97" s="46"/>
    </row>
    <row r="98" spans="1:9" ht="15.75" x14ac:dyDescent="0.25">
      <c r="B98" s="43"/>
      <c r="C98" s="43"/>
      <c r="D98" s="43" t="s">
        <v>2</v>
      </c>
      <c r="E98" s="75">
        <v>2193180.59</v>
      </c>
    </row>
    <row r="99" spans="1:9" ht="15.75" customHeight="1" x14ac:dyDescent="0.25">
      <c r="B99" s="45" t="s">
        <v>8</v>
      </c>
      <c r="C99" s="43"/>
      <c r="D99" s="43"/>
      <c r="E99" s="8"/>
    </row>
    <row r="100" spans="1:9" ht="15.75" customHeight="1" x14ac:dyDescent="0.25">
      <c r="B100" s="43"/>
      <c r="C100" s="43"/>
      <c r="D100" s="43" t="s">
        <v>2</v>
      </c>
      <c r="E100" s="75">
        <v>311963.90999999997</v>
      </c>
    </row>
    <row r="101" spans="1:9" ht="15.75" customHeight="1" x14ac:dyDescent="0.25">
      <c r="B101" s="45" t="s">
        <v>7</v>
      </c>
      <c r="C101" s="43"/>
      <c r="D101" s="43"/>
      <c r="E101" s="8"/>
    </row>
    <row r="102" spans="1:9" ht="15.75" x14ac:dyDescent="0.25">
      <c r="B102" s="43"/>
      <c r="C102" s="54"/>
      <c r="D102" s="43" t="s">
        <v>2</v>
      </c>
      <c r="E102" s="10">
        <v>0</v>
      </c>
    </row>
    <row r="103" spans="1:9" ht="15.75" x14ac:dyDescent="0.25">
      <c r="B103" s="45" t="s">
        <v>6</v>
      </c>
      <c r="C103" s="43"/>
      <c r="D103" s="43"/>
      <c r="E103" s="8"/>
    </row>
    <row r="104" spans="1:9" ht="15.75" x14ac:dyDescent="0.25">
      <c r="B104" s="43"/>
      <c r="C104" s="43"/>
      <c r="D104" s="43" t="s">
        <v>2</v>
      </c>
      <c r="E104" s="53">
        <v>0</v>
      </c>
    </row>
    <row r="105" spans="1:9" ht="15.75" x14ac:dyDescent="0.25">
      <c r="B105" s="45" t="s">
        <v>5</v>
      </c>
      <c r="C105" s="43"/>
      <c r="D105" s="43"/>
    </row>
    <row r="106" spans="1:9" ht="15.75" x14ac:dyDescent="0.25">
      <c r="B106" s="43"/>
      <c r="C106" s="43"/>
      <c r="D106" s="43" t="s">
        <v>2</v>
      </c>
      <c r="E106" s="8">
        <v>0</v>
      </c>
    </row>
    <row r="107" spans="1:9" ht="15.75" x14ac:dyDescent="0.25">
      <c r="B107" s="45" t="s">
        <v>4</v>
      </c>
      <c r="C107" s="43"/>
      <c r="D107" s="43"/>
      <c r="E107" s="8"/>
    </row>
    <row r="108" spans="1:9" ht="15.75" x14ac:dyDescent="0.25">
      <c r="B108" s="43"/>
      <c r="C108" s="43"/>
      <c r="D108" s="43" t="s">
        <v>2</v>
      </c>
      <c r="E108" s="75">
        <v>376265</v>
      </c>
    </row>
    <row r="109" spans="1:9" ht="15.75" x14ac:dyDescent="0.25">
      <c r="A109" s="45"/>
      <c r="B109" s="45" t="s">
        <v>3</v>
      </c>
      <c r="C109" s="43"/>
      <c r="D109" s="43"/>
      <c r="E109" s="8"/>
      <c r="F109" s="75"/>
    </row>
    <row r="110" spans="1:9" ht="15.75" x14ac:dyDescent="0.25">
      <c r="B110" s="43"/>
      <c r="C110" s="43"/>
      <c r="D110" s="43" t="s">
        <v>2</v>
      </c>
      <c r="E110" s="12">
        <v>148078723.28999999</v>
      </c>
      <c r="F110" s="75"/>
    </row>
    <row r="111" spans="1:9" ht="15.75" x14ac:dyDescent="0.25">
      <c r="A111" s="45" t="s">
        <v>1</v>
      </c>
      <c r="E111" s="4">
        <f>SUM(E96,E98,E100,E102,E104,E106,E108,E110)</f>
        <v>150960132.78999999</v>
      </c>
    </row>
    <row r="112" spans="1:9" ht="30" customHeight="1" x14ac:dyDescent="0.35">
      <c r="A112" s="63" t="s">
        <v>0</v>
      </c>
      <c r="B112" s="64"/>
      <c r="C112" s="64"/>
      <c r="D112" s="64"/>
      <c r="E112" s="1">
        <f>SUM(E93,E111)</f>
        <v>548508853.73000002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Bacolod</vt:lpstr>
      <vt:lpstr>Bago</vt:lpstr>
      <vt:lpstr>Bais</vt:lpstr>
      <vt:lpstr>Bayawan</vt:lpstr>
      <vt:lpstr>Cadiz</vt:lpstr>
      <vt:lpstr>Canlaon</vt:lpstr>
      <vt:lpstr>Dumaguete</vt:lpstr>
      <vt:lpstr>Escalante</vt:lpstr>
      <vt:lpstr>Guihulngan</vt:lpstr>
      <vt:lpstr>Himamaylan</vt:lpstr>
      <vt:lpstr>Kabankalan</vt:lpstr>
      <vt:lpstr>Sagay</vt:lpstr>
      <vt:lpstr>San Carlos</vt:lpstr>
      <vt:lpstr>Silay</vt:lpstr>
      <vt:lpstr>Sipalay</vt:lpstr>
      <vt:lpstr>Talisay</vt:lpstr>
      <vt:lpstr>Tanjay</vt:lpstr>
      <vt:lpstr>Victorias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2021-09-16T04:29:19Z</dcterms:created>
  <dcterms:modified xsi:type="dcterms:W3CDTF">2021-10-03T09:58:15Z</dcterms:modified>
</cp:coreProperties>
</file>