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ngx\Desktop\FlaskTuts\application\SCBAA\2016\"/>
    </mc:Choice>
  </mc:AlternateContent>
  <xr:revisionPtr revIDLastSave="0" documentId="13_ncr:1_{FD43DCD1-0882-4E12-8602-20F406362D91}" xr6:coauthVersionLast="47" xr6:coauthVersionMax="47" xr10:uidLastSave="{00000000-0000-0000-0000-000000000000}"/>
  <bookViews>
    <workbookView xWindow="390" yWindow="390" windowWidth="14625" windowHeight="12540" tabRatio="927" firstSheet="7" activeTab="7" xr2:uid="{360BF9DE-B15B-43CE-9291-7E05B391F461}"/>
  </bookViews>
  <sheets>
    <sheet name="Antipolo" sheetId="13" r:id="rId1"/>
    <sheet name="Bacoor" sheetId="38" r:id="rId2"/>
    <sheet name="Batangas" sheetId="39" r:id="rId3"/>
    <sheet name="Biñan" sheetId="40" r:id="rId4"/>
    <sheet name="Cabuyao" sheetId="41" r:id="rId5"/>
    <sheet name="Calamba" sheetId="42" r:id="rId6"/>
    <sheet name="Cavite" sheetId="43" r:id="rId7"/>
    <sheet name="Santo Tomas" sheetId="56" r:id="rId8"/>
    <sheet name="Dasmariñas" sheetId="44" r:id="rId9"/>
    <sheet name="General Trias" sheetId="45" r:id="rId10"/>
    <sheet name="Imus" sheetId="46" r:id="rId11"/>
    <sheet name="Lipa" sheetId="47" r:id="rId12"/>
    <sheet name="Lucena" sheetId="48" r:id="rId13"/>
    <sheet name="San Pablo" sheetId="49" r:id="rId14"/>
    <sheet name="San Pedro" sheetId="50" r:id="rId15"/>
    <sheet name="Santa Rosa" sheetId="51" r:id="rId16"/>
    <sheet name="Tagaytay" sheetId="52" r:id="rId17"/>
    <sheet name="Tanauan" sheetId="53" r:id="rId18"/>
    <sheet name="Tayabas" sheetId="54" r:id="rId19"/>
    <sheet name="Trece Martires" sheetId="55"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11" i="56" l="1"/>
  <c r="E93" i="56"/>
  <c r="E19" i="56"/>
  <c r="E14" i="56"/>
  <c r="E37" i="56" s="1"/>
  <c r="E14" i="55"/>
  <c r="E111" i="55"/>
  <c r="E93" i="55"/>
  <c r="E19" i="55"/>
  <c r="E112" i="56" l="1"/>
  <c r="E112" i="55"/>
  <c r="E37" i="55"/>
  <c r="E111" i="54" l="1"/>
  <c r="E93" i="54"/>
  <c r="E19" i="54"/>
  <c r="E14" i="54"/>
  <c r="E111" i="53"/>
  <c r="E93" i="53"/>
  <c r="E19" i="53"/>
  <c r="E14" i="53"/>
  <c r="E111" i="52"/>
  <c r="E93" i="52"/>
  <c r="E112" i="52" s="1"/>
  <c r="E19" i="52"/>
  <c r="E14" i="52"/>
  <c r="E111" i="51"/>
  <c r="E93" i="51"/>
  <c r="E112" i="51" s="1"/>
  <c r="E19" i="51"/>
  <c r="E14" i="51"/>
  <c r="E111" i="50"/>
  <c r="E93" i="50"/>
  <c r="E112" i="50" s="1"/>
  <c r="E19" i="50"/>
  <c r="E14" i="50"/>
  <c r="E111" i="49"/>
  <c r="E93" i="49"/>
  <c r="E19" i="49"/>
  <c r="E14" i="49"/>
  <c r="E111" i="48"/>
  <c r="E93" i="48"/>
  <c r="E19" i="48"/>
  <c r="E14" i="48"/>
  <c r="E37" i="48" s="1"/>
  <c r="E111" i="47"/>
  <c r="E93" i="47"/>
  <c r="E112" i="47" s="1"/>
  <c r="E19" i="47"/>
  <c r="E14" i="47"/>
  <c r="E111" i="46"/>
  <c r="E93" i="46"/>
  <c r="E112" i="46" s="1"/>
  <c r="E19" i="46"/>
  <c r="E14" i="46"/>
  <c r="E37" i="46" s="1"/>
  <c r="E37" i="47" l="1"/>
  <c r="E37" i="51"/>
  <c r="E112" i="54"/>
  <c r="E37" i="54"/>
  <c r="E112" i="53"/>
  <c r="E37" i="53"/>
  <c r="E37" i="52"/>
  <c r="E37" i="50"/>
  <c r="E112" i="49"/>
  <c r="E37" i="49"/>
  <c r="E112" i="48"/>
  <c r="E111" i="45"/>
  <c r="E93" i="45"/>
  <c r="E19" i="45"/>
  <c r="E14" i="45"/>
  <c r="E96" i="44"/>
  <c r="E111" i="44" s="1"/>
  <c r="E82" i="44"/>
  <c r="E18" i="44"/>
  <c r="E19" i="44" s="1"/>
  <c r="E93" i="44"/>
  <c r="E14" i="44"/>
  <c r="E111" i="43"/>
  <c r="E93" i="43"/>
  <c r="E112" i="43" s="1"/>
  <c r="E19" i="43"/>
  <c r="E14" i="43"/>
  <c r="E37" i="43" l="1"/>
  <c r="E112" i="45"/>
  <c r="E37" i="45"/>
  <c r="E112" i="44"/>
  <c r="E37" i="44"/>
  <c r="E111" i="42"/>
  <c r="E93" i="42"/>
  <c r="E112" i="42" s="1"/>
  <c r="E19" i="42"/>
  <c r="E14" i="42"/>
  <c r="E37" i="42" l="1"/>
  <c r="E111" i="41"/>
  <c r="E93" i="41"/>
  <c r="E19" i="41"/>
  <c r="E14" i="41"/>
  <c r="E98" i="40"/>
  <c r="E111" i="40" s="1"/>
  <c r="E78" i="40"/>
  <c r="E48" i="40"/>
  <c r="E47" i="40"/>
  <c r="E46" i="40"/>
  <c r="E43" i="40"/>
  <c r="E42" i="40"/>
  <c r="E17" i="40"/>
  <c r="E19" i="40" s="1"/>
  <c r="E13" i="40"/>
  <c r="E11" i="40"/>
  <c r="E14" i="40" s="1"/>
  <c r="E112" i="41" l="1"/>
  <c r="E37" i="41"/>
  <c r="E93" i="40"/>
  <c r="E112" i="40" s="1"/>
  <c r="E37" i="40"/>
  <c r="E111" i="39" l="1"/>
  <c r="E93" i="39"/>
  <c r="E19" i="39"/>
  <c r="E14" i="39"/>
  <c r="E19" i="38"/>
  <c r="E37" i="38" s="1"/>
  <c r="E111" i="38"/>
  <c r="E93" i="38"/>
  <c r="E112" i="38" s="1"/>
  <c r="E14" i="38"/>
  <c r="E112" i="39" l="1"/>
  <c r="E37" i="39"/>
  <c r="E19" i="13"/>
  <c r="E14" i="13"/>
  <c r="E37" i="13" s="1"/>
  <c r="E111" i="13" l="1"/>
  <c r="E93" i="13"/>
  <c r="E112" i="13" l="1"/>
</calcChain>
</file>

<file path=xl/sharedStrings.xml><?xml version="1.0" encoding="utf-8"?>
<sst xmlns="http://schemas.openxmlformats.org/spreadsheetml/2006/main" count="2180" uniqueCount="84">
  <si>
    <t>STATEMENT OF COMPARISON OF BUDGET AND ACTUAL AMOUNTS</t>
  </si>
  <si>
    <t>PARTICULARS</t>
  </si>
  <si>
    <t>Actual Amounts</t>
  </si>
  <si>
    <t>Revenue</t>
  </si>
  <si>
    <t xml:space="preserve">           Total Tax Revenue</t>
  </si>
  <si>
    <t>2.      Non-Tax Revenue</t>
  </si>
  <si>
    <t xml:space="preserve">           Total Non-Tax Revenue</t>
  </si>
  <si>
    <t>Total Revenues and Receipts</t>
  </si>
  <si>
    <t>EXPENDITURES</t>
  </si>
  <si>
    <t>General Public Services</t>
  </si>
  <si>
    <t>Personnel Services</t>
  </si>
  <si>
    <t>Maintenance and Other Operating Expenses</t>
  </si>
  <si>
    <t>Capital Outlay</t>
  </si>
  <si>
    <t>Education</t>
  </si>
  <si>
    <t>Health, Nutrition and Population Control</t>
  </si>
  <si>
    <t>Labor and Employment</t>
  </si>
  <si>
    <t>Housing and Community Development</t>
  </si>
  <si>
    <t>Social Services and Social Welfare</t>
  </si>
  <si>
    <t>Economic Services</t>
  </si>
  <si>
    <t>Other Services Sector</t>
  </si>
  <si>
    <t>Other Purposes:</t>
  </si>
  <si>
    <t>A.  Local Sources</t>
  </si>
  <si>
    <t>1.  Tax Revenue</t>
  </si>
  <si>
    <t>a.  Tax Revenue - Property</t>
  </si>
  <si>
    <t>b.  Tax Reveue - Goods and Services</t>
  </si>
  <si>
    <t>c.  Other Local Taxes</t>
  </si>
  <si>
    <t>a.  Service Income</t>
  </si>
  <si>
    <t>b.  Business Income</t>
  </si>
  <si>
    <t>c.  Other Income and Receipts</t>
  </si>
  <si>
    <t>B.  External Sources</t>
  </si>
  <si>
    <t>1.  Share from the National Internal Revenue Taxes (IRA)</t>
  </si>
  <si>
    <t>2.  Share from GOCCs</t>
  </si>
  <si>
    <t>3.  Other Shares from National Tax Collections</t>
  </si>
  <si>
    <t>a.  Share from Ecozone</t>
  </si>
  <si>
    <t>b.  Share from EVAT</t>
  </si>
  <si>
    <t>c.  Share from National Wealth</t>
  </si>
  <si>
    <t>d.  Share from Tobacco Excise Tax</t>
  </si>
  <si>
    <t>4.  Other Receipts</t>
  </si>
  <si>
    <t>a.  Grants and Donations</t>
  </si>
  <si>
    <t>b.  Other Subsidy Income</t>
  </si>
  <si>
    <t>5.  Inter-local Transfer</t>
  </si>
  <si>
    <t>6.  Capital/Investment Receipts</t>
  </si>
  <si>
    <t>a.  Sale of Capital Assets</t>
  </si>
  <si>
    <t>b.  Sale of Investments</t>
  </si>
  <si>
    <t>c.  Proceeds from Collections of Loans Receivable</t>
  </si>
  <si>
    <t>C.  Receipts from Borrowings</t>
  </si>
  <si>
    <t>CURRENT APPROPRIATIONS</t>
  </si>
  <si>
    <t xml:space="preserve">  Financial Expense</t>
  </si>
  <si>
    <t xml:space="preserve">  Amortization</t>
  </si>
  <si>
    <t xml:space="preserve">  Maintenance and Other Operating Expenses</t>
  </si>
  <si>
    <t xml:space="preserve">  Capital Outlay</t>
  </si>
  <si>
    <t>Others</t>
  </si>
  <si>
    <t>Debt Service</t>
  </si>
  <si>
    <t>LDRRMF</t>
  </si>
  <si>
    <t xml:space="preserve"> 20% Development Fund</t>
  </si>
  <si>
    <t>Share from National Wealth</t>
  </si>
  <si>
    <t>Allocation for Senior Citizens and PWD</t>
  </si>
  <si>
    <t xml:space="preserve">  Personal Services</t>
  </si>
  <si>
    <t>TOTAL CONTINUING APPROPRIATIONS</t>
  </si>
  <si>
    <t>TOTAL CURRENT APPROPRIATIONS</t>
  </si>
  <si>
    <t>CONTINUING APPROPRIATIONS</t>
  </si>
  <si>
    <t>Other Purposes</t>
  </si>
  <si>
    <t>TOTAL APPROPRIATIONS</t>
  </si>
  <si>
    <t>For the Year Ended December 31, 2016</t>
  </si>
  <si>
    <t>CITY OF ANTIPOLO</t>
  </si>
  <si>
    <t>CITY OF BACOOR</t>
  </si>
  <si>
    <t>CITY OF BATANGAS</t>
  </si>
  <si>
    <t>CITY OF BIÑAN</t>
  </si>
  <si>
    <t>CITY OF CABUYAO</t>
  </si>
  <si>
    <t>CITY OF CALAMBA</t>
  </si>
  <si>
    <t>CITY OF CAVITE</t>
  </si>
  <si>
    <t>CITY OF DASMARIÑAS</t>
  </si>
  <si>
    <t>CITY OF GENERAL TRIAS</t>
  </si>
  <si>
    <t>CITY OF IMUS</t>
  </si>
  <si>
    <t>CITY OF LIPA</t>
  </si>
  <si>
    <t>CITY OF LUCENA</t>
  </si>
  <si>
    <t>CITY OF SAN PABLO</t>
  </si>
  <si>
    <t>CITY OF SAN PEDRO</t>
  </si>
  <si>
    <t>CITY OF TAGAYTAY</t>
  </si>
  <si>
    <t>CITY OF TANAUAN</t>
  </si>
  <si>
    <t>CITY OF TAYABAS</t>
  </si>
  <si>
    <t>CITY OF TRECE MARTIRES</t>
  </si>
  <si>
    <t>CITY OF SANTA ROSA</t>
  </si>
  <si>
    <t>CITY OF SANTO TOMAS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</si>
</sst>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quot;₱&quot;* #,##0.00_);_(&quot;₱&quot;* \(#,##0.00\);_(&quot;₱&quot;* &quot;-&quot;??_);_(@_)"/>
  </numFmts>
  <fonts count="24" x14ac:knownFonts="1">
    <font>
      <sz val="11"/>
      <color theme="1"/>
      <name val="Calibri"/>
      <family val="2"/>
      <scheme val="minor"/>
    </font>
    <font>
      <sz val="12"/>
      <color theme="1"/>
      <name val="Times New Roman"/>
      <family val="2"/>
    </font>
    <font>
      <b/>
      <sz val="12"/>
      <color rgb="FF000000"/>
      <name val="Times New Roman"/>
      <family val="1"/>
    </font>
    <font>
      <sz val="10"/>
      <name val="Arial"/>
      <family val="2"/>
    </font>
    <font>
      <b/>
      <sz val="12"/>
      <color theme="1"/>
      <name val="Times New Roman"/>
      <family val="1"/>
    </font>
    <font>
      <sz val="12"/>
      <color rgb="FF000000"/>
      <name val="Times New Roman"/>
      <family val="1"/>
    </font>
    <font>
      <sz val="12"/>
      <name val="Times New Roman"/>
      <family val="1"/>
    </font>
    <font>
      <b/>
      <sz val="12"/>
      <name val="Times New Roman"/>
      <family val="1"/>
    </font>
    <font>
      <b/>
      <u/>
      <sz val="12"/>
      <color rgb="FF000000"/>
      <name val="Times New Roman"/>
      <family val="1"/>
    </font>
    <font>
      <sz val="11"/>
      <color theme="1"/>
      <name val="Calibri"/>
      <family val="2"/>
      <scheme val="minor"/>
    </font>
    <font>
      <sz val="10"/>
      <color theme="1"/>
      <name val="Arial"/>
      <family val="2"/>
    </font>
    <font>
      <sz val="10"/>
      <color rgb="FF000000"/>
      <name val="Arial"/>
      <family val="2"/>
    </font>
    <font>
      <b/>
      <sz val="10"/>
      <color rgb="FF000000"/>
      <name val="Arial"/>
      <family val="2"/>
    </font>
    <font>
      <b/>
      <sz val="10"/>
      <color theme="1"/>
      <name val="Arial"/>
      <family val="2"/>
    </font>
    <font>
      <b/>
      <sz val="16"/>
      <color rgb="FF000000"/>
      <name val="Times New Roman"/>
      <family val="1"/>
    </font>
    <font>
      <sz val="16"/>
      <color theme="1"/>
      <name val="Calibri"/>
      <family val="2"/>
      <scheme val="minor"/>
    </font>
    <font>
      <b/>
      <sz val="14"/>
      <color theme="1"/>
      <name val="Arial"/>
      <family val="2"/>
    </font>
    <font>
      <sz val="10"/>
      <color indexed="8"/>
      <name val="Arial"/>
      <family val="2"/>
    </font>
    <font>
      <sz val="10"/>
      <color theme="1"/>
      <name val="Times New Roman"/>
      <family val="1"/>
    </font>
    <font>
      <sz val="10"/>
      <name val="Times New Roman"/>
      <family val="1"/>
    </font>
    <font>
      <sz val="9"/>
      <color rgb="FF000000"/>
      <name val="Times New Roman"/>
      <family val="1"/>
    </font>
    <font>
      <u val="singleAccounting"/>
      <sz val="12"/>
      <color rgb="FF000000"/>
      <name val="Times New Roman"/>
      <family val="1"/>
    </font>
    <font>
      <sz val="12"/>
      <color rgb="FF000000"/>
      <name val="Times New Roman"/>
      <family val="1"/>
    </font>
    <font>
      <sz val="11"/>
      <color rgb="FF000000"/>
      <name val="Times New Roman"/>
      <family val="1"/>
    </font>
  </fonts>
  <fills count="2">
    <fill>
      <patternFill patternType="none"/>
    </fill>
    <fill>
      <patternFill patternType="gray125"/>
    </fill>
  </fills>
  <borders count="6">
    <border>
      <left/>
      <right/>
      <top/>
      <bottom/>
      <diagonal/>
    </border>
    <border>
      <left/>
      <right/>
      <top/>
      <bottom style="thin">
        <color rgb="FF000000"/>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rgb="FF000000"/>
      </right>
      <top/>
      <bottom/>
      <diagonal/>
    </border>
  </borders>
  <cellStyleXfs count="14">
    <xf numFmtId="0" fontId="0" fillId="0" borderId="0"/>
    <xf numFmtId="0" fontId="1" fillId="0" borderId="0"/>
    <xf numFmtId="0" fontId="3" fillId="0" borderId="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9" fillId="0" borderId="0"/>
    <xf numFmtId="164" fontId="9" fillId="0" borderId="0" applyFont="0" applyFill="0" applyBorder="0" applyAlignment="0" applyProtection="0"/>
    <xf numFmtId="164" fontId="3" fillId="0" borderId="0" applyFont="0" applyFill="0" applyBorder="0" applyAlignment="0" applyProtection="0"/>
    <xf numFmtId="165" fontId="9" fillId="0" borderId="0" applyFont="0" applyFill="0" applyBorder="0" applyAlignment="0" applyProtection="0"/>
    <xf numFmtId="164" fontId="3" fillId="0" borderId="0" applyFont="0" applyFill="0" applyBorder="0" applyAlignment="0" applyProtection="0"/>
  </cellStyleXfs>
  <cellXfs count="54">
    <xf numFmtId="0" fontId="0" fillId="0" borderId="0" xfId="0"/>
    <xf numFmtId="4" fontId="10" fillId="0" borderId="0" xfId="3" applyNumberFormat="1" applyFont="1" applyFill="1" applyBorder="1" applyAlignment="1">
      <alignment horizontal="right" vertical="center" wrapText="1"/>
    </xf>
    <xf numFmtId="4" fontId="11" fillId="0" borderId="0" xfId="1" applyNumberFormat="1" applyFont="1" applyBorder="1" applyAlignment="1">
      <alignment horizontal="right" vertical="center"/>
    </xf>
    <xf numFmtId="4" fontId="10" fillId="0" borderId="0" xfId="4" applyNumberFormat="1" applyFont="1" applyFill="1" applyBorder="1" applyAlignment="1">
      <alignment horizontal="right" vertical="center" wrapText="1"/>
    </xf>
    <xf numFmtId="4" fontId="17" fillId="0" borderId="0" xfId="4" applyNumberFormat="1" applyFont="1" applyFill="1" applyBorder="1" applyAlignment="1" applyProtection="1">
      <alignment horizontal="right" vertical="center"/>
    </xf>
    <xf numFmtId="4" fontId="10" fillId="0" borderId="0" xfId="4" applyNumberFormat="1" applyFont="1" applyFill="1" applyBorder="1" applyAlignment="1" applyProtection="1">
      <alignment horizontal="right"/>
      <protection locked="0"/>
    </xf>
    <xf numFmtId="4" fontId="3" fillId="0" borderId="0" xfId="3" applyNumberFormat="1" applyFont="1" applyFill="1" applyBorder="1" applyAlignment="1">
      <alignment horizontal="right"/>
    </xf>
    <xf numFmtId="4" fontId="6" fillId="0" borderId="0" xfId="1" applyNumberFormat="1" applyFont="1" applyBorder="1" applyAlignment="1">
      <alignment horizontal="center" vertical="center"/>
    </xf>
    <xf numFmtId="4" fontId="12" fillId="0" borderId="0" xfId="1" applyNumberFormat="1" applyFont="1" applyBorder="1" applyAlignment="1">
      <alignment horizontal="right" vertical="center"/>
    </xf>
    <xf numFmtId="4" fontId="3" fillId="0" borderId="0" xfId="1" applyNumberFormat="1" applyFont="1" applyBorder="1" applyAlignment="1">
      <alignment horizontal="right" vertical="center"/>
    </xf>
    <xf numFmtId="4" fontId="10" fillId="0" borderId="0" xfId="0" applyNumberFormat="1" applyFont="1" applyBorder="1"/>
    <xf numFmtId="4" fontId="3" fillId="0" borderId="0" xfId="1" applyNumberFormat="1" applyFont="1" applyFill="1" applyBorder="1" applyAlignment="1">
      <alignment horizontal="right" vertical="center"/>
    </xf>
    <xf numFmtId="4" fontId="16" fillId="0" borderId="0" xfId="0" applyNumberFormat="1" applyFont="1" applyBorder="1"/>
    <xf numFmtId="4" fontId="3" fillId="0" borderId="0" xfId="1" applyNumberFormat="1" applyFont="1" applyBorder="1" applyAlignment="1">
      <alignment vertical="center"/>
    </xf>
    <xf numFmtId="4" fontId="10" fillId="0" borderId="0" xfId="0" applyNumberFormat="1" applyFont="1" applyBorder="1" applyAlignment="1">
      <alignment horizontal="right"/>
    </xf>
    <xf numFmtId="4" fontId="10" fillId="0" borderId="0" xfId="4" applyNumberFormat="1" applyFont="1" applyFill="1" applyBorder="1" applyAlignment="1">
      <alignment horizontal="right" vertical="center"/>
    </xf>
    <xf numFmtId="4" fontId="13" fillId="0" borderId="0" xfId="0" applyNumberFormat="1" applyFont="1" applyBorder="1" applyAlignment="1">
      <alignment horizontal="right"/>
    </xf>
    <xf numFmtId="4" fontId="18" fillId="0" borderId="0" xfId="6" applyNumberFormat="1" applyFont="1"/>
    <xf numFmtId="4" fontId="0" fillId="0" borderId="0" xfId="0" applyNumberFormat="1" applyBorder="1"/>
    <xf numFmtId="4" fontId="5" fillId="0" borderId="0" xfId="1" applyNumberFormat="1" applyFont="1" applyBorder="1" applyAlignment="1">
      <alignment vertical="center"/>
    </xf>
    <xf numFmtId="4" fontId="5" fillId="0" borderId="0" xfId="1" applyNumberFormat="1" applyFont="1" applyBorder="1" applyAlignment="1">
      <alignment horizontal="right" vertical="center"/>
    </xf>
    <xf numFmtId="4" fontId="2" fillId="0" borderId="0" xfId="1" applyNumberFormat="1" applyFont="1" applyBorder="1" applyAlignment="1">
      <alignment vertical="center"/>
    </xf>
    <xf numFmtId="4" fontId="23" fillId="0" borderId="0" xfId="0" applyNumberFormat="1" applyFont="1"/>
    <xf numFmtId="4" fontId="20" fillId="0" borderId="0" xfId="0" applyNumberFormat="1" applyFont="1"/>
    <xf numFmtId="4" fontId="2" fillId="0" borderId="0" xfId="1" applyNumberFormat="1" applyFont="1" applyBorder="1" applyAlignment="1">
      <alignment horizontal="center" vertical="center"/>
    </xf>
    <xf numFmtId="4" fontId="20" fillId="0" borderId="1" xfId="0" applyNumberFormat="1" applyFont="1" applyBorder="1"/>
    <xf numFmtId="4" fontId="10" fillId="0" borderId="2" xfId="6" applyNumberFormat="1" applyFont="1" applyBorder="1"/>
    <xf numFmtId="4" fontId="18" fillId="0" borderId="0" xfId="6" applyNumberFormat="1" applyFont="1" applyBorder="1"/>
    <xf numFmtId="4" fontId="19" fillId="0" borderId="0" xfId="6" applyNumberFormat="1" applyFont="1" applyBorder="1"/>
    <xf numFmtId="4" fontId="8" fillId="0" borderId="0" xfId="1" applyNumberFormat="1" applyFont="1" applyBorder="1" applyAlignment="1">
      <alignment vertical="center"/>
    </xf>
    <xf numFmtId="4" fontId="5" fillId="0" borderId="0" xfId="1" applyNumberFormat="1" applyFont="1" applyBorder="1" applyAlignment="1">
      <alignment vertical="center" wrapText="1"/>
    </xf>
    <xf numFmtId="4" fontId="18" fillId="0" borderId="0" xfId="10" applyNumberFormat="1" applyFont="1" applyBorder="1"/>
    <xf numFmtId="4" fontId="5" fillId="0" borderId="0" xfId="1" applyNumberFormat="1" applyFont="1" applyBorder="1" applyAlignment="1">
      <alignment horizontal="left" vertical="center"/>
    </xf>
    <xf numFmtId="4" fontId="6" fillId="0" borderId="0" xfId="1" applyNumberFormat="1" applyFont="1" applyBorder="1" applyAlignment="1">
      <alignment horizontal="right" vertical="center"/>
    </xf>
    <xf numFmtId="4" fontId="6" fillId="0" borderId="0" xfId="1" applyNumberFormat="1" applyFont="1" applyBorder="1" applyAlignment="1">
      <alignment vertical="center"/>
    </xf>
    <xf numFmtId="4" fontId="22" fillId="0" borderId="5" xfId="0" applyNumberFormat="1" applyFont="1" applyBorder="1" applyAlignment="1">
      <alignment horizontal="center"/>
    </xf>
    <xf numFmtId="4" fontId="21" fillId="0" borderId="5" xfId="0" applyNumberFormat="1" applyFont="1" applyBorder="1" applyAlignment="1">
      <alignment horizontal="center"/>
    </xf>
    <xf numFmtId="4" fontId="14" fillId="0" borderId="0" xfId="1" applyNumberFormat="1" applyFont="1" applyBorder="1" applyAlignment="1">
      <alignment vertical="center"/>
    </xf>
    <xf numFmtId="4" fontId="15" fillId="0" borderId="0" xfId="0" applyNumberFormat="1" applyFont="1" applyBorder="1"/>
    <xf numFmtId="4" fontId="18" fillId="0" borderId="0" xfId="0" applyNumberFormat="1" applyFont="1"/>
    <xf numFmtId="4" fontId="23" fillId="0" borderId="0" xfId="0" applyNumberFormat="1" applyFont="1" applyBorder="1"/>
    <xf numFmtId="4" fontId="20" fillId="0" borderId="0" xfId="0" applyNumberFormat="1" applyFont="1" applyBorder="1"/>
    <xf numFmtId="4" fontId="10" fillId="0" borderId="0" xfId="6" applyNumberFormat="1" applyFont="1" applyBorder="1"/>
    <xf numFmtId="4" fontId="22" fillId="0" borderId="0" xfId="0" applyNumberFormat="1" applyFont="1" applyBorder="1" applyAlignment="1">
      <alignment horizontal="center"/>
    </xf>
    <xf numFmtId="4" fontId="0" fillId="0" borderId="0" xfId="0" applyNumberFormat="1" applyFill="1" applyBorder="1"/>
    <xf numFmtId="4" fontId="0" fillId="0" borderId="0" xfId="3" applyNumberFormat="1" applyFont="1" applyBorder="1"/>
    <xf numFmtId="4" fontId="18" fillId="0" borderId="0" xfId="6" applyNumberFormat="1" applyFont="1" applyFill="1" applyBorder="1"/>
    <xf numFmtId="4" fontId="18" fillId="0" borderId="4" xfId="10" applyNumberFormat="1" applyFont="1" applyFill="1" applyBorder="1"/>
    <xf numFmtId="4" fontId="18" fillId="0" borderId="4" xfId="10" applyNumberFormat="1" applyFont="1" applyBorder="1"/>
    <xf numFmtId="4" fontId="10" fillId="0" borderId="3" xfId="6" applyNumberFormat="1" applyFont="1" applyBorder="1"/>
    <xf numFmtId="4" fontId="2" fillId="0" borderId="0" xfId="1" applyNumberFormat="1" applyFont="1" applyBorder="1" applyAlignment="1">
      <alignment horizontal="center" vertical="center"/>
    </xf>
    <xf numFmtId="4" fontId="2" fillId="0" borderId="0" xfId="1" applyNumberFormat="1" applyFont="1" applyBorder="1" applyAlignment="1">
      <alignment horizontal="center" vertical="center"/>
    </xf>
    <xf numFmtId="4" fontId="4" fillId="0" borderId="0" xfId="2" applyNumberFormat="1" applyFont="1" applyBorder="1" applyAlignment="1">
      <alignment horizontal="center"/>
    </xf>
    <xf numFmtId="4" fontId="7" fillId="0" borderId="0" xfId="1" applyNumberFormat="1" applyFont="1" applyBorder="1" applyAlignment="1">
      <alignment horizontal="center" vertical="center" wrapText="1"/>
    </xf>
  </cellXfs>
  <cellStyles count="14">
    <cellStyle name="Comma" xfId="3" builtinId="3"/>
    <cellStyle name="Comma 10" xfId="6" xr:uid="{0D9B2602-2D8D-4C52-934A-6764DD435AB0}"/>
    <cellStyle name="Comma 10 2" xfId="13" xr:uid="{2B702BF5-7DCA-4217-8505-6A6516C15460}"/>
    <cellStyle name="Comma 12 2" xfId="8" xr:uid="{0BAF1B39-9ECE-4FFA-85E8-B5C145C723DE}"/>
    <cellStyle name="Comma 2" xfId="7" xr:uid="{6BAD0C54-A8C1-4352-9512-84DBA6B1DBC5}"/>
    <cellStyle name="Comma 2 2" xfId="11" xr:uid="{1A63573D-E264-44FD-B401-0C76EA694482}"/>
    <cellStyle name="Comma 3" xfId="10" xr:uid="{37A09871-02ED-44C9-AF4A-513C96FCF0C5}"/>
    <cellStyle name="Comma 4" xfId="5" xr:uid="{0F011487-20BD-47FA-B021-6426A011ABDD}"/>
    <cellStyle name="Comma 8 2 3 2" xfId="4" xr:uid="{8BCDD873-8068-4497-8B11-FDEFC3880459}"/>
    <cellStyle name="Currency 2" xfId="12" xr:uid="{A139C272-E761-46E2-838F-10F96856465D}"/>
    <cellStyle name="Normal" xfId="0" builtinId="0"/>
    <cellStyle name="Normal 2 2" xfId="9" xr:uid="{D59A2162-68DC-4E2D-A13C-36913DECEE05}"/>
    <cellStyle name="Normal 6" xfId="2" xr:uid="{FB3F732C-F767-482A-9275-686EA5B85D1C}"/>
    <cellStyle name="Normal 7" xfId="1" xr:uid="{17F997C6-E43F-4E33-91C4-32F3707BF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C5C4-4851-4501-8CBC-46F97AF0BA09}">
  <dimension ref="A1:I112"/>
  <sheetViews>
    <sheetView zoomScaleNormal="100" workbookViewId="0">
      <selection activeCell="E19" sqref="E19"/>
    </sheetView>
  </sheetViews>
  <sheetFormatPr defaultRowHeight="15" x14ac:dyDescent="0.25"/>
  <cols>
    <col min="1" max="3" width="4.7109375" style="18" customWidth="1"/>
    <col min="4" max="4" width="50.7109375" style="18" customWidth="1"/>
    <col min="5" max="5" width="30.7109375" style="18" customWidth="1"/>
    <col min="6" max="9" width="20.7109375" style="18" customWidth="1"/>
    <col min="10" max="16384" width="9.140625" style="18"/>
  </cols>
  <sheetData>
    <row r="1" spans="1:9" ht="15.75" x14ac:dyDescent="0.25">
      <c r="A1" s="51" t="s">
        <v>64</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7">
        <v>199951469.34999999</v>
      </c>
    </row>
    <row r="12" spans="1:9" ht="15.75" x14ac:dyDescent="0.25">
      <c r="A12" s="19"/>
      <c r="B12" s="19"/>
      <c r="C12" s="19"/>
      <c r="D12" s="19" t="s">
        <v>24</v>
      </c>
      <c r="E12" s="27">
        <v>425544012.67000002</v>
      </c>
    </row>
    <row r="13" spans="1:9" ht="15.75" x14ac:dyDescent="0.25">
      <c r="A13" s="19"/>
      <c r="B13" s="19"/>
      <c r="C13" s="19"/>
      <c r="D13" s="19" t="s">
        <v>25</v>
      </c>
      <c r="E13" s="27">
        <v>86626669</v>
      </c>
    </row>
    <row r="14" spans="1:9" ht="15.75" x14ac:dyDescent="0.25">
      <c r="A14" s="19"/>
      <c r="B14" s="19"/>
      <c r="C14" s="19" t="s">
        <v>4</v>
      </c>
      <c r="D14" s="19"/>
      <c r="E14" s="8">
        <f>SUM(E11:E13)</f>
        <v>712122151.01999998</v>
      </c>
    </row>
    <row r="15" spans="1:9" ht="15.75" x14ac:dyDescent="0.25">
      <c r="A15" s="19"/>
      <c r="B15" s="19"/>
      <c r="C15" s="19" t="s">
        <v>5</v>
      </c>
      <c r="D15" s="19"/>
      <c r="E15" s="9"/>
    </row>
    <row r="16" spans="1:9" ht="15.75" x14ac:dyDescent="0.25">
      <c r="A16" s="19"/>
      <c r="B16" s="19"/>
      <c r="C16" s="19"/>
      <c r="D16" s="19" t="s">
        <v>26</v>
      </c>
      <c r="E16" s="27">
        <v>91491591.189999998</v>
      </c>
    </row>
    <row r="17" spans="1:5" ht="15.75" x14ac:dyDescent="0.25">
      <c r="A17" s="19"/>
      <c r="B17" s="19"/>
      <c r="C17" s="19"/>
      <c r="D17" s="19" t="s">
        <v>27</v>
      </c>
      <c r="E17" s="27">
        <v>80046992.75</v>
      </c>
    </row>
    <row r="18" spans="1:5" ht="15.75" x14ac:dyDescent="0.25">
      <c r="A18" s="19"/>
      <c r="B18" s="19"/>
      <c r="C18" s="24"/>
      <c r="D18" s="19" t="s">
        <v>28</v>
      </c>
      <c r="E18" s="27">
        <v>1374190.5</v>
      </c>
    </row>
    <row r="19" spans="1:5" ht="15.75" x14ac:dyDescent="0.25">
      <c r="A19" s="19"/>
      <c r="B19" s="19"/>
      <c r="C19" s="19" t="s">
        <v>6</v>
      </c>
      <c r="D19" s="19"/>
      <c r="E19" s="8">
        <f>SUM(E16:E18)</f>
        <v>172912774.44</v>
      </c>
    </row>
    <row r="20" spans="1:5" ht="15.75" x14ac:dyDescent="0.25">
      <c r="A20" s="19"/>
      <c r="B20" s="19" t="s">
        <v>29</v>
      </c>
      <c r="C20" s="19"/>
      <c r="D20" s="19"/>
      <c r="E20" s="14"/>
    </row>
    <row r="21" spans="1:5" ht="15.75" x14ac:dyDescent="0.25">
      <c r="A21" s="19"/>
      <c r="B21" s="19"/>
      <c r="C21" s="19" t="s">
        <v>30</v>
      </c>
      <c r="D21" s="19"/>
      <c r="E21" s="27">
        <v>1245966903</v>
      </c>
    </row>
    <row r="22" spans="1:5" ht="15.75" x14ac:dyDescent="0.25">
      <c r="A22" s="19"/>
      <c r="B22" s="19"/>
      <c r="C22" s="19" t="s">
        <v>31</v>
      </c>
      <c r="D22" s="19"/>
      <c r="E22" s="5">
        <v>0</v>
      </c>
    </row>
    <row r="23" spans="1:5" ht="15.75" x14ac:dyDescent="0.25">
      <c r="A23" s="19"/>
      <c r="B23" s="19"/>
      <c r="C23" s="19" t="s">
        <v>32</v>
      </c>
      <c r="D23" s="19"/>
      <c r="E23" s="3"/>
    </row>
    <row r="24" spans="1:5" ht="15.75" x14ac:dyDescent="0.25">
      <c r="A24" s="19"/>
      <c r="B24" s="19"/>
      <c r="C24" s="19"/>
      <c r="D24" s="19" t="s">
        <v>33</v>
      </c>
      <c r="E24" s="5">
        <v>0</v>
      </c>
    </row>
    <row r="25" spans="1:5" ht="15.75" x14ac:dyDescent="0.25">
      <c r="A25" s="19"/>
      <c r="B25" s="19"/>
      <c r="C25" s="19"/>
      <c r="D25" s="19" t="s">
        <v>34</v>
      </c>
      <c r="E25" s="9">
        <v>0</v>
      </c>
    </row>
    <row r="26" spans="1:5" ht="15.75" x14ac:dyDescent="0.25">
      <c r="A26" s="19"/>
      <c r="B26" s="19"/>
      <c r="C26" s="19"/>
      <c r="D26" s="19" t="s">
        <v>35</v>
      </c>
      <c r="E26" s="46">
        <v>600999.68000000005</v>
      </c>
    </row>
    <row r="27" spans="1:5" ht="15.75" x14ac:dyDescent="0.25">
      <c r="A27" s="19"/>
      <c r="B27" s="19"/>
      <c r="C27" s="19"/>
      <c r="D27" s="19" t="s">
        <v>36</v>
      </c>
      <c r="E27" s="11">
        <v>0</v>
      </c>
    </row>
    <row r="28" spans="1:5" ht="15.75" x14ac:dyDescent="0.25">
      <c r="A28" s="19"/>
      <c r="B28" s="19"/>
      <c r="C28" s="19" t="s">
        <v>37</v>
      </c>
      <c r="D28" s="19"/>
      <c r="E28" s="1"/>
    </row>
    <row r="29" spans="1:5" ht="15.75" x14ac:dyDescent="0.25">
      <c r="A29" s="19"/>
      <c r="B29" s="19"/>
      <c r="C29" s="19"/>
      <c r="D29" s="19" t="s">
        <v>38</v>
      </c>
      <c r="E29" s="4">
        <v>0</v>
      </c>
    </row>
    <row r="30" spans="1:5" ht="15.75" x14ac:dyDescent="0.25">
      <c r="A30" s="19"/>
      <c r="B30" s="19"/>
      <c r="C30" s="19"/>
      <c r="D30" s="19" t="s">
        <v>39</v>
      </c>
      <c r="E30" s="3">
        <v>0</v>
      </c>
    </row>
    <row r="31" spans="1:5" ht="15.75" x14ac:dyDescent="0.25">
      <c r="A31" s="19"/>
      <c r="B31" s="19"/>
      <c r="C31" s="19" t="s">
        <v>40</v>
      </c>
      <c r="D31" s="19"/>
      <c r="E31" s="11">
        <v>0</v>
      </c>
    </row>
    <row r="32" spans="1:5"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2131602828.1400001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7">
        <v>416642552.94</v>
      </c>
      <c r="F42" s="27"/>
    </row>
    <row r="43" spans="1:6" ht="15.75" x14ac:dyDescent="0.25">
      <c r="A43" s="19"/>
      <c r="B43" s="19"/>
      <c r="C43" s="19"/>
      <c r="D43" s="19" t="s">
        <v>11</v>
      </c>
      <c r="E43" s="18">
        <v>678797541.37</v>
      </c>
      <c r="F43" s="28"/>
    </row>
    <row r="44" spans="1:6" ht="15.75" x14ac:dyDescent="0.25">
      <c r="A44" s="19"/>
      <c r="B44" s="19"/>
      <c r="C44" s="19"/>
      <c r="D44" s="19" t="s">
        <v>12</v>
      </c>
      <c r="E44" s="27">
        <v>21899674.899999999</v>
      </c>
    </row>
    <row r="45" spans="1:6" ht="15.75" x14ac:dyDescent="0.25">
      <c r="A45" s="19"/>
      <c r="B45" s="21" t="s">
        <v>13</v>
      </c>
      <c r="C45" s="19"/>
      <c r="D45" s="19"/>
      <c r="E45" s="15"/>
    </row>
    <row r="46" spans="1:6" ht="15.75" x14ac:dyDescent="0.25">
      <c r="A46" s="19"/>
      <c r="B46" s="19"/>
      <c r="C46" s="29"/>
      <c r="D46" s="19" t="s">
        <v>10</v>
      </c>
      <c r="E46" s="27">
        <v>7349807</v>
      </c>
    </row>
    <row r="47" spans="1:6" ht="15.75" x14ac:dyDescent="0.25">
      <c r="A47" s="19"/>
      <c r="B47" s="19"/>
      <c r="C47" s="19"/>
      <c r="D47" s="19" t="s">
        <v>11</v>
      </c>
      <c r="E47" s="27">
        <v>1279112.32</v>
      </c>
    </row>
    <row r="48" spans="1:6" ht="15.75" x14ac:dyDescent="0.25">
      <c r="A48" s="19"/>
      <c r="B48" s="19"/>
      <c r="C48" s="19"/>
      <c r="D48" s="19" t="s">
        <v>12</v>
      </c>
      <c r="E48" s="27">
        <v>1142160.18</v>
      </c>
    </row>
    <row r="49" spans="1:5" ht="15.75" x14ac:dyDescent="0.25">
      <c r="A49" s="19"/>
      <c r="B49" s="21" t="s">
        <v>14</v>
      </c>
      <c r="C49" s="19"/>
      <c r="D49" s="19"/>
      <c r="E49" s="4"/>
    </row>
    <row r="50" spans="1:5" ht="15.75" x14ac:dyDescent="0.25">
      <c r="A50" s="30"/>
      <c r="B50" s="30"/>
      <c r="C50" s="30"/>
      <c r="D50" s="19" t="s">
        <v>10</v>
      </c>
      <c r="E50" s="27">
        <v>78894673.480000004</v>
      </c>
    </row>
    <row r="51" spans="1:5" ht="15.75" x14ac:dyDescent="0.25">
      <c r="A51" s="19"/>
      <c r="B51" s="19"/>
      <c r="C51" s="19"/>
      <c r="D51" s="19" t="s">
        <v>11</v>
      </c>
      <c r="E51" s="27">
        <v>133145422.91</v>
      </c>
    </row>
    <row r="52" spans="1:5" ht="15.75" x14ac:dyDescent="0.25">
      <c r="A52" s="19"/>
      <c r="B52" s="19"/>
      <c r="C52" s="19"/>
      <c r="D52" s="19" t="s">
        <v>12</v>
      </c>
      <c r="E52" s="27">
        <v>247150</v>
      </c>
    </row>
    <row r="53" spans="1:5" ht="15.75" x14ac:dyDescent="0.25">
      <c r="A53" s="19"/>
      <c r="B53" s="21" t="s">
        <v>15</v>
      </c>
      <c r="C53" s="19"/>
      <c r="D53" s="19"/>
      <c r="E53" s="15"/>
    </row>
    <row r="54" spans="1:5" ht="15.75" x14ac:dyDescent="0.25">
      <c r="A54" s="19"/>
      <c r="B54" s="19"/>
      <c r="C54" s="19"/>
      <c r="D54" s="19" t="s">
        <v>10</v>
      </c>
      <c r="E54" s="27">
        <v>1937863.48</v>
      </c>
    </row>
    <row r="55" spans="1:5" ht="15.75" x14ac:dyDescent="0.25">
      <c r="A55" s="19"/>
      <c r="B55" s="19"/>
      <c r="C55" s="19"/>
      <c r="D55" s="19" t="s">
        <v>11</v>
      </c>
      <c r="E55" s="27">
        <v>4959267.05</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3214459.7</v>
      </c>
    </row>
    <row r="59" spans="1:5" ht="15.75" x14ac:dyDescent="0.25">
      <c r="A59" s="19"/>
      <c r="B59" s="19"/>
      <c r="C59" s="19"/>
      <c r="D59" s="19" t="s">
        <v>11</v>
      </c>
      <c r="E59" s="27">
        <v>108691.07</v>
      </c>
    </row>
    <row r="60" spans="1:5" ht="15.75" x14ac:dyDescent="0.25">
      <c r="A60" s="19"/>
      <c r="B60" s="19"/>
      <c r="C60" s="19"/>
      <c r="D60" s="19" t="s">
        <v>12</v>
      </c>
      <c r="E60" s="27">
        <v>3234717.63</v>
      </c>
    </row>
    <row r="61" spans="1:5" ht="15.75" x14ac:dyDescent="0.25">
      <c r="A61" s="19"/>
      <c r="B61" s="21" t="s">
        <v>17</v>
      </c>
      <c r="C61" s="19"/>
      <c r="D61" s="19"/>
      <c r="E61" s="15"/>
    </row>
    <row r="62" spans="1:5" ht="15.75" x14ac:dyDescent="0.25">
      <c r="A62" s="19"/>
      <c r="B62" s="19"/>
      <c r="C62" s="19"/>
      <c r="D62" s="19" t="s">
        <v>10</v>
      </c>
      <c r="E62" s="27">
        <v>11825575.5</v>
      </c>
    </row>
    <row r="63" spans="1:5" ht="15.75" x14ac:dyDescent="0.25">
      <c r="A63" s="19"/>
      <c r="B63" s="21"/>
      <c r="C63" s="19"/>
      <c r="D63" s="19" t="s">
        <v>11</v>
      </c>
      <c r="E63" s="27">
        <v>25137857.16</v>
      </c>
    </row>
    <row r="64" spans="1:5" ht="15.75" x14ac:dyDescent="0.25">
      <c r="A64" s="19"/>
      <c r="B64" s="19"/>
      <c r="C64" s="19"/>
      <c r="D64" s="19" t="s">
        <v>12</v>
      </c>
      <c r="E64" s="4">
        <v>0</v>
      </c>
    </row>
    <row r="65" spans="1:5" ht="15.75" x14ac:dyDescent="0.25">
      <c r="A65" s="19"/>
      <c r="B65" s="21" t="s">
        <v>18</v>
      </c>
      <c r="C65" s="19"/>
      <c r="D65" s="19"/>
      <c r="E65" s="15"/>
    </row>
    <row r="66" spans="1:5" ht="15.75" x14ac:dyDescent="0.25">
      <c r="A66" s="19"/>
      <c r="B66" s="19"/>
      <c r="C66" s="19"/>
      <c r="D66" s="19" t="s">
        <v>10</v>
      </c>
      <c r="E66" s="27">
        <v>67957471.75</v>
      </c>
    </row>
    <row r="67" spans="1:5" ht="15.75" x14ac:dyDescent="0.25">
      <c r="A67" s="19"/>
      <c r="B67" s="19"/>
      <c r="C67" s="19"/>
      <c r="D67" s="19" t="s">
        <v>11</v>
      </c>
      <c r="E67" s="27">
        <v>80620999.25</v>
      </c>
    </row>
    <row r="68" spans="1:5" ht="15.75" x14ac:dyDescent="0.25">
      <c r="A68" s="19"/>
      <c r="B68" s="19"/>
      <c r="C68" s="19"/>
      <c r="D68" s="19" t="s">
        <v>12</v>
      </c>
      <c r="E68" s="27">
        <v>3232815.71</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7">
        <v>3571172.11</v>
      </c>
    </row>
    <row r="76" spans="1:5" ht="15.75" x14ac:dyDescent="0.25">
      <c r="A76" s="19"/>
      <c r="B76" s="19"/>
      <c r="C76" s="19"/>
      <c r="D76" s="19" t="s">
        <v>48</v>
      </c>
      <c r="E76" s="27">
        <v>11687043.800000001</v>
      </c>
    </row>
    <row r="77" spans="1:5" ht="15.75" x14ac:dyDescent="0.25">
      <c r="A77" s="19"/>
      <c r="B77" s="19"/>
      <c r="C77" s="32" t="s">
        <v>53</v>
      </c>
      <c r="D77" s="19"/>
      <c r="E77" s="3"/>
    </row>
    <row r="78" spans="1:5" ht="15.75" x14ac:dyDescent="0.25">
      <c r="A78" s="19"/>
      <c r="B78" s="19"/>
      <c r="C78" s="19"/>
      <c r="D78" s="19" t="s">
        <v>49</v>
      </c>
      <c r="E78" s="27">
        <v>47497679.700000003</v>
      </c>
    </row>
    <row r="79" spans="1:5" ht="15.75" x14ac:dyDescent="0.25">
      <c r="A79" s="19"/>
      <c r="B79" s="19"/>
      <c r="C79" s="19"/>
      <c r="D79" s="19" t="s">
        <v>50</v>
      </c>
      <c r="E79" s="27">
        <v>7555906.6100000003</v>
      </c>
    </row>
    <row r="80" spans="1:5" ht="15.75" x14ac:dyDescent="0.25">
      <c r="A80" s="19"/>
      <c r="B80" s="19"/>
      <c r="C80" s="19" t="s">
        <v>54</v>
      </c>
      <c r="D80" s="19"/>
      <c r="E80" s="3"/>
    </row>
    <row r="81" spans="1:9" ht="15.75" x14ac:dyDescent="0.25">
      <c r="A81" s="19"/>
      <c r="B81" s="19"/>
      <c r="C81" s="19"/>
      <c r="D81" s="32" t="s">
        <v>49</v>
      </c>
      <c r="E81" s="27">
        <v>173923232.91</v>
      </c>
    </row>
    <row r="82" spans="1:9" ht="15.75" x14ac:dyDescent="0.25">
      <c r="A82" s="19"/>
      <c r="B82" s="19"/>
      <c r="C82" s="19"/>
      <c r="D82" s="32" t="s">
        <v>50</v>
      </c>
      <c r="E82" s="27">
        <v>10995963.689999999</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231109.24</v>
      </c>
    </row>
    <row r="88" spans="1:9" ht="15.75" x14ac:dyDescent="0.25">
      <c r="A88" s="19"/>
      <c r="B88" s="19"/>
      <c r="C88" s="19"/>
      <c r="D88" s="19" t="s">
        <v>50</v>
      </c>
      <c r="E88" s="18">
        <v>18073622.370000001</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9106550</v>
      </c>
    </row>
    <row r="92" spans="1:9" ht="15.75" x14ac:dyDescent="0.25">
      <c r="A92" s="19"/>
      <c r="B92" s="19"/>
      <c r="C92" s="19"/>
      <c r="D92" s="19" t="s">
        <v>50</v>
      </c>
      <c r="E92" s="9">
        <v>0</v>
      </c>
    </row>
    <row r="93" spans="1:9" ht="15.75" x14ac:dyDescent="0.25">
      <c r="A93" s="21" t="s">
        <v>59</v>
      </c>
      <c r="D93" s="19"/>
      <c r="E93" s="8">
        <f>SUM(E41:E92)</f>
        <v>1824270093.8300002</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46563126.549999997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34124253.009999998</v>
      </c>
    </row>
    <row r="99" spans="1:9" ht="15.75" customHeight="1" x14ac:dyDescent="0.25">
      <c r="B99" s="21" t="s">
        <v>14</v>
      </c>
      <c r="C99" s="19"/>
      <c r="D99" s="19"/>
      <c r="E99" s="14"/>
    </row>
    <row r="100" spans="1:9" ht="15.75" customHeight="1" x14ac:dyDescent="0.25">
      <c r="B100" s="19"/>
      <c r="C100" s="19"/>
      <c r="D100" s="19" t="s">
        <v>12</v>
      </c>
      <c r="E100" s="27">
        <v>249329345.33000001</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141823069.11000001</v>
      </c>
    </row>
    <row r="105" spans="1:9" ht="15.75" x14ac:dyDescent="0.25">
      <c r="B105" s="21" t="s">
        <v>17</v>
      </c>
      <c r="C105" s="19"/>
      <c r="D105" s="19"/>
      <c r="E105" s="14"/>
    </row>
    <row r="106" spans="1:9" ht="15.75" x14ac:dyDescent="0.25">
      <c r="B106" s="19"/>
      <c r="C106" s="19"/>
      <c r="D106" s="19" t="s">
        <v>12</v>
      </c>
      <c r="E106" s="27">
        <v>169400</v>
      </c>
    </row>
    <row r="107" spans="1:9" ht="15.75" x14ac:dyDescent="0.25">
      <c r="B107" s="21" t="s">
        <v>18</v>
      </c>
      <c r="C107" s="19"/>
      <c r="D107" s="19"/>
    </row>
    <row r="108" spans="1:9" ht="15.75" x14ac:dyDescent="0.25">
      <c r="B108" s="19"/>
      <c r="C108" s="19"/>
      <c r="D108" s="19" t="s">
        <v>12</v>
      </c>
      <c r="E108" s="27">
        <v>69504667.519999996</v>
      </c>
    </row>
    <row r="109" spans="1:9" ht="15.75" x14ac:dyDescent="0.25">
      <c r="A109" s="21"/>
      <c r="B109" s="21" t="s">
        <v>61</v>
      </c>
      <c r="C109" s="19"/>
      <c r="D109" s="19"/>
      <c r="E109" s="14"/>
    </row>
    <row r="110" spans="1:9" ht="15.75" x14ac:dyDescent="0.25">
      <c r="B110" s="19"/>
      <c r="C110" s="19"/>
      <c r="D110" s="19" t="s">
        <v>12</v>
      </c>
      <c r="E110" s="27">
        <v>21374770.800000001</v>
      </c>
    </row>
    <row r="111" spans="1:9" ht="15.75" x14ac:dyDescent="0.25">
      <c r="A111" s="21" t="s">
        <v>58</v>
      </c>
      <c r="E111" s="16">
        <f>SUM(E95:E110)</f>
        <v>562888632.31999993</v>
      </c>
    </row>
    <row r="112" spans="1:9" ht="30" customHeight="1" x14ac:dyDescent="0.35">
      <c r="A112" s="37" t="s">
        <v>62</v>
      </c>
      <c r="B112" s="38"/>
      <c r="C112" s="38"/>
      <c r="D112" s="38"/>
      <c r="E112" s="12">
        <f>SUM(E93,E111)</f>
        <v>2387158726.1500001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7384-A8E5-4CF2-BFC2-C5CFED8BDA83}">
  <dimension ref="A1:I112"/>
  <sheetViews>
    <sheetView topLeftCell="A100"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72</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2">
        <v>97623667.239999995</v>
      </c>
    </row>
    <row r="12" spans="1:9" ht="15.75" x14ac:dyDescent="0.25">
      <c r="A12" s="19"/>
      <c r="B12" s="19"/>
      <c r="C12" s="19"/>
      <c r="D12" s="19" t="s">
        <v>24</v>
      </c>
      <c r="E12" s="22">
        <v>207755472.41</v>
      </c>
    </row>
    <row r="13" spans="1:9" ht="15.75" x14ac:dyDescent="0.25">
      <c r="A13" s="19"/>
      <c r="B13" s="19"/>
      <c r="C13" s="19"/>
      <c r="D13" s="19" t="s">
        <v>25</v>
      </c>
      <c r="E13" s="18">
        <v>98129538.200000003</v>
      </c>
      <c r="F13" s="22"/>
    </row>
    <row r="14" spans="1:9" ht="15.75" x14ac:dyDescent="0.25">
      <c r="A14" s="19"/>
      <c r="B14" s="19"/>
      <c r="C14" s="19" t="s">
        <v>4</v>
      </c>
      <c r="D14" s="19"/>
      <c r="E14" s="8">
        <f>SUM(E11:E13)</f>
        <v>403508677.84999996</v>
      </c>
    </row>
    <row r="15" spans="1:9" ht="15.75" x14ac:dyDescent="0.25">
      <c r="A15" s="19"/>
      <c r="B15" s="19"/>
      <c r="C15" s="19" t="s">
        <v>5</v>
      </c>
      <c r="D15" s="19"/>
    </row>
    <row r="16" spans="1:9" ht="15.75" x14ac:dyDescent="0.25">
      <c r="A16" s="19"/>
      <c r="B16" s="19"/>
      <c r="C16" s="19"/>
      <c r="D16" s="19" t="s">
        <v>26</v>
      </c>
      <c r="E16" s="22">
        <v>75665993.890000001</v>
      </c>
      <c r="F16" s="22"/>
      <c r="I16" s="23"/>
    </row>
    <row r="17" spans="1:9" ht="15.75" x14ac:dyDescent="0.25">
      <c r="A17" s="19"/>
      <c r="B17" s="19"/>
      <c r="C17" s="19"/>
      <c r="D17" s="19" t="s">
        <v>27</v>
      </c>
      <c r="E17" s="22">
        <v>23256805.41</v>
      </c>
      <c r="F17" s="23"/>
      <c r="I17" s="23"/>
    </row>
    <row r="18" spans="1:9" ht="15.75" x14ac:dyDescent="0.25">
      <c r="A18" s="19"/>
      <c r="B18" s="19"/>
      <c r="C18" s="24"/>
      <c r="D18" s="19" t="s">
        <v>28</v>
      </c>
      <c r="E18" s="23">
        <v>3179874.1</v>
      </c>
    </row>
    <row r="19" spans="1:9" ht="15.75" x14ac:dyDescent="0.25">
      <c r="A19" s="19"/>
      <c r="B19" s="19"/>
      <c r="C19" s="19" t="s">
        <v>6</v>
      </c>
      <c r="D19" s="19"/>
      <c r="E19" s="8">
        <f>SUM(E16:E18)</f>
        <v>102102673.39999999</v>
      </c>
      <c r="F19" s="25"/>
    </row>
    <row r="20" spans="1:9" ht="15.75" x14ac:dyDescent="0.25">
      <c r="A20" s="19"/>
      <c r="B20" s="19" t="s">
        <v>29</v>
      </c>
      <c r="C20" s="19"/>
      <c r="D20" s="19"/>
      <c r="E20" s="14"/>
    </row>
    <row r="21" spans="1:9" ht="15.75" x14ac:dyDescent="0.25">
      <c r="A21" s="19"/>
      <c r="B21" s="19"/>
      <c r="C21" s="19" t="s">
        <v>30</v>
      </c>
      <c r="D21" s="19"/>
      <c r="E21" s="22">
        <v>538512338</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2">
        <v>251209287.80000001</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1674991.65</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1297007968.7</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2">
        <v>161268988.52000001</v>
      </c>
      <c r="F42" s="27"/>
    </row>
    <row r="43" spans="1:6" ht="15.75" x14ac:dyDescent="0.25">
      <c r="A43" s="19"/>
      <c r="B43" s="19"/>
      <c r="C43" s="19"/>
      <c r="D43" s="19" t="s">
        <v>11</v>
      </c>
      <c r="E43" s="22">
        <v>502794902.24000001</v>
      </c>
      <c r="F43" s="28"/>
    </row>
    <row r="44" spans="1:6" ht="15.75" x14ac:dyDescent="0.25">
      <c r="A44" s="19"/>
      <c r="B44" s="19"/>
      <c r="C44" s="19"/>
      <c r="D44" s="19" t="s">
        <v>12</v>
      </c>
      <c r="E44" s="22">
        <v>208805425.83000001</v>
      </c>
    </row>
    <row r="45" spans="1:6" ht="15.75" x14ac:dyDescent="0.25">
      <c r="A45" s="19"/>
      <c r="B45" s="21" t="s">
        <v>13</v>
      </c>
      <c r="C45" s="19"/>
      <c r="D45" s="19"/>
      <c r="E45" s="15"/>
    </row>
    <row r="46" spans="1:6" ht="15.75" x14ac:dyDescent="0.25">
      <c r="A46" s="19"/>
      <c r="B46" s="19"/>
      <c r="C46" s="29"/>
      <c r="D46" s="19" t="s">
        <v>10</v>
      </c>
      <c r="E46" s="22">
        <v>1352554.54</v>
      </c>
    </row>
    <row r="47" spans="1:6" ht="15.75" x14ac:dyDescent="0.25">
      <c r="A47" s="19"/>
      <c r="B47" s="19"/>
      <c r="C47" s="19"/>
      <c r="D47" s="19" t="s">
        <v>11</v>
      </c>
      <c r="E47" s="22">
        <v>34266649.5</v>
      </c>
    </row>
    <row r="48" spans="1:6" ht="15.75" x14ac:dyDescent="0.25">
      <c r="A48" s="19"/>
      <c r="B48" s="19"/>
      <c r="C48" s="19"/>
      <c r="D48" s="19" t="s">
        <v>12</v>
      </c>
      <c r="E48" s="22">
        <v>31000000</v>
      </c>
    </row>
    <row r="49" spans="1:5" ht="15.75" x14ac:dyDescent="0.25">
      <c r="A49" s="19"/>
      <c r="B49" s="21" t="s">
        <v>14</v>
      </c>
      <c r="C49" s="19"/>
      <c r="D49" s="19"/>
      <c r="E49" s="4"/>
    </row>
    <row r="50" spans="1:5" ht="15.75" x14ac:dyDescent="0.25">
      <c r="A50" s="30"/>
      <c r="B50" s="30"/>
      <c r="C50" s="30"/>
      <c r="D50" s="19" t="s">
        <v>10</v>
      </c>
      <c r="E50" s="22">
        <v>23464835.510000002</v>
      </c>
    </row>
    <row r="51" spans="1:5" ht="15.75" x14ac:dyDescent="0.25">
      <c r="A51" s="19"/>
      <c r="B51" s="19"/>
      <c r="C51" s="19"/>
      <c r="D51" s="19" t="s">
        <v>11</v>
      </c>
      <c r="E51" s="22">
        <v>2349618.27</v>
      </c>
    </row>
    <row r="52" spans="1:5" ht="15.75" x14ac:dyDescent="0.25">
      <c r="A52" s="19"/>
      <c r="B52" s="19"/>
      <c r="C52" s="19"/>
      <c r="D52" s="19" t="s">
        <v>12</v>
      </c>
      <c r="E52" s="22">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22">
        <v>22258613.539999999</v>
      </c>
    </row>
    <row r="63" spans="1:5" ht="15.75" x14ac:dyDescent="0.25">
      <c r="A63" s="19"/>
      <c r="B63" s="21"/>
      <c r="C63" s="19"/>
      <c r="D63" s="19" t="s">
        <v>11</v>
      </c>
      <c r="E63" s="22">
        <v>1749286.75</v>
      </c>
    </row>
    <row r="64" spans="1:5" ht="15.75" x14ac:dyDescent="0.25">
      <c r="A64" s="19"/>
      <c r="B64" s="19"/>
      <c r="C64" s="19"/>
      <c r="D64" s="19" t="s">
        <v>12</v>
      </c>
      <c r="E64" s="22">
        <v>116078</v>
      </c>
    </row>
    <row r="65" spans="1:5" ht="15.75" x14ac:dyDescent="0.25">
      <c r="A65" s="19"/>
      <c r="B65" s="21" t="s">
        <v>18</v>
      </c>
      <c r="C65" s="19"/>
      <c r="D65" s="19"/>
      <c r="E65" s="15"/>
    </row>
    <row r="66" spans="1:5" ht="15.75" x14ac:dyDescent="0.25">
      <c r="A66" s="19"/>
      <c r="B66" s="19"/>
      <c r="C66" s="19"/>
      <c r="D66" s="19" t="s">
        <v>10</v>
      </c>
      <c r="E66" s="22">
        <v>19013858.48</v>
      </c>
    </row>
    <row r="67" spans="1:5" ht="15.75" x14ac:dyDescent="0.25">
      <c r="A67" s="19"/>
      <c r="B67" s="19"/>
      <c r="C67" s="19"/>
      <c r="D67" s="19" t="s">
        <v>11</v>
      </c>
      <c r="E67" s="22">
        <v>11975183.710000001</v>
      </c>
    </row>
    <row r="68" spans="1:5" ht="15.75" x14ac:dyDescent="0.25">
      <c r="A68" s="19"/>
      <c r="B68" s="19"/>
      <c r="C68" s="19"/>
      <c r="D68" s="19" t="s">
        <v>12</v>
      </c>
      <c r="E68" s="22">
        <v>2087442</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0</v>
      </c>
    </row>
    <row r="76" spans="1:5" ht="15.75" x14ac:dyDescent="0.25">
      <c r="A76" s="19"/>
      <c r="B76" s="19"/>
      <c r="C76" s="19"/>
      <c r="D76" s="19" t="s">
        <v>48</v>
      </c>
      <c r="E76" s="31">
        <v>0</v>
      </c>
    </row>
    <row r="77" spans="1:5" ht="15.75" x14ac:dyDescent="0.25">
      <c r="A77" s="19"/>
      <c r="B77" s="19"/>
      <c r="C77" s="32" t="s">
        <v>53</v>
      </c>
      <c r="D77" s="19"/>
      <c r="E77" s="3"/>
    </row>
    <row r="78" spans="1:5" ht="15.75" x14ac:dyDescent="0.25">
      <c r="A78" s="19"/>
      <c r="B78" s="19"/>
      <c r="C78" s="19"/>
      <c r="D78" s="19" t="s">
        <v>49</v>
      </c>
      <c r="E78" s="22">
        <v>1277417.3</v>
      </c>
    </row>
    <row r="79" spans="1:5" ht="15.75" x14ac:dyDescent="0.25">
      <c r="A79" s="19"/>
      <c r="B79" s="19"/>
      <c r="C79" s="19"/>
      <c r="D79" s="19" t="s">
        <v>50</v>
      </c>
      <c r="E79" s="22">
        <v>4146571.62</v>
      </c>
    </row>
    <row r="80" spans="1:5" ht="15.75" x14ac:dyDescent="0.25">
      <c r="A80" s="19"/>
      <c r="B80" s="19"/>
      <c r="C80" s="19" t="s">
        <v>54</v>
      </c>
      <c r="D80" s="19"/>
      <c r="E80" s="3"/>
    </row>
    <row r="81" spans="1:9" ht="15.75" x14ac:dyDescent="0.25">
      <c r="A81" s="19"/>
      <c r="B81" s="19"/>
      <c r="C81" s="19"/>
      <c r="D81" s="32" t="s">
        <v>49</v>
      </c>
      <c r="E81" s="22">
        <v>313909.95</v>
      </c>
    </row>
    <row r="82" spans="1:9" ht="15.75" x14ac:dyDescent="0.25">
      <c r="A82" s="19"/>
      <c r="B82" s="19"/>
      <c r="C82" s="19"/>
      <c r="D82" s="32" t="s">
        <v>50</v>
      </c>
      <c r="E82" s="22">
        <v>66969649.619999997</v>
      </c>
    </row>
    <row r="83" spans="1:9" ht="15.75" x14ac:dyDescent="0.25">
      <c r="A83" s="19"/>
      <c r="B83" s="19"/>
      <c r="C83" s="19" t="s">
        <v>55</v>
      </c>
      <c r="D83" s="1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2">
        <v>2940810.35</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22">
        <v>3815409.59</v>
      </c>
    </row>
    <row r="91" spans="1:9" ht="15.75" x14ac:dyDescent="0.25">
      <c r="A91" s="19"/>
      <c r="B91" s="19"/>
      <c r="C91" s="19"/>
      <c r="D91" s="19" t="s">
        <v>49</v>
      </c>
      <c r="E91" s="22">
        <v>11537165.390000001</v>
      </c>
    </row>
    <row r="92" spans="1:9" ht="15.75" x14ac:dyDescent="0.25">
      <c r="A92" s="19"/>
      <c r="B92" s="19"/>
      <c r="C92" s="19"/>
      <c r="D92" s="19" t="s">
        <v>50</v>
      </c>
      <c r="E92" s="23">
        <v>0</v>
      </c>
    </row>
    <row r="93" spans="1:9" ht="15.75" x14ac:dyDescent="0.25">
      <c r="A93" s="21" t="s">
        <v>59</v>
      </c>
      <c r="D93" s="19"/>
      <c r="E93" s="8">
        <f>SUM(E41:E92)</f>
        <v>1113504370.7099998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0</v>
      </c>
    </row>
    <row r="112" spans="1:9" ht="30" customHeight="1" x14ac:dyDescent="0.35">
      <c r="A112" s="37" t="s">
        <v>62</v>
      </c>
      <c r="B112" s="38"/>
      <c r="C112" s="38"/>
      <c r="D112" s="38"/>
      <c r="E112" s="12">
        <f>SUM(E93,E111)</f>
        <v>1113504370.7099998</v>
      </c>
    </row>
  </sheetData>
  <mergeCells count="6">
    <mergeCell ref="A1:I1"/>
    <mergeCell ref="A2:I2"/>
    <mergeCell ref="A3:I3"/>
    <mergeCell ref="A4:I4"/>
    <mergeCell ref="A6:D7"/>
    <mergeCell ref="E6:E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48D1-CD66-4EFE-B6FE-B7538BA85DB0}">
  <dimension ref="A1:I112"/>
  <sheetViews>
    <sheetView topLeftCell="A94" workbookViewId="0">
      <selection activeCell="F108" sqref="F10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73</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244916312.73999995</v>
      </c>
    </row>
    <row r="12" spans="1:9" ht="15.75" x14ac:dyDescent="0.25">
      <c r="A12" s="19"/>
      <c r="B12" s="19"/>
      <c r="C12" s="19"/>
      <c r="D12" s="19" t="s">
        <v>24</v>
      </c>
      <c r="E12" s="17">
        <v>286476440.56</v>
      </c>
    </row>
    <row r="13" spans="1:9" ht="15.75" x14ac:dyDescent="0.25">
      <c r="A13" s="19"/>
      <c r="B13" s="19"/>
      <c r="C13" s="19"/>
      <c r="D13" s="19" t="s">
        <v>25</v>
      </c>
      <c r="E13" s="17">
        <v>10336137.039999999</v>
      </c>
      <c r="F13" s="22"/>
    </row>
    <row r="14" spans="1:9" ht="15.75" x14ac:dyDescent="0.25">
      <c r="A14" s="19"/>
      <c r="B14" s="19"/>
      <c r="C14" s="19" t="s">
        <v>4</v>
      </c>
      <c r="D14" s="19"/>
      <c r="E14" s="8">
        <f>SUM(E11:E13)</f>
        <v>541728890.33999991</v>
      </c>
    </row>
    <row r="15" spans="1:9" ht="15.75" x14ac:dyDescent="0.25">
      <c r="A15" s="19"/>
      <c r="B15" s="19"/>
      <c r="C15" s="19" t="s">
        <v>5</v>
      </c>
      <c r="D15" s="19"/>
    </row>
    <row r="16" spans="1:9" ht="15.75" x14ac:dyDescent="0.25">
      <c r="A16" s="19"/>
      <c r="B16" s="19"/>
      <c r="C16" s="19"/>
      <c r="D16" s="19" t="s">
        <v>26</v>
      </c>
      <c r="E16" s="17">
        <v>82309153.25</v>
      </c>
      <c r="F16" s="22"/>
      <c r="I16" s="23"/>
    </row>
    <row r="17" spans="1:9" ht="15.75" x14ac:dyDescent="0.25">
      <c r="A17" s="19"/>
      <c r="B17" s="19"/>
      <c r="C17" s="19"/>
      <c r="D17" s="19" t="s">
        <v>27</v>
      </c>
      <c r="E17" s="17">
        <v>78512632.890000001</v>
      </c>
      <c r="F17" s="23"/>
      <c r="I17" s="23"/>
    </row>
    <row r="18" spans="1:9" ht="15.75" x14ac:dyDescent="0.25">
      <c r="A18" s="19"/>
      <c r="B18" s="19"/>
      <c r="C18" s="24"/>
      <c r="D18" s="19" t="s">
        <v>28</v>
      </c>
      <c r="E18" s="17">
        <v>6312831.5600000005</v>
      </c>
    </row>
    <row r="19" spans="1:9" ht="15.75" x14ac:dyDescent="0.25">
      <c r="A19" s="19"/>
      <c r="B19" s="19"/>
      <c r="C19" s="19" t="s">
        <v>6</v>
      </c>
      <c r="D19" s="19"/>
      <c r="E19" s="8">
        <f>SUM(E16:E18)</f>
        <v>167134617.69999999</v>
      </c>
      <c r="F19" s="25"/>
    </row>
    <row r="20" spans="1:9" ht="15.75" x14ac:dyDescent="0.25">
      <c r="A20" s="19"/>
      <c r="B20" s="19" t="s">
        <v>29</v>
      </c>
      <c r="C20" s="19"/>
      <c r="D20" s="19"/>
      <c r="E20" s="14"/>
    </row>
    <row r="21" spans="1:9" ht="15.75" x14ac:dyDescent="0.25">
      <c r="A21" s="19"/>
      <c r="B21" s="19"/>
      <c r="C21" s="19" t="s">
        <v>30</v>
      </c>
      <c r="D21" s="19"/>
      <c r="E21" s="17">
        <v>670682764</v>
      </c>
    </row>
    <row r="22" spans="1:9" ht="15.75" x14ac:dyDescent="0.25">
      <c r="A22" s="19"/>
      <c r="B22" s="19"/>
      <c r="C22" s="19" t="s">
        <v>31</v>
      </c>
      <c r="D22" s="19"/>
      <c r="E22" s="17">
        <v>2104900.06</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1381651172.0999999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193591673.30000001</v>
      </c>
      <c r="F42" s="27"/>
    </row>
    <row r="43" spans="1:6" ht="15.75" x14ac:dyDescent="0.25">
      <c r="A43" s="19"/>
      <c r="B43" s="19"/>
      <c r="C43" s="19"/>
      <c r="D43" s="19" t="s">
        <v>11</v>
      </c>
      <c r="E43" s="17">
        <v>427586116.26999998</v>
      </c>
      <c r="F43" s="28"/>
    </row>
    <row r="44" spans="1:6" ht="15.75" x14ac:dyDescent="0.25">
      <c r="A44" s="19"/>
      <c r="B44" s="19"/>
      <c r="C44" s="19"/>
      <c r="D44" s="19" t="s">
        <v>12</v>
      </c>
      <c r="E44" s="17">
        <v>66559279.030000001</v>
      </c>
    </row>
    <row r="45" spans="1:6" ht="15.75" x14ac:dyDescent="0.25">
      <c r="A45" s="19"/>
      <c r="B45" s="21" t="s">
        <v>13</v>
      </c>
      <c r="C45" s="19"/>
      <c r="D45" s="19"/>
      <c r="E45" s="15"/>
    </row>
    <row r="46" spans="1:6" ht="15.75" x14ac:dyDescent="0.25">
      <c r="A46" s="19"/>
      <c r="B46" s="19"/>
      <c r="C46" s="29"/>
      <c r="D46" s="19" t="s">
        <v>10</v>
      </c>
      <c r="E46" s="17">
        <v>11895263.99</v>
      </c>
    </row>
    <row r="47" spans="1:6" ht="15.75" x14ac:dyDescent="0.25">
      <c r="A47" s="19"/>
      <c r="B47" s="19"/>
      <c r="C47" s="19"/>
      <c r="D47" s="19" t="s">
        <v>11</v>
      </c>
      <c r="E47" s="17">
        <v>64322198.120000005</v>
      </c>
    </row>
    <row r="48" spans="1:6" ht="15.75" x14ac:dyDescent="0.25">
      <c r="A48" s="19"/>
      <c r="B48" s="19"/>
      <c r="C48" s="19"/>
      <c r="D48" s="19" t="s">
        <v>12</v>
      </c>
      <c r="E48" s="17">
        <v>38810909.840000004</v>
      </c>
    </row>
    <row r="49" spans="1:5" ht="15.75" x14ac:dyDescent="0.25">
      <c r="A49" s="19"/>
      <c r="B49" s="21" t="s">
        <v>14</v>
      </c>
      <c r="C49" s="19"/>
      <c r="D49" s="19"/>
      <c r="E49" s="4"/>
    </row>
    <row r="50" spans="1:5" ht="15.75" x14ac:dyDescent="0.25">
      <c r="A50" s="30"/>
      <c r="B50" s="30"/>
      <c r="C50" s="30"/>
      <c r="D50" s="19" t="s">
        <v>10</v>
      </c>
      <c r="E50" s="17">
        <v>41384306.479999997</v>
      </c>
    </row>
    <row r="51" spans="1:5" ht="15.75" x14ac:dyDescent="0.25">
      <c r="A51" s="19"/>
      <c r="B51" s="19"/>
      <c r="C51" s="19"/>
      <c r="D51" s="19" t="s">
        <v>11</v>
      </c>
      <c r="E51" s="17">
        <v>6316655.0499999998</v>
      </c>
    </row>
    <row r="52" spans="1:5" ht="15.75" x14ac:dyDescent="0.25">
      <c r="A52" s="19"/>
      <c r="B52" s="19"/>
      <c r="C52" s="19"/>
      <c r="D52" s="19" t="s">
        <v>12</v>
      </c>
      <c r="E52" s="17">
        <v>3489023.59</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6817464.6600000001</v>
      </c>
    </row>
    <row r="63" spans="1:5" ht="15.75" x14ac:dyDescent="0.25">
      <c r="A63" s="19"/>
      <c r="B63" s="21"/>
      <c r="C63" s="19"/>
      <c r="D63" s="19" t="s">
        <v>11</v>
      </c>
      <c r="E63" s="17">
        <v>3150737.34</v>
      </c>
    </row>
    <row r="64" spans="1:5" ht="15.75" x14ac:dyDescent="0.25">
      <c r="A64" s="19"/>
      <c r="B64" s="19"/>
      <c r="C64" s="19"/>
      <c r="D64" s="19" t="s">
        <v>12</v>
      </c>
      <c r="E64" s="17">
        <v>428087.5</v>
      </c>
    </row>
    <row r="65" spans="1:5" ht="15.75" x14ac:dyDescent="0.25">
      <c r="A65" s="19"/>
      <c r="B65" s="21" t="s">
        <v>18</v>
      </c>
      <c r="C65" s="19"/>
      <c r="D65" s="19"/>
      <c r="E65" s="15"/>
    </row>
    <row r="66" spans="1:5" ht="15.75" x14ac:dyDescent="0.25">
      <c r="A66" s="19"/>
      <c r="B66" s="19"/>
      <c r="C66" s="19"/>
      <c r="D66" s="19" t="s">
        <v>10</v>
      </c>
      <c r="E66" s="17">
        <v>42735425.810000002</v>
      </c>
    </row>
    <row r="67" spans="1:5" ht="15.75" x14ac:dyDescent="0.25">
      <c r="A67" s="19"/>
      <c r="B67" s="19"/>
      <c r="C67" s="19"/>
      <c r="D67" s="19" t="s">
        <v>11</v>
      </c>
      <c r="E67" s="17">
        <v>53892087.180000007</v>
      </c>
    </row>
    <row r="68" spans="1:5" ht="15.75" x14ac:dyDescent="0.25">
      <c r="A68" s="19"/>
      <c r="B68" s="19"/>
      <c r="C68" s="19"/>
      <c r="D68" s="19" t="s">
        <v>12</v>
      </c>
      <c r="E68" s="17">
        <v>7626700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4349248.91</v>
      </c>
    </row>
    <row r="76" spans="1:5" ht="15.75" x14ac:dyDescent="0.25">
      <c r="A76" s="19"/>
      <c r="B76" s="19"/>
      <c r="C76" s="19"/>
      <c r="D76" s="19" t="s">
        <v>48</v>
      </c>
      <c r="E76" s="17">
        <v>11727101.18</v>
      </c>
    </row>
    <row r="77" spans="1:5" ht="15.75" x14ac:dyDescent="0.25">
      <c r="A77" s="19"/>
      <c r="B77" s="19"/>
      <c r="C77" s="32" t="s">
        <v>53</v>
      </c>
      <c r="D77" s="19"/>
      <c r="E77" s="3"/>
    </row>
    <row r="78" spans="1:5" ht="15.75" x14ac:dyDescent="0.25">
      <c r="A78" s="19"/>
      <c r="B78" s="19"/>
      <c r="C78" s="19"/>
      <c r="D78" s="19" t="s">
        <v>49</v>
      </c>
      <c r="E78" s="17">
        <v>29845000</v>
      </c>
    </row>
    <row r="79" spans="1:5" ht="15.75" x14ac:dyDescent="0.25">
      <c r="A79" s="19"/>
      <c r="B79" s="19"/>
      <c r="C79" s="19"/>
      <c r="D79" s="19" t="s">
        <v>50</v>
      </c>
      <c r="E79" s="17">
        <v>36305000</v>
      </c>
    </row>
    <row r="80" spans="1:5" ht="15.75" x14ac:dyDescent="0.25">
      <c r="A80" s="19"/>
      <c r="B80" s="19"/>
      <c r="C80" s="19" t="s">
        <v>54</v>
      </c>
      <c r="D80" s="19"/>
      <c r="E80" s="3"/>
    </row>
    <row r="81" spans="1:9" ht="15.75" x14ac:dyDescent="0.25">
      <c r="A81" s="19"/>
      <c r="B81" s="19"/>
      <c r="C81" s="19"/>
      <c r="D81" s="32" t="s">
        <v>49</v>
      </c>
      <c r="E81" s="17">
        <v>48571800</v>
      </c>
    </row>
    <row r="82" spans="1:9" ht="15.75" x14ac:dyDescent="0.25">
      <c r="A82" s="19"/>
      <c r="B82" s="19"/>
      <c r="C82" s="19"/>
      <c r="D82" s="32" t="s">
        <v>50</v>
      </c>
      <c r="E82" s="17">
        <v>82000000</v>
      </c>
    </row>
    <row r="83" spans="1:9" ht="15.75" x14ac:dyDescent="0.25">
      <c r="A83" s="19"/>
      <c r="B83" s="19"/>
      <c r="C83" s="19" t="s">
        <v>55</v>
      </c>
      <c r="D83" s="1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562751.93999999994</v>
      </c>
    </row>
    <row r="88" spans="1:9" ht="15.75" x14ac:dyDescent="0.25">
      <c r="A88" s="19"/>
      <c r="B88" s="19"/>
      <c r="C88" s="19"/>
      <c r="D88" s="19" t="s">
        <v>50</v>
      </c>
      <c r="E88" s="17">
        <v>2390097</v>
      </c>
    </row>
    <row r="89" spans="1:9" ht="15.75" x14ac:dyDescent="0.25">
      <c r="A89" s="19"/>
      <c r="B89" s="19"/>
      <c r="C89" s="19" t="s">
        <v>51</v>
      </c>
      <c r="D89" s="19"/>
      <c r="E89" s="27"/>
    </row>
    <row r="90" spans="1:9" ht="15.75" x14ac:dyDescent="0.25">
      <c r="A90" s="19"/>
      <c r="B90" s="19"/>
      <c r="C90" s="19"/>
      <c r="D90" s="19" t="s">
        <v>57</v>
      </c>
      <c r="E90" s="17">
        <v>110000</v>
      </c>
    </row>
    <row r="91" spans="1:9" ht="15.75" x14ac:dyDescent="0.25">
      <c r="A91" s="19"/>
      <c r="B91" s="19"/>
      <c r="C91" s="19"/>
      <c r="D91" s="19" t="s">
        <v>49</v>
      </c>
      <c r="E91" s="17">
        <v>105999240.47</v>
      </c>
    </row>
    <row r="92" spans="1:9" ht="15.75" x14ac:dyDescent="0.25">
      <c r="A92" s="19"/>
      <c r="B92" s="19"/>
      <c r="C92" s="19"/>
      <c r="D92" s="19" t="s">
        <v>50</v>
      </c>
      <c r="E92" s="17">
        <v>0</v>
      </c>
    </row>
    <row r="93" spans="1:9" ht="15.75" x14ac:dyDescent="0.25">
      <c r="A93" s="21" t="s">
        <v>59</v>
      </c>
      <c r="D93" s="19"/>
      <c r="E93" s="8">
        <f>SUM(E41:E92)</f>
        <v>1290466167.6600001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0</v>
      </c>
    </row>
    <row r="112" spans="1:9" ht="30" customHeight="1" x14ac:dyDescent="0.35">
      <c r="A112" s="37" t="s">
        <v>62</v>
      </c>
      <c r="B112" s="38"/>
      <c r="C112" s="38"/>
      <c r="D112" s="38"/>
      <c r="E112" s="12">
        <f>SUM(E93,E111)</f>
        <v>1290466167.6600001</v>
      </c>
    </row>
  </sheetData>
  <mergeCells count="6">
    <mergeCell ref="A1:I1"/>
    <mergeCell ref="A2:I2"/>
    <mergeCell ref="A3:I3"/>
    <mergeCell ref="A4:I4"/>
    <mergeCell ref="A6:D7"/>
    <mergeCell ref="E6: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897A4-ABBE-4151-A6E3-6800086FE31D}">
  <dimension ref="A1:I112"/>
  <sheetViews>
    <sheetView workbookViewId="0">
      <selection activeCell="E109" activeCellId="30" sqref="F113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74</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134811778.61000001</v>
      </c>
    </row>
    <row r="12" spans="1:9" ht="15.75" x14ac:dyDescent="0.25">
      <c r="A12" s="19"/>
      <c r="B12" s="19"/>
      <c r="C12" s="19"/>
      <c r="D12" s="19" t="s">
        <v>24</v>
      </c>
      <c r="E12" s="17">
        <v>300579264.02999997</v>
      </c>
    </row>
    <row r="13" spans="1:9" ht="15.75" x14ac:dyDescent="0.25">
      <c r="A13" s="19"/>
      <c r="B13" s="19"/>
      <c r="C13" s="19"/>
      <c r="D13" s="19" t="s">
        <v>25</v>
      </c>
      <c r="E13" s="17">
        <v>16538001.029999999</v>
      </c>
      <c r="F13" s="22"/>
    </row>
    <row r="14" spans="1:9" ht="15.75" x14ac:dyDescent="0.25">
      <c r="A14" s="19"/>
      <c r="B14" s="19"/>
      <c r="C14" s="19" t="s">
        <v>4</v>
      </c>
      <c r="D14" s="19"/>
      <c r="E14" s="8">
        <f>SUM(E11:E13)</f>
        <v>451929043.66999996</v>
      </c>
    </row>
    <row r="15" spans="1:9" ht="15.75" x14ac:dyDescent="0.25">
      <c r="A15" s="19"/>
      <c r="B15" s="19"/>
      <c r="C15" s="19" t="s">
        <v>5</v>
      </c>
      <c r="D15" s="19"/>
    </row>
    <row r="16" spans="1:9" ht="15.75" x14ac:dyDescent="0.25">
      <c r="A16" s="19"/>
      <c r="B16" s="19"/>
      <c r="C16" s="19"/>
      <c r="D16" s="19" t="s">
        <v>26</v>
      </c>
      <c r="E16" s="17">
        <v>85786048.359999999</v>
      </c>
      <c r="F16" s="22"/>
      <c r="I16" s="23"/>
    </row>
    <row r="17" spans="1:9" ht="15.75" x14ac:dyDescent="0.25">
      <c r="A17" s="19"/>
      <c r="B17" s="19"/>
      <c r="C17" s="19"/>
      <c r="D17" s="19" t="s">
        <v>27</v>
      </c>
      <c r="E17" s="17">
        <v>96665516.859999999</v>
      </c>
      <c r="F17" s="23"/>
      <c r="I17" s="23"/>
    </row>
    <row r="18" spans="1:9" ht="15.75" x14ac:dyDescent="0.25">
      <c r="A18" s="19"/>
      <c r="B18" s="19"/>
      <c r="C18" s="24"/>
      <c r="D18" s="19" t="s">
        <v>28</v>
      </c>
      <c r="E18" s="17">
        <v>0</v>
      </c>
    </row>
    <row r="19" spans="1:9" ht="15.75" x14ac:dyDescent="0.25">
      <c r="A19" s="19"/>
      <c r="B19" s="19"/>
      <c r="C19" s="19" t="s">
        <v>6</v>
      </c>
      <c r="D19" s="19"/>
      <c r="E19" s="8">
        <f>SUM(E16:E18)</f>
        <v>182451565.22</v>
      </c>
      <c r="F19" s="25"/>
    </row>
    <row r="20" spans="1:9" ht="15.75" x14ac:dyDescent="0.25">
      <c r="A20" s="19"/>
      <c r="B20" s="19" t="s">
        <v>29</v>
      </c>
      <c r="C20" s="19"/>
      <c r="D20" s="19"/>
      <c r="E20" s="14"/>
    </row>
    <row r="21" spans="1:9" ht="15.75" x14ac:dyDescent="0.25">
      <c r="A21" s="19"/>
      <c r="B21" s="19"/>
      <c r="C21" s="19" t="s">
        <v>30</v>
      </c>
      <c r="D21" s="19"/>
      <c r="E21" s="17">
        <v>669747769</v>
      </c>
    </row>
    <row r="22" spans="1:9" ht="15.75" x14ac:dyDescent="0.25">
      <c r="A22" s="19"/>
      <c r="B22" s="19"/>
      <c r="C22" s="19" t="s">
        <v>31</v>
      </c>
      <c r="D22" s="19"/>
      <c r="E22" s="17">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1304128377.8899999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258750854.05000001</v>
      </c>
      <c r="F42" s="27"/>
    </row>
    <row r="43" spans="1:6" ht="15.75" x14ac:dyDescent="0.25">
      <c r="A43" s="19"/>
      <c r="B43" s="19"/>
      <c r="C43" s="19"/>
      <c r="D43" s="19" t="s">
        <v>11</v>
      </c>
      <c r="E43" s="17">
        <v>293022474.44</v>
      </c>
      <c r="F43" s="28"/>
    </row>
    <row r="44" spans="1:6" ht="15.75" x14ac:dyDescent="0.25">
      <c r="A44" s="19"/>
      <c r="B44" s="19"/>
      <c r="C44" s="19"/>
      <c r="D44" s="19" t="s">
        <v>12</v>
      </c>
      <c r="E44" s="17">
        <v>11580564.48</v>
      </c>
    </row>
    <row r="45" spans="1:6" ht="15.75" x14ac:dyDescent="0.25">
      <c r="A45" s="19"/>
      <c r="B45" s="21" t="s">
        <v>13</v>
      </c>
      <c r="C45" s="19"/>
      <c r="D45" s="19"/>
      <c r="E45" s="15"/>
    </row>
    <row r="46" spans="1:6" ht="15.75" x14ac:dyDescent="0.25">
      <c r="A46" s="19"/>
      <c r="B46" s="19"/>
      <c r="C46" s="29"/>
      <c r="D46" s="19" t="s">
        <v>10</v>
      </c>
      <c r="E46" s="17">
        <v>32454590.68</v>
      </c>
    </row>
    <row r="47" spans="1:6" ht="15.75" x14ac:dyDescent="0.25">
      <c r="A47" s="19"/>
      <c r="B47" s="19"/>
      <c r="C47" s="19"/>
      <c r="D47" s="19" t="s">
        <v>11</v>
      </c>
      <c r="E47" s="17">
        <v>7241025.9199999999</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48120740.880000003</v>
      </c>
    </row>
    <row r="51" spans="1:5" ht="15.75" x14ac:dyDescent="0.25">
      <c r="A51" s="19"/>
      <c r="B51" s="19"/>
      <c r="C51" s="19"/>
      <c r="D51" s="19" t="s">
        <v>11</v>
      </c>
      <c r="E51" s="17">
        <v>122466973.12</v>
      </c>
    </row>
    <row r="52" spans="1:5" ht="15.75" x14ac:dyDescent="0.25">
      <c r="A52" s="19"/>
      <c r="B52" s="19"/>
      <c r="C52" s="19"/>
      <c r="D52" s="19" t="s">
        <v>12</v>
      </c>
      <c r="E52" s="17">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19922549.449999999</v>
      </c>
    </row>
    <row r="59" spans="1:5" ht="15.75" x14ac:dyDescent="0.25">
      <c r="A59" s="19"/>
      <c r="B59" s="19"/>
      <c r="C59" s="19"/>
      <c r="D59" s="19" t="s">
        <v>11</v>
      </c>
      <c r="E59" s="31">
        <v>12019476.220000001</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10901271.18</v>
      </c>
    </row>
    <row r="63" spans="1:5" ht="15.75" x14ac:dyDescent="0.25">
      <c r="A63" s="19"/>
      <c r="B63" s="21"/>
      <c r="C63" s="19"/>
      <c r="D63" s="19" t="s">
        <v>11</v>
      </c>
      <c r="E63" s="17">
        <v>40513722.899999999</v>
      </c>
    </row>
    <row r="64" spans="1:5" ht="15.75" x14ac:dyDescent="0.25">
      <c r="A64" s="19"/>
      <c r="B64" s="19"/>
      <c r="C64" s="19"/>
      <c r="D64" s="19" t="s">
        <v>12</v>
      </c>
      <c r="E64" s="17">
        <v>0</v>
      </c>
    </row>
    <row r="65" spans="1:5" ht="15.75" x14ac:dyDescent="0.25">
      <c r="A65" s="19"/>
      <c r="B65" s="21" t="s">
        <v>18</v>
      </c>
      <c r="C65" s="19"/>
      <c r="D65" s="19"/>
      <c r="E65" s="15"/>
    </row>
    <row r="66" spans="1:5" ht="15.75" x14ac:dyDescent="0.25">
      <c r="A66" s="19"/>
      <c r="B66" s="19"/>
      <c r="C66" s="19"/>
      <c r="D66" s="19" t="s">
        <v>10</v>
      </c>
      <c r="E66" s="17">
        <v>78030180</v>
      </c>
    </row>
    <row r="67" spans="1:5" ht="15.75" x14ac:dyDescent="0.25">
      <c r="A67" s="19"/>
      <c r="B67" s="19"/>
      <c r="C67" s="19"/>
      <c r="D67" s="19" t="s">
        <v>11</v>
      </c>
      <c r="E67" s="17">
        <v>17375462.719999999</v>
      </c>
    </row>
    <row r="68" spans="1:5" ht="15.75" x14ac:dyDescent="0.25">
      <c r="A68" s="19"/>
      <c r="B68" s="19"/>
      <c r="C68" s="19"/>
      <c r="D68" s="19" t="s">
        <v>12</v>
      </c>
      <c r="E68" s="17">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101650977.13</v>
      </c>
    </row>
    <row r="76" spans="1:5" ht="15.75" x14ac:dyDescent="0.25">
      <c r="A76" s="19"/>
      <c r="B76" s="19"/>
      <c r="C76" s="19"/>
      <c r="D76" s="19" t="s">
        <v>48</v>
      </c>
      <c r="E76" s="17">
        <v>0</v>
      </c>
    </row>
    <row r="77" spans="1:5" ht="15.75" x14ac:dyDescent="0.25">
      <c r="A77" s="19"/>
      <c r="B77" s="19"/>
      <c r="C77" s="32" t="s">
        <v>53</v>
      </c>
      <c r="D77" s="19"/>
      <c r="E77" s="3"/>
    </row>
    <row r="78" spans="1:5" ht="15.75" x14ac:dyDescent="0.25">
      <c r="A78" s="19"/>
      <c r="B78" s="19"/>
      <c r="C78" s="19"/>
      <c r="D78" s="19" t="s">
        <v>49</v>
      </c>
      <c r="E78" s="17">
        <v>44643579.409999996</v>
      </c>
    </row>
    <row r="79" spans="1:5" ht="15.75" x14ac:dyDescent="0.25">
      <c r="A79" s="19"/>
      <c r="B79" s="19"/>
      <c r="C79" s="19"/>
      <c r="D79" s="19" t="s">
        <v>50</v>
      </c>
      <c r="E79" s="17">
        <v>13038900</v>
      </c>
    </row>
    <row r="80" spans="1:5" ht="15.75" x14ac:dyDescent="0.25">
      <c r="A80" s="19"/>
      <c r="B80" s="19"/>
      <c r="C80" s="19" t="s">
        <v>54</v>
      </c>
      <c r="D80" s="19"/>
      <c r="E80" s="3"/>
    </row>
    <row r="81" spans="1:9" ht="15.75" x14ac:dyDescent="0.25">
      <c r="A81" s="19"/>
      <c r="B81" s="19"/>
      <c r="C81" s="19"/>
      <c r="D81" s="32" t="s">
        <v>49</v>
      </c>
      <c r="E81" s="17">
        <v>41917623.229999997</v>
      </c>
    </row>
    <row r="82" spans="1:9" ht="15.75" x14ac:dyDescent="0.25">
      <c r="A82" s="19"/>
      <c r="B82" s="19"/>
      <c r="C82" s="19"/>
      <c r="D82" s="32" t="s">
        <v>50</v>
      </c>
      <c r="E82" s="17">
        <v>83100000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0</v>
      </c>
    </row>
    <row r="88" spans="1:9" ht="15.75" x14ac:dyDescent="0.25">
      <c r="A88" s="19"/>
      <c r="B88" s="19"/>
      <c r="C88" s="19"/>
      <c r="D88" s="19" t="s">
        <v>50</v>
      </c>
      <c r="E88" s="17">
        <v>0</v>
      </c>
    </row>
    <row r="89" spans="1:9" ht="15.75" x14ac:dyDescent="0.25">
      <c r="A89" s="19"/>
      <c r="B89" s="19"/>
      <c r="C89" s="19" t="s">
        <v>51</v>
      </c>
      <c r="D89" s="19"/>
      <c r="E89" s="27"/>
    </row>
    <row r="90" spans="1:9" ht="15.75" x14ac:dyDescent="0.25">
      <c r="A90" s="19"/>
      <c r="B90" s="19"/>
      <c r="C90" s="19"/>
      <c r="D90" s="19" t="s">
        <v>57</v>
      </c>
      <c r="E90" s="17">
        <v>0</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1236750965.8099999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52793791.090000004</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52793791.090000004</v>
      </c>
    </row>
    <row r="112" spans="1:9" ht="30" customHeight="1" x14ac:dyDescent="0.35">
      <c r="A112" s="37" t="s">
        <v>62</v>
      </c>
      <c r="B112" s="38"/>
      <c r="C112" s="38"/>
      <c r="D112" s="38"/>
      <c r="E112" s="12">
        <f>SUM(E93,E111)</f>
        <v>1289544756.8999999</v>
      </c>
    </row>
  </sheetData>
  <mergeCells count="6">
    <mergeCell ref="A1:I1"/>
    <mergeCell ref="A2:I2"/>
    <mergeCell ref="A3:I3"/>
    <mergeCell ref="A4:I4"/>
    <mergeCell ref="A6:D7"/>
    <mergeCell ref="E6:E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92C3-84C6-418D-9D17-B636DF11913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75</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53227936.409999996</v>
      </c>
    </row>
    <row r="12" spans="1:9" ht="15.75" x14ac:dyDescent="0.25">
      <c r="A12" s="19"/>
      <c r="B12" s="19"/>
      <c r="C12" s="19"/>
      <c r="D12" s="19" t="s">
        <v>24</v>
      </c>
      <c r="E12" s="17">
        <v>229961781.91999999</v>
      </c>
    </row>
    <row r="13" spans="1:9" ht="15.75" x14ac:dyDescent="0.25">
      <c r="A13" s="19"/>
      <c r="B13" s="19"/>
      <c r="C13" s="19"/>
      <c r="D13" s="19" t="s">
        <v>25</v>
      </c>
      <c r="E13" s="17">
        <v>12954886.199999999</v>
      </c>
      <c r="F13" s="22"/>
    </row>
    <row r="14" spans="1:9" ht="15.75" x14ac:dyDescent="0.25">
      <c r="A14" s="19"/>
      <c r="B14" s="19"/>
      <c r="C14" s="19" t="s">
        <v>4</v>
      </c>
      <c r="D14" s="19"/>
      <c r="E14" s="8">
        <f>SUM(E11:E13)</f>
        <v>296144604.52999997</v>
      </c>
    </row>
    <row r="15" spans="1:9" ht="15.75" x14ac:dyDescent="0.25">
      <c r="A15" s="19"/>
      <c r="B15" s="19"/>
      <c r="C15" s="19" t="s">
        <v>5</v>
      </c>
      <c r="D15" s="19"/>
    </row>
    <row r="16" spans="1:9" ht="15.75" x14ac:dyDescent="0.25">
      <c r="A16" s="19"/>
      <c r="B16" s="19"/>
      <c r="C16" s="19"/>
      <c r="D16" s="19" t="s">
        <v>26</v>
      </c>
      <c r="E16" s="17">
        <v>38518439.840000004</v>
      </c>
      <c r="F16" s="22"/>
      <c r="I16" s="23"/>
    </row>
    <row r="17" spans="1:9" ht="15.75" x14ac:dyDescent="0.25">
      <c r="A17" s="19"/>
      <c r="B17" s="19"/>
      <c r="C17" s="19"/>
      <c r="D17" s="19" t="s">
        <v>27</v>
      </c>
      <c r="E17" s="17">
        <v>27428691.010000002</v>
      </c>
      <c r="F17" s="23"/>
      <c r="I17" s="23"/>
    </row>
    <row r="18" spans="1:9" ht="15.75" x14ac:dyDescent="0.25">
      <c r="A18" s="19"/>
      <c r="B18" s="19"/>
      <c r="C18" s="24"/>
      <c r="D18" s="19" t="s">
        <v>28</v>
      </c>
      <c r="E18" s="17">
        <v>2306262.7599999998</v>
      </c>
    </row>
    <row r="19" spans="1:9" ht="15.75" x14ac:dyDescent="0.25">
      <c r="A19" s="19"/>
      <c r="B19" s="19"/>
      <c r="C19" s="19" t="s">
        <v>6</v>
      </c>
      <c r="D19" s="19"/>
      <c r="E19" s="8">
        <f>SUM(E16:E18)</f>
        <v>68253393.610000014</v>
      </c>
      <c r="F19" s="25"/>
    </row>
    <row r="20" spans="1:9" ht="15.75" x14ac:dyDescent="0.25">
      <c r="A20" s="19"/>
      <c r="B20" s="19" t="s">
        <v>29</v>
      </c>
      <c r="C20" s="19"/>
      <c r="D20" s="19"/>
      <c r="E20" s="14"/>
    </row>
    <row r="21" spans="1:9" ht="15.75" x14ac:dyDescent="0.25">
      <c r="A21" s="19"/>
      <c r="B21" s="19"/>
      <c r="C21" s="19" t="s">
        <v>30</v>
      </c>
      <c r="D21" s="19"/>
      <c r="E21" s="17">
        <v>542271450</v>
      </c>
    </row>
    <row r="22" spans="1:9" ht="15.75" x14ac:dyDescent="0.25">
      <c r="A22" s="19"/>
      <c r="B22" s="19"/>
      <c r="C22" s="19" t="s">
        <v>31</v>
      </c>
      <c r="D22" s="19"/>
      <c r="E22" s="18">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17">
        <v>1223230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244000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135630000</v>
      </c>
    </row>
    <row r="37" spans="1:6" ht="15.75" x14ac:dyDescent="0.25">
      <c r="A37" s="19"/>
      <c r="B37" s="21" t="s">
        <v>7</v>
      </c>
      <c r="C37" s="19"/>
      <c r="D37" s="19"/>
      <c r="E37" s="8">
        <f>SUM(E14,E19,E21:E36)</f>
        <v>1043766678.14</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134698258.13999999</v>
      </c>
      <c r="F42" s="27"/>
    </row>
    <row r="43" spans="1:6" ht="15.75" x14ac:dyDescent="0.25">
      <c r="A43" s="19"/>
      <c r="B43" s="19"/>
      <c r="C43" s="19"/>
      <c r="D43" s="19" t="s">
        <v>11</v>
      </c>
      <c r="E43" s="17">
        <v>344322458.42000002</v>
      </c>
      <c r="F43" s="28"/>
    </row>
    <row r="44" spans="1:6" ht="15.75" x14ac:dyDescent="0.25">
      <c r="A44" s="19"/>
      <c r="B44" s="19"/>
      <c r="C44" s="19"/>
      <c r="D44" s="19" t="s">
        <v>12</v>
      </c>
      <c r="E44" s="17">
        <v>15525640.279999999</v>
      </c>
    </row>
    <row r="45" spans="1:6" ht="15.75" x14ac:dyDescent="0.25">
      <c r="A45" s="19"/>
      <c r="B45" s="21" t="s">
        <v>13</v>
      </c>
      <c r="C45" s="19"/>
      <c r="D45" s="19"/>
      <c r="E45" s="15"/>
    </row>
    <row r="46" spans="1:6" ht="15.75" x14ac:dyDescent="0.25">
      <c r="A46" s="19"/>
      <c r="B46" s="19"/>
      <c r="C46" s="29"/>
      <c r="D46" s="19" t="s">
        <v>10</v>
      </c>
      <c r="E46" s="17">
        <v>12123622.08</v>
      </c>
    </row>
    <row r="47" spans="1:6" ht="15.75" x14ac:dyDescent="0.25">
      <c r="A47" s="19"/>
      <c r="B47" s="19"/>
      <c r="C47" s="19"/>
      <c r="D47" s="19" t="s">
        <v>11</v>
      </c>
      <c r="E47" s="17">
        <v>2442143.2200000002</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22936541.48</v>
      </c>
    </row>
    <row r="51" spans="1:5" ht="15.75" x14ac:dyDescent="0.25">
      <c r="A51" s="19"/>
      <c r="B51" s="19"/>
      <c r="C51" s="19"/>
      <c r="D51" s="19" t="s">
        <v>11</v>
      </c>
      <c r="E51" s="17">
        <v>23540476.27</v>
      </c>
    </row>
    <row r="52" spans="1:5" ht="15.75" x14ac:dyDescent="0.25">
      <c r="A52" s="19"/>
      <c r="B52" s="19"/>
      <c r="C52" s="19"/>
      <c r="D52" s="19" t="s">
        <v>12</v>
      </c>
      <c r="E52" s="17">
        <v>251310.5</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9620426.7899999991</v>
      </c>
    </row>
    <row r="63" spans="1:5" ht="15.75" x14ac:dyDescent="0.25">
      <c r="A63" s="19"/>
      <c r="B63" s="21"/>
      <c r="C63" s="19"/>
      <c r="D63" s="19" t="s">
        <v>11</v>
      </c>
      <c r="E63" s="17">
        <v>17804164.899999999</v>
      </c>
    </row>
    <row r="64" spans="1:5" ht="15.75" x14ac:dyDescent="0.25">
      <c r="A64" s="19"/>
      <c r="B64" s="19"/>
      <c r="C64" s="19"/>
      <c r="D64" s="19" t="s">
        <v>12</v>
      </c>
      <c r="E64" s="17">
        <v>0</v>
      </c>
    </row>
    <row r="65" spans="1:5" ht="15.75" x14ac:dyDescent="0.25">
      <c r="A65" s="19"/>
      <c r="B65" s="21" t="s">
        <v>18</v>
      </c>
      <c r="C65" s="19"/>
      <c r="D65" s="19"/>
      <c r="E65" s="15"/>
    </row>
    <row r="66" spans="1:5" ht="15.75" x14ac:dyDescent="0.25">
      <c r="A66" s="19"/>
      <c r="B66" s="19"/>
      <c r="C66" s="19"/>
      <c r="D66" s="19" t="s">
        <v>10</v>
      </c>
      <c r="E66" s="17">
        <v>41218184.693000004</v>
      </c>
    </row>
    <row r="67" spans="1:5" ht="15.75" x14ac:dyDescent="0.25">
      <c r="A67" s="19"/>
      <c r="B67" s="19"/>
      <c r="C67" s="19"/>
      <c r="D67" s="19" t="s">
        <v>11</v>
      </c>
      <c r="E67" s="17">
        <v>33885307.890000001</v>
      </c>
    </row>
    <row r="68" spans="1:5" ht="15.75" x14ac:dyDescent="0.25">
      <c r="A68" s="19"/>
      <c r="B68" s="19"/>
      <c r="C68" s="19"/>
      <c r="D68" s="19" t="s">
        <v>12</v>
      </c>
      <c r="E68" s="17">
        <v>17155596.649999999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10153985.32</v>
      </c>
    </row>
    <row r="76" spans="1:5" ht="15.75" x14ac:dyDescent="0.25">
      <c r="A76" s="19"/>
      <c r="B76" s="19"/>
      <c r="C76" s="19"/>
      <c r="D76" s="19" t="s">
        <v>48</v>
      </c>
      <c r="E76" s="17">
        <v>0</v>
      </c>
    </row>
    <row r="77" spans="1:5" ht="15.75" x14ac:dyDescent="0.25">
      <c r="A77" s="19"/>
      <c r="B77" s="19"/>
      <c r="C77" s="32" t="s">
        <v>53</v>
      </c>
      <c r="D77" s="19"/>
      <c r="E77" s="3"/>
    </row>
    <row r="78" spans="1:5" ht="15.75" x14ac:dyDescent="0.25">
      <c r="A78" s="19"/>
      <c r="B78" s="19"/>
      <c r="C78" s="19"/>
      <c r="D78" s="19" t="s">
        <v>49</v>
      </c>
      <c r="E78" s="17">
        <v>23383279</v>
      </c>
    </row>
    <row r="79" spans="1:5" ht="15.75" x14ac:dyDescent="0.25">
      <c r="A79" s="19"/>
      <c r="B79" s="19"/>
      <c r="C79" s="19"/>
      <c r="D79" s="19" t="s">
        <v>50</v>
      </c>
      <c r="E79" s="17">
        <v>98300</v>
      </c>
    </row>
    <row r="80" spans="1:5" ht="15.75" x14ac:dyDescent="0.25">
      <c r="A80" s="19"/>
      <c r="B80" s="19"/>
      <c r="C80" s="19" t="s">
        <v>54</v>
      </c>
      <c r="D80" s="19"/>
      <c r="E80" s="3"/>
    </row>
    <row r="81" spans="1:9" ht="15.75" x14ac:dyDescent="0.25">
      <c r="A81" s="19"/>
      <c r="B81" s="19"/>
      <c r="C81" s="19"/>
      <c r="D81" s="32" t="s">
        <v>49</v>
      </c>
      <c r="E81" s="17">
        <v>18746787.949999999</v>
      </c>
    </row>
    <row r="82" spans="1:9" ht="15.75" x14ac:dyDescent="0.25">
      <c r="A82" s="19"/>
      <c r="B82" s="19"/>
      <c r="C82" s="19"/>
      <c r="D82" s="32" t="s">
        <v>50</v>
      </c>
      <c r="E82" s="18">
        <v>58743441.57</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9296927.4299999997</v>
      </c>
    </row>
    <row r="88" spans="1:9" ht="15.75" x14ac:dyDescent="0.25">
      <c r="A88" s="19"/>
      <c r="B88" s="19"/>
      <c r="C88" s="19"/>
      <c r="D88" s="19" t="s">
        <v>50</v>
      </c>
      <c r="E88" s="17">
        <v>0</v>
      </c>
    </row>
    <row r="89" spans="1:9" ht="15.75" x14ac:dyDescent="0.25">
      <c r="A89" s="19"/>
      <c r="B89" s="19"/>
      <c r="C89" s="19" t="s">
        <v>51</v>
      </c>
      <c r="D89" s="19"/>
      <c r="E89" s="27"/>
    </row>
    <row r="90" spans="1:9" ht="15.75" x14ac:dyDescent="0.25">
      <c r="A90" s="19"/>
      <c r="B90" s="19"/>
      <c r="C90" s="19"/>
      <c r="D90" s="19" t="s">
        <v>57</v>
      </c>
      <c r="E90" s="17">
        <v>0</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795946852.58299994</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3667023.77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3078</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row>
    <row r="104" spans="1:9" ht="15.75" x14ac:dyDescent="0.25">
      <c r="B104" s="19"/>
      <c r="C104" s="19"/>
      <c r="D104" s="19" t="s">
        <v>12</v>
      </c>
      <c r="E104" s="14">
        <v>5178679.6500000004</v>
      </c>
    </row>
    <row r="105" spans="1:9" ht="15.75" x14ac:dyDescent="0.25">
      <c r="B105" s="21" t="s">
        <v>17</v>
      </c>
      <c r="C105" s="19"/>
      <c r="D105" s="19"/>
    </row>
    <row r="106" spans="1:9" ht="15.75" x14ac:dyDescent="0.25">
      <c r="B106" s="19"/>
      <c r="C106" s="19"/>
      <c r="D106" s="19" t="s">
        <v>12</v>
      </c>
      <c r="E106" s="14">
        <v>14444962.35</v>
      </c>
    </row>
    <row r="107" spans="1:9" ht="15.75" x14ac:dyDescent="0.25">
      <c r="B107" s="21" t="s">
        <v>18</v>
      </c>
      <c r="C107" s="19"/>
      <c r="D107" s="19"/>
    </row>
    <row r="108" spans="1:9" ht="15.75" x14ac:dyDescent="0.25">
      <c r="B108" s="19"/>
      <c r="C108" s="19"/>
      <c r="D108" s="19" t="s">
        <v>12</v>
      </c>
      <c r="E108" s="18">
        <v>1436132.7</v>
      </c>
    </row>
    <row r="109" spans="1:9" ht="15.75" x14ac:dyDescent="0.25">
      <c r="A109" s="21"/>
      <c r="B109" s="21" t="s">
        <v>61</v>
      </c>
      <c r="C109" s="19"/>
      <c r="D109" s="19"/>
      <c r="E109" s="14"/>
    </row>
    <row r="110" spans="1:9" ht="18" x14ac:dyDescent="0.4">
      <c r="B110" s="19"/>
      <c r="C110" s="19"/>
      <c r="D110" s="19" t="s">
        <v>12</v>
      </c>
      <c r="E110" s="36">
        <v>161103805.91999999</v>
      </c>
    </row>
    <row r="111" spans="1:9" ht="15.75" x14ac:dyDescent="0.25">
      <c r="A111" s="21" t="s">
        <v>58</v>
      </c>
      <c r="E111" s="16">
        <f>SUM(E95:E110)</f>
        <v>185833682.38999999</v>
      </c>
    </row>
    <row r="112" spans="1:9" ht="30" customHeight="1" x14ac:dyDescent="0.35">
      <c r="A112" s="37" t="s">
        <v>62</v>
      </c>
      <c r="B112" s="38"/>
      <c r="C112" s="38"/>
      <c r="D112" s="38"/>
      <c r="E112" s="12">
        <f>SUM(E93,E111)</f>
        <v>981780534.97299993</v>
      </c>
    </row>
  </sheetData>
  <mergeCells count="6">
    <mergeCell ref="A1:I1"/>
    <mergeCell ref="A2:I2"/>
    <mergeCell ref="A3:I3"/>
    <mergeCell ref="A4:I4"/>
    <mergeCell ref="A6:D7"/>
    <mergeCell ref="E6:E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5BCA-2DDE-436F-B0F0-65DF6648169A}">
  <dimension ref="A1:I112"/>
  <sheetViews>
    <sheetView topLeftCell="A88" workbookViewId="0">
      <selection activeCell="E109" activeCellId="30" sqref="E23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76</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59046661.020000003</v>
      </c>
    </row>
    <row r="12" spans="1:9" ht="15.75" x14ac:dyDescent="0.25">
      <c r="A12" s="19"/>
      <c r="B12" s="19"/>
      <c r="C12" s="19"/>
      <c r="D12" s="19" t="s">
        <v>24</v>
      </c>
      <c r="E12" s="17">
        <v>130105679.65000001</v>
      </c>
    </row>
    <row r="13" spans="1:9" ht="15.75" x14ac:dyDescent="0.25">
      <c r="A13" s="19"/>
      <c r="B13" s="19"/>
      <c r="C13" s="19"/>
      <c r="D13" s="19" t="s">
        <v>25</v>
      </c>
      <c r="E13" s="17">
        <v>0</v>
      </c>
      <c r="F13" s="22"/>
    </row>
    <row r="14" spans="1:9" ht="15.75" x14ac:dyDescent="0.25">
      <c r="A14" s="19"/>
      <c r="B14" s="19"/>
      <c r="C14" s="19" t="s">
        <v>4</v>
      </c>
      <c r="D14" s="19"/>
      <c r="E14" s="8">
        <f>SUM(E11:E13)</f>
        <v>189152340.67000002</v>
      </c>
    </row>
    <row r="15" spans="1:9" ht="15.75" x14ac:dyDescent="0.25">
      <c r="A15" s="19"/>
      <c r="B15" s="19"/>
      <c r="C15" s="19" t="s">
        <v>5</v>
      </c>
      <c r="D15" s="19"/>
    </row>
    <row r="16" spans="1:9" ht="15.75" x14ac:dyDescent="0.25">
      <c r="A16" s="19"/>
      <c r="B16" s="19"/>
      <c r="C16" s="19"/>
      <c r="D16" s="19" t="s">
        <v>26</v>
      </c>
      <c r="E16" s="17">
        <v>23575994.199999999</v>
      </c>
      <c r="F16" s="22"/>
      <c r="I16" s="23"/>
    </row>
    <row r="17" spans="1:9" ht="15.75" x14ac:dyDescent="0.25">
      <c r="A17" s="19"/>
      <c r="B17" s="19"/>
      <c r="C17" s="19"/>
      <c r="D17" s="19" t="s">
        <v>27</v>
      </c>
      <c r="E17" s="17">
        <v>116617265.20999999</v>
      </c>
      <c r="F17" s="23"/>
      <c r="I17" s="23"/>
    </row>
    <row r="18" spans="1:9" ht="15.75" x14ac:dyDescent="0.25">
      <c r="A18" s="19"/>
      <c r="B18" s="19"/>
      <c r="C18" s="24"/>
      <c r="D18" s="19" t="s">
        <v>28</v>
      </c>
      <c r="E18" s="17">
        <v>189701.69</v>
      </c>
    </row>
    <row r="19" spans="1:9" ht="15.75" x14ac:dyDescent="0.25">
      <c r="A19" s="19"/>
      <c r="B19" s="19"/>
      <c r="C19" s="19" t="s">
        <v>6</v>
      </c>
      <c r="D19" s="19"/>
      <c r="E19" s="8">
        <f>SUM(E16:E18)</f>
        <v>140382961.09999999</v>
      </c>
      <c r="F19" s="25"/>
    </row>
    <row r="20" spans="1:9" ht="15.75" x14ac:dyDescent="0.25">
      <c r="A20" s="19"/>
      <c r="B20" s="19" t="s">
        <v>29</v>
      </c>
      <c r="C20" s="19"/>
      <c r="D20" s="19"/>
      <c r="E20" s="14"/>
    </row>
    <row r="21" spans="1:9" ht="15.75" x14ac:dyDescent="0.25">
      <c r="A21" s="19"/>
      <c r="B21" s="19"/>
      <c r="C21" s="19" t="s">
        <v>30</v>
      </c>
      <c r="D21" s="19"/>
      <c r="E21" s="17">
        <v>619387099.13</v>
      </c>
    </row>
    <row r="22" spans="1:9" ht="15.75" x14ac:dyDescent="0.25">
      <c r="A22" s="19"/>
      <c r="B22" s="19"/>
      <c r="C22" s="19" t="s">
        <v>31</v>
      </c>
      <c r="D22" s="19"/>
      <c r="E22" s="18">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1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10042311.689999999</v>
      </c>
    </row>
    <row r="30" spans="1:9" ht="15.75" x14ac:dyDescent="0.25">
      <c r="A30" s="19"/>
      <c r="B30" s="19"/>
      <c r="C30" s="19"/>
      <c r="D30" s="19" t="s">
        <v>39</v>
      </c>
      <c r="E30" s="26">
        <v>0</v>
      </c>
    </row>
    <row r="31" spans="1:9" ht="15.75" x14ac:dyDescent="0.25">
      <c r="A31" s="19"/>
      <c r="B31" s="19"/>
      <c r="C31" s="19" t="s">
        <v>40</v>
      </c>
      <c r="D31" s="19"/>
      <c r="E31" s="11">
        <v>500000</v>
      </c>
    </row>
    <row r="32" spans="1:9" ht="15.75" x14ac:dyDescent="0.25">
      <c r="A32" s="19"/>
      <c r="B32" s="19"/>
      <c r="C32" s="19" t="s">
        <v>41</v>
      </c>
      <c r="D32" s="19"/>
      <c r="E32" s="14"/>
    </row>
    <row r="33" spans="1:6" ht="15.75" x14ac:dyDescent="0.25">
      <c r="A33" s="19"/>
      <c r="B33" s="19"/>
      <c r="C33" s="19"/>
      <c r="D33" s="19" t="s">
        <v>42</v>
      </c>
      <c r="E33" s="9">
        <v>1174910.31</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960639622.89999998</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179633240.78999999</v>
      </c>
      <c r="F42" s="27"/>
    </row>
    <row r="43" spans="1:6" ht="15.75" x14ac:dyDescent="0.25">
      <c r="A43" s="19"/>
      <c r="B43" s="19"/>
      <c r="C43" s="19"/>
      <c r="D43" s="19" t="s">
        <v>11</v>
      </c>
      <c r="E43" s="17">
        <v>90777440.689999998</v>
      </c>
      <c r="F43" s="28"/>
    </row>
    <row r="44" spans="1:6" ht="15.75" x14ac:dyDescent="0.25">
      <c r="A44" s="19"/>
      <c r="B44" s="19"/>
      <c r="C44" s="19"/>
      <c r="D44" s="19" t="s">
        <v>12</v>
      </c>
      <c r="E44" s="17">
        <v>734090</v>
      </c>
    </row>
    <row r="45" spans="1:6" ht="15.75" x14ac:dyDescent="0.25">
      <c r="A45" s="19"/>
      <c r="B45" s="21" t="s">
        <v>13</v>
      </c>
      <c r="C45" s="19"/>
      <c r="D45" s="19"/>
      <c r="E45" s="15"/>
    </row>
    <row r="46" spans="1:6" ht="15.75" x14ac:dyDescent="0.25">
      <c r="A46" s="19"/>
      <c r="B46" s="19"/>
      <c r="C46" s="29"/>
      <c r="D46" s="19" t="s">
        <v>10</v>
      </c>
      <c r="E46" s="17">
        <v>0</v>
      </c>
    </row>
    <row r="47" spans="1:6" ht="15.75" x14ac:dyDescent="0.25">
      <c r="A47" s="19"/>
      <c r="B47" s="19"/>
      <c r="C47" s="19"/>
      <c r="D47" s="19" t="s">
        <v>11</v>
      </c>
      <c r="E47" s="17">
        <v>0</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0</v>
      </c>
    </row>
    <row r="51" spans="1:5" ht="15.75" x14ac:dyDescent="0.25">
      <c r="A51" s="19"/>
      <c r="B51" s="19"/>
      <c r="C51" s="19"/>
      <c r="D51" s="19" t="s">
        <v>11</v>
      </c>
      <c r="E51" s="17">
        <v>0</v>
      </c>
    </row>
    <row r="52" spans="1:5" ht="15.75" x14ac:dyDescent="0.25">
      <c r="A52" s="19"/>
      <c r="B52" s="19"/>
      <c r="C52" s="19"/>
      <c r="D52" s="19" t="s">
        <v>12</v>
      </c>
      <c r="E52" s="17">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159486193.25999999</v>
      </c>
    </row>
    <row r="63" spans="1:5" ht="15.75" x14ac:dyDescent="0.25">
      <c r="A63" s="19"/>
      <c r="B63" s="21"/>
      <c r="C63" s="19"/>
      <c r="D63" s="19" t="s">
        <v>11</v>
      </c>
      <c r="E63" s="17">
        <v>53196332.600000001</v>
      </c>
    </row>
    <row r="64" spans="1:5" ht="15.75" x14ac:dyDescent="0.25">
      <c r="A64" s="19"/>
      <c r="B64" s="19"/>
      <c r="C64" s="19"/>
      <c r="D64" s="19" t="s">
        <v>12</v>
      </c>
      <c r="E64" s="17">
        <v>1883804</v>
      </c>
    </row>
    <row r="65" spans="1:5" ht="15.75" x14ac:dyDescent="0.25">
      <c r="A65" s="19"/>
      <c r="B65" s="21" t="s">
        <v>18</v>
      </c>
      <c r="C65" s="19"/>
      <c r="D65" s="19"/>
      <c r="E65" s="15"/>
    </row>
    <row r="66" spans="1:5" ht="15.75" x14ac:dyDescent="0.25">
      <c r="A66" s="19"/>
      <c r="B66" s="19"/>
      <c r="C66" s="19"/>
      <c r="D66" s="19" t="s">
        <v>10</v>
      </c>
      <c r="E66" s="17">
        <v>53189609.310000002</v>
      </c>
    </row>
    <row r="67" spans="1:5" ht="15.75" x14ac:dyDescent="0.25">
      <c r="A67" s="19"/>
      <c r="B67" s="19"/>
      <c r="C67" s="19"/>
      <c r="D67" s="19" t="s">
        <v>11</v>
      </c>
      <c r="E67" s="17">
        <v>27071512.449999999</v>
      </c>
    </row>
    <row r="68" spans="1:5" ht="15.75" x14ac:dyDescent="0.25">
      <c r="A68" s="19"/>
      <c r="B68" s="19"/>
      <c r="C68" s="19"/>
      <c r="D68" s="19" t="s">
        <v>12</v>
      </c>
      <c r="E68" s="17">
        <v>278130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204504.34</v>
      </c>
    </row>
    <row r="76" spans="1:5" ht="15.75" x14ac:dyDescent="0.25">
      <c r="A76" s="19"/>
      <c r="B76" s="19"/>
      <c r="C76" s="19"/>
      <c r="D76" s="19" t="s">
        <v>48</v>
      </c>
      <c r="E76" s="17">
        <v>20801735.16</v>
      </c>
    </row>
    <row r="77" spans="1:5" ht="15.75" x14ac:dyDescent="0.25">
      <c r="A77" s="19"/>
      <c r="B77" s="19"/>
      <c r="C77" s="32" t="s">
        <v>53</v>
      </c>
      <c r="D77" s="19"/>
      <c r="E77" s="3"/>
    </row>
    <row r="78" spans="1:5" ht="15.75" x14ac:dyDescent="0.25">
      <c r="A78" s="19"/>
      <c r="B78" s="19"/>
      <c r="C78" s="19"/>
      <c r="D78" s="19" t="s">
        <v>49</v>
      </c>
      <c r="E78" s="17">
        <v>19859895.52</v>
      </c>
    </row>
    <row r="79" spans="1:5" ht="15.75" x14ac:dyDescent="0.25">
      <c r="A79" s="19"/>
      <c r="B79" s="19"/>
      <c r="C79" s="19"/>
      <c r="D79" s="19" t="s">
        <v>50</v>
      </c>
      <c r="E79" s="17">
        <v>3846026</v>
      </c>
    </row>
    <row r="80" spans="1:5" ht="15.75" x14ac:dyDescent="0.25">
      <c r="A80" s="19"/>
      <c r="B80" s="19"/>
      <c r="C80" s="19" t="s">
        <v>54</v>
      </c>
      <c r="D80" s="19"/>
      <c r="E80" s="3"/>
    </row>
    <row r="81" spans="1:9" ht="15.75" x14ac:dyDescent="0.25">
      <c r="A81" s="19"/>
      <c r="B81" s="19"/>
      <c r="C81" s="19"/>
      <c r="D81" s="32" t="s">
        <v>49</v>
      </c>
      <c r="E81" s="17">
        <v>1603987</v>
      </c>
    </row>
    <row r="82" spans="1:9" ht="15.75" x14ac:dyDescent="0.25">
      <c r="A82" s="19"/>
      <c r="B82" s="19"/>
      <c r="C82" s="19"/>
      <c r="D82" s="32" t="s">
        <v>50</v>
      </c>
      <c r="E82" s="18">
        <v>25673438.440000001</v>
      </c>
    </row>
    <row r="83" spans="1:9" ht="15.75" x14ac:dyDescent="0.25">
      <c r="A83" s="19"/>
      <c r="B83" s="19"/>
      <c r="C83" s="19" t="s">
        <v>55</v>
      </c>
      <c r="D83" s="19"/>
      <c r="E83" s="27"/>
    </row>
    <row r="84" spans="1:9" ht="15.75" x14ac:dyDescent="0.25">
      <c r="A84" s="19"/>
      <c r="B84" s="19"/>
      <c r="C84" s="19"/>
      <c r="D84" s="19" t="s">
        <v>49</v>
      </c>
      <c r="E84" s="2">
        <v>34228505.82</v>
      </c>
    </row>
    <row r="85" spans="1:9" ht="15.75" x14ac:dyDescent="0.25">
      <c r="A85" s="19"/>
      <c r="B85" s="19"/>
      <c r="C85" s="19"/>
      <c r="D85" s="19" t="s">
        <v>50</v>
      </c>
      <c r="E85" s="2">
        <v>70057999.989999995</v>
      </c>
    </row>
    <row r="86" spans="1:9" ht="15.75" x14ac:dyDescent="0.25">
      <c r="A86" s="19"/>
      <c r="B86" s="19"/>
      <c r="C86" s="19" t="s">
        <v>56</v>
      </c>
      <c r="D86" s="19"/>
      <c r="E86" s="9"/>
    </row>
    <row r="87" spans="1:9" ht="15.75" x14ac:dyDescent="0.25">
      <c r="A87" s="19"/>
      <c r="B87" s="19"/>
      <c r="C87" s="19"/>
      <c r="D87" s="19" t="s">
        <v>49</v>
      </c>
      <c r="E87" s="17">
        <v>2847141</v>
      </c>
    </row>
    <row r="88" spans="1:9" ht="15.75" x14ac:dyDescent="0.25">
      <c r="A88" s="19"/>
      <c r="B88" s="19"/>
      <c r="C88" s="19"/>
      <c r="D88" s="19" t="s">
        <v>50</v>
      </c>
      <c r="E88" s="17">
        <v>11887050</v>
      </c>
    </row>
    <row r="89" spans="1:9" ht="15.75" x14ac:dyDescent="0.25">
      <c r="A89" s="19"/>
      <c r="B89" s="19"/>
      <c r="C89" s="19" t="s">
        <v>51</v>
      </c>
      <c r="D89" s="19"/>
      <c r="E89" s="27"/>
    </row>
    <row r="90" spans="1:9" ht="15.75" x14ac:dyDescent="0.25">
      <c r="A90" s="19"/>
      <c r="B90" s="19"/>
      <c r="C90" s="19"/>
      <c r="D90" s="19" t="s">
        <v>57</v>
      </c>
      <c r="E90" s="17">
        <v>43042206.773000002</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800302843.14300025</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61618736.710000001</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row>
    <row r="104" spans="1:9" ht="15.75" x14ac:dyDescent="0.25">
      <c r="B104" s="19"/>
      <c r="C104" s="19"/>
      <c r="D104" s="19" t="s">
        <v>12</v>
      </c>
      <c r="E104" s="14">
        <v>235000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8" x14ac:dyDescent="0.4">
      <c r="B110" s="19"/>
      <c r="C110" s="19"/>
      <c r="D110" s="19" t="s">
        <v>12</v>
      </c>
      <c r="E110" s="36">
        <v>56049998.960000001</v>
      </c>
    </row>
    <row r="111" spans="1:9" ht="15.75" x14ac:dyDescent="0.25">
      <c r="A111" s="21" t="s">
        <v>58</v>
      </c>
      <c r="E111" s="16">
        <f>SUM(E95:E110)</f>
        <v>117903735.67</v>
      </c>
    </row>
    <row r="112" spans="1:9" ht="30" customHeight="1" x14ac:dyDescent="0.35">
      <c r="A112" s="37" t="s">
        <v>62</v>
      </c>
      <c r="B112" s="38"/>
      <c r="C112" s="38"/>
      <c r="D112" s="38"/>
      <c r="E112" s="12">
        <f>SUM(E93,E111)</f>
        <v>918206578.8130002</v>
      </c>
    </row>
  </sheetData>
  <mergeCells count="6">
    <mergeCell ref="A1:I1"/>
    <mergeCell ref="A2:I2"/>
    <mergeCell ref="A3:I3"/>
    <mergeCell ref="A4:I4"/>
    <mergeCell ref="A6:D7"/>
    <mergeCell ref="E6:E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6E95D-15E7-4324-B7C9-1548863575E8}">
  <dimension ref="A1:I112"/>
  <sheetViews>
    <sheetView topLeftCell="A97"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77</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98174317.819999993</v>
      </c>
    </row>
    <row r="12" spans="1:9" ht="15.75" x14ac:dyDescent="0.25">
      <c r="A12" s="19"/>
      <c r="B12" s="19"/>
      <c r="C12" s="19"/>
      <c r="D12" s="19" t="s">
        <v>24</v>
      </c>
      <c r="E12" s="41">
        <v>195056182.63999999</v>
      </c>
    </row>
    <row r="13" spans="1:9" ht="15.75" x14ac:dyDescent="0.25">
      <c r="A13" s="19"/>
      <c r="B13" s="19"/>
      <c r="C13" s="19"/>
      <c r="D13" s="19" t="s">
        <v>25</v>
      </c>
      <c r="E13" s="41">
        <v>11561471.550000001</v>
      </c>
      <c r="F13" s="40"/>
    </row>
    <row r="14" spans="1:9" ht="15.75" x14ac:dyDescent="0.25">
      <c r="A14" s="19"/>
      <c r="B14" s="19"/>
      <c r="C14" s="19" t="s">
        <v>4</v>
      </c>
      <c r="D14" s="19"/>
      <c r="E14" s="8">
        <f>SUM(E11:E13)</f>
        <v>304791972.00999999</v>
      </c>
    </row>
    <row r="15" spans="1:9" ht="15.75" x14ac:dyDescent="0.25">
      <c r="A15" s="19"/>
      <c r="B15" s="19"/>
      <c r="C15" s="19" t="s">
        <v>5</v>
      </c>
      <c r="D15" s="19"/>
    </row>
    <row r="16" spans="1:9" ht="15.75" x14ac:dyDescent="0.25">
      <c r="A16" s="19"/>
      <c r="B16" s="19"/>
      <c r="C16" s="19"/>
      <c r="D16" s="19" t="s">
        <v>26</v>
      </c>
      <c r="E16" s="41">
        <v>50856618.600000001</v>
      </c>
      <c r="F16" s="40"/>
      <c r="I16" s="41"/>
    </row>
    <row r="17" spans="1:9" ht="15.75" x14ac:dyDescent="0.25">
      <c r="A17" s="19"/>
      <c r="B17" s="19"/>
      <c r="C17" s="19"/>
      <c r="D17" s="19" t="s">
        <v>27</v>
      </c>
      <c r="E17" s="41">
        <v>46011315.600000001</v>
      </c>
      <c r="F17" s="41"/>
      <c r="I17" s="41"/>
    </row>
    <row r="18" spans="1:9" ht="15.75" x14ac:dyDescent="0.25">
      <c r="A18" s="19"/>
      <c r="B18" s="19"/>
      <c r="C18" s="24"/>
      <c r="D18" s="19" t="s">
        <v>28</v>
      </c>
      <c r="E18" s="41">
        <v>194502.45</v>
      </c>
    </row>
    <row r="19" spans="1:9" ht="15.75" x14ac:dyDescent="0.25">
      <c r="A19" s="19"/>
      <c r="B19" s="19"/>
      <c r="C19" s="19" t="s">
        <v>6</v>
      </c>
      <c r="D19" s="19"/>
      <c r="E19" s="8">
        <f>SUM(E16:E18)</f>
        <v>97062436.650000006</v>
      </c>
      <c r="F19" s="41"/>
    </row>
    <row r="20" spans="1:9" ht="15.75" x14ac:dyDescent="0.25">
      <c r="A20" s="19"/>
      <c r="B20" s="19" t="s">
        <v>29</v>
      </c>
      <c r="C20" s="19"/>
      <c r="D20" s="19"/>
      <c r="E20" s="14"/>
    </row>
    <row r="21" spans="1:9" ht="15.75" x14ac:dyDescent="0.25">
      <c r="A21" s="19"/>
      <c r="B21" s="19"/>
      <c r="C21" s="19" t="s">
        <v>30</v>
      </c>
      <c r="D21" s="19"/>
      <c r="E21" s="41">
        <v>569120520</v>
      </c>
    </row>
    <row r="22" spans="1:9" ht="15.75" x14ac:dyDescent="0.25">
      <c r="A22" s="19"/>
      <c r="B22" s="19"/>
      <c r="C22" s="19" t="s">
        <v>31</v>
      </c>
      <c r="D22" s="19"/>
      <c r="E22" s="41">
        <v>5395599.6799999997</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73879478</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1050250006.3399999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87303394.730000004</v>
      </c>
      <c r="F42" s="27"/>
    </row>
    <row r="43" spans="1:6" ht="15.75" x14ac:dyDescent="0.25">
      <c r="A43" s="19"/>
      <c r="B43" s="19"/>
      <c r="C43" s="19"/>
      <c r="D43" s="19" t="s">
        <v>11</v>
      </c>
      <c r="E43" s="41">
        <v>220200339.02000001</v>
      </c>
      <c r="F43" s="28"/>
    </row>
    <row r="44" spans="1:6" ht="15.75" x14ac:dyDescent="0.25">
      <c r="A44" s="19"/>
      <c r="B44" s="19"/>
      <c r="C44" s="19"/>
      <c r="D44" s="19" t="s">
        <v>12</v>
      </c>
      <c r="E44" s="41">
        <v>15021342.76</v>
      </c>
    </row>
    <row r="45" spans="1:6" ht="15.75" x14ac:dyDescent="0.25">
      <c r="A45" s="19"/>
      <c r="B45" s="21" t="s">
        <v>13</v>
      </c>
      <c r="C45" s="19"/>
      <c r="D45" s="19"/>
      <c r="E45" s="15"/>
    </row>
    <row r="46" spans="1:6" ht="15.75" x14ac:dyDescent="0.25">
      <c r="A46" s="19"/>
      <c r="B46" s="19"/>
      <c r="C46" s="29"/>
      <c r="D46" s="19" t="s">
        <v>10</v>
      </c>
      <c r="E46" s="41">
        <v>4635841.33</v>
      </c>
    </row>
    <row r="47" spans="1:6" ht="15.75" x14ac:dyDescent="0.25">
      <c r="A47" s="19"/>
      <c r="B47" s="19"/>
      <c r="C47" s="19"/>
      <c r="D47" s="19" t="s">
        <v>11</v>
      </c>
      <c r="E47" s="41">
        <v>50894159.07</v>
      </c>
    </row>
    <row r="48" spans="1:6" ht="15.75" x14ac:dyDescent="0.25">
      <c r="A48" s="19"/>
      <c r="B48" s="19"/>
      <c r="C48" s="19"/>
      <c r="D48" s="19" t="s">
        <v>12</v>
      </c>
      <c r="E48" s="41">
        <v>42994718.68</v>
      </c>
    </row>
    <row r="49" spans="1:5" ht="15.75" x14ac:dyDescent="0.25">
      <c r="A49" s="19"/>
      <c r="B49" s="21" t="s">
        <v>14</v>
      </c>
      <c r="C49" s="19"/>
      <c r="D49" s="19"/>
      <c r="E49" s="4"/>
    </row>
    <row r="50" spans="1:5" ht="15.75" x14ac:dyDescent="0.25">
      <c r="A50" s="30"/>
      <c r="B50" s="30"/>
      <c r="C50" s="30"/>
      <c r="D50" s="19" t="s">
        <v>10</v>
      </c>
      <c r="E50" s="41">
        <v>44518063</v>
      </c>
    </row>
    <row r="51" spans="1:5" ht="15.75" x14ac:dyDescent="0.25">
      <c r="A51" s="19"/>
      <c r="B51" s="19"/>
      <c r="C51" s="19"/>
      <c r="D51" s="19" t="s">
        <v>11</v>
      </c>
      <c r="E51" s="41">
        <v>55021649.380000003</v>
      </c>
    </row>
    <row r="52" spans="1:5" ht="15.75" x14ac:dyDescent="0.25">
      <c r="A52" s="19"/>
      <c r="B52" s="19"/>
      <c r="C52" s="19"/>
      <c r="D52" s="19" t="s">
        <v>12</v>
      </c>
      <c r="E52" s="41">
        <v>1709725</v>
      </c>
    </row>
    <row r="53" spans="1:5" ht="15.75" x14ac:dyDescent="0.25">
      <c r="A53" s="19"/>
      <c r="B53" s="21" t="s">
        <v>15</v>
      </c>
      <c r="C53" s="19"/>
      <c r="D53" s="19"/>
      <c r="E53" s="15"/>
    </row>
    <row r="54" spans="1:5" ht="15.75" x14ac:dyDescent="0.25">
      <c r="A54" s="19"/>
      <c r="B54" s="19"/>
      <c r="C54" s="19"/>
      <c r="D54" s="19" t="s">
        <v>10</v>
      </c>
      <c r="E54" s="41">
        <v>355392.48</v>
      </c>
    </row>
    <row r="55" spans="1:5" ht="15.75" x14ac:dyDescent="0.25">
      <c r="A55" s="19"/>
      <c r="B55" s="19"/>
      <c r="C55" s="19"/>
      <c r="D55" s="19" t="s">
        <v>11</v>
      </c>
      <c r="E55" s="41">
        <v>697039.07</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1750408.48</v>
      </c>
    </row>
    <row r="59" spans="1:5" ht="15.75" x14ac:dyDescent="0.25">
      <c r="A59" s="19"/>
      <c r="B59" s="19"/>
      <c r="C59" s="19"/>
      <c r="D59" s="19" t="s">
        <v>11</v>
      </c>
      <c r="E59" s="41">
        <v>97140183.829999998</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12198298.35</v>
      </c>
    </row>
    <row r="63" spans="1:5" ht="15.75" x14ac:dyDescent="0.25">
      <c r="A63" s="19"/>
      <c r="B63" s="21"/>
      <c r="C63" s="19"/>
      <c r="D63" s="19" t="s">
        <v>11</v>
      </c>
      <c r="E63" s="41">
        <v>24063004.469999999</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19831499.32</v>
      </c>
    </row>
    <row r="67" spans="1:5" ht="15.75" x14ac:dyDescent="0.25">
      <c r="A67" s="19"/>
      <c r="B67" s="19"/>
      <c r="C67" s="19"/>
      <c r="D67" s="19" t="s">
        <v>11</v>
      </c>
      <c r="E67" s="41">
        <v>14368282.99</v>
      </c>
    </row>
    <row r="68" spans="1:5" ht="15.75" x14ac:dyDescent="0.25">
      <c r="A68" s="19"/>
      <c r="B68" s="19"/>
      <c r="C68" s="19"/>
      <c r="D68" s="19" t="s">
        <v>12</v>
      </c>
      <c r="E68" s="41">
        <v>30933961.289999999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50229074.689999998</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0</v>
      </c>
    </row>
    <row r="79" spans="1:5" ht="15.75" x14ac:dyDescent="0.25">
      <c r="A79" s="19"/>
      <c r="B79" s="19"/>
      <c r="C79" s="19"/>
      <c r="D79" s="19" t="s">
        <v>50</v>
      </c>
      <c r="E79" s="27">
        <v>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27">
        <v>0</v>
      </c>
    </row>
    <row r="89" spans="1:9" ht="15.75" x14ac:dyDescent="0.25">
      <c r="A89" s="19"/>
      <c r="B89" s="19"/>
      <c r="C89" s="19" t="s">
        <v>51</v>
      </c>
      <c r="D89" s="19"/>
      <c r="E89" s="27"/>
    </row>
    <row r="90" spans="1:9" ht="15.75" x14ac:dyDescent="0.25">
      <c r="A90" s="19"/>
      <c r="B90" s="19"/>
      <c r="C90" s="19"/>
      <c r="D90" s="19" t="s">
        <v>57</v>
      </c>
      <c r="E90" s="41">
        <v>8912341.3900000006</v>
      </c>
    </row>
    <row r="91" spans="1:9" ht="15.75" x14ac:dyDescent="0.25">
      <c r="A91" s="19"/>
      <c r="B91" s="19"/>
      <c r="C91" s="19"/>
      <c r="D91" s="19" t="s">
        <v>49</v>
      </c>
      <c r="E91" s="41">
        <v>40716695.359999999</v>
      </c>
    </row>
    <row r="92" spans="1:9" ht="15.75" x14ac:dyDescent="0.25">
      <c r="A92" s="19"/>
      <c r="B92" s="19"/>
      <c r="C92" s="19"/>
      <c r="D92" s="19" t="s">
        <v>50</v>
      </c>
      <c r="E92" s="41">
        <v>87396196.359999999</v>
      </c>
    </row>
    <row r="93" spans="1:9" ht="15.75" x14ac:dyDescent="0.25">
      <c r="A93" s="21" t="s">
        <v>59</v>
      </c>
      <c r="D93" s="19"/>
      <c r="E93" s="8">
        <f>SUM(E41:E92)</f>
        <v>910891611.05000007</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5.75" x14ac:dyDescent="0.25">
      <c r="B110" s="19"/>
      <c r="C110" s="19"/>
      <c r="D110" s="19" t="s">
        <v>12</v>
      </c>
      <c r="E110" s="41">
        <v>16842400</v>
      </c>
    </row>
    <row r="111" spans="1:9" ht="15.75" x14ac:dyDescent="0.25">
      <c r="A111" s="21" t="s">
        <v>58</v>
      </c>
      <c r="E111" s="16">
        <f>SUM(E95:E110)</f>
        <v>16842400</v>
      </c>
    </row>
    <row r="112" spans="1:9" ht="30" customHeight="1" x14ac:dyDescent="0.35">
      <c r="A112" s="37" t="s">
        <v>62</v>
      </c>
      <c r="B112" s="38"/>
      <c r="C112" s="38"/>
      <c r="D112" s="38"/>
      <c r="E112" s="12">
        <f>SUM(E93,E111)</f>
        <v>927734011.05000007</v>
      </c>
    </row>
  </sheetData>
  <mergeCells count="6">
    <mergeCell ref="A1:I1"/>
    <mergeCell ref="A2:I2"/>
    <mergeCell ref="A3:I3"/>
    <mergeCell ref="A4:I4"/>
    <mergeCell ref="A6:D7"/>
    <mergeCell ref="E6:E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9606-A14A-4AA9-A863-EEEA364C19DE}">
  <dimension ref="A1:I112"/>
  <sheetViews>
    <sheetView workbookViewId="0">
      <selection activeCell="A2" sqref="A2:I2"/>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82</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1463094177.4400001</v>
      </c>
    </row>
    <row r="12" spans="1:9" ht="15.75" x14ac:dyDescent="0.25">
      <c r="A12" s="19"/>
      <c r="B12" s="19"/>
      <c r="C12" s="19"/>
      <c r="D12" s="19" t="s">
        <v>24</v>
      </c>
      <c r="E12" s="41">
        <v>0</v>
      </c>
    </row>
    <row r="13" spans="1:9" ht="15.75" x14ac:dyDescent="0.25">
      <c r="A13" s="19"/>
      <c r="B13" s="19"/>
      <c r="C13" s="19"/>
      <c r="D13" s="19" t="s">
        <v>25</v>
      </c>
      <c r="E13" s="41">
        <v>0</v>
      </c>
      <c r="F13" s="40"/>
    </row>
    <row r="14" spans="1:9" ht="15.75" x14ac:dyDescent="0.25">
      <c r="A14" s="19"/>
      <c r="B14" s="19"/>
      <c r="C14" s="19" t="s">
        <v>4</v>
      </c>
      <c r="D14" s="19"/>
      <c r="E14" s="8">
        <f>SUM(E11:E13)</f>
        <v>1463094177.4400001</v>
      </c>
    </row>
    <row r="15" spans="1:9" ht="15.75" x14ac:dyDescent="0.25">
      <c r="A15" s="19"/>
      <c r="B15" s="19"/>
      <c r="C15" s="19" t="s">
        <v>5</v>
      </c>
      <c r="D15" s="19"/>
    </row>
    <row r="16" spans="1:9" ht="15.75" x14ac:dyDescent="0.25">
      <c r="A16" s="19"/>
      <c r="B16" s="19"/>
      <c r="C16" s="19"/>
      <c r="D16" s="19" t="s">
        <v>26</v>
      </c>
      <c r="E16" s="41">
        <v>59137422.119999997</v>
      </c>
      <c r="F16" s="40"/>
      <c r="I16" s="41"/>
    </row>
    <row r="17" spans="1:9" ht="15.75" x14ac:dyDescent="0.25">
      <c r="A17" s="19"/>
      <c r="B17" s="19"/>
      <c r="C17" s="19"/>
      <c r="D17" s="19" t="s">
        <v>27</v>
      </c>
      <c r="E17" s="41">
        <v>75829117.349999994</v>
      </c>
      <c r="F17" s="41"/>
      <c r="I17" s="41"/>
    </row>
    <row r="18" spans="1:9" ht="15.75" x14ac:dyDescent="0.25">
      <c r="A18" s="19"/>
      <c r="B18" s="19"/>
      <c r="C18" s="24"/>
      <c r="D18" s="19" t="s">
        <v>28</v>
      </c>
      <c r="E18" s="41">
        <v>127082.56</v>
      </c>
    </row>
    <row r="19" spans="1:9" ht="15.75" x14ac:dyDescent="0.25">
      <c r="A19" s="19"/>
      <c r="B19" s="19"/>
      <c r="C19" s="19" t="s">
        <v>6</v>
      </c>
      <c r="D19" s="19"/>
      <c r="E19" s="8">
        <f>SUM(E16:E18)</f>
        <v>135093622.03</v>
      </c>
      <c r="F19" s="41"/>
    </row>
    <row r="20" spans="1:9" ht="15.75" x14ac:dyDescent="0.25">
      <c r="A20" s="19"/>
      <c r="B20" s="19" t="s">
        <v>29</v>
      </c>
      <c r="C20" s="19"/>
      <c r="D20" s="19"/>
      <c r="E20" s="14"/>
    </row>
    <row r="21" spans="1:9" ht="15.75" x14ac:dyDescent="0.25">
      <c r="A21" s="19"/>
      <c r="B21" s="19"/>
      <c r="C21" s="19" t="s">
        <v>30</v>
      </c>
      <c r="D21" s="19"/>
      <c r="E21" s="41">
        <v>575213107</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134609093.56999999</v>
      </c>
    </row>
    <row r="25" spans="1:9" ht="15.75" x14ac:dyDescent="0.25">
      <c r="A25" s="19"/>
      <c r="B25" s="19"/>
      <c r="C25" s="19"/>
      <c r="D25" s="19" t="s">
        <v>34</v>
      </c>
      <c r="E25" s="18">
        <v>1791891.35</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3328060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2313129951.3900003</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400476375.43000001</v>
      </c>
      <c r="F42" s="27"/>
    </row>
    <row r="43" spans="1:6" ht="15.75" x14ac:dyDescent="0.25">
      <c r="A43" s="19"/>
      <c r="B43" s="19"/>
      <c r="C43" s="19"/>
      <c r="D43" s="19" t="s">
        <v>11</v>
      </c>
      <c r="E43" s="41">
        <v>254273388.56999999</v>
      </c>
      <c r="F43" s="28"/>
    </row>
    <row r="44" spans="1:6" ht="15.75" x14ac:dyDescent="0.25">
      <c r="A44" s="19"/>
      <c r="B44" s="19"/>
      <c r="C44" s="19"/>
      <c r="D44" s="19" t="s">
        <v>12</v>
      </c>
      <c r="E44" s="41">
        <v>18803999.460000001</v>
      </c>
    </row>
    <row r="45" spans="1:6" ht="15.75" x14ac:dyDescent="0.25">
      <c r="A45" s="19"/>
      <c r="B45" s="21" t="s">
        <v>13</v>
      </c>
      <c r="C45" s="19"/>
      <c r="D45" s="19"/>
      <c r="E45" s="15"/>
    </row>
    <row r="46" spans="1:6" ht="15.75" x14ac:dyDescent="0.25">
      <c r="A46" s="19"/>
      <c r="B46" s="19"/>
      <c r="C46" s="29"/>
      <c r="D46" s="19" t="s">
        <v>10</v>
      </c>
      <c r="E46" s="41">
        <v>0</v>
      </c>
    </row>
    <row r="47" spans="1:6" ht="15.75" x14ac:dyDescent="0.25">
      <c r="A47" s="19"/>
      <c r="B47" s="19"/>
      <c r="C47" s="19"/>
      <c r="D47" s="19" t="s">
        <v>11</v>
      </c>
      <c r="E47" s="41">
        <v>0</v>
      </c>
    </row>
    <row r="48" spans="1:6" ht="15.75" x14ac:dyDescent="0.25">
      <c r="A48" s="19"/>
      <c r="B48" s="19"/>
      <c r="C48" s="19"/>
      <c r="D48" s="19" t="s">
        <v>12</v>
      </c>
      <c r="E48" s="41">
        <v>0</v>
      </c>
    </row>
    <row r="49" spans="1:5" ht="15.75" x14ac:dyDescent="0.25">
      <c r="A49" s="19"/>
      <c r="B49" s="21" t="s">
        <v>14</v>
      </c>
      <c r="C49" s="19"/>
      <c r="D49" s="19"/>
      <c r="E49" s="4"/>
    </row>
    <row r="50" spans="1:5" ht="15.75" x14ac:dyDescent="0.25">
      <c r="A50" s="30"/>
      <c r="B50" s="30"/>
      <c r="C50" s="30"/>
      <c r="D50" s="19" t="s">
        <v>10</v>
      </c>
      <c r="E50" s="41">
        <v>191634575.00999999</v>
      </c>
    </row>
    <row r="51" spans="1:5" ht="15.75" x14ac:dyDescent="0.25">
      <c r="A51" s="19"/>
      <c r="B51" s="19"/>
      <c r="C51" s="19"/>
      <c r="D51" s="19" t="s">
        <v>11</v>
      </c>
      <c r="E51" s="41">
        <v>120417693.18000001</v>
      </c>
    </row>
    <row r="52" spans="1:5" ht="15.75" x14ac:dyDescent="0.25">
      <c r="A52" s="19"/>
      <c r="B52" s="19"/>
      <c r="C52" s="19"/>
      <c r="D52" s="19" t="s">
        <v>12</v>
      </c>
      <c r="E52" s="41">
        <v>19953958</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40718289.310000002</v>
      </c>
    </row>
    <row r="63" spans="1:5" ht="15.75" x14ac:dyDescent="0.25">
      <c r="A63" s="19"/>
      <c r="B63" s="21"/>
      <c r="C63" s="19"/>
      <c r="D63" s="19" t="s">
        <v>11</v>
      </c>
      <c r="E63" s="41">
        <v>293296687.11000001</v>
      </c>
    </row>
    <row r="64" spans="1:5" ht="15.75" x14ac:dyDescent="0.25">
      <c r="A64" s="19"/>
      <c r="B64" s="19"/>
      <c r="C64" s="19"/>
      <c r="D64" s="19" t="s">
        <v>12</v>
      </c>
      <c r="E64" s="27">
        <v>29383742.890000001</v>
      </c>
    </row>
    <row r="65" spans="1:5" ht="15.75" x14ac:dyDescent="0.25">
      <c r="A65" s="19"/>
      <c r="B65" s="21" t="s">
        <v>18</v>
      </c>
      <c r="C65" s="19"/>
      <c r="D65" s="19"/>
      <c r="E65" s="15"/>
    </row>
    <row r="66" spans="1:5" ht="15.75" x14ac:dyDescent="0.25">
      <c r="A66" s="19"/>
      <c r="B66" s="19"/>
      <c r="C66" s="19"/>
      <c r="D66" s="19" t="s">
        <v>10</v>
      </c>
      <c r="E66" s="41">
        <v>46206231.170000002</v>
      </c>
    </row>
    <row r="67" spans="1:5" ht="15.75" x14ac:dyDescent="0.25">
      <c r="A67" s="19"/>
      <c r="B67" s="19"/>
      <c r="C67" s="19"/>
      <c r="D67" s="19" t="s">
        <v>11</v>
      </c>
      <c r="E67" s="41">
        <v>73177436.879999995</v>
      </c>
    </row>
    <row r="68" spans="1:5" ht="15.75" x14ac:dyDescent="0.25">
      <c r="A68" s="19"/>
      <c r="B68" s="19"/>
      <c r="C68" s="19"/>
      <c r="D68" s="19" t="s">
        <v>12</v>
      </c>
      <c r="E68" s="41">
        <v>98578304.560000002</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36838607.210000001</v>
      </c>
    </row>
    <row r="76" spans="1:5" ht="15.75" x14ac:dyDescent="0.25">
      <c r="A76" s="19"/>
      <c r="B76" s="19"/>
      <c r="C76" s="19"/>
      <c r="D76" s="19" t="s">
        <v>48</v>
      </c>
      <c r="E76" s="27">
        <v>109632500.66</v>
      </c>
    </row>
    <row r="77" spans="1:5" ht="15.75" x14ac:dyDescent="0.25">
      <c r="A77" s="19"/>
      <c r="B77" s="19"/>
      <c r="C77" s="32" t="s">
        <v>53</v>
      </c>
      <c r="D77" s="19"/>
      <c r="E77" s="3"/>
    </row>
    <row r="78" spans="1:5" ht="15.75" x14ac:dyDescent="0.25">
      <c r="A78" s="19"/>
      <c r="B78" s="19"/>
      <c r="C78" s="19"/>
      <c r="D78" s="19" t="s">
        <v>49</v>
      </c>
      <c r="E78" s="27">
        <v>11205656</v>
      </c>
    </row>
    <row r="79" spans="1:5" ht="15.75" x14ac:dyDescent="0.25">
      <c r="A79" s="19"/>
      <c r="B79" s="19"/>
      <c r="C79" s="19"/>
      <c r="D79" s="19" t="s">
        <v>50</v>
      </c>
      <c r="E79" s="27">
        <v>9970000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107935812.86</v>
      </c>
    </row>
    <row r="83" spans="1:9" ht="15.75" x14ac:dyDescent="0.25">
      <c r="A83" s="19"/>
      <c r="B83" s="19"/>
      <c r="C83" s="19" t="s">
        <v>55</v>
      </c>
      <c r="D83" s="19"/>
      <c r="E83" s="27"/>
    </row>
    <row r="84" spans="1:9" ht="15.75" x14ac:dyDescent="0.25">
      <c r="A84" s="19"/>
      <c r="B84" s="19"/>
      <c r="C84" s="19"/>
      <c r="D84" s="19" t="s">
        <v>49</v>
      </c>
      <c r="E84" s="2">
        <v>13129053.98</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27">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41">
        <v>18000000</v>
      </c>
    </row>
    <row r="92" spans="1:9" ht="15.75" x14ac:dyDescent="0.25">
      <c r="A92" s="19"/>
      <c r="B92" s="19"/>
      <c r="C92" s="19"/>
      <c r="D92" s="19" t="s">
        <v>50</v>
      </c>
      <c r="E92" s="41">
        <v>0</v>
      </c>
    </row>
    <row r="93" spans="1:9" ht="15.75" x14ac:dyDescent="0.25">
      <c r="A93" s="21" t="s">
        <v>59</v>
      </c>
      <c r="D93" s="19"/>
      <c r="E93" s="8">
        <f>SUM(E41:E92)</f>
        <v>1893632312.2800002</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6633000</v>
      </c>
    </row>
    <row r="109" spans="1:9" ht="15.75" x14ac:dyDescent="0.25">
      <c r="A109" s="21"/>
      <c r="B109" s="21" t="s">
        <v>61</v>
      </c>
      <c r="C109" s="19"/>
      <c r="D109" s="19"/>
      <c r="E109" s="14"/>
    </row>
    <row r="110" spans="1:9" ht="15.75" x14ac:dyDescent="0.25">
      <c r="B110" s="19"/>
      <c r="C110" s="19"/>
      <c r="D110" s="19" t="s">
        <v>12</v>
      </c>
      <c r="E110" s="41">
        <v>33286476.780000001</v>
      </c>
    </row>
    <row r="111" spans="1:9" ht="15.75" x14ac:dyDescent="0.25">
      <c r="A111" s="21" t="s">
        <v>58</v>
      </c>
      <c r="E111" s="16">
        <f>SUM(E95:E110)</f>
        <v>39919476.780000001</v>
      </c>
    </row>
    <row r="112" spans="1:9" ht="30" customHeight="1" x14ac:dyDescent="0.35">
      <c r="A112" s="37" t="s">
        <v>62</v>
      </c>
      <c r="B112" s="38"/>
      <c r="C112" s="38"/>
      <c r="D112" s="38"/>
      <c r="E112" s="12">
        <f>SUM(E93,E111)</f>
        <v>1933551789.0600002</v>
      </c>
    </row>
  </sheetData>
  <mergeCells count="6">
    <mergeCell ref="A1:I1"/>
    <mergeCell ref="A2:I2"/>
    <mergeCell ref="A3:I3"/>
    <mergeCell ref="A4:I4"/>
    <mergeCell ref="A6:D7"/>
    <mergeCell ref="E6:E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95D82-5553-4687-9F06-4B4F6BE9EA89}">
  <dimension ref="A1:I112"/>
  <sheetViews>
    <sheetView topLeftCell="A91" workbookViewId="0">
      <selection activeCell="E109" activeCellId="30" sqref="E57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78</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387258550.41000003</v>
      </c>
    </row>
    <row r="12" spans="1:9" ht="15.75" x14ac:dyDescent="0.25">
      <c r="A12" s="19"/>
      <c r="B12" s="19"/>
      <c r="C12" s="19"/>
      <c r="D12" s="19" t="s">
        <v>24</v>
      </c>
      <c r="E12" s="41">
        <v>101468127.45</v>
      </c>
    </row>
    <row r="13" spans="1:9" ht="15.75" x14ac:dyDescent="0.25">
      <c r="A13" s="19"/>
      <c r="B13" s="19"/>
      <c r="C13" s="19"/>
      <c r="D13" s="19" t="s">
        <v>25</v>
      </c>
      <c r="E13" s="41">
        <v>19857087.190000001</v>
      </c>
      <c r="F13" s="40"/>
    </row>
    <row r="14" spans="1:9" ht="15.75" x14ac:dyDescent="0.25">
      <c r="A14" s="19"/>
      <c r="B14" s="19"/>
      <c r="C14" s="19" t="s">
        <v>4</v>
      </c>
      <c r="D14" s="19"/>
      <c r="E14" s="8">
        <f>SUM(E11:E13)</f>
        <v>508583765.05000001</v>
      </c>
    </row>
    <row r="15" spans="1:9" ht="15.75" x14ac:dyDescent="0.25">
      <c r="A15" s="19"/>
      <c r="B15" s="19"/>
      <c r="C15" s="19" t="s">
        <v>5</v>
      </c>
      <c r="D15" s="19"/>
    </row>
    <row r="16" spans="1:9" ht="15.75" x14ac:dyDescent="0.25">
      <c r="A16" s="19"/>
      <c r="B16" s="19"/>
      <c r="C16" s="19"/>
      <c r="D16" s="19" t="s">
        <v>26</v>
      </c>
      <c r="E16" s="41">
        <v>41917318.68</v>
      </c>
      <c r="F16" s="40"/>
      <c r="I16" s="41"/>
    </row>
    <row r="17" spans="1:9" ht="15.75" x14ac:dyDescent="0.25">
      <c r="A17" s="19"/>
      <c r="B17" s="19"/>
      <c r="C17" s="19"/>
      <c r="D17" s="19" t="s">
        <v>27</v>
      </c>
      <c r="E17" s="41">
        <v>174944507.88</v>
      </c>
      <c r="F17" s="41"/>
      <c r="I17" s="41"/>
    </row>
    <row r="18" spans="1:9" ht="15.75" x14ac:dyDescent="0.25">
      <c r="A18" s="19"/>
      <c r="B18" s="19"/>
      <c r="C18" s="24"/>
      <c r="D18" s="19" t="s">
        <v>28</v>
      </c>
      <c r="E18" s="41">
        <v>0</v>
      </c>
    </row>
    <row r="19" spans="1:9" ht="15.75" x14ac:dyDescent="0.25">
      <c r="A19" s="19"/>
      <c r="B19" s="19"/>
      <c r="C19" s="19" t="s">
        <v>6</v>
      </c>
      <c r="D19" s="19"/>
      <c r="E19" s="8">
        <f>SUM(E16:E18)</f>
        <v>216861826.56</v>
      </c>
      <c r="F19" s="41"/>
    </row>
    <row r="20" spans="1:9" ht="15.75" x14ac:dyDescent="0.25">
      <c r="A20" s="19"/>
      <c r="B20" s="19" t="s">
        <v>29</v>
      </c>
      <c r="C20" s="19"/>
      <c r="D20" s="19"/>
      <c r="E20" s="14"/>
    </row>
    <row r="21" spans="1:9" ht="15.75" x14ac:dyDescent="0.25">
      <c r="A21" s="19"/>
      <c r="B21" s="19"/>
      <c r="C21" s="19" t="s">
        <v>30</v>
      </c>
      <c r="D21" s="19"/>
      <c r="E21" s="41">
        <v>290426837.29000002</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1015872428.9000001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168949921.78999999</v>
      </c>
      <c r="F42" s="27"/>
    </row>
    <row r="43" spans="1:6" ht="15.75" x14ac:dyDescent="0.25">
      <c r="A43" s="19"/>
      <c r="B43" s="19"/>
      <c r="C43" s="19"/>
      <c r="D43" s="19" t="s">
        <v>11</v>
      </c>
      <c r="E43" s="41">
        <v>246649371.65000001</v>
      </c>
      <c r="F43" s="28"/>
    </row>
    <row r="44" spans="1:6" ht="15.75" x14ac:dyDescent="0.25">
      <c r="A44" s="19"/>
      <c r="B44" s="19"/>
      <c r="C44" s="19"/>
      <c r="D44" s="19" t="s">
        <v>12</v>
      </c>
      <c r="E44" s="41">
        <v>172019921.40000001</v>
      </c>
    </row>
    <row r="45" spans="1:6" ht="15.75" x14ac:dyDescent="0.25">
      <c r="A45" s="19"/>
      <c r="B45" s="21" t="s">
        <v>13</v>
      </c>
      <c r="C45" s="19"/>
      <c r="D45" s="19"/>
      <c r="E45" s="15"/>
    </row>
    <row r="46" spans="1:6" ht="15.75" x14ac:dyDescent="0.25">
      <c r="A46" s="19"/>
      <c r="B46" s="19"/>
      <c r="C46" s="29"/>
      <c r="D46" s="19" t="s">
        <v>10</v>
      </c>
      <c r="E46" s="41">
        <v>12864640.34</v>
      </c>
    </row>
    <row r="47" spans="1:6" ht="15.75" x14ac:dyDescent="0.25">
      <c r="A47" s="19"/>
      <c r="B47" s="19"/>
      <c r="C47" s="19"/>
      <c r="D47" s="19" t="s">
        <v>11</v>
      </c>
      <c r="E47" s="41">
        <v>73267816.629999995</v>
      </c>
    </row>
    <row r="48" spans="1:6" ht="15.75" x14ac:dyDescent="0.25">
      <c r="A48" s="19"/>
      <c r="B48" s="19"/>
      <c r="C48" s="19"/>
      <c r="D48" s="19" t="s">
        <v>12</v>
      </c>
      <c r="E48" s="41">
        <v>64588260</v>
      </c>
    </row>
    <row r="49" spans="1:5" ht="15.75" x14ac:dyDescent="0.25">
      <c r="A49" s="19"/>
      <c r="B49" s="21" t="s">
        <v>14</v>
      </c>
      <c r="C49" s="19"/>
      <c r="D49" s="19"/>
      <c r="E49" s="4"/>
    </row>
    <row r="50" spans="1:5" ht="15.75" x14ac:dyDescent="0.25">
      <c r="A50" s="30"/>
      <c r="B50" s="30"/>
      <c r="C50" s="30"/>
      <c r="D50" s="19" t="s">
        <v>10</v>
      </c>
      <c r="E50" s="41">
        <v>17327392.059999999</v>
      </c>
    </row>
    <row r="51" spans="1:5" ht="15.75" x14ac:dyDescent="0.25">
      <c r="A51" s="19"/>
      <c r="B51" s="19"/>
      <c r="C51" s="19"/>
      <c r="D51" s="19" t="s">
        <v>11</v>
      </c>
      <c r="E51" s="41">
        <v>7901453.7599999998</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3180825.3</v>
      </c>
    </row>
    <row r="55" spans="1:5" ht="15.75" x14ac:dyDescent="0.25">
      <c r="A55" s="19"/>
      <c r="B55" s="19"/>
      <c r="C55" s="19"/>
      <c r="D55" s="19" t="s">
        <v>11</v>
      </c>
      <c r="E55" s="41">
        <v>544989.46</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5532748.2800000003</v>
      </c>
    </row>
    <row r="59" spans="1:5" ht="15.75" x14ac:dyDescent="0.25">
      <c r="A59" s="19"/>
      <c r="B59" s="19"/>
      <c r="C59" s="19"/>
      <c r="D59" s="19" t="s">
        <v>11</v>
      </c>
      <c r="E59" s="41">
        <v>51692.77</v>
      </c>
    </row>
    <row r="60" spans="1:5" ht="15.75" x14ac:dyDescent="0.25">
      <c r="A60" s="19"/>
      <c r="B60" s="19"/>
      <c r="C60" s="19"/>
      <c r="D60" s="19" t="s">
        <v>12</v>
      </c>
      <c r="E60" s="41">
        <v>4672887.09</v>
      </c>
    </row>
    <row r="61" spans="1:5" ht="15.75" x14ac:dyDescent="0.25">
      <c r="A61" s="19"/>
      <c r="B61" s="21" t="s">
        <v>17</v>
      </c>
      <c r="C61" s="19"/>
      <c r="D61" s="19"/>
      <c r="E61" s="15"/>
    </row>
    <row r="62" spans="1:5" ht="15.75" x14ac:dyDescent="0.25">
      <c r="A62" s="19"/>
      <c r="B62" s="19"/>
      <c r="C62" s="19"/>
      <c r="D62" s="19" t="s">
        <v>10</v>
      </c>
      <c r="E62" s="41">
        <v>11485520.65</v>
      </c>
    </row>
    <row r="63" spans="1:5" ht="15.75" x14ac:dyDescent="0.25">
      <c r="A63" s="19"/>
      <c r="B63" s="21"/>
      <c r="C63" s="19"/>
      <c r="D63" s="19" t="s">
        <v>11</v>
      </c>
      <c r="E63" s="41">
        <v>21559711.640000001</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4462905.99</v>
      </c>
    </row>
    <row r="67" spans="1:5" ht="15.75" x14ac:dyDescent="0.25">
      <c r="A67" s="19"/>
      <c r="B67" s="19"/>
      <c r="C67" s="19"/>
      <c r="D67" s="19" t="s">
        <v>11</v>
      </c>
      <c r="E67" s="41">
        <v>127916.26</v>
      </c>
    </row>
    <row r="68" spans="1:5" ht="15.75" x14ac:dyDescent="0.25">
      <c r="A68" s="19"/>
      <c r="B68" s="19"/>
      <c r="C68" s="19"/>
      <c r="D68" s="19" t="s">
        <v>12</v>
      </c>
      <c r="E68" s="41">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9272071.0399999991</v>
      </c>
    </row>
    <row r="76" spans="1:5" ht="15.75" x14ac:dyDescent="0.25">
      <c r="A76" s="19"/>
      <c r="B76" s="19"/>
      <c r="C76" s="19"/>
      <c r="D76" s="19" t="s">
        <v>48</v>
      </c>
      <c r="E76" s="27">
        <v>49848867.759999998</v>
      </c>
    </row>
    <row r="77" spans="1:5" ht="15.75" x14ac:dyDescent="0.25">
      <c r="A77" s="19"/>
      <c r="B77" s="19"/>
      <c r="C77" s="32" t="s">
        <v>53</v>
      </c>
      <c r="D77" s="19"/>
      <c r="E77" s="3"/>
    </row>
    <row r="78" spans="1:5" ht="15.75" x14ac:dyDescent="0.25">
      <c r="A78" s="19"/>
      <c r="B78" s="19"/>
      <c r="C78" s="19"/>
      <c r="D78" s="19" t="s">
        <v>49</v>
      </c>
      <c r="E78" s="27">
        <v>1506133.52</v>
      </c>
    </row>
    <row r="79" spans="1:5" ht="15.75" x14ac:dyDescent="0.25">
      <c r="A79" s="19"/>
      <c r="B79" s="19"/>
      <c r="C79" s="19"/>
      <c r="D79" s="19" t="s">
        <v>50</v>
      </c>
      <c r="E79" s="27">
        <v>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58225088</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5307880.6100000003</v>
      </c>
    </row>
    <row r="92" spans="1:9" ht="15.75" x14ac:dyDescent="0.25">
      <c r="A92" s="19"/>
      <c r="B92" s="19"/>
      <c r="C92" s="19"/>
      <c r="D92" s="19" t="s">
        <v>50</v>
      </c>
      <c r="E92" s="41">
        <v>0</v>
      </c>
    </row>
    <row r="93" spans="1:9" ht="15.75" x14ac:dyDescent="0.25">
      <c r="A93" s="21" t="s">
        <v>59</v>
      </c>
      <c r="D93" s="19"/>
      <c r="E93" s="8">
        <f>SUM(E41:E92)</f>
        <v>939348015.99999988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5.75" x14ac:dyDescent="0.25">
      <c r="B110" s="19"/>
      <c r="C110" s="19"/>
      <c r="D110" s="19" t="s">
        <v>12</v>
      </c>
      <c r="E110" s="41">
        <v>25358000</v>
      </c>
    </row>
    <row r="111" spans="1:9" ht="15.75" x14ac:dyDescent="0.25">
      <c r="A111" s="21" t="s">
        <v>58</v>
      </c>
      <c r="E111" s="16">
        <f>SUM(E95:E110)</f>
        <v>25358000</v>
      </c>
    </row>
    <row r="112" spans="1:9" ht="30" customHeight="1" x14ac:dyDescent="0.35">
      <c r="A112" s="37" t="s">
        <v>62</v>
      </c>
      <c r="B112" s="38"/>
      <c r="C112" s="38"/>
      <c r="D112" s="38"/>
      <c r="E112" s="12">
        <f>SUM(E93,E111)</f>
        <v>964706015.99999988</v>
      </c>
    </row>
  </sheetData>
  <mergeCells count="6">
    <mergeCell ref="A1:I1"/>
    <mergeCell ref="A2:I2"/>
    <mergeCell ref="A3:I3"/>
    <mergeCell ref="A4:I4"/>
    <mergeCell ref="A6:D7"/>
    <mergeCell ref="E6:E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E5E7-51D1-4352-86AA-C085AAA400D8}">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79</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226186559.19999999</v>
      </c>
    </row>
    <row r="12" spans="1:9" ht="15.75" x14ac:dyDescent="0.25">
      <c r="A12" s="19"/>
      <c r="B12" s="19"/>
      <c r="C12" s="19"/>
      <c r="D12" s="19" t="s">
        <v>24</v>
      </c>
      <c r="E12" s="41">
        <v>218210058.97</v>
      </c>
    </row>
    <row r="13" spans="1:9" ht="15.75" x14ac:dyDescent="0.25">
      <c r="A13" s="19"/>
      <c r="B13" s="19"/>
      <c r="C13" s="19"/>
      <c r="D13" s="19" t="s">
        <v>25</v>
      </c>
      <c r="E13" s="41">
        <v>6357999.5800000001</v>
      </c>
      <c r="F13" s="40"/>
    </row>
    <row r="14" spans="1:9" ht="15.75" x14ac:dyDescent="0.25">
      <c r="A14" s="19"/>
      <c r="B14" s="19"/>
      <c r="C14" s="19" t="s">
        <v>4</v>
      </c>
      <c r="D14" s="19"/>
      <c r="E14" s="8">
        <f>SUM(E11:E13)</f>
        <v>450754617.74999994</v>
      </c>
    </row>
    <row r="15" spans="1:9" ht="15.75" x14ac:dyDescent="0.25">
      <c r="A15" s="19"/>
      <c r="B15" s="19"/>
      <c r="C15" s="19" t="s">
        <v>5</v>
      </c>
      <c r="D15" s="19"/>
    </row>
    <row r="16" spans="1:9" ht="15.75" x14ac:dyDescent="0.25">
      <c r="A16" s="19"/>
      <c r="B16" s="19"/>
      <c r="C16" s="19"/>
      <c r="D16" s="19" t="s">
        <v>26</v>
      </c>
      <c r="E16" s="41">
        <v>18871855.75</v>
      </c>
      <c r="F16" s="40"/>
      <c r="I16" s="41"/>
    </row>
    <row r="17" spans="1:9" ht="15.75" x14ac:dyDescent="0.25">
      <c r="A17" s="19"/>
      <c r="B17" s="19"/>
      <c r="C17" s="19"/>
      <c r="D17" s="19" t="s">
        <v>27</v>
      </c>
      <c r="E17" s="41">
        <v>64090104.350000001</v>
      </c>
      <c r="F17" s="41"/>
      <c r="I17" s="41"/>
    </row>
    <row r="18" spans="1:9" ht="15.75" x14ac:dyDescent="0.25">
      <c r="A18" s="19"/>
      <c r="B18" s="19"/>
      <c r="C18" s="24"/>
      <c r="D18" s="19" t="s">
        <v>28</v>
      </c>
      <c r="E18" s="41">
        <v>38513970.640000001</v>
      </c>
    </row>
    <row r="19" spans="1:9" ht="15.75" x14ac:dyDescent="0.25">
      <c r="A19" s="19"/>
      <c r="B19" s="19"/>
      <c r="C19" s="19" t="s">
        <v>6</v>
      </c>
      <c r="D19" s="19"/>
      <c r="E19" s="8">
        <f>SUM(E16:E18)</f>
        <v>121475930.73999999</v>
      </c>
      <c r="F19" s="41"/>
    </row>
    <row r="20" spans="1:9" ht="15.75" x14ac:dyDescent="0.25">
      <c r="A20" s="19"/>
      <c r="B20" s="19" t="s">
        <v>29</v>
      </c>
      <c r="C20" s="19"/>
      <c r="D20" s="19"/>
      <c r="E20" s="14"/>
    </row>
    <row r="21" spans="1:9" ht="15.75" x14ac:dyDescent="0.25">
      <c r="A21" s="19"/>
      <c r="B21" s="19"/>
      <c r="C21" s="19" t="s">
        <v>30</v>
      </c>
      <c r="D21" s="19"/>
      <c r="E21" s="41">
        <v>435514260</v>
      </c>
    </row>
    <row r="22" spans="1:9" ht="15.75" x14ac:dyDescent="0.25">
      <c r="A22" s="19"/>
      <c r="B22" s="19"/>
      <c r="C22" s="19" t="s">
        <v>31</v>
      </c>
      <c r="D22" s="19"/>
      <c r="E22" s="41">
        <v>1050647.6200000001</v>
      </c>
    </row>
    <row r="23" spans="1:9" ht="15.75" x14ac:dyDescent="0.25">
      <c r="A23" s="19"/>
      <c r="B23" s="19"/>
      <c r="C23" s="19" t="s">
        <v>32</v>
      </c>
      <c r="D23" s="19"/>
      <c r="E23" s="3"/>
    </row>
    <row r="24" spans="1:9" ht="15.75" x14ac:dyDescent="0.25">
      <c r="A24" s="19"/>
      <c r="B24" s="19"/>
      <c r="C24" s="19"/>
      <c r="D24" s="19" t="s">
        <v>33</v>
      </c>
      <c r="E24" s="40">
        <v>7266668.21</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895303.15</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8028.37</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1016965455.8399999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8">
        <v>166849855.31999999</v>
      </c>
      <c r="F42" s="27"/>
    </row>
    <row r="43" spans="1:6" ht="15.75" x14ac:dyDescent="0.25">
      <c r="A43" s="19"/>
      <c r="B43" s="19"/>
      <c r="C43" s="19"/>
      <c r="D43" s="19" t="s">
        <v>11</v>
      </c>
      <c r="E43" s="18">
        <v>93497542.480000004</v>
      </c>
      <c r="F43" s="28"/>
    </row>
    <row r="44" spans="1:6" ht="15.75" x14ac:dyDescent="0.25">
      <c r="A44" s="19"/>
      <c r="B44" s="19"/>
      <c r="C44" s="19"/>
      <c r="D44" s="19" t="s">
        <v>12</v>
      </c>
      <c r="E44" s="18">
        <v>10120721.58</v>
      </c>
    </row>
    <row r="45" spans="1:6" ht="15.75" x14ac:dyDescent="0.25">
      <c r="A45" s="19"/>
      <c r="B45" s="21" t="s">
        <v>13</v>
      </c>
      <c r="C45" s="19"/>
      <c r="D45" s="19"/>
      <c r="E45" s="15"/>
    </row>
    <row r="46" spans="1:6" ht="15.75" x14ac:dyDescent="0.25">
      <c r="A46" s="19"/>
      <c r="B46" s="19"/>
      <c r="C46" s="29"/>
      <c r="D46" s="19" t="s">
        <v>10</v>
      </c>
      <c r="E46" s="41">
        <v>3085846.09</v>
      </c>
    </row>
    <row r="47" spans="1:6" ht="15.75" x14ac:dyDescent="0.25">
      <c r="A47" s="19"/>
      <c r="B47" s="19"/>
      <c r="C47" s="19"/>
      <c r="D47" s="19" t="s">
        <v>11</v>
      </c>
      <c r="E47" s="41">
        <v>15232219.74</v>
      </c>
    </row>
    <row r="48" spans="1:6" ht="15.75" x14ac:dyDescent="0.25">
      <c r="A48" s="19"/>
      <c r="B48" s="19"/>
      <c r="C48" s="19"/>
      <c r="D48" s="19" t="s">
        <v>12</v>
      </c>
      <c r="E48" s="41">
        <v>1441098.36</v>
      </c>
    </row>
    <row r="49" spans="1:5" ht="15.75" x14ac:dyDescent="0.25">
      <c r="A49" s="19"/>
      <c r="B49" s="21" t="s">
        <v>14</v>
      </c>
      <c r="C49" s="19"/>
      <c r="D49" s="19"/>
      <c r="E49" s="4"/>
    </row>
    <row r="50" spans="1:5" ht="15.75" x14ac:dyDescent="0.25">
      <c r="A50" s="30"/>
      <c r="B50" s="30"/>
      <c r="C50" s="30"/>
      <c r="D50" s="19" t="s">
        <v>10</v>
      </c>
      <c r="E50" s="41">
        <v>22991013.609999999</v>
      </c>
    </row>
    <row r="51" spans="1:5" ht="15.75" x14ac:dyDescent="0.25">
      <c r="A51" s="19"/>
      <c r="B51" s="19"/>
      <c r="C51" s="19"/>
      <c r="D51" s="19" t="s">
        <v>11</v>
      </c>
      <c r="E51" s="41">
        <v>17597659.539999999</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433211.92</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14551313.15</v>
      </c>
    </row>
    <row r="63" spans="1:5" ht="15.75" x14ac:dyDescent="0.25">
      <c r="A63" s="19"/>
      <c r="B63" s="21"/>
      <c r="C63" s="19"/>
      <c r="D63" s="19" t="s">
        <v>11</v>
      </c>
      <c r="E63" s="41">
        <v>148526205.18000001</v>
      </c>
    </row>
    <row r="64" spans="1:5" ht="15.75" x14ac:dyDescent="0.25">
      <c r="A64" s="19"/>
      <c r="B64" s="19"/>
      <c r="C64" s="19"/>
      <c r="D64" s="19" t="s">
        <v>12</v>
      </c>
      <c r="E64" s="27">
        <v>1272285.3999999999</v>
      </c>
    </row>
    <row r="65" spans="1:5" ht="15.75" x14ac:dyDescent="0.25">
      <c r="A65" s="19"/>
      <c r="B65" s="21" t="s">
        <v>18</v>
      </c>
      <c r="C65" s="19"/>
      <c r="D65" s="19"/>
      <c r="E65" s="15"/>
    </row>
    <row r="66" spans="1:5" ht="15.75" x14ac:dyDescent="0.25">
      <c r="A66" s="19"/>
      <c r="B66" s="19"/>
      <c r="C66" s="19"/>
      <c r="D66" s="19" t="s">
        <v>10</v>
      </c>
      <c r="E66" s="41">
        <v>57344878.539999999</v>
      </c>
    </row>
    <row r="67" spans="1:5" ht="15.75" x14ac:dyDescent="0.25">
      <c r="A67" s="19"/>
      <c r="B67" s="19"/>
      <c r="C67" s="19"/>
      <c r="D67" s="19" t="s">
        <v>11</v>
      </c>
      <c r="E67" s="41">
        <v>123632924.44</v>
      </c>
    </row>
    <row r="68" spans="1:5" ht="15.75" x14ac:dyDescent="0.25">
      <c r="A68" s="19"/>
      <c r="B68" s="19"/>
      <c r="C68" s="19"/>
      <c r="D68" s="19" t="s">
        <v>12</v>
      </c>
      <c r="E68" s="41">
        <v>29745319.210000001</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13916963.609999999</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5536732.8799999999</v>
      </c>
    </row>
    <row r="79" spans="1:5" ht="15.75" x14ac:dyDescent="0.25">
      <c r="A79" s="19"/>
      <c r="B79" s="19"/>
      <c r="C79" s="19"/>
      <c r="D79" s="19" t="s">
        <v>50</v>
      </c>
      <c r="E79" s="27">
        <v>8391425</v>
      </c>
    </row>
    <row r="80" spans="1:5" ht="15.75" x14ac:dyDescent="0.25">
      <c r="A80" s="19"/>
      <c r="B80" s="19"/>
      <c r="C80" s="19" t="s">
        <v>54</v>
      </c>
      <c r="D80" s="19"/>
      <c r="E80" s="3"/>
    </row>
    <row r="81" spans="1:9" ht="15.75" x14ac:dyDescent="0.25">
      <c r="A81" s="19"/>
      <c r="B81" s="19"/>
      <c r="C81" s="19"/>
      <c r="D81" s="32" t="s">
        <v>49</v>
      </c>
      <c r="E81" s="46">
        <v>19903107.469999999</v>
      </c>
    </row>
    <row r="82" spans="1:9" ht="15.75" x14ac:dyDescent="0.25">
      <c r="A82" s="19"/>
      <c r="B82" s="19"/>
      <c r="C82" s="19"/>
      <c r="D82" s="32" t="s">
        <v>50</v>
      </c>
      <c r="E82" s="27">
        <v>77234498.150000006</v>
      </c>
    </row>
    <row r="83" spans="1:9" ht="15.75" x14ac:dyDescent="0.25">
      <c r="A83" s="19"/>
      <c r="B83" s="19"/>
      <c r="C83" s="19" t="s">
        <v>55</v>
      </c>
      <c r="D83" s="19"/>
      <c r="E83" s="27"/>
    </row>
    <row r="84" spans="1:9" ht="15.75" x14ac:dyDescent="0.25">
      <c r="A84" s="19"/>
      <c r="B84" s="19"/>
      <c r="C84" s="19"/>
      <c r="D84" s="19" t="s">
        <v>49</v>
      </c>
      <c r="E84" s="2">
        <v>24000000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855304821.66999996</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34750635.350000001</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16000</v>
      </c>
    </row>
    <row r="99" spans="1:9" ht="15.75" customHeight="1" x14ac:dyDescent="0.25">
      <c r="B99" s="21" t="s">
        <v>14</v>
      </c>
      <c r="C99" s="19"/>
      <c r="D99" s="19"/>
      <c r="E99" s="14"/>
    </row>
    <row r="100" spans="1:9" ht="15.75" customHeight="1" x14ac:dyDescent="0.25">
      <c r="B100" s="19"/>
      <c r="C100" s="19"/>
      <c r="D100" s="19" t="s">
        <v>12</v>
      </c>
      <c r="E100" s="43">
        <v>367865.88</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1241233.24</v>
      </c>
    </row>
    <row r="107" spans="1:9" ht="15.75" x14ac:dyDescent="0.25">
      <c r="B107" s="21" t="s">
        <v>18</v>
      </c>
      <c r="C107" s="19"/>
      <c r="D107" s="19"/>
    </row>
    <row r="108" spans="1:9" ht="15.75" x14ac:dyDescent="0.25">
      <c r="B108" s="19"/>
      <c r="C108" s="19"/>
      <c r="D108" s="19" t="s">
        <v>12</v>
      </c>
      <c r="E108" s="18">
        <v>238252281.11000001</v>
      </c>
    </row>
    <row r="109" spans="1:9" ht="15.75" x14ac:dyDescent="0.25">
      <c r="A109" s="21"/>
      <c r="B109" s="21" t="s">
        <v>61</v>
      </c>
      <c r="C109" s="19"/>
      <c r="D109" s="19"/>
    </row>
    <row r="110" spans="1:9" ht="15.75" x14ac:dyDescent="0.25">
      <c r="B110" s="19"/>
      <c r="C110" s="19"/>
      <c r="D110" s="19" t="s">
        <v>12</v>
      </c>
      <c r="E110" s="14">
        <v>27413618.16</v>
      </c>
    </row>
    <row r="111" spans="1:9" ht="15.75" x14ac:dyDescent="0.25">
      <c r="A111" s="21" t="s">
        <v>58</v>
      </c>
      <c r="E111" s="16">
        <f>SUM(E95:E110)</f>
        <v>302041633.74000007</v>
      </c>
    </row>
    <row r="112" spans="1:9" ht="30" customHeight="1" x14ac:dyDescent="0.35">
      <c r="A112" s="37" t="s">
        <v>62</v>
      </c>
      <c r="B112" s="38"/>
      <c r="C112" s="38"/>
      <c r="D112" s="38"/>
      <c r="E112" s="12">
        <f>SUM(E93,E111)</f>
        <v>1157346455.4100001</v>
      </c>
    </row>
  </sheetData>
  <mergeCells count="6">
    <mergeCell ref="A1:I1"/>
    <mergeCell ref="A2:I2"/>
    <mergeCell ref="A3:I3"/>
    <mergeCell ref="A4:I4"/>
    <mergeCell ref="A6:D7"/>
    <mergeCell ref="E6:E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E5633-84B3-4F02-BCE3-5B53F9930B1D}">
  <dimension ref="A1:I112"/>
  <sheetViews>
    <sheetView topLeftCell="A94"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80</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23136451.030000001</v>
      </c>
    </row>
    <row r="12" spans="1:9" ht="15.75" x14ac:dyDescent="0.25">
      <c r="A12" s="19"/>
      <c r="B12" s="19"/>
      <c r="C12" s="19"/>
      <c r="D12" s="19" t="s">
        <v>24</v>
      </c>
      <c r="E12" s="41">
        <v>20968688.079999998</v>
      </c>
    </row>
    <row r="13" spans="1:9" ht="15.75" x14ac:dyDescent="0.25">
      <c r="A13" s="19"/>
      <c r="B13" s="19"/>
      <c r="C13" s="19"/>
      <c r="D13" s="19" t="s">
        <v>25</v>
      </c>
      <c r="E13" s="41">
        <v>0</v>
      </c>
      <c r="F13" s="40"/>
    </row>
    <row r="14" spans="1:9" ht="15.75" x14ac:dyDescent="0.25">
      <c r="A14" s="19"/>
      <c r="B14" s="19"/>
      <c r="C14" s="19" t="s">
        <v>4</v>
      </c>
      <c r="D14" s="19"/>
      <c r="E14" s="8">
        <f>SUM(E11:E13)</f>
        <v>44105139.109999999</v>
      </c>
    </row>
    <row r="15" spans="1:9" ht="15.75" x14ac:dyDescent="0.25">
      <c r="A15" s="19"/>
      <c r="B15" s="19"/>
      <c r="C15" s="19" t="s">
        <v>5</v>
      </c>
      <c r="D15" s="19"/>
    </row>
    <row r="16" spans="1:9" ht="15.75" x14ac:dyDescent="0.25">
      <c r="A16" s="19"/>
      <c r="B16" s="19"/>
      <c r="C16" s="19"/>
      <c r="D16" s="19" t="s">
        <v>26</v>
      </c>
      <c r="E16" s="41">
        <v>25376049.300000001</v>
      </c>
      <c r="F16" s="40"/>
      <c r="I16" s="41"/>
    </row>
    <row r="17" spans="1:9" ht="15.75" x14ac:dyDescent="0.25">
      <c r="A17" s="19"/>
      <c r="B17" s="19"/>
      <c r="C17" s="19"/>
      <c r="D17" s="19" t="s">
        <v>27</v>
      </c>
      <c r="E17" s="41">
        <v>367734.2</v>
      </c>
      <c r="F17" s="41"/>
      <c r="I17" s="41"/>
    </row>
    <row r="18" spans="1:9" ht="15.75" x14ac:dyDescent="0.25">
      <c r="A18" s="19"/>
      <c r="B18" s="19"/>
      <c r="C18" s="24"/>
      <c r="D18" s="19" t="s">
        <v>28</v>
      </c>
      <c r="E18" s="41">
        <v>0</v>
      </c>
    </row>
    <row r="19" spans="1:9" ht="15.75" x14ac:dyDescent="0.25">
      <c r="A19" s="19"/>
      <c r="B19" s="19"/>
      <c r="C19" s="19" t="s">
        <v>6</v>
      </c>
      <c r="D19" s="19"/>
      <c r="E19" s="8">
        <f>SUM(E16:E18)</f>
        <v>25743783.5</v>
      </c>
      <c r="F19" s="41"/>
    </row>
    <row r="20" spans="1:9" ht="15.75" x14ac:dyDescent="0.25">
      <c r="A20" s="19"/>
      <c r="B20" s="19" t="s">
        <v>29</v>
      </c>
      <c r="C20" s="19"/>
      <c r="D20" s="19"/>
      <c r="E20" s="14"/>
    </row>
    <row r="21" spans="1:9" ht="15.75" x14ac:dyDescent="0.25">
      <c r="A21" s="19"/>
      <c r="B21" s="19"/>
      <c r="C21" s="19" t="s">
        <v>30</v>
      </c>
      <c r="D21" s="19"/>
      <c r="E21" s="41">
        <v>432588486</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169913.39</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502607322</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5">
        <v>64572097.93</v>
      </c>
      <c r="F42" s="27"/>
    </row>
    <row r="43" spans="1:6" ht="15.75" x14ac:dyDescent="0.25">
      <c r="A43" s="19"/>
      <c r="B43" s="19"/>
      <c r="C43" s="19"/>
      <c r="D43" s="19" t="s">
        <v>11</v>
      </c>
      <c r="E43" s="45">
        <v>86736111.849999994</v>
      </c>
      <c r="F43" s="28"/>
    </row>
    <row r="44" spans="1:6" ht="15.75" x14ac:dyDescent="0.25">
      <c r="A44" s="19"/>
      <c r="B44" s="19"/>
      <c r="C44" s="19"/>
      <c r="D44" s="19" t="s">
        <v>12</v>
      </c>
      <c r="E44" s="45">
        <v>29362624.960000001</v>
      </c>
    </row>
    <row r="45" spans="1:6" ht="15.75" x14ac:dyDescent="0.25">
      <c r="A45" s="19"/>
      <c r="B45" s="21" t="s">
        <v>13</v>
      </c>
      <c r="C45" s="19"/>
      <c r="D45" s="19"/>
      <c r="E45" s="15"/>
    </row>
    <row r="46" spans="1:6" ht="15.75" x14ac:dyDescent="0.25">
      <c r="A46" s="19"/>
      <c r="B46" s="19"/>
      <c r="C46" s="29"/>
      <c r="D46" s="19" t="s">
        <v>10</v>
      </c>
      <c r="E46" s="41">
        <v>0</v>
      </c>
    </row>
    <row r="47" spans="1:6" ht="15.75" x14ac:dyDescent="0.25">
      <c r="A47" s="19"/>
      <c r="B47" s="19"/>
      <c r="C47" s="19"/>
      <c r="D47" s="19" t="s">
        <v>11</v>
      </c>
      <c r="E47" s="41">
        <v>14145926.449999999</v>
      </c>
    </row>
    <row r="48" spans="1:6" ht="15.75" x14ac:dyDescent="0.25">
      <c r="A48" s="19"/>
      <c r="B48" s="19"/>
      <c r="C48" s="19"/>
      <c r="D48" s="19" t="s">
        <v>12</v>
      </c>
      <c r="E48" s="41">
        <v>94375.4</v>
      </c>
    </row>
    <row r="49" spans="1:5" ht="15.75" x14ac:dyDescent="0.25">
      <c r="A49" s="19"/>
      <c r="B49" s="21" t="s">
        <v>14</v>
      </c>
      <c r="C49" s="19"/>
      <c r="D49" s="19"/>
      <c r="E49" s="4"/>
    </row>
    <row r="50" spans="1:5" ht="15.75" x14ac:dyDescent="0.25">
      <c r="A50" s="30"/>
      <c r="B50" s="30"/>
      <c r="C50" s="30"/>
      <c r="D50" s="19" t="s">
        <v>10</v>
      </c>
      <c r="E50" s="41">
        <v>19830490.039999999</v>
      </c>
    </row>
    <row r="51" spans="1:5" ht="15.75" x14ac:dyDescent="0.25">
      <c r="A51" s="19"/>
      <c r="B51" s="19"/>
      <c r="C51" s="19"/>
      <c r="D51" s="19" t="s">
        <v>11</v>
      </c>
      <c r="E51" s="41">
        <v>17466142.870000001</v>
      </c>
    </row>
    <row r="52" spans="1:5" ht="15.75" x14ac:dyDescent="0.25">
      <c r="A52" s="19"/>
      <c r="B52" s="19"/>
      <c r="C52" s="19"/>
      <c r="D52" s="19" t="s">
        <v>12</v>
      </c>
      <c r="E52" s="41">
        <v>605747.81999999995</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3524416.13</v>
      </c>
    </row>
    <row r="63" spans="1:5" ht="15.75" x14ac:dyDescent="0.25">
      <c r="A63" s="19"/>
      <c r="B63" s="21"/>
      <c r="C63" s="19"/>
      <c r="D63" s="19" t="s">
        <v>11</v>
      </c>
      <c r="E63" s="41">
        <v>13710035.25</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22416208.620000001</v>
      </c>
    </row>
    <row r="67" spans="1:5" ht="15.75" x14ac:dyDescent="0.25">
      <c r="A67" s="19"/>
      <c r="B67" s="19"/>
      <c r="C67" s="19"/>
      <c r="D67" s="19" t="s">
        <v>11</v>
      </c>
      <c r="E67" s="41">
        <v>12493556.34</v>
      </c>
    </row>
    <row r="68" spans="1:5" ht="15.75" x14ac:dyDescent="0.25">
      <c r="A68" s="19"/>
      <c r="B68" s="19"/>
      <c r="C68" s="19"/>
      <c r="D68" s="19" t="s">
        <v>12</v>
      </c>
      <c r="E68" s="41">
        <v>15996148.189999999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14394937.08</v>
      </c>
    </row>
    <row r="79" spans="1:5" ht="15.75" x14ac:dyDescent="0.25">
      <c r="A79" s="19"/>
      <c r="B79" s="19"/>
      <c r="C79" s="19"/>
      <c r="D79" s="19" t="s">
        <v>50</v>
      </c>
      <c r="E79" s="27">
        <v>309200</v>
      </c>
    </row>
    <row r="80" spans="1:5" ht="15.75" x14ac:dyDescent="0.25">
      <c r="A80" s="19"/>
      <c r="B80" s="19"/>
      <c r="C80" s="19" t="s">
        <v>54</v>
      </c>
      <c r="D80" s="19"/>
      <c r="E80" s="3"/>
    </row>
    <row r="81" spans="1:9" ht="15.75" x14ac:dyDescent="0.25">
      <c r="A81" s="19"/>
      <c r="B81" s="19"/>
      <c r="C81" s="19"/>
      <c r="D81" s="32" t="s">
        <v>49</v>
      </c>
      <c r="E81" s="46">
        <v>31827399.210000001</v>
      </c>
    </row>
    <row r="82" spans="1:9" ht="15.75" x14ac:dyDescent="0.25">
      <c r="A82" s="19"/>
      <c r="B82" s="19"/>
      <c r="C82" s="19"/>
      <c r="D82" s="32" t="s">
        <v>50</v>
      </c>
      <c r="E82" s="27">
        <v>62814423.140000001</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410299841.27999991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60742554.869999997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283550.52</v>
      </c>
    </row>
    <row r="99" spans="1:9" ht="15.75" customHeight="1" x14ac:dyDescent="0.25">
      <c r="B99" s="21" t="s">
        <v>14</v>
      </c>
      <c r="C99" s="19"/>
      <c r="D99" s="19"/>
      <c r="E99" s="14"/>
    </row>
    <row r="100" spans="1:9" ht="15.75" customHeight="1" x14ac:dyDescent="0.25">
      <c r="B100" s="19"/>
      <c r="C100" s="19"/>
      <c r="D100" s="19" t="s">
        <v>12</v>
      </c>
      <c r="E100" s="43">
        <v>1203300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227292.65</v>
      </c>
    </row>
    <row r="107" spans="1:9" ht="15.75" x14ac:dyDescent="0.25">
      <c r="B107" s="21" t="s">
        <v>18</v>
      </c>
      <c r="C107" s="19"/>
      <c r="D107" s="19"/>
    </row>
    <row r="108" spans="1:9" ht="15.75" x14ac:dyDescent="0.25">
      <c r="B108" s="19"/>
      <c r="C108" s="19"/>
      <c r="D108" s="19" t="s">
        <v>12</v>
      </c>
      <c r="E108" s="14">
        <v>291937.34999999998</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62748635.390000001</v>
      </c>
    </row>
    <row r="112" spans="1:9" ht="30" customHeight="1" x14ac:dyDescent="0.35">
      <c r="A112" s="37" t="s">
        <v>62</v>
      </c>
      <c r="B112" s="38"/>
      <c r="C112" s="38"/>
      <c r="D112" s="38"/>
      <c r="E112" s="12">
        <f>SUM(E93,E111)</f>
        <v>473048476.6699999</v>
      </c>
    </row>
  </sheetData>
  <mergeCells count="6">
    <mergeCell ref="A1:I1"/>
    <mergeCell ref="A2:I2"/>
    <mergeCell ref="A3:I3"/>
    <mergeCell ref="A4:I4"/>
    <mergeCell ref="A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3EA0-DDEC-4C15-90B7-B6798E3C5EF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65</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3">
        <v>110810468.94</v>
      </c>
    </row>
    <row r="12" spans="1:9" ht="15.75" x14ac:dyDescent="0.25">
      <c r="A12" s="19"/>
      <c r="B12" s="19"/>
      <c r="C12" s="19"/>
      <c r="D12" s="19" t="s">
        <v>24</v>
      </c>
      <c r="E12" s="23">
        <v>165444929.19</v>
      </c>
    </row>
    <row r="13" spans="1:9" ht="15.75" x14ac:dyDescent="0.25">
      <c r="A13" s="19"/>
      <c r="B13" s="19"/>
      <c r="C13" s="19"/>
      <c r="D13" s="19" t="s">
        <v>25</v>
      </c>
      <c r="E13" s="25">
        <v>325621723.41000003</v>
      </c>
    </row>
    <row r="14" spans="1:9" ht="15.75" x14ac:dyDescent="0.25">
      <c r="A14" s="19"/>
      <c r="B14" s="19"/>
      <c r="C14" s="19" t="s">
        <v>4</v>
      </c>
      <c r="D14" s="19"/>
      <c r="E14" s="8">
        <f>SUM(E11:E13)</f>
        <v>601877121.53999996</v>
      </c>
    </row>
    <row r="15" spans="1:9" ht="15.75" x14ac:dyDescent="0.25">
      <c r="A15" s="19"/>
      <c r="B15" s="19"/>
      <c r="C15" s="19" t="s">
        <v>5</v>
      </c>
      <c r="D15" s="19"/>
    </row>
    <row r="16" spans="1:9" ht="15.75" x14ac:dyDescent="0.25">
      <c r="A16" s="19"/>
      <c r="B16" s="19"/>
      <c r="C16" s="19"/>
      <c r="D16" s="19" t="s">
        <v>26</v>
      </c>
      <c r="E16" s="23">
        <v>7057680</v>
      </c>
      <c r="F16" s="23"/>
      <c r="I16" s="23"/>
    </row>
    <row r="17" spans="1:9" ht="15.75" x14ac:dyDescent="0.25">
      <c r="A17" s="19"/>
      <c r="B17" s="19"/>
      <c r="C17" s="19"/>
      <c r="D17" s="19" t="s">
        <v>27</v>
      </c>
      <c r="E17" s="23">
        <v>96659253.849999994</v>
      </c>
      <c r="F17" s="23"/>
      <c r="I17" s="23"/>
    </row>
    <row r="18" spans="1:9" ht="15.75" x14ac:dyDescent="0.25">
      <c r="A18" s="19"/>
      <c r="B18" s="19"/>
      <c r="C18" s="24"/>
      <c r="D18" s="19" t="s">
        <v>28</v>
      </c>
      <c r="E18" s="18">
        <v>50435851.039999999</v>
      </c>
      <c r="F18" s="23"/>
    </row>
    <row r="19" spans="1:9" ht="15.75" x14ac:dyDescent="0.25">
      <c r="A19" s="19"/>
      <c r="B19" s="19"/>
      <c r="C19" s="19" t="s">
        <v>6</v>
      </c>
      <c r="D19" s="19"/>
      <c r="E19" s="8">
        <f>SUM(E16:E18)</f>
        <v>154152784.88999999</v>
      </c>
      <c r="F19" s="25"/>
    </row>
    <row r="20" spans="1:9" ht="15.75" x14ac:dyDescent="0.25">
      <c r="A20" s="19"/>
      <c r="B20" s="19" t="s">
        <v>29</v>
      </c>
      <c r="C20" s="19"/>
      <c r="D20" s="19"/>
      <c r="E20" s="14"/>
    </row>
    <row r="21" spans="1:9" ht="15.75" x14ac:dyDescent="0.25">
      <c r="A21" s="19"/>
      <c r="B21" s="19"/>
      <c r="C21" s="19" t="s">
        <v>30</v>
      </c>
      <c r="D21" s="19"/>
      <c r="E21" s="25">
        <v>864529361</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5">
        <v>0</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
        <v>0</v>
      </c>
    </row>
    <row r="30" spans="1:9" ht="15.75" x14ac:dyDescent="0.25">
      <c r="A30" s="19"/>
      <c r="B30" s="19"/>
      <c r="C30" s="19"/>
      <c r="D30" s="19" t="s">
        <v>39</v>
      </c>
      <c r="E30" s="3">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1620559267.4299998</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3">
        <v>210135577.38</v>
      </c>
      <c r="F42" s="27"/>
    </row>
    <row r="43" spans="1:6" ht="15.75" x14ac:dyDescent="0.25">
      <c r="A43" s="19"/>
      <c r="B43" s="19"/>
      <c r="C43" s="19"/>
      <c r="D43" s="19" t="s">
        <v>11</v>
      </c>
      <c r="E43" s="23">
        <v>338831404.54000002</v>
      </c>
      <c r="F43" s="28"/>
    </row>
    <row r="44" spans="1:6" ht="15.75" x14ac:dyDescent="0.25">
      <c r="A44" s="19"/>
      <c r="B44" s="19"/>
      <c r="C44" s="19"/>
      <c r="D44" s="19" t="s">
        <v>12</v>
      </c>
      <c r="E44" s="23">
        <v>53812502.090000004</v>
      </c>
    </row>
    <row r="45" spans="1:6" ht="15.75" x14ac:dyDescent="0.25">
      <c r="A45" s="19"/>
      <c r="B45" s="21" t="s">
        <v>13</v>
      </c>
      <c r="C45" s="19"/>
      <c r="D45" s="19"/>
      <c r="E45" s="15"/>
    </row>
    <row r="46" spans="1:6" ht="15.75" x14ac:dyDescent="0.25">
      <c r="A46" s="19"/>
      <c r="B46" s="19"/>
      <c r="C46" s="29"/>
      <c r="D46" s="19" t="s">
        <v>10</v>
      </c>
      <c r="E46" s="23">
        <v>18851144.09</v>
      </c>
    </row>
    <row r="47" spans="1:6" ht="15.75" x14ac:dyDescent="0.25">
      <c r="A47" s="19"/>
      <c r="B47" s="19"/>
      <c r="C47" s="19"/>
      <c r="D47" s="19" t="s">
        <v>11</v>
      </c>
      <c r="E47" s="23">
        <v>76533761.010000005</v>
      </c>
    </row>
    <row r="48" spans="1:6" ht="15.75" x14ac:dyDescent="0.25">
      <c r="A48" s="19"/>
      <c r="B48" s="19"/>
      <c r="C48" s="19"/>
      <c r="D48" s="19" t="s">
        <v>12</v>
      </c>
      <c r="E48" s="23">
        <v>38324709.439999998</v>
      </c>
    </row>
    <row r="49" spans="1:5" ht="15.75" x14ac:dyDescent="0.25">
      <c r="A49" s="19"/>
      <c r="B49" s="21" t="s">
        <v>14</v>
      </c>
      <c r="C49" s="19"/>
      <c r="D49" s="19"/>
      <c r="E49" s="4"/>
    </row>
    <row r="50" spans="1:5" ht="15.75" x14ac:dyDescent="0.25">
      <c r="A50" s="30"/>
      <c r="B50" s="30"/>
      <c r="C50" s="30"/>
      <c r="D50" s="19" t="s">
        <v>10</v>
      </c>
      <c r="E50" s="23">
        <v>46952374.439999998</v>
      </c>
    </row>
    <row r="51" spans="1:5" ht="15.75" x14ac:dyDescent="0.25">
      <c r="A51" s="19"/>
      <c r="B51" s="19"/>
      <c r="C51" s="19"/>
      <c r="D51" s="19" t="s">
        <v>11</v>
      </c>
      <c r="E51" s="23">
        <v>31761338.32</v>
      </c>
    </row>
    <row r="52" spans="1:5" ht="15.75" x14ac:dyDescent="0.25">
      <c r="A52" s="19"/>
      <c r="B52" s="19"/>
      <c r="C52" s="19"/>
      <c r="D52" s="19" t="s">
        <v>12</v>
      </c>
      <c r="E52" s="23">
        <v>3295687.15</v>
      </c>
    </row>
    <row r="53" spans="1:5" ht="15.75" x14ac:dyDescent="0.25">
      <c r="A53" s="19"/>
      <c r="B53" s="21" t="s">
        <v>15</v>
      </c>
      <c r="C53" s="19"/>
      <c r="D53" s="19"/>
      <c r="E53" s="15"/>
    </row>
    <row r="54" spans="1:5" ht="15.75" x14ac:dyDescent="0.25">
      <c r="A54" s="19"/>
      <c r="B54" s="19"/>
      <c r="C54" s="19"/>
      <c r="D54" s="19" t="s">
        <v>10</v>
      </c>
      <c r="E54" s="27">
        <v>0</v>
      </c>
    </row>
    <row r="55" spans="1:5" ht="15.75" x14ac:dyDescent="0.25">
      <c r="A55" s="19"/>
      <c r="B55" s="19"/>
      <c r="C55" s="19"/>
      <c r="D55" s="19" t="s">
        <v>11</v>
      </c>
      <c r="E55" s="27">
        <v>0</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3">
        <v>37237058.710000001</v>
      </c>
    </row>
    <row r="63" spans="1:5" ht="15.75" x14ac:dyDescent="0.25">
      <c r="A63" s="19"/>
      <c r="B63" s="21"/>
      <c r="C63" s="19"/>
      <c r="D63" s="19" t="s">
        <v>11</v>
      </c>
      <c r="E63" s="23">
        <v>122406171.37</v>
      </c>
    </row>
    <row r="64" spans="1:5" ht="15.75" x14ac:dyDescent="0.25">
      <c r="A64" s="19"/>
      <c r="B64" s="19"/>
      <c r="C64" s="19"/>
      <c r="D64" s="19" t="s">
        <v>12</v>
      </c>
      <c r="E64" s="23">
        <v>4362200</v>
      </c>
    </row>
    <row r="65" spans="1:5" ht="15.75" x14ac:dyDescent="0.25">
      <c r="A65" s="19"/>
      <c r="B65" s="21" t="s">
        <v>18</v>
      </c>
      <c r="C65" s="19"/>
      <c r="D65" s="19"/>
      <c r="E65" s="15"/>
    </row>
    <row r="66" spans="1:5" ht="15.75" x14ac:dyDescent="0.25">
      <c r="A66" s="19"/>
      <c r="B66" s="19"/>
      <c r="C66" s="19"/>
      <c r="D66" s="19" t="s">
        <v>10</v>
      </c>
      <c r="E66" s="23">
        <v>28102047.289999999</v>
      </c>
    </row>
    <row r="67" spans="1:5" ht="15.75" x14ac:dyDescent="0.25">
      <c r="A67" s="19"/>
      <c r="B67" s="19"/>
      <c r="C67" s="19"/>
      <c r="D67" s="19" t="s">
        <v>11</v>
      </c>
      <c r="E67" s="23">
        <v>256661325.62</v>
      </c>
    </row>
    <row r="68" spans="1:5" ht="15.75" x14ac:dyDescent="0.25">
      <c r="A68" s="19"/>
      <c r="B68" s="19"/>
      <c r="C68" s="19"/>
      <c r="D68" s="19" t="s">
        <v>12</v>
      </c>
      <c r="E68" s="23">
        <v>3782723.42</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3">
        <v>86898562.099999994</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3">
        <v>16932058</v>
      </c>
    </row>
    <row r="79" spans="1:5" ht="15.75" x14ac:dyDescent="0.25">
      <c r="A79" s="19"/>
      <c r="B79" s="19"/>
      <c r="C79" s="19"/>
      <c r="D79" s="19" t="s">
        <v>50</v>
      </c>
      <c r="E79" s="23">
        <v>10100357.57</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23">
        <v>138423927.65000001</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4442810.29</v>
      </c>
    </row>
    <row r="93" spans="1:9" ht="15.75" x14ac:dyDescent="0.25">
      <c r="A93" s="21" t="s">
        <v>59</v>
      </c>
      <c r="D93" s="19"/>
      <c r="E93" s="8">
        <f>SUM(E41:E92)</f>
        <v>1527847740.4800003</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7">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1527847740.4800003</v>
      </c>
    </row>
  </sheetData>
  <mergeCells count="6">
    <mergeCell ref="A1:I1"/>
    <mergeCell ref="A2:I2"/>
    <mergeCell ref="A3:I3"/>
    <mergeCell ref="A4:I4"/>
    <mergeCell ref="A6:D7"/>
    <mergeCell ref="E6:E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5E37-A061-4B91-AE1B-15B93574B8CD}">
  <dimension ref="A1:I112"/>
  <sheetViews>
    <sheetView workbookViewId="0">
      <selection activeCell="E15" sqref="E15"/>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81</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9">
        <v>93309610.260000005</v>
      </c>
    </row>
    <row r="12" spans="1:9" ht="15.75" x14ac:dyDescent="0.25">
      <c r="A12" s="19"/>
      <c r="B12" s="19"/>
      <c r="C12" s="19"/>
      <c r="D12" s="19" t="s">
        <v>24</v>
      </c>
      <c r="E12" s="39">
        <v>91751635.540000007</v>
      </c>
    </row>
    <row r="13" spans="1:9" ht="15.75" x14ac:dyDescent="0.25">
      <c r="A13" s="19"/>
      <c r="B13" s="19"/>
      <c r="C13" s="19"/>
      <c r="D13" s="19" t="s">
        <v>25</v>
      </c>
      <c r="E13" s="39">
        <v>8452745.3100000005</v>
      </c>
      <c r="F13" s="40"/>
    </row>
    <row r="14" spans="1:9" ht="15.75" x14ac:dyDescent="0.25">
      <c r="A14" s="19"/>
      <c r="B14" s="19"/>
      <c r="C14" s="19" t="s">
        <v>4</v>
      </c>
      <c r="D14" s="19"/>
      <c r="E14" s="8">
        <f>SUM(E11:E13)</f>
        <v>193513991.11000001</v>
      </c>
    </row>
    <row r="15" spans="1:9" ht="15.75" x14ac:dyDescent="0.25">
      <c r="A15" s="19"/>
      <c r="B15" s="19"/>
      <c r="C15" s="19" t="s">
        <v>5</v>
      </c>
      <c r="D15" s="19"/>
    </row>
    <row r="16" spans="1:9" ht="15.75" x14ac:dyDescent="0.25">
      <c r="A16" s="19"/>
      <c r="B16" s="19"/>
      <c r="C16" s="19"/>
      <c r="D16" s="19" t="s">
        <v>26</v>
      </c>
      <c r="E16" s="39">
        <v>21920904.279999997</v>
      </c>
      <c r="F16" s="40"/>
      <c r="I16" s="41"/>
    </row>
    <row r="17" spans="1:9" ht="15.75" x14ac:dyDescent="0.25">
      <c r="A17" s="19"/>
      <c r="B17" s="19"/>
      <c r="C17" s="19"/>
      <c r="D17" s="19" t="s">
        <v>27</v>
      </c>
      <c r="E17" s="39">
        <v>37038130.860000007</v>
      </c>
      <c r="F17" s="41"/>
      <c r="I17" s="41"/>
    </row>
    <row r="18" spans="1:9" ht="15.75" x14ac:dyDescent="0.25">
      <c r="A18" s="19"/>
      <c r="B18" s="19"/>
      <c r="C18" s="24"/>
      <c r="D18" s="19" t="s">
        <v>28</v>
      </c>
      <c r="E18" s="39">
        <v>12323600.33</v>
      </c>
    </row>
    <row r="19" spans="1:9" ht="15.75" x14ac:dyDescent="0.25">
      <c r="A19" s="19"/>
      <c r="B19" s="19"/>
      <c r="C19" s="19" t="s">
        <v>6</v>
      </c>
      <c r="D19" s="19"/>
      <c r="E19" s="8">
        <f>SUM(E16:E18)</f>
        <v>71282635.469999999</v>
      </c>
      <c r="F19" s="41"/>
    </row>
    <row r="20" spans="1:9" ht="15.75" x14ac:dyDescent="0.25">
      <c r="A20" s="19"/>
      <c r="B20" s="19" t="s">
        <v>29</v>
      </c>
      <c r="C20" s="19"/>
      <c r="D20" s="19"/>
      <c r="E20" s="39"/>
    </row>
    <row r="21" spans="1:9" ht="15.75" x14ac:dyDescent="0.25">
      <c r="A21" s="19"/>
      <c r="B21" s="19"/>
      <c r="C21" s="19" t="s">
        <v>30</v>
      </c>
      <c r="D21" s="19"/>
      <c r="E21" s="39">
        <v>329647784</v>
      </c>
      <c r="F21" s="39"/>
    </row>
    <row r="22" spans="1:9" ht="15.75" x14ac:dyDescent="0.25">
      <c r="A22" s="19"/>
      <c r="B22" s="19"/>
      <c r="C22" s="19" t="s">
        <v>31</v>
      </c>
      <c r="D22" s="19"/>
      <c r="E22" s="39">
        <v>0</v>
      </c>
    </row>
    <row r="23" spans="1:9" ht="15.75" x14ac:dyDescent="0.25">
      <c r="A23" s="19"/>
      <c r="B23" s="19"/>
      <c r="C23" s="19" t="s">
        <v>32</v>
      </c>
      <c r="D23" s="19"/>
    </row>
    <row r="24" spans="1:9" ht="15.75" x14ac:dyDescent="0.25">
      <c r="A24" s="19"/>
      <c r="B24" s="19"/>
      <c r="C24" s="19"/>
      <c r="D24" s="19" t="s">
        <v>33</v>
      </c>
      <c r="E24" s="39">
        <v>6642606.4000000004</v>
      </c>
    </row>
    <row r="25" spans="1:9" ht="15.75" x14ac:dyDescent="0.25">
      <c r="A25" s="19"/>
      <c r="B25" s="19"/>
      <c r="C25" s="19"/>
      <c r="D25" s="19" t="s">
        <v>34</v>
      </c>
      <c r="E25" s="18">
        <v>0</v>
      </c>
    </row>
    <row r="26" spans="1:9" ht="15.75" x14ac:dyDescent="0.25">
      <c r="A26" s="19"/>
      <c r="B26" s="19"/>
      <c r="C26" s="19"/>
      <c r="D26" s="19" t="s">
        <v>35</v>
      </c>
      <c r="E26" s="27">
        <v>169913.39</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39">
        <v>125330712.73999999</v>
      </c>
    </row>
    <row r="37" spans="1:6" ht="15.75" x14ac:dyDescent="0.25">
      <c r="A37" s="19"/>
      <c r="B37" s="21" t="s">
        <v>7</v>
      </c>
      <c r="C37" s="19"/>
      <c r="D37" s="19"/>
      <c r="E37" s="8">
        <f>SUM(E14,E19,E21:E36)</f>
        <v>726587643.11000001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9">
        <v>104358041.12</v>
      </c>
      <c r="F42" s="27"/>
    </row>
    <row r="43" spans="1:6" ht="15.75" x14ac:dyDescent="0.25">
      <c r="A43" s="19"/>
      <c r="B43" s="19"/>
      <c r="C43" s="19"/>
      <c r="D43" s="19" t="s">
        <v>11</v>
      </c>
      <c r="E43" s="39">
        <v>153963725.18000001</v>
      </c>
      <c r="F43" s="28"/>
    </row>
    <row r="44" spans="1:6" ht="15.75" x14ac:dyDescent="0.25">
      <c r="A44" s="19"/>
      <c r="B44" s="19"/>
      <c r="C44" s="19"/>
      <c r="D44" s="19" t="s">
        <v>12</v>
      </c>
      <c r="E44" s="39">
        <v>33863475</v>
      </c>
    </row>
    <row r="45" spans="1:6" ht="15.75" x14ac:dyDescent="0.25">
      <c r="A45" s="19"/>
      <c r="B45" s="21" t="s">
        <v>13</v>
      </c>
      <c r="C45" s="19"/>
      <c r="D45" s="19"/>
      <c r="E45" s="15"/>
    </row>
    <row r="46" spans="1:6" ht="15.75" x14ac:dyDescent="0.25">
      <c r="A46" s="19"/>
      <c r="B46" s="19"/>
      <c r="C46" s="29"/>
      <c r="D46" s="19" t="s">
        <v>10</v>
      </c>
      <c r="E46" s="39">
        <v>6111320.96</v>
      </c>
    </row>
    <row r="47" spans="1:6" ht="15.75" x14ac:dyDescent="0.25">
      <c r="A47" s="19"/>
      <c r="B47" s="19"/>
      <c r="C47" s="19"/>
      <c r="D47" s="19" t="s">
        <v>11</v>
      </c>
      <c r="E47" s="39">
        <v>8402070</v>
      </c>
    </row>
    <row r="48" spans="1:6" ht="15.75" x14ac:dyDescent="0.25">
      <c r="A48" s="19"/>
      <c r="B48" s="19"/>
      <c r="C48" s="19"/>
      <c r="D48" s="19" t="s">
        <v>12</v>
      </c>
      <c r="E48" s="39">
        <v>17674400</v>
      </c>
    </row>
    <row r="49" spans="1:5" ht="15.75" x14ac:dyDescent="0.25">
      <c r="A49" s="19"/>
      <c r="B49" s="21" t="s">
        <v>14</v>
      </c>
      <c r="C49" s="19"/>
      <c r="D49" s="19"/>
      <c r="E49" s="4"/>
    </row>
    <row r="50" spans="1:5" ht="15.75" x14ac:dyDescent="0.25">
      <c r="A50" s="30"/>
      <c r="B50" s="30"/>
      <c r="C50" s="30"/>
      <c r="D50" s="19" t="s">
        <v>10</v>
      </c>
      <c r="E50" s="41">
        <v>0</v>
      </c>
    </row>
    <row r="51" spans="1:5" ht="15.75" x14ac:dyDescent="0.25">
      <c r="A51" s="19"/>
      <c r="B51" s="19"/>
      <c r="C51" s="19"/>
      <c r="D51" s="19" t="s">
        <v>11</v>
      </c>
      <c r="E51" s="41">
        <v>0</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39">
        <v>27390473.460000001</v>
      </c>
    </row>
    <row r="63" spans="1:5" ht="15.75" x14ac:dyDescent="0.25">
      <c r="A63" s="19"/>
      <c r="B63" s="21"/>
      <c r="C63" s="19"/>
      <c r="D63" s="19" t="s">
        <v>11</v>
      </c>
      <c r="E63" s="39">
        <v>34188449.539999999</v>
      </c>
    </row>
    <row r="64" spans="1:5" ht="15.75" x14ac:dyDescent="0.25">
      <c r="A64" s="19"/>
      <c r="B64" s="19"/>
      <c r="C64" s="19"/>
      <c r="D64" s="19" t="s">
        <v>12</v>
      </c>
      <c r="E64" s="39">
        <v>3636940</v>
      </c>
    </row>
    <row r="65" spans="1:5" ht="15.75" x14ac:dyDescent="0.25">
      <c r="A65" s="19"/>
      <c r="B65" s="21" t="s">
        <v>18</v>
      </c>
      <c r="C65" s="19"/>
      <c r="D65" s="19"/>
      <c r="E65" s="15"/>
    </row>
    <row r="66" spans="1:5" ht="15.75" x14ac:dyDescent="0.25">
      <c r="A66" s="19"/>
      <c r="B66" s="19"/>
      <c r="C66" s="19"/>
      <c r="D66" s="19" t="s">
        <v>10</v>
      </c>
      <c r="E66" s="39">
        <v>28589947.84</v>
      </c>
    </row>
    <row r="67" spans="1:5" ht="15.75" x14ac:dyDescent="0.25">
      <c r="A67" s="19"/>
      <c r="B67" s="19"/>
      <c r="C67" s="19"/>
      <c r="D67" s="19" t="s">
        <v>11</v>
      </c>
      <c r="E67" s="39">
        <v>16270617.15</v>
      </c>
    </row>
    <row r="68" spans="1:5" ht="15.75" x14ac:dyDescent="0.25">
      <c r="A68" s="19"/>
      <c r="B68" s="19"/>
      <c r="C68" s="19"/>
      <c r="D68" s="19" t="s">
        <v>12</v>
      </c>
      <c r="E68" s="39">
        <v>1229500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39"/>
    </row>
    <row r="75" spans="1:5" ht="15.75" x14ac:dyDescent="0.25">
      <c r="A75" s="19"/>
      <c r="B75" s="19"/>
      <c r="C75" s="19"/>
      <c r="D75" s="19" t="s">
        <v>47</v>
      </c>
      <c r="E75" s="39">
        <v>5108376.83</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39">
        <v>1723943.62</v>
      </c>
    </row>
    <row r="79" spans="1:5" ht="15.75" x14ac:dyDescent="0.25">
      <c r="A79" s="19"/>
      <c r="B79" s="19"/>
      <c r="C79" s="19"/>
      <c r="D79" s="19" t="s">
        <v>50</v>
      </c>
      <c r="E79" s="39">
        <v>8170100</v>
      </c>
    </row>
    <row r="80" spans="1:5" ht="15.75" x14ac:dyDescent="0.25">
      <c r="A80" s="19"/>
      <c r="B80" s="19"/>
      <c r="C80" s="19" t="s">
        <v>54</v>
      </c>
      <c r="D80" s="19"/>
      <c r="E80" s="3"/>
    </row>
    <row r="81" spans="1:9" ht="15.75" x14ac:dyDescent="0.25">
      <c r="A81" s="19"/>
      <c r="B81" s="19"/>
      <c r="C81" s="19"/>
      <c r="D81" s="32" t="s">
        <v>49</v>
      </c>
      <c r="E81" s="39">
        <v>11995522.35</v>
      </c>
    </row>
    <row r="82" spans="1:9" ht="15.75" x14ac:dyDescent="0.25">
      <c r="A82" s="19"/>
      <c r="B82" s="19"/>
      <c r="C82" s="19"/>
      <c r="D82" s="32" t="s">
        <v>50</v>
      </c>
      <c r="E82" s="39">
        <v>38563560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39">
        <v>881500</v>
      </c>
    </row>
    <row r="88" spans="1:9" ht="15.75" x14ac:dyDescent="0.25">
      <c r="A88" s="19"/>
      <c r="B88" s="19"/>
      <c r="C88" s="19"/>
      <c r="D88" s="19" t="s">
        <v>50</v>
      </c>
      <c r="E88" s="39">
        <v>5627814.9800000004</v>
      </c>
    </row>
    <row r="89" spans="1:9" ht="15.75" x14ac:dyDescent="0.25">
      <c r="A89" s="19"/>
      <c r="B89" s="19"/>
      <c r="C89" s="19" t="s">
        <v>51</v>
      </c>
      <c r="D89" s="19"/>
      <c r="E89" s="39"/>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507749778.02999997</v>
      </c>
    </row>
    <row r="94" spans="1:9" ht="15.75" x14ac:dyDescent="0.25">
      <c r="A94" s="21" t="s">
        <v>60</v>
      </c>
      <c r="B94" s="19"/>
      <c r="C94" s="21"/>
      <c r="D94" s="32"/>
      <c r="E94" s="9"/>
    </row>
    <row r="95" spans="1:9" ht="15.75" x14ac:dyDescent="0.25">
      <c r="A95" s="19"/>
      <c r="B95" s="21" t="s">
        <v>9</v>
      </c>
      <c r="C95" s="19"/>
      <c r="D95" s="19"/>
      <c r="E95" s="39"/>
      <c r="H95" s="33"/>
      <c r="I95" s="34"/>
    </row>
    <row r="96" spans="1:9" ht="15.75" x14ac:dyDescent="0.25">
      <c r="A96" s="19"/>
      <c r="B96" s="19"/>
      <c r="C96" s="19"/>
      <c r="D96" s="19" t="s">
        <v>12</v>
      </c>
      <c r="E96" s="39">
        <v>34451604.479999997</v>
      </c>
      <c r="F96" s="33"/>
      <c r="G96" s="19"/>
      <c r="I96" s="34"/>
    </row>
    <row r="97" spans="1:9" ht="15.75" x14ac:dyDescent="0.25">
      <c r="A97" s="19"/>
      <c r="B97" s="21" t="s">
        <v>13</v>
      </c>
      <c r="C97" s="19"/>
      <c r="D97" s="19"/>
      <c r="E97" s="39"/>
      <c r="F97" s="33"/>
      <c r="G97" s="19"/>
      <c r="H97" s="33"/>
      <c r="I97" s="34"/>
    </row>
    <row r="98" spans="1:9" ht="15.75" x14ac:dyDescent="0.25">
      <c r="B98" s="19"/>
      <c r="C98" s="19"/>
      <c r="D98" s="19" t="s">
        <v>12</v>
      </c>
      <c r="E98" s="39">
        <v>840000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0</v>
      </c>
    </row>
    <row r="107" spans="1:9" ht="15.75" x14ac:dyDescent="0.25">
      <c r="B107" s="21" t="s">
        <v>18</v>
      </c>
      <c r="C107" s="19"/>
      <c r="D107" s="19"/>
    </row>
    <row r="108" spans="1:9" ht="15.75" x14ac:dyDescent="0.25">
      <c r="B108" s="19"/>
      <c r="C108" s="19"/>
      <c r="D108" s="19" t="s">
        <v>12</v>
      </c>
      <c r="E108" s="14">
        <v>0</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35291604.479999997</v>
      </c>
    </row>
    <row r="112" spans="1:9" ht="30" customHeight="1" x14ac:dyDescent="0.35">
      <c r="A112" s="37" t="s">
        <v>62</v>
      </c>
      <c r="B112" s="38"/>
      <c r="C112" s="38"/>
      <c r="D112" s="38"/>
      <c r="E112" s="12">
        <f>SUM(E93,E111)</f>
        <v>543041382.50999999</v>
      </c>
    </row>
  </sheetData>
  <mergeCells count="6">
    <mergeCell ref="A1:I1"/>
    <mergeCell ref="A2:I2"/>
    <mergeCell ref="A3:I3"/>
    <mergeCell ref="A4:I4"/>
    <mergeCell ref="A6:D7"/>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3370-CED8-42F4-989A-3BD5A0C910F4}">
  <dimension ref="A1:I112"/>
  <sheetViews>
    <sheetView topLeftCell="A94" workbookViewId="0">
      <selection activeCell="F112" sqref="F112"/>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66</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3">
        <v>394525334.19</v>
      </c>
    </row>
    <row r="12" spans="1:9" ht="15.75" x14ac:dyDescent="0.25">
      <c r="A12" s="19"/>
      <c r="B12" s="19"/>
      <c r="C12" s="19"/>
      <c r="D12" s="19" t="s">
        <v>24</v>
      </c>
      <c r="E12" s="23">
        <v>563926468.05999994</v>
      </c>
    </row>
    <row r="13" spans="1:9" ht="15.75" x14ac:dyDescent="0.25">
      <c r="A13" s="19"/>
      <c r="B13" s="19"/>
      <c r="C13" s="19"/>
      <c r="D13" s="19" t="s">
        <v>25</v>
      </c>
      <c r="E13" s="25">
        <v>4873553.22</v>
      </c>
    </row>
    <row r="14" spans="1:9" ht="15.75" x14ac:dyDescent="0.25">
      <c r="A14" s="19"/>
      <c r="B14" s="19"/>
      <c r="C14" s="19" t="s">
        <v>4</v>
      </c>
      <c r="D14" s="19"/>
      <c r="E14" s="8">
        <f>SUM(E11:E13)</f>
        <v>963325355.47000003</v>
      </c>
    </row>
    <row r="15" spans="1:9" ht="15.75" x14ac:dyDescent="0.25">
      <c r="A15" s="19"/>
      <c r="B15" s="19"/>
      <c r="C15" s="19" t="s">
        <v>5</v>
      </c>
      <c r="D15" s="19"/>
    </row>
    <row r="16" spans="1:9" ht="15.75" x14ac:dyDescent="0.25">
      <c r="A16" s="19"/>
      <c r="B16" s="19"/>
      <c r="C16" s="19"/>
      <c r="D16" s="19" t="s">
        <v>26</v>
      </c>
      <c r="E16" s="23">
        <v>115453968.86</v>
      </c>
      <c r="F16" s="23"/>
      <c r="I16" s="23"/>
    </row>
    <row r="17" spans="1:9" ht="15.75" x14ac:dyDescent="0.25">
      <c r="A17" s="19"/>
      <c r="B17" s="19"/>
      <c r="C17" s="19"/>
      <c r="D17" s="19" t="s">
        <v>27</v>
      </c>
      <c r="E17" s="23">
        <v>60175863.450000003</v>
      </c>
      <c r="F17" s="23"/>
      <c r="I17" s="23"/>
    </row>
    <row r="18" spans="1:9" ht="15.75" x14ac:dyDescent="0.25">
      <c r="A18" s="19"/>
      <c r="B18" s="19"/>
      <c r="C18" s="24"/>
      <c r="D18" s="19" t="s">
        <v>28</v>
      </c>
      <c r="E18" s="18">
        <v>1808096.34</v>
      </c>
      <c r="F18" s="23"/>
    </row>
    <row r="19" spans="1:9" ht="15.75" x14ac:dyDescent="0.25">
      <c r="A19" s="19"/>
      <c r="B19" s="19"/>
      <c r="C19" s="19" t="s">
        <v>6</v>
      </c>
      <c r="D19" s="19"/>
      <c r="E19" s="8">
        <f>SUM(E16:E18)</f>
        <v>177437928.65000001</v>
      </c>
      <c r="F19" s="25"/>
    </row>
    <row r="20" spans="1:9" ht="15.75" x14ac:dyDescent="0.25">
      <c r="A20" s="19"/>
      <c r="B20" s="19" t="s">
        <v>29</v>
      </c>
      <c r="C20" s="19"/>
      <c r="D20" s="19"/>
      <c r="E20" s="14"/>
    </row>
    <row r="21" spans="1:9" ht="15.75" x14ac:dyDescent="0.25">
      <c r="A21" s="19"/>
      <c r="B21" s="19"/>
      <c r="C21" s="19" t="s">
        <v>30</v>
      </c>
      <c r="D21" s="19"/>
      <c r="E21" s="25">
        <v>744854228</v>
      </c>
    </row>
    <row r="22" spans="1:9" ht="15.75" x14ac:dyDescent="0.25">
      <c r="A22" s="19"/>
      <c r="B22" s="19"/>
      <c r="C22" s="19" t="s">
        <v>31</v>
      </c>
      <c r="D22" s="19"/>
      <c r="E22" s="5">
        <v>8916608.75</v>
      </c>
    </row>
    <row r="23" spans="1:9" ht="15.75" x14ac:dyDescent="0.25">
      <c r="A23" s="19"/>
      <c r="B23" s="19"/>
      <c r="C23" s="19" t="s">
        <v>32</v>
      </c>
      <c r="D23" s="19"/>
      <c r="E23" s="3"/>
    </row>
    <row r="24" spans="1:9" ht="15.75" x14ac:dyDescent="0.25">
      <c r="A24" s="19"/>
      <c r="B24" s="19"/>
      <c r="C24" s="19"/>
      <c r="D24" s="19" t="s">
        <v>33</v>
      </c>
      <c r="E24" s="5">
        <v>0</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
        <v>0</v>
      </c>
    </row>
    <row r="30" spans="1:9" ht="15.75" x14ac:dyDescent="0.25">
      <c r="A30" s="19"/>
      <c r="B30" s="19"/>
      <c r="C30" s="19"/>
      <c r="D30" s="19" t="s">
        <v>39</v>
      </c>
      <c r="E30" s="3">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17095105.579999998</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1911629226.45</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3">
        <v>357958793.56999999</v>
      </c>
      <c r="F42" s="27"/>
    </row>
    <row r="43" spans="1:6" ht="15.75" x14ac:dyDescent="0.25">
      <c r="A43" s="19"/>
      <c r="B43" s="19"/>
      <c r="C43" s="19"/>
      <c r="D43" s="19" t="s">
        <v>11</v>
      </c>
      <c r="E43" s="23">
        <v>593280905.13</v>
      </c>
      <c r="F43" s="28"/>
    </row>
    <row r="44" spans="1:6" ht="15.75" x14ac:dyDescent="0.25">
      <c r="A44" s="19"/>
      <c r="B44" s="19"/>
      <c r="C44" s="19"/>
      <c r="D44" s="19" t="s">
        <v>12</v>
      </c>
      <c r="E44" s="28">
        <v>30787403.02</v>
      </c>
    </row>
    <row r="45" spans="1:6" ht="15.75" x14ac:dyDescent="0.25">
      <c r="A45" s="19"/>
      <c r="B45" s="21" t="s">
        <v>13</v>
      </c>
      <c r="C45" s="19"/>
      <c r="D45" s="19"/>
      <c r="E45" s="15"/>
    </row>
    <row r="46" spans="1:6" ht="15.75" x14ac:dyDescent="0.25">
      <c r="A46" s="19"/>
      <c r="B46" s="19"/>
      <c r="C46" s="29"/>
      <c r="D46" s="19" t="s">
        <v>10</v>
      </c>
      <c r="E46" s="23">
        <v>21873611.050000001</v>
      </c>
    </row>
    <row r="47" spans="1:6" ht="15.75" x14ac:dyDescent="0.25">
      <c r="A47" s="19"/>
      <c r="B47" s="19"/>
      <c r="C47" s="19"/>
      <c r="D47" s="19" t="s">
        <v>11</v>
      </c>
      <c r="E47" s="23">
        <v>6516146.1900000004</v>
      </c>
    </row>
    <row r="48" spans="1:6" ht="15.75" x14ac:dyDescent="0.25">
      <c r="A48" s="19"/>
      <c r="B48" s="19"/>
      <c r="C48" s="19"/>
      <c r="D48" s="19" t="s">
        <v>12</v>
      </c>
      <c r="E48" s="23">
        <v>3122797.25</v>
      </c>
    </row>
    <row r="49" spans="1:5" ht="15.75" x14ac:dyDescent="0.25">
      <c r="A49" s="19"/>
      <c r="B49" s="21" t="s">
        <v>14</v>
      </c>
      <c r="C49" s="19"/>
      <c r="D49" s="19"/>
      <c r="E49" s="4"/>
    </row>
    <row r="50" spans="1:5" ht="15.75" x14ac:dyDescent="0.25">
      <c r="A50" s="30"/>
      <c r="B50" s="30"/>
      <c r="C50" s="30"/>
      <c r="D50" s="19" t="s">
        <v>10</v>
      </c>
      <c r="E50" s="23">
        <v>82603843.260000005</v>
      </c>
    </row>
    <row r="51" spans="1:5" ht="15.75" x14ac:dyDescent="0.25">
      <c r="A51" s="19"/>
      <c r="B51" s="19"/>
      <c r="C51" s="19"/>
      <c r="D51" s="19" t="s">
        <v>11</v>
      </c>
      <c r="E51" s="23">
        <v>39801218.270000003</v>
      </c>
    </row>
    <row r="52" spans="1:5" ht="15.75" x14ac:dyDescent="0.25">
      <c r="A52" s="19"/>
      <c r="B52" s="19"/>
      <c r="C52" s="19"/>
      <c r="D52" s="19" t="s">
        <v>12</v>
      </c>
      <c r="E52" s="23">
        <v>1391650.96</v>
      </c>
    </row>
    <row r="53" spans="1:5" ht="15.75" x14ac:dyDescent="0.25">
      <c r="A53" s="19"/>
      <c r="B53" s="21" t="s">
        <v>15</v>
      </c>
      <c r="C53" s="19"/>
      <c r="D53" s="19"/>
      <c r="E53" s="15"/>
    </row>
    <row r="54" spans="1:5" ht="15.75" x14ac:dyDescent="0.25">
      <c r="A54" s="19"/>
      <c r="B54" s="19"/>
      <c r="C54" s="19"/>
      <c r="D54" s="19" t="s">
        <v>10</v>
      </c>
      <c r="E54" s="27">
        <v>0</v>
      </c>
    </row>
    <row r="55" spans="1:5" ht="15.75" x14ac:dyDescent="0.25">
      <c r="A55" s="19"/>
      <c r="B55" s="19"/>
      <c r="C55" s="19"/>
      <c r="D55" s="19" t="s">
        <v>11</v>
      </c>
      <c r="E55" s="27">
        <v>0</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3">
        <v>24398398</v>
      </c>
    </row>
    <row r="63" spans="1:5" ht="15.75" x14ac:dyDescent="0.25">
      <c r="A63" s="19"/>
      <c r="B63" s="21"/>
      <c r="C63" s="19"/>
      <c r="D63" s="19" t="s">
        <v>11</v>
      </c>
      <c r="E63" s="23">
        <v>27314156.109999999</v>
      </c>
    </row>
    <row r="64" spans="1:5" ht="15.75" x14ac:dyDescent="0.25">
      <c r="A64" s="19"/>
      <c r="B64" s="19"/>
      <c r="C64" s="19"/>
      <c r="D64" s="19" t="s">
        <v>12</v>
      </c>
      <c r="E64" s="23">
        <v>350782.5</v>
      </c>
    </row>
    <row r="65" spans="1:5" ht="15.75" x14ac:dyDescent="0.25">
      <c r="A65" s="19"/>
      <c r="B65" s="21" t="s">
        <v>18</v>
      </c>
      <c r="C65" s="19"/>
      <c r="D65" s="19"/>
      <c r="E65" s="15"/>
    </row>
    <row r="66" spans="1:5" ht="15.75" x14ac:dyDescent="0.25">
      <c r="A66" s="19"/>
      <c r="B66" s="19"/>
      <c r="C66" s="19"/>
      <c r="D66" s="19" t="s">
        <v>10</v>
      </c>
      <c r="E66" s="23">
        <v>132470771.16</v>
      </c>
    </row>
    <row r="67" spans="1:5" ht="15.75" x14ac:dyDescent="0.25">
      <c r="A67" s="19"/>
      <c r="B67" s="19"/>
      <c r="C67" s="19"/>
      <c r="D67" s="19" t="s">
        <v>11</v>
      </c>
      <c r="E67" s="23">
        <v>74243932.209999993</v>
      </c>
    </row>
    <row r="68" spans="1:5" ht="15.75" x14ac:dyDescent="0.25">
      <c r="A68" s="19"/>
      <c r="B68" s="19"/>
      <c r="C68" s="19"/>
      <c r="D68" s="19" t="s">
        <v>12</v>
      </c>
      <c r="E68" s="23">
        <v>6746576.1900000004</v>
      </c>
    </row>
    <row r="69" spans="1:5" ht="15.75" x14ac:dyDescent="0.25">
      <c r="A69" s="19"/>
      <c r="B69" s="21" t="s">
        <v>19</v>
      </c>
      <c r="C69" s="19"/>
      <c r="D69" s="19"/>
      <c r="E69" s="14"/>
    </row>
    <row r="70" spans="1:5" ht="15.75" x14ac:dyDescent="0.25">
      <c r="A70" s="19"/>
      <c r="B70" s="19"/>
      <c r="C70" s="19"/>
      <c r="D70" s="19" t="s">
        <v>10</v>
      </c>
      <c r="E70" s="6">
        <v>5138636.28</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3">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3">
        <v>47056805.859999999</v>
      </c>
    </row>
    <row r="79" spans="1:5" ht="15.75" x14ac:dyDescent="0.25">
      <c r="A79" s="19"/>
      <c r="B79" s="19"/>
      <c r="C79" s="19"/>
      <c r="D79" s="19" t="s">
        <v>50</v>
      </c>
      <c r="E79" s="23">
        <v>3598280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23">
        <v>53897037.25</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83523976.560000002</v>
      </c>
    </row>
    <row r="92" spans="1:9" ht="15.75" x14ac:dyDescent="0.25">
      <c r="A92" s="19"/>
      <c r="B92" s="19"/>
      <c r="C92" s="19"/>
      <c r="D92" s="19" t="s">
        <v>50</v>
      </c>
      <c r="E92" s="23">
        <v>117958339.8</v>
      </c>
    </row>
    <row r="93" spans="1:9" ht="15.75" x14ac:dyDescent="0.25">
      <c r="A93" s="21" t="s">
        <v>59</v>
      </c>
      <c r="D93" s="19"/>
      <c r="E93" s="8">
        <f>SUM(E41:E92)</f>
        <v>1714034060.6199999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4593405</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254693</v>
      </c>
    </row>
    <row r="99" spans="1:9" ht="15.75" customHeight="1" x14ac:dyDescent="0.25">
      <c r="B99" s="21" t="s">
        <v>14</v>
      </c>
      <c r="C99" s="19"/>
      <c r="D99" s="19"/>
      <c r="E99" s="14"/>
    </row>
    <row r="100" spans="1:9" ht="15.75" customHeight="1" x14ac:dyDescent="0.25">
      <c r="B100" s="19"/>
      <c r="C100" s="19"/>
      <c r="D100" s="19" t="s">
        <v>12</v>
      </c>
      <c r="E100" s="27">
        <v>429616</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7">
        <v>6201351</v>
      </c>
    </row>
    <row r="109" spans="1:9" ht="15.75" x14ac:dyDescent="0.25">
      <c r="A109" s="21"/>
      <c r="B109" s="21" t="s">
        <v>61</v>
      </c>
      <c r="C109" s="19"/>
      <c r="D109" s="19"/>
      <c r="E109" s="14"/>
    </row>
    <row r="110" spans="1:9" ht="15.75" x14ac:dyDescent="0.25">
      <c r="B110" s="19"/>
      <c r="C110" s="19"/>
      <c r="D110" s="19" t="s">
        <v>12</v>
      </c>
      <c r="E110" s="27">
        <v>14648354.1</v>
      </c>
    </row>
    <row r="111" spans="1:9" ht="15.75" x14ac:dyDescent="0.25">
      <c r="A111" s="21" t="s">
        <v>58</v>
      </c>
      <c r="E111" s="16">
        <f>SUM(E95:E110)</f>
        <v>26127419.100000001</v>
      </c>
    </row>
    <row r="112" spans="1:9" ht="30" customHeight="1" x14ac:dyDescent="0.35">
      <c r="A112" s="37" t="s">
        <v>62</v>
      </c>
      <c r="B112" s="38"/>
      <c r="C112" s="38"/>
      <c r="D112" s="38"/>
      <c r="E112" s="12">
        <f>SUM(E93,E111)</f>
        <v>1740161479.7199998</v>
      </c>
    </row>
  </sheetData>
  <mergeCells count="6">
    <mergeCell ref="A1:I1"/>
    <mergeCell ref="A2:I2"/>
    <mergeCell ref="A3:I3"/>
    <mergeCell ref="A4:I4"/>
    <mergeCell ref="A6:D7"/>
    <mergeCell ref="E6: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9915-1C2F-40C9-A98F-DD2388D323A7}">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67</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f>133617111.51+174955501.49</f>
        <v>308572613</v>
      </c>
    </row>
    <row r="12" spans="1:9" ht="15.75" x14ac:dyDescent="0.25">
      <c r="A12" s="19"/>
      <c r="B12" s="19"/>
      <c r="C12" s="19"/>
      <c r="D12" s="19" t="s">
        <v>24</v>
      </c>
      <c r="E12" s="26">
        <v>370102674.77999997</v>
      </c>
    </row>
    <row r="13" spans="1:9" ht="15.75" x14ac:dyDescent="0.25">
      <c r="A13" s="19"/>
      <c r="B13" s="19"/>
      <c r="C13" s="19"/>
      <c r="D13" s="19" t="s">
        <v>25</v>
      </c>
      <c r="E13" s="49">
        <f>12607956.98+7519847.49</f>
        <v>20127804.469999999</v>
      </c>
    </row>
    <row r="14" spans="1:9" ht="15.75" x14ac:dyDescent="0.25">
      <c r="A14" s="19"/>
      <c r="B14" s="19"/>
      <c r="C14" s="19" t="s">
        <v>4</v>
      </c>
      <c r="D14" s="19"/>
      <c r="E14" s="8">
        <f>SUM(E11:E13)</f>
        <v>698803092.25</v>
      </c>
    </row>
    <row r="15" spans="1:9" ht="15.75" x14ac:dyDescent="0.25">
      <c r="A15" s="19"/>
      <c r="B15" s="19"/>
      <c r="C15" s="19" t="s">
        <v>5</v>
      </c>
      <c r="D15" s="19"/>
    </row>
    <row r="16" spans="1:9" ht="15.75" x14ac:dyDescent="0.25">
      <c r="A16" s="19"/>
      <c r="B16" s="19"/>
      <c r="C16" s="19"/>
      <c r="D16" s="19" t="s">
        <v>26</v>
      </c>
      <c r="E16" s="26">
        <v>37231208.850000001</v>
      </c>
      <c r="F16" s="23"/>
      <c r="I16" s="23"/>
    </row>
    <row r="17" spans="1:9" ht="15.75" x14ac:dyDescent="0.25">
      <c r="A17" s="19"/>
      <c r="B17" s="19"/>
      <c r="C17" s="19"/>
      <c r="D17" s="19" t="s">
        <v>27</v>
      </c>
      <c r="E17" s="26">
        <f>42125163.19+126710.06</f>
        <v>42251873.25</v>
      </c>
      <c r="F17" s="23"/>
      <c r="I17" s="23"/>
    </row>
    <row r="18" spans="1:9" ht="15.75" x14ac:dyDescent="0.25">
      <c r="A18" s="19"/>
      <c r="B18" s="19"/>
      <c r="C18" s="24"/>
      <c r="D18" s="19" t="s">
        <v>28</v>
      </c>
      <c r="E18" s="26">
        <v>112611.85</v>
      </c>
      <c r="F18" s="23"/>
    </row>
    <row r="19" spans="1:9" ht="15.75" x14ac:dyDescent="0.25">
      <c r="A19" s="19"/>
      <c r="B19" s="19"/>
      <c r="C19" s="19" t="s">
        <v>6</v>
      </c>
      <c r="D19" s="19"/>
      <c r="E19" s="8">
        <f>SUM(E16:E18)</f>
        <v>79595693.949999988</v>
      </c>
      <c r="F19" s="25"/>
    </row>
    <row r="20" spans="1:9" ht="15.75" x14ac:dyDescent="0.25">
      <c r="A20" s="19"/>
      <c r="B20" s="19" t="s">
        <v>29</v>
      </c>
      <c r="C20" s="19"/>
      <c r="D20" s="19"/>
      <c r="E20" s="14"/>
    </row>
    <row r="21" spans="1:9" ht="15.75" x14ac:dyDescent="0.25">
      <c r="A21" s="19"/>
      <c r="B21" s="19"/>
      <c r="C21" s="19" t="s">
        <v>30</v>
      </c>
      <c r="D21" s="19"/>
      <c r="E21" s="26">
        <v>567571680</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366153241.56</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3353824.82</v>
      </c>
    </row>
    <row r="30" spans="1:9" ht="15.75" x14ac:dyDescent="0.25">
      <c r="A30" s="19"/>
      <c r="B30" s="19"/>
      <c r="C30" s="19"/>
      <c r="D30" s="19" t="s">
        <v>39</v>
      </c>
      <c r="E30" s="26">
        <v>83150000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1798627532.5799999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f>204206049.27+63162</f>
        <v>204269211.27000001</v>
      </c>
      <c r="F42" s="27"/>
    </row>
    <row r="43" spans="1:6" ht="15.75" x14ac:dyDescent="0.25">
      <c r="A43" s="19"/>
      <c r="B43" s="19"/>
      <c r="C43" s="19"/>
      <c r="D43" s="19" t="s">
        <v>11</v>
      </c>
      <c r="E43" s="26">
        <f>442785904.75+48765</f>
        <v>442834669.75</v>
      </c>
      <c r="F43" s="28"/>
    </row>
    <row r="44" spans="1:6" ht="15.75" x14ac:dyDescent="0.25">
      <c r="A44" s="19"/>
      <c r="B44" s="19"/>
      <c r="C44" s="19"/>
      <c r="D44" s="19" t="s">
        <v>12</v>
      </c>
      <c r="E44" s="26">
        <v>23112689.149999999</v>
      </c>
    </row>
    <row r="45" spans="1:6" ht="15.75" x14ac:dyDescent="0.25">
      <c r="A45" s="19"/>
      <c r="B45" s="21" t="s">
        <v>13</v>
      </c>
      <c r="C45" s="19"/>
      <c r="D45" s="19"/>
      <c r="E45" s="15"/>
    </row>
    <row r="46" spans="1:6" ht="15.75" x14ac:dyDescent="0.25">
      <c r="A46" s="19"/>
      <c r="B46" s="19"/>
      <c r="C46" s="29"/>
      <c r="D46" s="19" t="s">
        <v>10</v>
      </c>
      <c r="E46" s="26">
        <f>1722498.39+8470832.78</f>
        <v>10193331.17</v>
      </c>
    </row>
    <row r="47" spans="1:6" ht="15.75" x14ac:dyDescent="0.25">
      <c r="A47" s="19"/>
      <c r="B47" s="19"/>
      <c r="C47" s="19"/>
      <c r="D47" s="19" t="s">
        <v>11</v>
      </c>
      <c r="E47" s="26">
        <f>5220105.41+25800520.64</f>
        <v>31020626.050000001</v>
      </c>
    </row>
    <row r="48" spans="1:6" ht="15.75" x14ac:dyDescent="0.25">
      <c r="A48" s="19"/>
      <c r="B48" s="19"/>
      <c r="C48" s="19"/>
      <c r="D48" s="19" t="s">
        <v>12</v>
      </c>
      <c r="E48" s="26">
        <f>697604.91+121554480.31</f>
        <v>122252085.22</v>
      </c>
    </row>
    <row r="49" spans="1:5" ht="15.75" x14ac:dyDescent="0.25">
      <c r="A49" s="19"/>
      <c r="B49" s="21" t="s">
        <v>14</v>
      </c>
      <c r="C49" s="19"/>
      <c r="D49" s="19"/>
      <c r="E49" s="4"/>
    </row>
    <row r="50" spans="1:5" ht="15.75" x14ac:dyDescent="0.25">
      <c r="A50" s="30"/>
      <c r="B50" s="30"/>
      <c r="C50" s="30"/>
      <c r="D50" s="19" t="s">
        <v>10</v>
      </c>
      <c r="E50" s="26">
        <v>82902834.109999999</v>
      </c>
    </row>
    <row r="51" spans="1:5" ht="15.75" x14ac:dyDescent="0.25">
      <c r="A51" s="19"/>
      <c r="B51" s="19"/>
      <c r="C51" s="19"/>
      <c r="D51" s="19" t="s">
        <v>11</v>
      </c>
      <c r="E51" s="26">
        <v>18784816.300000001</v>
      </c>
    </row>
    <row r="52" spans="1:5" ht="15.75" x14ac:dyDescent="0.25">
      <c r="A52" s="19"/>
      <c r="B52" s="19"/>
      <c r="C52" s="19"/>
      <c r="D52" s="19" t="s">
        <v>12</v>
      </c>
      <c r="E52" s="26">
        <v>6528812</v>
      </c>
    </row>
    <row r="53" spans="1:5" ht="15.75" x14ac:dyDescent="0.25">
      <c r="A53" s="19"/>
      <c r="B53" s="21" t="s">
        <v>15</v>
      </c>
      <c r="C53" s="19"/>
      <c r="D53" s="19"/>
      <c r="E53" s="15"/>
    </row>
    <row r="54" spans="1:5" ht="15.75" x14ac:dyDescent="0.25">
      <c r="A54" s="19"/>
      <c r="B54" s="19"/>
      <c r="C54" s="19"/>
      <c r="D54" s="19" t="s">
        <v>10</v>
      </c>
      <c r="E54" s="26">
        <v>2759657.04</v>
      </c>
    </row>
    <row r="55" spans="1:5" ht="15.75" x14ac:dyDescent="0.25">
      <c r="A55" s="19"/>
      <c r="B55" s="19"/>
      <c r="C55" s="19"/>
      <c r="D55" s="19" t="s">
        <v>11</v>
      </c>
      <c r="E55" s="26">
        <v>3535869.46</v>
      </c>
    </row>
    <row r="56" spans="1:5" ht="15.75" x14ac:dyDescent="0.25">
      <c r="A56" s="19"/>
      <c r="B56" s="19"/>
      <c r="C56" s="29"/>
      <c r="D56" s="19" t="s">
        <v>12</v>
      </c>
      <c r="E56" s="26">
        <v>86090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6">
        <v>6340466.0199999996</v>
      </c>
    </row>
    <row r="63" spans="1:5" ht="15.75" x14ac:dyDescent="0.25">
      <c r="A63" s="19"/>
      <c r="B63" s="21"/>
      <c r="C63" s="19"/>
      <c r="D63" s="19" t="s">
        <v>11</v>
      </c>
      <c r="E63" s="26">
        <v>22434228.329999998</v>
      </c>
    </row>
    <row r="64" spans="1:5" ht="15.75" x14ac:dyDescent="0.25">
      <c r="A64" s="19"/>
      <c r="B64" s="19"/>
      <c r="C64" s="19"/>
      <c r="D64" s="19" t="s">
        <v>12</v>
      </c>
      <c r="E64" s="26">
        <v>482900</v>
      </c>
    </row>
    <row r="65" spans="1:5" ht="15.75" x14ac:dyDescent="0.25">
      <c r="A65" s="19"/>
      <c r="B65" s="21" t="s">
        <v>18</v>
      </c>
      <c r="C65" s="19"/>
      <c r="D65" s="19"/>
      <c r="E65" s="15"/>
    </row>
    <row r="66" spans="1:5" ht="15.75" x14ac:dyDescent="0.25">
      <c r="A66" s="19"/>
      <c r="B66" s="19"/>
      <c r="C66" s="19"/>
      <c r="D66" s="19" t="s">
        <v>10</v>
      </c>
      <c r="E66" s="26">
        <v>25136972.190000001</v>
      </c>
    </row>
    <row r="67" spans="1:5" ht="15.75" x14ac:dyDescent="0.25">
      <c r="A67" s="19"/>
      <c r="B67" s="19"/>
      <c r="C67" s="19"/>
      <c r="D67" s="19" t="s">
        <v>11</v>
      </c>
      <c r="E67" s="26">
        <v>53464439.880000003</v>
      </c>
    </row>
    <row r="68" spans="1:5" ht="15.75" x14ac:dyDescent="0.25">
      <c r="A68" s="19"/>
      <c r="B68" s="19"/>
      <c r="C68" s="19"/>
      <c r="D68" s="19" t="s">
        <v>12</v>
      </c>
      <c r="E68" s="26">
        <v>538817876.74000001</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125429989.48999999</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6">
        <f>3698000+24060146.08</f>
        <v>27758146.079999998</v>
      </c>
    </row>
    <row r="79" spans="1:5" ht="15.75" x14ac:dyDescent="0.25">
      <c r="A79" s="19"/>
      <c r="B79" s="19"/>
      <c r="C79" s="19"/>
      <c r="D79" s="19" t="s">
        <v>50</v>
      </c>
      <c r="E79" s="26">
        <v>30888921.73</v>
      </c>
    </row>
    <row r="80" spans="1:5" ht="15.75" x14ac:dyDescent="0.25">
      <c r="A80" s="19"/>
      <c r="B80" s="19"/>
      <c r="C80" s="19" t="s">
        <v>54</v>
      </c>
      <c r="D80" s="19"/>
      <c r="E80" s="3"/>
    </row>
    <row r="81" spans="1:9" ht="15.75" x14ac:dyDescent="0.25">
      <c r="A81" s="19"/>
      <c r="B81" s="19"/>
      <c r="C81" s="19"/>
      <c r="D81" s="32" t="s">
        <v>49</v>
      </c>
      <c r="E81" s="26">
        <v>410972.92</v>
      </c>
    </row>
    <row r="82" spans="1:9" ht="15.75" x14ac:dyDescent="0.25">
      <c r="A82" s="19"/>
      <c r="B82" s="19"/>
      <c r="C82" s="19"/>
      <c r="D82" s="32" t="s">
        <v>50</v>
      </c>
      <c r="E82" s="26">
        <v>132304235.87</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6768882</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0</v>
      </c>
    </row>
    <row r="93" spans="1:9" ht="15.75" x14ac:dyDescent="0.25">
      <c r="A93" s="21" t="s">
        <v>59</v>
      </c>
      <c r="D93" s="19"/>
      <c r="E93" s="8">
        <f>SUM(E41:E92)</f>
        <v>1918518722.77</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1220888</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f>487122.12+33976269.34</f>
        <v>34463391.460000001</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2400000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62737073.82</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100821353.28</v>
      </c>
    </row>
    <row r="112" spans="1:9" ht="30" customHeight="1" x14ac:dyDescent="0.35">
      <c r="A112" s="37" t="s">
        <v>62</v>
      </c>
      <c r="B112" s="38"/>
      <c r="C112" s="38"/>
      <c r="D112" s="38"/>
      <c r="E112" s="12">
        <f>SUM(E93,E111)</f>
        <v>2019340076.05</v>
      </c>
    </row>
  </sheetData>
  <mergeCells count="6">
    <mergeCell ref="A1:I1"/>
    <mergeCell ref="A2:I2"/>
    <mergeCell ref="A3:I3"/>
    <mergeCell ref="A4:I4"/>
    <mergeCell ref="A6:D7"/>
    <mergeCell ref="E6: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F7AD-FABD-410B-8025-ECB6B197C614}">
  <dimension ref="A1:I112"/>
  <sheetViews>
    <sheetView workbookViewId="0">
      <selection activeCell="F18" sqref="F1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68</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3966655.09</v>
      </c>
    </row>
    <row r="12" spans="1:9" ht="15.75" x14ac:dyDescent="0.25">
      <c r="A12" s="19"/>
      <c r="B12" s="19"/>
      <c r="C12" s="19"/>
      <c r="D12" s="19" t="s">
        <v>24</v>
      </c>
      <c r="E12" s="26">
        <v>210500590.34999999</v>
      </c>
    </row>
    <row r="13" spans="1:9" ht="15.75" x14ac:dyDescent="0.25">
      <c r="A13" s="19"/>
      <c r="B13" s="19"/>
      <c r="C13" s="19"/>
      <c r="D13" s="19" t="s">
        <v>25</v>
      </c>
      <c r="E13" s="18">
        <v>449871622.26999998</v>
      </c>
    </row>
    <row r="14" spans="1:9" ht="15.75" x14ac:dyDescent="0.25">
      <c r="A14" s="19"/>
      <c r="B14" s="19"/>
      <c r="C14" s="19" t="s">
        <v>4</v>
      </c>
      <c r="D14" s="19"/>
      <c r="E14" s="8">
        <f>SUM(E11:E13)</f>
        <v>664338867.71000004</v>
      </c>
    </row>
    <row r="15" spans="1:9" ht="15.75" x14ac:dyDescent="0.25">
      <c r="A15" s="19"/>
      <c r="B15" s="19"/>
      <c r="C15" s="19" t="s">
        <v>5</v>
      </c>
      <c r="D15" s="19"/>
    </row>
    <row r="16" spans="1:9" ht="15.75" x14ac:dyDescent="0.25">
      <c r="A16" s="19"/>
      <c r="B16" s="19"/>
      <c r="C16" s="19"/>
      <c r="D16" s="19" t="s">
        <v>26</v>
      </c>
      <c r="E16" s="26">
        <v>25812048.469999999</v>
      </c>
      <c r="F16" s="23"/>
      <c r="I16" s="23"/>
    </row>
    <row r="17" spans="1:9" ht="15.75" x14ac:dyDescent="0.25">
      <c r="A17" s="19"/>
      <c r="B17" s="19"/>
      <c r="C17" s="19"/>
      <c r="D17" s="19" t="s">
        <v>27</v>
      </c>
      <c r="E17" s="26">
        <v>26714866.370000001</v>
      </c>
      <c r="F17" s="23"/>
      <c r="I17" s="23"/>
    </row>
    <row r="18" spans="1:9" ht="15.75" x14ac:dyDescent="0.25">
      <c r="A18" s="19"/>
      <c r="B18" s="19"/>
      <c r="C18" s="24"/>
      <c r="D18" s="19" t="s">
        <v>28</v>
      </c>
      <c r="E18" s="26">
        <v>1392541.41</v>
      </c>
      <c r="F18" s="23"/>
    </row>
    <row r="19" spans="1:9" ht="15.75" x14ac:dyDescent="0.25">
      <c r="A19" s="19"/>
      <c r="B19" s="19"/>
      <c r="C19" s="19" t="s">
        <v>6</v>
      </c>
      <c r="D19" s="19"/>
      <c r="E19" s="8">
        <f>SUM(E16:E18)</f>
        <v>53919456.25</v>
      </c>
      <c r="F19" s="25"/>
    </row>
    <row r="20" spans="1:9" ht="15.75" x14ac:dyDescent="0.25">
      <c r="A20" s="19"/>
      <c r="B20" s="19" t="s">
        <v>29</v>
      </c>
      <c r="C20" s="19"/>
      <c r="D20" s="19"/>
      <c r="E20" s="14"/>
    </row>
    <row r="21" spans="1:9" ht="15.75" x14ac:dyDescent="0.25">
      <c r="A21" s="19"/>
      <c r="B21" s="19"/>
      <c r="C21" s="19" t="s">
        <v>30</v>
      </c>
      <c r="D21" s="19"/>
      <c r="E21" s="26">
        <v>520746247</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73596219.650000006</v>
      </c>
    </row>
    <row r="25" spans="1:9" ht="15.75" x14ac:dyDescent="0.25">
      <c r="A25" s="19"/>
      <c r="B25" s="19"/>
      <c r="C25" s="19"/>
      <c r="D25" s="19" t="s">
        <v>34</v>
      </c>
      <c r="E25" s="18">
        <v>418369.2</v>
      </c>
    </row>
    <row r="26" spans="1:9" ht="15.75" x14ac:dyDescent="0.25">
      <c r="A26" s="19"/>
      <c r="B26" s="19"/>
      <c r="C26" s="19"/>
      <c r="D26" s="19" t="s">
        <v>35</v>
      </c>
      <c r="E26" s="9">
        <v>193910.05</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1313213069.8600001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206394531.75999999</v>
      </c>
      <c r="F42" s="27"/>
    </row>
    <row r="43" spans="1:6" ht="15.75" x14ac:dyDescent="0.25">
      <c r="A43" s="19"/>
      <c r="B43" s="19"/>
      <c r="C43" s="19"/>
      <c r="D43" s="19" t="s">
        <v>11</v>
      </c>
      <c r="E43" s="26">
        <v>203425115.84</v>
      </c>
      <c r="F43" s="28"/>
    </row>
    <row r="44" spans="1:6" ht="15.75" x14ac:dyDescent="0.25">
      <c r="A44" s="19"/>
      <c r="B44" s="19"/>
      <c r="C44" s="19"/>
      <c r="D44" s="19" t="s">
        <v>12</v>
      </c>
      <c r="E44" s="26">
        <v>44502438.340000004</v>
      </c>
    </row>
    <row r="45" spans="1:6" ht="15.75" x14ac:dyDescent="0.25">
      <c r="A45" s="19"/>
      <c r="B45" s="21" t="s">
        <v>13</v>
      </c>
      <c r="C45" s="19"/>
      <c r="D45" s="19"/>
      <c r="E45" s="15"/>
    </row>
    <row r="46" spans="1:6" ht="15.75" x14ac:dyDescent="0.25">
      <c r="A46" s="19"/>
      <c r="B46" s="19"/>
      <c r="C46" s="29"/>
      <c r="D46" s="19" t="s">
        <v>10</v>
      </c>
      <c r="E46" s="26">
        <v>0</v>
      </c>
    </row>
    <row r="47" spans="1:6" ht="15.75" x14ac:dyDescent="0.25">
      <c r="A47" s="19"/>
      <c r="B47" s="19"/>
      <c r="C47" s="19"/>
      <c r="D47" s="19" t="s">
        <v>11</v>
      </c>
      <c r="E47" s="26">
        <v>0</v>
      </c>
    </row>
    <row r="48" spans="1:6" ht="15.75" x14ac:dyDescent="0.25">
      <c r="A48" s="19"/>
      <c r="B48" s="19"/>
      <c r="C48" s="19"/>
      <c r="D48" s="19" t="s">
        <v>12</v>
      </c>
      <c r="E48" s="26">
        <v>0</v>
      </c>
    </row>
    <row r="49" spans="1:5" ht="15.75" x14ac:dyDescent="0.25">
      <c r="A49" s="19"/>
      <c r="B49" s="21" t="s">
        <v>14</v>
      </c>
      <c r="C49" s="19"/>
      <c r="D49" s="19"/>
      <c r="E49" s="4"/>
    </row>
    <row r="50" spans="1:5" ht="15.75" x14ac:dyDescent="0.25">
      <c r="A50" s="30"/>
      <c r="B50" s="30"/>
      <c r="C50" s="30"/>
      <c r="D50" s="19" t="s">
        <v>10</v>
      </c>
      <c r="E50" s="26">
        <v>92967168.560000002</v>
      </c>
    </row>
    <row r="51" spans="1:5" ht="15.75" x14ac:dyDescent="0.25">
      <c r="A51" s="19"/>
      <c r="B51" s="19"/>
      <c r="C51" s="19"/>
      <c r="D51" s="19" t="s">
        <v>11</v>
      </c>
      <c r="E51" s="26">
        <v>36444296.32</v>
      </c>
    </row>
    <row r="52" spans="1:5" ht="15.75" x14ac:dyDescent="0.25">
      <c r="A52" s="19"/>
      <c r="B52" s="19"/>
      <c r="C52" s="19"/>
      <c r="D52" s="19" t="s">
        <v>12</v>
      </c>
      <c r="E52" s="26">
        <v>448270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6">
        <v>9672795.6699999999</v>
      </c>
    </row>
    <row r="63" spans="1:5" ht="15.75" x14ac:dyDescent="0.25">
      <c r="A63" s="19"/>
      <c r="B63" s="21"/>
      <c r="C63" s="19"/>
      <c r="D63" s="19" t="s">
        <v>11</v>
      </c>
      <c r="E63" s="26">
        <v>188037719.43000001</v>
      </c>
    </row>
    <row r="64" spans="1:5" ht="15.75" x14ac:dyDescent="0.25">
      <c r="A64" s="19"/>
      <c r="B64" s="19"/>
      <c r="C64" s="19"/>
      <c r="D64" s="19" t="s">
        <v>12</v>
      </c>
      <c r="E64" s="26">
        <v>0</v>
      </c>
    </row>
    <row r="65" spans="1:5" ht="15.75" x14ac:dyDescent="0.25">
      <c r="A65" s="19"/>
      <c r="B65" s="21" t="s">
        <v>18</v>
      </c>
      <c r="C65" s="19"/>
      <c r="D65" s="19"/>
      <c r="E65" s="15"/>
    </row>
    <row r="66" spans="1:5" ht="15.75" x14ac:dyDescent="0.25">
      <c r="A66" s="19"/>
      <c r="B66" s="19"/>
      <c r="C66" s="19"/>
      <c r="D66" s="19" t="s">
        <v>10</v>
      </c>
      <c r="E66" s="26">
        <v>25800648.219999999</v>
      </c>
    </row>
    <row r="67" spans="1:5" ht="15.75" x14ac:dyDescent="0.25">
      <c r="A67" s="19"/>
      <c r="B67" s="19"/>
      <c r="C67" s="19"/>
      <c r="D67" s="19" t="s">
        <v>11</v>
      </c>
      <c r="E67" s="26">
        <v>42242085.640000001</v>
      </c>
    </row>
    <row r="68" spans="1:5" ht="15.75" x14ac:dyDescent="0.25">
      <c r="A68" s="19"/>
      <c r="B68" s="19"/>
      <c r="C68" s="19"/>
      <c r="D68" s="19" t="s">
        <v>12</v>
      </c>
      <c r="E68" s="26">
        <v>323100</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21102777.760000002</v>
      </c>
    </row>
    <row r="76" spans="1:5" ht="15.75" x14ac:dyDescent="0.25">
      <c r="A76" s="19"/>
      <c r="B76" s="19"/>
      <c r="C76" s="19"/>
      <c r="D76" s="19" t="s">
        <v>48</v>
      </c>
      <c r="E76" s="27">
        <v>6869496.2000000002</v>
      </c>
    </row>
    <row r="77" spans="1:5" ht="15.75" x14ac:dyDescent="0.25">
      <c r="A77" s="19"/>
      <c r="B77" s="19"/>
      <c r="C77" s="32" t="s">
        <v>53</v>
      </c>
      <c r="D77" s="19"/>
      <c r="E77" s="3"/>
    </row>
    <row r="78" spans="1:5" ht="15.75" x14ac:dyDescent="0.25">
      <c r="A78" s="19"/>
      <c r="B78" s="19"/>
      <c r="C78" s="19"/>
      <c r="D78" s="19" t="s">
        <v>49</v>
      </c>
      <c r="E78" s="26">
        <v>33631212</v>
      </c>
    </row>
    <row r="79" spans="1:5" ht="15.75" x14ac:dyDescent="0.25">
      <c r="A79" s="19"/>
      <c r="B79" s="19"/>
      <c r="C79" s="19"/>
      <c r="D79" s="19" t="s">
        <v>50</v>
      </c>
      <c r="E79" s="26">
        <v>0</v>
      </c>
    </row>
    <row r="80" spans="1:5" ht="15.75" x14ac:dyDescent="0.25">
      <c r="A80" s="19"/>
      <c r="B80" s="19"/>
      <c r="C80" s="19" t="s">
        <v>54</v>
      </c>
      <c r="D80" s="19"/>
      <c r="E80" s="3"/>
    </row>
    <row r="81" spans="1:9" ht="15.75" x14ac:dyDescent="0.25">
      <c r="A81" s="19"/>
      <c r="B81" s="19"/>
      <c r="C81" s="19"/>
      <c r="D81" s="32" t="s">
        <v>49</v>
      </c>
      <c r="E81" s="26">
        <v>56913765.770000003</v>
      </c>
    </row>
    <row r="82" spans="1:9" ht="15.75" x14ac:dyDescent="0.25">
      <c r="A82" s="19"/>
      <c r="B82" s="19"/>
      <c r="C82" s="19"/>
      <c r="D82" s="32" t="s">
        <v>50</v>
      </c>
      <c r="E82" s="26">
        <v>0</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0</v>
      </c>
    </row>
    <row r="93" spans="1:9" ht="15.75" x14ac:dyDescent="0.25">
      <c r="A93" s="21" t="s">
        <v>59</v>
      </c>
      <c r="D93" s="19"/>
      <c r="E93" s="8">
        <f>SUM(E41:E92)</f>
        <v>968775421.51000011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968775421.51000011</v>
      </c>
    </row>
  </sheetData>
  <mergeCells count="6">
    <mergeCell ref="A1:I1"/>
    <mergeCell ref="A2:I2"/>
    <mergeCell ref="A3:I3"/>
    <mergeCell ref="A4:I4"/>
    <mergeCell ref="A6:D7"/>
    <mergeCell ref="E6:E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273B2-AFDD-4992-B768-A492D8D725E7}">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69</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447735061.57999998</v>
      </c>
    </row>
    <row r="12" spans="1:9" ht="15.75" x14ac:dyDescent="0.25">
      <c r="A12" s="19"/>
      <c r="B12" s="19"/>
      <c r="C12" s="19"/>
      <c r="D12" s="19" t="s">
        <v>24</v>
      </c>
      <c r="E12" s="26">
        <v>923091122.53999996</v>
      </c>
    </row>
    <row r="13" spans="1:9" ht="15.75" x14ac:dyDescent="0.25">
      <c r="A13" s="19"/>
      <c r="B13" s="19"/>
      <c r="C13" s="19"/>
      <c r="D13" s="19" t="s">
        <v>25</v>
      </c>
      <c r="E13" s="18">
        <v>57556053.729999997</v>
      </c>
    </row>
    <row r="14" spans="1:9" ht="15.75" x14ac:dyDescent="0.25">
      <c r="A14" s="19"/>
      <c r="B14" s="19"/>
      <c r="C14" s="19" t="s">
        <v>4</v>
      </c>
      <c r="D14" s="19"/>
      <c r="E14" s="8">
        <f>SUM(E11:E13)</f>
        <v>1428382237.8499999</v>
      </c>
    </row>
    <row r="15" spans="1:9" ht="15.75" x14ac:dyDescent="0.25">
      <c r="A15" s="19"/>
      <c r="B15" s="19"/>
      <c r="C15" s="19" t="s">
        <v>5</v>
      </c>
      <c r="D15" s="19"/>
    </row>
    <row r="16" spans="1:9" ht="15.75" x14ac:dyDescent="0.25">
      <c r="A16" s="19"/>
      <c r="B16" s="19"/>
      <c r="C16" s="19"/>
      <c r="D16" s="19" t="s">
        <v>26</v>
      </c>
      <c r="E16" s="26">
        <v>67269110.620000005</v>
      </c>
      <c r="F16" s="23"/>
      <c r="I16" s="23"/>
    </row>
    <row r="17" spans="1:9" ht="15.75" x14ac:dyDescent="0.25">
      <c r="A17" s="19"/>
      <c r="B17" s="19"/>
      <c r="C17" s="19"/>
      <c r="D17" s="19" t="s">
        <v>27</v>
      </c>
      <c r="E17" s="26">
        <v>60372621.119999997</v>
      </c>
      <c r="F17" s="23"/>
      <c r="I17" s="23"/>
    </row>
    <row r="18" spans="1:9" ht="15.75" x14ac:dyDescent="0.25">
      <c r="A18" s="19"/>
      <c r="B18" s="19"/>
      <c r="C18" s="24"/>
      <c r="D18" s="19" t="s">
        <v>28</v>
      </c>
      <c r="E18" s="26">
        <v>16165452.560000001</v>
      </c>
      <c r="F18" s="23"/>
    </row>
    <row r="19" spans="1:9" ht="15.75" x14ac:dyDescent="0.25">
      <c r="A19" s="19"/>
      <c r="B19" s="19"/>
      <c r="C19" s="19" t="s">
        <v>6</v>
      </c>
      <c r="D19" s="19"/>
      <c r="E19" s="8">
        <f>SUM(E16:E18)</f>
        <v>143807184.30000001</v>
      </c>
      <c r="F19" s="25"/>
    </row>
    <row r="20" spans="1:9" ht="15.75" x14ac:dyDescent="0.25">
      <c r="A20" s="19"/>
      <c r="B20" s="19" t="s">
        <v>29</v>
      </c>
      <c r="C20" s="19"/>
      <c r="D20" s="19"/>
      <c r="E20" s="14"/>
    </row>
    <row r="21" spans="1:9" ht="15.75" x14ac:dyDescent="0.25">
      <c r="A21" s="19"/>
      <c r="B21" s="19"/>
      <c r="C21" s="19" t="s">
        <v>30</v>
      </c>
      <c r="D21" s="19"/>
      <c r="E21" s="26">
        <v>773064606</v>
      </c>
    </row>
    <row r="22" spans="1:9" ht="15.75" x14ac:dyDescent="0.25">
      <c r="A22" s="19"/>
      <c r="B22" s="19"/>
      <c r="C22" s="19" t="s">
        <v>31</v>
      </c>
      <c r="D22" s="19"/>
      <c r="E22" s="5">
        <v>4271392.95</v>
      </c>
    </row>
    <row r="23" spans="1:9" ht="15.75" x14ac:dyDescent="0.25">
      <c r="A23" s="19"/>
      <c r="B23" s="19"/>
      <c r="C23" s="19" t="s">
        <v>32</v>
      </c>
      <c r="D23" s="19"/>
      <c r="E23" s="3"/>
    </row>
    <row r="24" spans="1:9" ht="15.75" x14ac:dyDescent="0.25">
      <c r="A24" s="19"/>
      <c r="B24" s="19"/>
      <c r="C24" s="19"/>
      <c r="D24" s="19" t="s">
        <v>33</v>
      </c>
      <c r="E24" s="26">
        <v>337675091.12</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2687200512.2199993</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377991823.10000002</v>
      </c>
      <c r="F42" s="27"/>
    </row>
    <row r="43" spans="1:6" ht="15.75" x14ac:dyDescent="0.25">
      <c r="A43" s="19"/>
      <c r="B43" s="19"/>
      <c r="C43" s="19"/>
      <c r="D43" s="19" t="s">
        <v>11</v>
      </c>
      <c r="E43" s="26">
        <v>952127464.24000001</v>
      </c>
      <c r="F43" s="28"/>
    </row>
    <row r="44" spans="1:6" ht="15.75" x14ac:dyDescent="0.25">
      <c r="A44" s="19"/>
      <c r="B44" s="19"/>
      <c r="C44" s="19"/>
      <c r="D44" s="19" t="s">
        <v>12</v>
      </c>
      <c r="E44" s="26">
        <v>57798344.710000001</v>
      </c>
    </row>
    <row r="45" spans="1:6" ht="15.75" x14ac:dyDescent="0.25">
      <c r="A45" s="19"/>
      <c r="B45" s="21" t="s">
        <v>13</v>
      </c>
      <c r="C45" s="19"/>
      <c r="D45" s="19"/>
      <c r="E45" s="15"/>
    </row>
    <row r="46" spans="1:6" ht="15.75" x14ac:dyDescent="0.25">
      <c r="A46" s="19"/>
      <c r="B46" s="19"/>
      <c r="C46" s="29"/>
      <c r="D46" s="19" t="s">
        <v>10</v>
      </c>
      <c r="E46" s="26">
        <v>12959478.76</v>
      </c>
    </row>
    <row r="47" spans="1:6" ht="15.75" x14ac:dyDescent="0.25">
      <c r="A47" s="19"/>
      <c r="B47" s="19"/>
      <c r="C47" s="19"/>
      <c r="D47" s="19" t="s">
        <v>11</v>
      </c>
      <c r="E47" s="26">
        <v>25428612.059999999</v>
      </c>
    </row>
    <row r="48" spans="1:6" ht="15.75" x14ac:dyDescent="0.25">
      <c r="A48" s="19"/>
      <c r="B48" s="19"/>
      <c r="C48" s="19"/>
      <c r="D48" s="19" t="s">
        <v>12</v>
      </c>
      <c r="E48" s="26">
        <v>2343780.4300000002</v>
      </c>
    </row>
    <row r="49" spans="1:5" ht="15.75" x14ac:dyDescent="0.25">
      <c r="A49" s="19"/>
      <c r="B49" s="21" t="s">
        <v>14</v>
      </c>
      <c r="C49" s="19"/>
      <c r="D49" s="19"/>
      <c r="E49" s="4"/>
    </row>
    <row r="50" spans="1:5" ht="15.75" x14ac:dyDescent="0.25">
      <c r="A50" s="30"/>
      <c r="B50" s="30"/>
      <c r="C50" s="30"/>
      <c r="D50" s="19" t="s">
        <v>10</v>
      </c>
      <c r="E50" s="26">
        <v>52462677.450000003</v>
      </c>
    </row>
    <row r="51" spans="1:5" ht="15.75" x14ac:dyDescent="0.25">
      <c r="A51" s="19"/>
      <c r="B51" s="19"/>
      <c r="C51" s="19"/>
      <c r="D51" s="19" t="s">
        <v>11</v>
      </c>
      <c r="E51" s="26">
        <v>72100694.569999993</v>
      </c>
    </row>
    <row r="52" spans="1:5" ht="15.75" x14ac:dyDescent="0.25">
      <c r="A52" s="19"/>
      <c r="B52" s="19"/>
      <c r="C52" s="19"/>
      <c r="D52" s="19" t="s">
        <v>12</v>
      </c>
      <c r="E52" s="26">
        <v>1065144.8999999999</v>
      </c>
    </row>
    <row r="53" spans="1:5" ht="15.75" x14ac:dyDescent="0.25">
      <c r="A53" s="19"/>
      <c r="B53" s="21" t="s">
        <v>15</v>
      </c>
      <c r="C53" s="19"/>
      <c r="D53" s="19"/>
      <c r="E53" s="15"/>
    </row>
    <row r="54" spans="1:5" ht="15.75" x14ac:dyDescent="0.25">
      <c r="A54" s="19"/>
      <c r="B54" s="19"/>
      <c r="C54" s="19"/>
      <c r="D54" s="19" t="s">
        <v>10</v>
      </c>
      <c r="E54" s="26">
        <v>11079285.5</v>
      </c>
    </row>
    <row r="55" spans="1:5" ht="15.75" x14ac:dyDescent="0.25">
      <c r="A55" s="19"/>
      <c r="B55" s="19"/>
      <c r="C55" s="19"/>
      <c r="D55" s="19" t="s">
        <v>11</v>
      </c>
      <c r="E55" s="26">
        <v>5406143.21</v>
      </c>
    </row>
    <row r="56" spans="1:5" ht="15.75" x14ac:dyDescent="0.25">
      <c r="A56" s="19"/>
      <c r="B56" s="19"/>
      <c r="C56" s="29"/>
      <c r="D56" s="19" t="s">
        <v>12</v>
      </c>
      <c r="E56" s="26">
        <v>416488.8</v>
      </c>
    </row>
    <row r="57" spans="1:5" ht="15.75" x14ac:dyDescent="0.25">
      <c r="A57" s="19"/>
      <c r="B57" s="21" t="s">
        <v>16</v>
      </c>
      <c r="C57" s="19"/>
      <c r="D57" s="19"/>
      <c r="E57" s="15"/>
    </row>
    <row r="58" spans="1:5" ht="15.75" x14ac:dyDescent="0.25">
      <c r="A58" s="19"/>
      <c r="B58" s="19"/>
      <c r="C58" s="19"/>
      <c r="D58" s="19" t="s">
        <v>10</v>
      </c>
      <c r="E58" s="27">
        <v>3719036.53</v>
      </c>
    </row>
    <row r="59" spans="1:5" ht="15.75" x14ac:dyDescent="0.25">
      <c r="A59" s="19"/>
      <c r="B59" s="19"/>
      <c r="C59" s="19"/>
      <c r="D59" s="19" t="s">
        <v>11</v>
      </c>
      <c r="E59" s="27">
        <v>2771308.93</v>
      </c>
    </row>
    <row r="60" spans="1:5" ht="15.75" x14ac:dyDescent="0.25">
      <c r="A60" s="19"/>
      <c r="B60" s="19"/>
      <c r="C60" s="19"/>
      <c r="D60" s="19" t="s">
        <v>12</v>
      </c>
      <c r="E60" s="27">
        <v>504873.6</v>
      </c>
    </row>
    <row r="61" spans="1:5" ht="15.75" x14ac:dyDescent="0.25">
      <c r="A61" s="19"/>
      <c r="B61" s="21" t="s">
        <v>17</v>
      </c>
      <c r="C61" s="19"/>
      <c r="D61" s="19"/>
      <c r="E61" s="15"/>
    </row>
    <row r="62" spans="1:5" ht="15.75" x14ac:dyDescent="0.25">
      <c r="A62" s="19"/>
      <c r="B62" s="19"/>
      <c r="C62" s="19"/>
      <c r="D62" s="19" t="s">
        <v>10</v>
      </c>
      <c r="E62" s="26">
        <v>40902162.130000003</v>
      </c>
    </row>
    <row r="63" spans="1:5" ht="15.75" x14ac:dyDescent="0.25">
      <c r="A63" s="19"/>
      <c r="B63" s="21"/>
      <c r="C63" s="19"/>
      <c r="D63" s="19" t="s">
        <v>11</v>
      </c>
      <c r="E63" s="26">
        <v>47077137.770000003</v>
      </c>
    </row>
    <row r="64" spans="1:5" ht="15.75" x14ac:dyDescent="0.25">
      <c r="A64" s="19"/>
      <c r="B64" s="19"/>
      <c r="C64" s="19"/>
      <c r="D64" s="19" t="s">
        <v>12</v>
      </c>
      <c r="E64" s="26">
        <v>2307048.64</v>
      </c>
    </row>
    <row r="65" spans="1:5" ht="15.75" x14ac:dyDescent="0.25">
      <c r="A65" s="19"/>
      <c r="B65" s="21" t="s">
        <v>18</v>
      </c>
      <c r="C65" s="19"/>
      <c r="D65" s="19"/>
      <c r="E65" s="15"/>
    </row>
    <row r="66" spans="1:5" ht="15.75" x14ac:dyDescent="0.25">
      <c r="A66" s="19"/>
      <c r="B66" s="19"/>
      <c r="C66" s="19"/>
      <c r="D66" s="19" t="s">
        <v>10</v>
      </c>
      <c r="E66" s="26">
        <v>27845911.039999999</v>
      </c>
    </row>
    <row r="67" spans="1:5" ht="15.75" x14ac:dyDescent="0.25">
      <c r="A67" s="19"/>
      <c r="B67" s="19"/>
      <c r="C67" s="19"/>
      <c r="D67" s="19" t="s">
        <v>11</v>
      </c>
      <c r="E67" s="26">
        <v>44447081.75</v>
      </c>
    </row>
    <row r="68" spans="1:5" ht="15.75" x14ac:dyDescent="0.25">
      <c r="A68" s="19"/>
      <c r="B68" s="19"/>
      <c r="C68" s="19"/>
      <c r="D68" s="19" t="s">
        <v>12</v>
      </c>
      <c r="E68" s="26">
        <v>1083148.6399999999</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283243.64</v>
      </c>
    </row>
    <row r="76" spans="1:5" ht="15.75" x14ac:dyDescent="0.25">
      <c r="A76" s="19"/>
      <c r="B76" s="19"/>
      <c r="C76" s="19"/>
      <c r="D76" s="19" t="s">
        <v>48</v>
      </c>
      <c r="E76" s="27">
        <v>833333.28</v>
      </c>
    </row>
    <row r="77" spans="1:5" ht="15.75" x14ac:dyDescent="0.25">
      <c r="A77" s="19"/>
      <c r="B77" s="19"/>
      <c r="C77" s="32" t="s">
        <v>53</v>
      </c>
      <c r="D77" s="19"/>
      <c r="E77" s="3"/>
    </row>
    <row r="78" spans="1:5" ht="15.75" x14ac:dyDescent="0.25">
      <c r="A78" s="19"/>
      <c r="B78" s="19"/>
      <c r="C78" s="19"/>
      <c r="D78" s="19" t="s">
        <v>49</v>
      </c>
      <c r="E78" s="26">
        <v>10481504.66</v>
      </c>
    </row>
    <row r="79" spans="1:5" ht="15.75" x14ac:dyDescent="0.25">
      <c r="A79" s="19"/>
      <c r="B79" s="19"/>
      <c r="C79" s="19"/>
      <c r="D79" s="19" t="s">
        <v>50</v>
      </c>
      <c r="E79" s="26">
        <v>21134204.670000002</v>
      </c>
    </row>
    <row r="80" spans="1:5" ht="15.75" x14ac:dyDescent="0.25">
      <c r="A80" s="19"/>
      <c r="B80" s="19"/>
      <c r="C80" s="19" t="s">
        <v>54</v>
      </c>
      <c r="D80" s="19"/>
      <c r="E80" s="3"/>
    </row>
    <row r="81" spans="1:9" ht="15.75" x14ac:dyDescent="0.25">
      <c r="A81" s="19"/>
      <c r="B81" s="19"/>
      <c r="C81" s="19"/>
      <c r="D81" s="32" t="s">
        <v>49</v>
      </c>
      <c r="E81" s="26">
        <v>28567142.890000001</v>
      </c>
    </row>
    <row r="82" spans="1:9" ht="15.75" x14ac:dyDescent="0.25">
      <c r="A82" s="19"/>
      <c r="B82" s="19"/>
      <c r="C82" s="19"/>
      <c r="D82" s="32" t="s">
        <v>50</v>
      </c>
      <c r="E82" s="26">
        <v>0</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15712944.24</v>
      </c>
    </row>
    <row r="88" spans="1:9" ht="15.75" x14ac:dyDescent="0.25">
      <c r="A88" s="19"/>
      <c r="B88" s="19"/>
      <c r="C88" s="19"/>
      <c r="D88" s="19" t="s">
        <v>50</v>
      </c>
      <c r="E88" s="18">
        <v>387544.8</v>
      </c>
    </row>
    <row r="89" spans="1:9" ht="15.75" x14ac:dyDescent="0.25">
      <c r="A89" s="19"/>
      <c r="B89" s="19"/>
      <c r="C89" s="19" t="s">
        <v>51</v>
      </c>
      <c r="D89" s="19"/>
      <c r="E89" s="27"/>
    </row>
    <row r="90" spans="1:9" ht="15.75" x14ac:dyDescent="0.25">
      <c r="A90" s="19"/>
      <c r="B90" s="19"/>
      <c r="C90" s="19"/>
      <c r="D90" s="19" t="s">
        <v>57</v>
      </c>
      <c r="E90" s="15">
        <v>1850000</v>
      </c>
    </row>
    <row r="91" spans="1:9" ht="15.75" x14ac:dyDescent="0.25">
      <c r="A91" s="19"/>
      <c r="B91" s="19"/>
      <c r="C91" s="19"/>
      <c r="D91" s="19" t="s">
        <v>49</v>
      </c>
      <c r="E91" s="27">
        <v>118466579.40000001</v>
      </c>
    </row>
    <row r="92" spans="1:9" ht="15.75" x14ac:dyDescent="0.25">
      <c r="A92" s="19"/>
      <c r="B92" s="19"/>
      <c r="C92" s="19"/>
      <c r="D92" s="19" t="s">
        <v>50</v>
      </c>
      <c r="E92" s="23">
        <v>8136677.54</v>
      </c>
    </row>
    <row r="93" spans="1:9" ht="15.75" x14ac:dyDescent="0.25">
      <c r="A93" s="21" t="s">
        <v>59</v>
      </c>
      <c r="D93" s="19"/>
      <c r="E93" s="8">
        <f>SUM(E41:E92)</f>
        <v>1947690821.8800008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1947690821.8800008</v>
      </c>
    </row>
  </sheetData>
  <mergeCells count="6">
    <mergeCell ref="A1:I1"/>
    <mergeCell ref="A2:I2"/>
    <mergeCell ref="A3:I3"/>
    <mergeCell ref="A4:I4"/>
    <mergeCell ref="A6:D7"/>
    <mergeCell ref="E6:E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D814-C795-41C4-8FA1-F3589C6F09BB}">
  <dimension ref="A1:I112"/>
  <sheetViews>
    <sheetView topLeftCell="A31" workbookViewId="0">
      <selection activeCell="F110" sqref="F110"/>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70</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1">
        <v>42321444.060000002</v>
      </c>
    </row>
    <row r="12" spans="1:9" ht="15.75" x14ac:dyDescent="0.25">
      <c r="A12" s="19"/>
      <c r="B12" s="19"/>
      <c r="C12" s="19"/>
      <c r="D12" s="19" t="s">
        <v>24</v>
      </c>
      <c r="E12" s="31"/>
    </row>
    <row r="13" spans="1:9" ht="15.75" x14ac:dyDescent="0.25">
      <c r="A13" s="19"/>
      <c r="B13" s="19"/>
      <c r="C13" s="19"/>
      <c r="D13" s="19" t="s">
        <v>25</v>
      </c>
      <c r="E13" s="31">
        <v>33309557.199999999</v>
      </c>
    </row>
    <row r="14" spans="1:9" ht="15.75" x14ac:dyDescent="0.25">
      <c r="A14" s="19"/>
      <c r="B14" s="19"/>
      <c r="C14" s="19" t="s">
        <v>4</v>
      </c>
      <c r="D14" s="19"/>
      <c r="E14" s="8">
        <f>SUM(E11:E13)</f>
        <v>75631001.260000005</v>
      </c>
    </row>
    <row r="15" spans="1:9" ht="15.75" x14ac:dyDescent="0.25">
      <c r="A15" s="19"/>
      <c r="B15" s="19"/>
      <c r="C15" s="19" t="s">
        <v>5</v>
      </c>
      <c r="D15" s="19"/>
    </row>
    <row r="16" spans="1:9" ht="15.75" x14ac:dyDescent="0.25">
      <c r="A16" s="19"/>
      <c r="B16" s="19"/>
      <c r="C16" s="19"/>
      <c r="D16" s="19" t="s">
        <v>26</v>
      </c>
      <c r="E16" s="31">
        <v>14151249.65</v>
      </c>
      <c r="F16" s="23"/>
      <c r="I16" s="23"/>
    </row>
    <row r="17" spans="1:9" ht="15.75" x14ac:dyDescent="0.25">
      <c r="A17" s="19"/>
      <c r="B17" s="19"/>
      <c r="C17" s="19"/>
      <c r="D17" s="19" t="s">
        <v>27</v>
      </c>
      <c r="E17" s="31">
        <v>12641861.710000001</v>
      </c>
      <c r="F17" s="23"/>
      <c r="I17" s="23"/>
    </row>
    <row r="18" spans="1:9" ht="15.75" x14ac:dyDescent="0.25">
      <c r="A18" s="19"/>
      <c r="B18" s="19"/>
      <c r="C18" s="24"/>
      <c r="D18" s="19" t="s">
        <v>28</v>
      </c>
      <c r="E18" s="31">
        <v>2061201.09</v>
      </c>
      <c r="F18" s="23"/>
    </row>
    <row r="19" spans="1:9" ht="15.75" x14ac:dyDescent="0.25">
      <c r="A19" s="19"/>
      <c r="B19" s="19"/>
      <c r="C19" s="19" t="s">
        <v>6</v>
      </c>
      <c r="D19" s="19"/>
      <c r="E19" s="8">
        <f>SUM(E16:E18)</f>
        <v>28854312.449999999</v>
      </c>
      <c r="F19" s="25"/>
    </row>
    <row r="20" spans="1:9" ht="15.75" x14ac:dyDescent="0.25">
      <c r="A20" s="19"/>
      <c r="B20" s="19" t="s">
        <v>29</v>
      </c>
      <c r="C20" s="19"/>
      <c r="D20" s="19"/>
      <c r="E20" s="14"/>
    </row>
    <row r="21" spans="1:9" ht="15.75" x14ac:dyDescent="0.25">
      <c r="A21" s="19"/>
      <c r="B21" s="19"/>
      <c r="C21" s="19" t="s">
        <v>30</v>
      </c>
      <c r="D21" s="19"/>
      <c r="E21" s="48">
        <v>309042235</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7">
        <v>1201851.6000000001</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414729400.31000006</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1">
        <v>84242031.689999998</v>
      </c>
      <c r="F42" s="27"/>
    </row>
    <row r="43" spans="1:6" ht="15.75" x14ac:dyDescent="0.25">
      <c r="A43" s="19"/>
      <c r="B43" s="19"/>
      <c r="C43" s="19"/>
      <c r="D43" s="19" t="s">
        <v>11</v>
      </c>
      <c r="E43" s="31">
        <v>71554601.700000003</v>
      </c>
      <c r="F43" s="28"/>
    </row>
    <row r="44" spans="1:6" ht="15.75" x14ac:dyDescent="0.25">
      <c r="A44" s="19"/>
      <c r="B44" s="19"/>
      <c r="C44" s="19"/>
      <c r="D44" s="19" t="s">
        <v>12</v>
      </c>
      <c r="E44" s="31">
        <v>2836758.5</v>
      </c>
    </row>
    <row r="45" spans="1:6" ht="15.75" x14ac:dyDescent="0.25">
      <c r="A45" s="19"/>
      <c r="B45" s="21" t="s">
        <v>13</v>
      </c>
      <c r="C45" s="19"/>
      <c r="D45" s="19"/>
      <c r="E45" s="15"/>
    </row>
    <row r="46" spans="1:6" ht="15.75" x14ac:dyDescent="0.25">
      <c r="A46" s="19"/>
      <c r="B46" s="19"/>
      <c r="C46" s="29"/>
      <c r="D46" s="19" t="s">
        <v>10</v>
      </c>
      <c r="E46" s="31">
        <v>374208.3</v>
      </c>
    </row>
    <row r="47" spans="1:6" ht="15.75" x14ac:dyDescent="0.25">
      <c r="A47" s="19"/>
      <c r="B47" s="19"/>
      <c r="C47" s="19"/>
      <c r="D47" s="19" t="s">
        <v>11</v>
      </c>
      <c r="E47" s="31">
        <v>69511</v>
      </c>
    </row>
    <row r="48" spans="1:6" ht="15.75" x14ac:dyDescent="0.25">
      <c r="A48" s="19"/>
      <c r="B48" s="19"/>
      <c r="C48" s="19"/>
      <c r="D48" s="19" t="s">
        <v>12</v>
      </c>
      <c r="E48" s="31">
        <v>0</v>
      </c>
    </row>
    <row r="49" spans="1:5" ht="15.75" x14ac:dyDescent="0.25">
      <c r="A49" s="19"/>
      <c r="B49" s="21" t="s">
        <v>14</v>
      </c>
      <c r="C49" s="19"/>
      <c r="D49" s="19"/>
      <c r="E49" s="4"/>
    </row>
    <row r="50" spans="1:5" ht="15.75" x14ac:dyDescent="0.25">
      <c r="A50" s="30"/>
      <c r="B50" s="30"/>
      <c r="C50" s="30"/>
      <c r="D50" s="19" t="s">
        <v>10</v>
      </c>
      <c r="E50" s="31">
        <v>22162328.77</v>
      </c>
    </row>
    <row r="51" spans="1:5" ht="15.75" x14ac:dyDescent="0.25">
      <c r="A51" s="19"/>
      <c r="B51" s="19"/>
      <c r="C51" s="19"/>
      <c r="D51" s="19" t="s">
        <v>11</v>
      </c>
      <c r="E51" s="31">
        <v>3031672.32</v>
      </c>
    </row>
    <row r="52" spans="1:5" ht="15.75" x14ac:dyDescent="0.25">
      <c r="A52" s="19"/>
      <c r="B52" s="19"/>
      <c r="C52" s="19"/>
      <c r="D52" s="19" t="s">
        <v>12</v>
      </c>
      <c r="E52" s="31">
        <v>87995</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2481521.2000000002</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31">
        <v>5958736.79</v>
      </c>
    </row>
    <row r="63" spans="1:5" ht="15.75" x14ac:dyDescent="0.25">
      <c r="A63" s="19"/>
      <c r="B63" s="21"/>
      <c r="C63" s="19"/>
      <c r="D63" s="19" t="s">
        <v>11</v>
      </c>
      <c r="E63" s="31">
        <v>285260.02</v>
      </c>
    </row>
    <row r="64" spans="1:5" ht="15.75" x14ac:dyDescent="0.25">
      <c r="A64" s="19"/>
      <c r="B64" s="19"/>
      <c r="C64" s="19"/>
      <c r="D64" s="19" t="s">
        <v>12</v>
      </c>
      <c r="E64" s="31">
        <v>50000</v>
      </c>
    </row>
    <row r="65" spans="1:5" ht="15.75" x14ac:dyDescent="0.25">
      <c r="A65" s="19"/>
      <c r="B65" s="21" t="s">
        <v>18</v>
      </c>
      <c r="C65" s="19"/>
      <c r="D65" s="19"/>
      <c r="E65" s="15"/>
    </row>
    <row r="66" spans="1:5" ht="15.75" x14ac:dyDescent="0.25">
      <c r="A66" s="19"/>
      <c r="B66" s="19"/>
      <c r="C66" s="19"/>
      <c r="D66" s="19" t="s">
        <v>10</v>
      </c>
      <c r="E66" s="31">
        <v>23154787.629999999</v>
      </c>
    </row>
    <row r="67" spans="1:5" ht="15.75" x14ac:dyDescent="0.25">
      <c r="A67" s="19"/>
      <c r="B67" s="19"/>
      <c r="C67" s="19"/>
      <c r="D67" s="19" t="s">
        <v>11</v>
      </c>
      <c r="E67" s="31">
        <v>19637140.690000001</v>
      </c>
    </row>
    <row r="68" spans="1:5" ht="15.75" x14ac:dyDescent="0.25">
      <c r="A68" s="19"/>
      <c r="B68" s="19"/>
      <c r="C68" s="19"/>
      <c r="D68" s="19" t="s">
        <v>12</v>
      </c>
      <c r="E68" s="31">
        <v>131207</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1337217.58</v>
      </c>
    </row>
    <row r="76" spans="1:5" ht="15.75" x14ac:dyDescent="0.25">
      <c r="A76" s="19"/>
      <c r="B76" s="19"/>
      <c r="C76" s="19"/>
      <c r="D76" s="19" t="s">
        <v>48</v>
      </c>
      <c r="E76" s="31">
        <v>2779141.32</v>
      </c>
    </row>
    <row r="77" spans="1:5" ht="15.75" x14ac:dyDescent="0.25">
      <c r="A77" s="19"/>
      <c r="B77" s="19"/>
      <c r="C77" s="32" t="s">
        <v>53</v>
      </c>
      <c r="D77" s="19"/>
      <c r="E77" s="3"/>
    </row>
    <row r="78" spans="1:5" ht="15.75" x14ac:dyDescent="0.25">
      <c r="A78" s="19"/>
      <c r="B78" s="19"/>
      <c r="C78" s="19"/>
      <c r="D78" s="19" t="s">
        <v>49</v>
      </c>
      <c r="E78" s="31">
        <v>860821.75</v>
      </c>
    </row>
    <row r="79" spans="1:5" ht="15.75" x14ac:dyDescent="0.25">
      <c r="A79" s="19"/>
      <c r="B79" s="19"/>
      <c r="C79" s="19"/>
      <c r="D79" s="19" t="s">
        <v>50</v>
      </c>
      <c r="E79" s="31">
        <v>876620</v>
      </c>
    </row>
    <row r="80" spans="1:5" ht="15.75" x14ac:dyDescent="0.25">
      <c r="A80" s="19"/>
      <c r="B80" s="19"/>
      <c r="C80" s="19" t="s">
        <v>54</v>
      </c>
      <c r="D80" s="19"/>
      <c r="E80" s="3"/>
    </row>
    <row r="81" spans="1:9" ht="15.75" x14ac:dyDescent="0.25">
      <c r="A81" s="19"/>
      <c r="B81" s="19"/>
      <c r="C81" s="19"/>
      <c r="D81" s="32" t="s">
        <v>49</v>
      </c>
      <c r="E81" s="31">
        <v>5377520.1699999999</v>
      </c>
    </row>
    <row r="82" spans="1:9" ht="15.75" x14ac:dyDescent="0.25">
      <c r="A82" s="19"/>
      <c r="B82" s="19"/>
      <c r="C82" s="19"/>
      <c r="D82" s="32" t="s">
        <v>50</v>
      </c>
      <c r="E82" s="31">
        <v>56752328.770000003</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31">
        <v>886000</v>
      </c>
    </row>
    <row r="91" spans="1:9" ht="15.75" x14ac:dyDescent="0.25">
      <c r="A91" s="19"/>
      <c r="B91" s="19"/>
      <c r="C91" s="19"/>
      <c r="D91" s="19" t="s">
        <v>49</v>
      </c>
      <c r="E91" s="31">
        <v>659000</v>
      </c>
    </row>
    <row r="92" spans="1:9" ht="15.75" x14ac:dyDescent="0.25">
      <c r="A92" s="19"/>
      <c r="B92" s="19"/>
      <c r="C92" s="19"/>
      <c r="D92" s="19" t="s">
        <v>50</v>
      </c>
      <c r="E92" s="23">
        <v>0</v>
      </c>
    </row>
    <row r="93" spans="1:9" ht="15.75" x14ac:dyDescent="0.25">
      <c r="A93" s="21" t="s">
        <v>59</v>
      </c>
      <c r="D93" s="19"/>
      <c r="E93" s="8">
        <f>SUM(E41:E92)</f>
        <v>305586410.19999999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1">
        <v>86006.22</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86006.22</v>
      </c>
    </row>
    <row r="112" spans="1:9" ht="30" customHeight="1" x14ac:dyDescent="0.35">
      <c r="A112" s="37" t="s">
        <v>62</v>
      </c>
      <c r="B112" s="38"/>
      <c r="C112" s="38"/>
      <c r="D112" s="38"/>
      <c r="E112" s="12">
        <f>SUM(E93,E111)</f>
        <v>305672416.42000002</v>
      </c>
    </row>
  </sheetData>
  <mergeCells count="6">
    <mergeCell ref="A1:I1"/>
    <mergeCell ref="A2:I2"/>
    <mergeCell ref="A3:I3"/>
    <mergeCell ref="A4:I4"/>
    <mergeCell ref="A6:D7"/>
    <mergeCell ref="E6:E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5BD6-5357-447E-9DDB-945F6059C782}">
  <dimension ref="A1:I112"/>
  <sheetViews>
    <sheetView tabSelected="1" workbookViewId="0">
      <selection activeCell="A4" sqref="A4:I4"/>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83</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9">
        <v>0</v>
      </c>
    </row>
    <row r="12" spans="1:9" ht="15.75" x14ac:dyDescent="0.25">
      <c r="A12" s="19"/>
      <c r="B12" s="19"/>
      <c r="C12" s="19"/>
      <c r="D12" s="19" t="s">
        <v>24</v>
      </c>
      <c r="E12" s="39">
        <v>0</v>
      </c>
    </row>
    <row r="13" spans="1:9" ht="15.75" x14ac:dyDescent="0.25">
      <c r="A13" s="19"/>
      <c r="B13" s="19"/>
      <c r="C13" s="19"/>
      <c r="D13" s="19" t="s">
        <v>25</v>
      </c>
      <c r="E13" s="39">
        <v>0</v>
      </c>
      <c r="F13" s="40"/>
    </row>
    <row r="14" spans="1:9" ht="15.75" x14ac:dyDescent="0.25">
      <c r="A14" s="19"/>
      <c r="B14" s="19"/>
      <c r="C14" s="19" t="s">
        <v>4</v>
      </c>
      <c r="D14" s="19"/>
      <c r="E14" s="8">
        <f>SUM(E11:E13)</f>
        <v>0</v>
      </c>
    </row>
    <row r="15" spans="1:9" ht="15.75" x14ac:dyDescent="0.25">
      <c r="A15" s="19"/>
      <c r="B15" s="19"/>
      <c r="C15" s="19" t="s">
        <v>5</v>
      </c>
      <c r="D15" s="19"/>
    </row>
    <row r="16" spans="1:9" ht="15.75" x14ac:dyDescent="0.25">
      <c r="A16" s="19"/>
      <c r="B16" s="19"/>
      <c r="C16" s="19"/>
      <c r="D16" s="19" t="s">
        <v>26</v>
      </c>
      <c r="E16" s="39">
        <v>0</v>
      </c>
      <c r="F16" s="40"/>
      <c r="I16" s="41"/>
    </row>
    <row r="17" spans="1:9" ht="15.75" x14ac:dyDescent="0.25">
      <c r="A17" s="19"/>
      <c r="B17" s="19"/>
      <c r="C17" s="19"/>
      <c r="D17" s="19" t="s">
        <v>27</v>
      </c>
      <c r="E17" s="39">
        <v>0</v>
      </c>
      <c r="F17" s="41"/>
      <c r="I17" s="41"/>
    </row>
    <row r="18" spans="1:9" ht="15.75" x14ac:dyDescent="0.25">
      <c r="A18" s="19"/>
      <c r="B18" s="19"/>
      <c r="C18" s="50"/>
      <c r="D18" s="19" t="s">
        <v>28</v>
      </c>
      <c r="E18" s="39">
        <v>0</v>
      </c>
    </row>
    <row r="19" spans="1:9" ht="15.75" x14ac:dyDescent="0.25">
      <c r="A19" s="19"/>
      <c r="B19" s="19"/>
      <c r="C19" s="19" t="s">
        <v>6</v>
      </c>
      <c r="D19" s="19"/>
      <c r="E19" s="8">
        <f>SUM(E16:E18)</f>
        <v>0</v>
      </c>
      <c r="F19" s="41"/>
    </row>
    <row r="20" spans="1:9" ht="15.75" x14ac:dyDescent="0.25">
      <c r="A20" s="19"/>
      <c r="B20" s="19" t="s">
        <v>29</v>
      </c>
      <c r="C20" s="19"/>
      <c r="D20" s="19"/>
      <c r="E20" s="39"/>
    </row>
    <row r="21" spans="1:9" ht="15.75" x14ac:dyDescent="0.25">
      <c r="A21" s="19"/>
      <c r="B21" s="19"/>
      <c r="C21" s="19" t="s">
        <v>30</v>
      </c>
      <c r="D21" s="19"/>
      <c r="E21" s="39">
        <v>0</v>
      </c>
      <c r="F21" s="39"/>
    </row>
    <row r="22" spans="1:9" ht="15.75" x14ac:dyDescent="0.25">
      <c r="A22" s="19"/>
      <c r="B22" s="19"/>
      <c r="C22" s="19" t="s">
        <v>31</v>
      </c>
      <c r="D22" s="19"/>
      <c r="E22" s="39">
        <v>0</v>
      </c>
    </row>
    <row r="23" spans="1:9" ht="15.75" x14ac:dyDescent="0.25">
      <c r="A23" s="19"/>
      <c r="B23" s="19"/>
      <c r="C23" s="19" t="s">
        <v>32</v>
      </c>
      <c r="D23" s="19"/>
    </row>
    <row r="24" spans="1:9" ht="15.75" x14ac:dyDescent="0.25">
      <c r="A24" s="19"/>
      <c r="B24" s="19"/>
      <c r="C24" s="19"/>
      <c r="D24" s="19" t="s">
        <v>33</v>
      </c>
      <c r="E24" s="39">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39">
        <v>0</v>
      </c>
    </row>
    <row r="37" spans="1:6" ht="15.75" x14ac:dyDescent="0.25">
      <c r="A37" s="19"/>
      <c r="B37" s="21" t="s">
        <v>7</v>
      </c>
      <c r="C37" s="19"/>
      <c r="D37" s="19"/>
      <c r="E37" s="8">
        <f>SUM(E14,E19,E21:E36)</f>
        <v>0</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9">
        <v>0</v>
      </c>
      <c r="F42" s="27"/>
    </row>
    <row r="43" spans="1:6" ht="15.75" x14ac:dyDescent="0.25">
      <c r="A43" s="19"/>
      <c r="B43" s="19"/>
      <c r="C43" s="19"/>
      <c r="D43" s="19" t="s">
        <v>11</v>
      </c>
      <c r="E43" s="39">
        <v>0</v>
      </c>
      <c r="F43" s="28"/>
    </row>
    <row r="44" spans="1:6" ht="15.75" x14ac:dyDescent="0.25">
      <c r="A44" s="19"/>
      <c r="B44" s="19"/>
      <c r="C44" s="19"/>
      <c r="D44" s="19" t="s">
        <v>12</v>
      </c>
      <c r="E44" s="39">
        <v>0</v>
      </c>
    </row>
    <row r="45" spans="1:6" ht="15.75" x14ac:dyDescent="0.25">
      <c r="A45" s="19"/>
      <c r="B45" s="21" t="s">
        <v>13</v>
      </c>
      <c r="C45" s="19"/>
      <c r="D45" s="19"/>
      <c r="E45" s="15"/>
    </row>
    <row r="46" spans="1:6" ht="15.75" x14ac:dyDescent="0.25">
      <c r="A46" s="19"/>
      <c r="B46" s="19"/>
      <c r="C46" s="29"/>
      <c r="D46" s="19" t="s">
        <v>10</v>
      </c>
      <c r="E46" s="39">
        <v>0</v>
      </c>
    </row>
    <row r="47" spans="1:6" ht="15.75" x14ac:dyDescent="0.25">
      <c r="A47" s="19"/>
      <c r="B47" s="19"/>
      <c r="C47" s="19"/>
      <c r="D47" s="19" t="s">
        <v>11</v>
      </c>
      <c r="E47" s="39">
        <v>0</v>
      </c>
    </row>
    <row r="48" spans="1:6" ht="15.75" x14ac:dyDescent="0.25">
      <c r="A48" s="19"/>
      <c r="B48" s="19"/>
      <c r="C48" s="19"/>
      <c r="D48" s="19" t="s">
        <v>12</v>
      </c>
      <c r="E48" s="39">
        <v>0</v>
      </c>
    </row>
    <row r="49" spans="1:5" ht="15.75" x14ac:dyDescent="0.25">
      <c r="A49" s="19"/>
      <c r="B49" s="21" t="s">
        <v>14</v>
      </c>
      <c r="C49" s="19"/>
      <c r="D49" s="19"/>
      <c r="E49" s="4"/>
    </row>
    <row r="50" spans="1:5" ht="15.75" x14ac:dyDescent="0.25">
      <c r="A50" s="30"/>
      <c r="B50" s="30"/>
      <c r="C50" s="30"/>
      <c r="D50" s="19" t="s">
        <v>10</v>
      </c>
      <c r="E50" s="41">
        <v>0</v>
      </c>
    </row>
    <row r="51" spans="1:5" ht="15.75" x14ac:dyDescent="0.25">
      <c r="A51" s="19"/>
      <c r="B51" s="19"/>
      <c r="C51" s="19"/>
      <c r="D51" s="19" t="s">
        <v>11</v>
      </c>
      <c r="E51" s="41">
        <v>0</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39">
        <v>0</v>
      </c>
    </row>
    <row r="63" spans="1:5" ht="15.75" x14ac:dyDescent="0.25">
      <c r="A63" s="19"/>
      <c r="B63" s="21"/>
      <c r="C63" s="19"/>
      <c r="D63" s="19" t="s">
        <v>11</v>
      </c>
      <c r="E63" s="39">
        <v>0</v>
      </c>
    </row>
    <row r="64" spans="1:5" ht="15.75" x14ac:dyDescent="0.25">
      <c r="A64" s="19"/>
      <c r="B64" s="19"/>
      <c r="C64" s="19"/>
      <c r="D64" s="19" t="s">
        <v>12</v>
      </c>
      <c r="E64" s="39">
        <v>0</v>
      </c>
    </row>
    <row r="65" spans="1:5" ht="15.75" x14ac:dyDescent="0.25">
      <c r="A65" s="19"/>
      <c r="B65" s="21" t="s">
        <v>18</v>
      </c>
      <c r="C65" s="19"/>
      <c r="D65" s="19"/>
      <c r="E65" s="15"/>
    </row>
    <row r="66" spans="1:5" ht="15.75" x14ac:dyDescent="0.25">
      <c r="A66" s="19"/>
      <c r="B66" s="19"/>
      <c r="C66" s="19"/>
      <c r="D66" s="19" t="s">
        <v>10</v>
      </c>
      <c r="E66" s="39">
        <v>0</v>
      </c>
    </row>
    <row r="67" spans="1:5" ht="15.75" x14ac:dyDescent="0.25">
      <c r="A67" s="19"/>
      <c r="B67" s="19"/>
      <c r="C67" s="19"/>
      <c r="D67" s="19" t="s">
        <v>11</v>
      </c>
      <c r="E67" s="39">
        <v>0</v>
      </c>
    </row>
    <row r="68" spans="1:5" ht="15.75" x14ac:dyDescent="0.25">
      <c r="A68" s="19"/>
      <c r="B68" s="19"/>
      <c r="C68" s="19"/>
      <c r="D68" s="19" t="s">
        <v>12</v>
      </c>
      <c r="E68" s="39">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39"/>
    </row>
    <row r="75" spans="1:5" ht="15.75" x14ac:dyDescent="0.25">
      <c r="A75" s="19"/>
      <c r="B75" s="19"/>
      <c r="C75" s="19"/>
      <c r="D75" s="19" t="s">
        <v>47</v>
      </c>
      <c r="E75" s="39">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39">
        <v>0</v>
      </c>
    </row>
    <row r="79" spans="1:5" ht="15.75" x14ac:dyDescent="0.25">
      <c r="A79" s="19"/>
      <c r="B79" s="19"/>
      <c r="C79" s="19"/>
      <c r="D79" s="19" t="s">
        <v>50</v>
      </c>
      <c r="E79" s="39">
        <v>0</v>
      </c>
    </row>
    <row r="80" spans="1:5" ht="15.75" x14ac:dyDescent="0.25">
      <c r="A80" s="19"/>
      <c r="B80" s="19"/>
      <c r="C80" s="19" t="s">
        <v>54</v>
      </c>
      <c r="D80" s="19"/>
      <c r="E80" s="3"/>
    </row>
    <row r="81" spans="1:9" ht="15.75" x14ac:dyDescent="0.25">
      <c r="A81" s="19"/>
      <c r="B81" s="19"/>
      <c r="C81" s="19"/>
      <c r="D81" s="32" t="s">
        <v>49</v>
      </c>
      <c r="E81" s="39">
        <v>0</v>
      </c>
    </row>
    <row r="82" spans="1:9" ht="15.75" x14ac:dyDescent="0.25">
      <c r="A82" s="19"/>
      <c r="B82" s="19"/>
      <c r="C82" s="19"/>
      <c r="D82" s="32" t="s">
        <v>50</v>
      </c>
      <c r="E82" s="39">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39">
        <v>0</v>
      </c>
    </row>
    <row r="88" spans="1:9" ht="15.75" x14ac:dyDescent="0.25">
      <c r="A88" s="19"/>
      <c r="B88" s="19"/>
      <c r="C88" s="19"/>
      <c r="D88" s="19" t="s">
        <v>50</v>
      </c>
      <c r="E88" s="39">
        <v>0</v>
      </c>
    </row>
    <row r="89" spans="1:9" ht="15.75" x14ac:dyDescent="0.25">
      <c r="A89" s="19"/>
      <c r="B89" s="19"/>
      <c r="C89" s="19" t="s">
        <v>51</v>
      </c>
      <c r="D89" s="19"/>
      <c r="E89" s="39"/>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0</v>
      </c>
    </row>
    <row r="94" spans="1:9" ht="15.75" x14ac:dyDescent="0.25">
      <c r="A94" s="21" t="s">
        <v>60</v>
      </c>
      <c r="B94" s="19"/>
      <c r="C94" s="21"/>
      <c r="D94" s="32"/>
      <c r="E94" s="9"/>
    </row>
    <row r="95" spans="1:9" ht="15.75" x14ac:dyDescent="0.25">
      <c r="A95" s="19"/>
      <c r="B95" s="21" t="s">
        <v>9</v>
      </c>
      <c r="C95" s="19"/>
      <c r="D95" s="19"/>
      <c r="E95" s="39"/>
      <c r="H95" s="33"/>
      <c r="I95" s="34"/>
    </row>
    <row r="96" spans="1:9" ht="15.75" x14ac:dyDescent="0.25">
      <c r="A96" s="19"/>
      <c r="B96" s="19"/>
      <c r="C96" s="19"/>
      <c r="D96" s="19" t="s">
        <v>12</v>
      </c>
      <c r="E96" s="39">
        <v>0</v>
      </c>
      <c r="F96" s="33"/>
      <c r="G96" s="19"/>
      <c r="I96" s="34"/>
    </row>
    <row r="97" spans="1:9" ht="15.75" x14ac:dyDescent="0.25">
      <c r="A97" s="19"/>
      <c r="B97" s="21" t="s">
        <v>13</v>
      </c>
      <c r="C97" s="19"/>
      <c r="D97" s="19"/>
      <c r="E97" s="39"/>
      <c r="F97" s="33"/>
      <c r="G97" s="19"/>
      <c r="H97" s="33"/>
      <c r="I97" s="34"/>
    </row>
    <row r="98" spans="1:9" ht="15.75" x14ac:dyDescent="0.25">
      <c r="B98" s="19"/>
      <c r="C98" s="19"/>
      <c r="D98" s="19" t="s">
        <v>12</v>
      </c>
      <c r="E98" s="39">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0</v>
      </c>
    </row>
    <row r="107" spans="1:9" ht="15.75" x14ac:dyDescent="0.25">
      <c r="B107" s="21" t="s">
        <v>18</v>
      </c>
      <c r="C107" s="19"/>
      <c r="D107" s="19"/>
    </row>
    <row r="108" spans="1:9" ht="15.75" x14ac:dyDescent="0.25">
      <c r="B108" s="19"/>
      <c r="C108" s="19"/>
      <c r="D108" s="19" t="s">
        <v>12</v>
      </c>
      <c r="E108" s="14">
        <v>0</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0</v>
      </c>
    </row>
    <row r="112" spans="1:9" ht="30" customHeight="1" x14ac:dyDescent="0.35">
      <c r="A112" s="37" t="s">
        <v>62</v>
      </c>
      <c r="B112" s="38"/>
      <c r="C112" s="38"/>
      <c r="D112" s="38"/>
      <c r="E112" s="12">
        <f>SUM(E93,E111)</f>
        <v>0</v>
      </c>
    </row>
  </sheetData>
  <mergeCells count="6">
    <mergeCell ref="A1:I1"/>
    <mergeCell ref="A2:I2"/>
    <mergeCell ref="A3:I3"/>
    <mergeCell ref="A4:I4"/>
    <mergeCell ref="A6:D7"/>
    <mergeCell ref="E6:E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B5D1-1563-486A-B849-AD365B645DE9}">
  <dimension ref="A1:I112"/>
  <sheetViews>
    <sheetView topLeftCell="A82" workbookViewId="0">
      <selection activeCell="F98" sqref="F9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71</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1">
        <v>0</v>
      </c>
    </row>
    <row r="12" spans="1:9" ht="15.75" x14ac:dyDescent="0.25">
      <c r="A12" s="19"/>
      <c r="B12" s="19"/>
      <c r="C12" s="19"/>
      <c r="D12" s="19" t="s">
        <v>24</v>
      </c>
      <c r="E12" s="31"/>
    </row>
    <row r="13" spans="1:9" ht="15.75" x14ac:dyDescent="0.25">
      <c r="A13" s="19"/>
      <c r="B13" s="19"/>
      <c r="C13" s="19"/>
      <c r="D13" s="19" t="s">
        <v>25</v>
      </c>
      <c r="E13" s="31">
        <v>0</v>
      </c>
    </row>
    <row r="14" spans="1:9" ht="15.75" x14ac:dyDescent="0.25">
      <c r="A14" s="19"/>
      <c r="B14" s="19"/>
      <c r="C14" s="19" t="s">
        <v>4</v>
      </c>
      <c r="D14" s="19"/>
      <c r="E14" s="8">
        <f>SUM(E11:E13)</f>
        <v>0</v>
      </c>
    </row>
    <row r="15" spans="1:9" ht="15.75" x14ac:dyDescent="0.25">
      <c r="A15" s="19"/>
      <c r="B15" s="19"/>
      <c r="C15" s="19" t="s">
        <v>5</v>
      </c>
      <c r="D15" s="19"/>
    </row>
    <row r="16" spans="1:9" ht="15.75" x14ac:dyDescent="0.25">
      <c r="A16" s="19"/>
      <c r="B16" s="19"/>
      <c r="C16" s="19"/>
      <c r="D16" s="19" t="s">
        <v>26</v>
      </c>
      <c r="E16" s="31">
        <v>0</v>
      </c>
      <c r="F16" s="23"/>
      <c r="I16" s="23"/>
    </row>
    <row r="17" spans="1:9" ht="15.75" x14ac:dyDescent="0.25">
      <c r="A17" s="19"/>
      <c r="B17" s="19"/>
      <c r="C17" s="19"/>
      <c r="D17" s="19" t="s">
        <v>27</v>
      </c>
      <c r="E17" s="31">
        <v>0</v>
      </c>
      <c r="F17" s="23"/>
      <c r="I17" s="23"/>
    </row>
    <row r="18" spans="1:9" ht="18" x14ac:dyDescent="0.4">
      <c r="A18" s="19"/>
      <c r="B18" s="19"/>
      <c r="C18" s="24"/>
      <c r="D18" s="19" t="s">
        <v>28</v>
      </c>
      <c r="E18" s="36">
        <f>230000+2294394.96</f>
        <v>2524394.96</v>
      </c>
      <c r="F18" s="23"/>
    </row>
    <row r="19" spans="1:9" ht="15.75" x14ac:dyDescent="0.25">
      <c r="A19" s="19"/>
      <c r="B19" s="19"/>
      <c r="C19" s="19" t="s">
        <v>6</v>
      </c>
      <c r="D19" s="19"/>
      <c r="E19" s="8">
        <f>SUM(E16:E18)</f>
        <v>2524394.96</v>
      </c>
      <c r="F19" s="25"/>
    </row>
    <row r="20" spans="1:9" ht="15.75" x14ac:dyDescent="0.25">
      <c r="A20" s="19"/>
      <c r="B20" s="19" t="s">
        <v>29</v>
      </c>
      <c r="C20" s="19"/>
      <c r="D20" s="19"/>
      <c r="E20" s="14"/>
    </row>
    <row r="21" spans="1:9" ht="15.75" x14ac:dyDescent="0.25">
      <c r="A21" s="19"/>
      <c r="B21" s="19"/>
      <c r="C21" s="19" t="s">
        <v>30</v>
      </c>
      <c r="D21" s="19"/>
      <c r="E21" s="35">
        <v>979425039</v>
      </c>
    </row>
    <row r="22" spans="1:9" ht="15.75" x14ac:dyDescent="0.25">
      <c r="A22" s="19"/>
      <c r="B22" s="19"/>
      <c r="C22" s="19" t="s">
        <v>31</v>
      </c>
      <c r="D22" s="19"/>
      <c r="E22" s="5">
        <v>0</v>
      </c>
    </row>
    <row r="23" spans="1:9" ht="15.75" x14ac:dyDescent="0.25">
      <c r="A23" s="19"/>
      <c r="B23" s="19"/>
      <c r="C23" s="19" t="s">
        <v>32</v>
      </c>
      <c r="D23" s="19"/>
      <c r="E23" s="3"/>
    </row>
    <row r="24" spans="1:9" ht="18" x14ac:dyDescent="0.4">
      <c r="A24" s="19"/>
      <c r="B24" s="19"/>
      <c r="C24" s="19"/>
      <c r="D24" s="19" t="s">
        <v>33</v>
      </c>
      <c r="E24" s="36">
        <v>75335590.579999998</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7">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1057285024.5400001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1">
        <v>0</v>
      </c>
      <c r="F42" s="27"/>
    </row>
    <row r="43" spans="1:6" ht="15.75" x14ac:dyDescent="0.25">
      <c r="A43" s="19"/>
      <c r="B43" s="19"/>
      <c r="C43" s="19"/>
      <c r="D43" s="19" t="s">
        <v>11</v>
      </c>
      <c r="E43" s="31">
        <v>0</v>
      </c>
      <c r="F43" s="28"/>
    </row>
    <row r="44" spans="1:6" ht="15.75" x14ac:dyDescent="0.25">
      <c r="A44" s="19"/>
      <c r="B44" s="19"/>
      <c r="C44" s="19"/>
      <c r="D44" s="19" t="s">
        <v>12</v>
      </c>
      <c r="E44" s="31">
        <v>0</v>
      </c>
    </row>
    <row r="45" spans="1:6" ht="15.75" x14ac:dyDescent="0.25">
      <c r="A45" s="19"/>
      <c r="B45" s="21" t="s">
        <v>13</v>
      </c>
      <c r="C45" s="19"/>
      <c r="D45" s="19"/>
      <c r="E45" s="15"/>
    </row>
    <row r="46" spans="1:6" ht="15.75" x14ac:dyDescent="0.25">
      <c r="A46" s="19"/>
      <c r="B46" s="19"/>
      <c r="C46" s="29"/>
      <c r="D46" s="19" t="s">
        <v>10</v>
      </c>
      <c r="E46" s="31">
        <v>0</v>
      </c>
    </row>
    <row r="47" spans="1:6" ht="15.75" x14ac:dyDescent="0.25">
      <c r="A47" s="19"/>
      <c r="B47" s="19"/>
      <c r="C47" s="19"/>
      <c r="D47" s="19" t="s">
        <v>11</v>
      </c>
      <c r="E47" s="31">
        <v>0</v>
      </c>
    </row>
    <row r="48" spans="1:6" ht="15.75" x14ac:dyDescent="0.25">
      <c r="A48" s="19"/>
      <c r="B48" s="19"/>
      <c r="C48" s="19"/>
      <c r="D48" s="19" t="s">
        <v>12</v>
      </c>
      <c r="E48" s="31">
        <v>0</v>
      </c>
    </row>
    <row r="49" spans="1:5" ht="15.75" x14ac:dyDescent="0.25">
      <c r="A49" s="19"/>
      <c r="B49" s="21" t="s">
        <v>14</v>
      </c>
      <c r="C49" s="19"/>
      <c r="D49" s="19"/>
      <c r="E49" s="4"/>
    </row>
    <row r="50" spans="1:5" ht="15.75" x14ac:dyDescent="0.25">
      <c r="A50" s="30"/>
      <c r="B50" s="30"/>
      <c r="C50" s="30"/>
      <c r="D50" s="19" t="s">
        <v>10</v>
      </c>
      <c r="E50" s="31">
        <v>0</v>
      </c>
    </row>
    <row r="51" spans="1:5" ht="15.75" x14ac:dyDescent="0.25">
      <c r="A51" s="19"/>
      <c r="B51" s="19"/>
      <c r="C51" s="19"/>
      <c r="D51" s="19" t="s">
        <v>11</v>
      </c>
      <c r="E51" s="31">
        <v>0</v>
      </c>
    </row>
    <row r="52" spans="1:5" ht="15.75" x14ac:dyDescent="0.25">
      <c r="A52" s="19"/>
      <c r="B52" s="19"/>
      <c r="C52" s="19"/>
      <c r="D52" s="19" t="s">
        <v>12</v>
      </c>
      <c r="E52" s="31">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31">
        <v>0</v>
      </c>
    </row>
    <row r="63" spans="1:5" ht="15.75" x14ac:dyDescent="0.25">
      <c r="A63" s="19"/>
      <c r="B63" s="21"/>
      <c r="C63" s="19"/>
      <c r="D63" s="19" t="s">
        <v>11</v>
      </c>
      <c r="E63" s="31">
        <v>0</v>
      </c>
    </row>
    <row r="64" spans="1:5" ht="15.75" x14ac:dyDescent="0.25">
      <c r="A64" s="19"/>
      <c r="B64" s="19"/>
      <c r="C64" s="19"/>
      <c r="D64" s="19" t="s">
        <v>12</v>
      </c>
      <c r="E64" s="31">
        <v>0</v>
      </c>
    </row>
    <row r="65" spans="1:5" ht="15.75" x14ac:dyDescent="0.25">
      <c r="A65" s="19"/>
      <c r="B65" s="21" t="s">
        <v>18</v>
      </c>
      <c r="C65" s="19"/>
      <c r="D65" s="19"/>
      <c r="E65" s="15"/>
    </row>
    <row r="66" spans="1:5" ht="15.75" x14ac:dyDescent="0.25">
      <c r="A66" s="19"/>
      <c r="B66" s="19"/>
      <c r="C66" s="19"/>
      <c r="D66" s="19" t="s">
        <v>10</v>
      </c>
      <c r="E66" s="31">
        <v>0</v>
      </c>
    </row>
    <row r="67" spans="1:5" ht="15.75" x14ac:dyDescent="0.25">
      <c r="A67" s="19"/>
      <c r="B67" s="19"/>
      <c r="C67" s="19"/>
      <c r="D67" s="19" t="s">
        <v>11</v>
      </c>
      <c r="E67" s="31">
        <v>0</v>
      </c>
    </row>
    <row r="68" spans="1:5" ht="15.75" x14ac:dyDescent="0.25">
      <c r="A68" s="19"/>
      <c r="B68" s="19"/>
      <c r="C68" s="19"/>
      <c r="D68" s="19" t="s">
        <v>12</v>
      </c>
      <c r="E68" s="31">
        <v>0</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0</v>
      </c>
    </row>
    <row r="76" spans="1:5" ht="15.75" x14ac:dyDescent="0.25">
      <c r="A76" s="19"/>
      <c r="B76" s="19"/>
      <c r="C76" s="19"/>
      <c r="D76" s="19" t="s">
        <v>48</v>
      </c>
      <c r="E76" s="31">
        <v>0</v>
      </c>
    </row>
    <row r="77" spans="1:5" ht="15.75" x14ac:dyDescent="0.25">
      <c r="A77" s="19"/>
      <c r="B77" s="19"/>
      <c r="C77" s="32" t="s">
        <v>53</v>
      </c>
      <c r="D77" s="19"/>
      <c r="E77" s="3"/>
    </row>
    <row r="78" spans="1:5" ht="15.75" x14ac:dyDescent="0.25">
      <c r="A78" s="19"/>
      <c r="B78" s="19"/>
      <c r="C78" s="19"/>
      <c r="D78" s="19" t="s">
        <v>49</v>
      </c>
      <c r="E78" s="31">
        <v>0</v>
      </c>
    </row>
    <row r="79" spans="1:5" ht="15.75" x14ac:dyDescent="0.25">
      <c r="A79" s="19"/>
      <c r="B79" s="19"/>
      <c r="C79" s="19"/>
      <c r="D79" s="19" t="s">
        <v>50</v>
      </c>
      <c r="E79" s="31">
        <v>0</v>
      </c>
    </row>
    <row r="80" spans="1:5" ht="15.75" x14ac:dyDescent="0.25">
      <c r="A80" s="19"/>
      <c r="B80" s="19"/>
      <c r="C80" s="19" t="s">
        <v>54</v>
      </c>
      <c r="D80" s="19"/>
      <c r="E80" s="3"/>
    </row>
    <row r="81" spans="1:9" ht="15.75" x14ac:dyDescent="0.25">
      <c r="A81" s="19"/>
      <c r="B81" s="19"/>
      <c r="C81" s="19"/>
      <c r="D81" s="32" t="s">
        <v>49</v>
      </c>
      <c r="E81" s="31">
        <v>0</v>
      </c>
    </row>
    <row r="82" spans="1:9" ht="15.75" x14ac:dyDescent="0.25">
      <c r="A82" s="19"/>
      <c r="B82" s="19"/>
      <c r="C82" s="19"/>
      <c r="D82" s="32" t="s">
        <v>50</v>
      </c>
      <c r="E82" s="35">
        <f>114302990.15-6795000</f>
        <v>107507990.15000001</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31">
        <v>0</v>
      </c>
    </row>
    <row r="91" spans="1:9" ht="18" x14ac:dyDescent="0.4">
      <c r="A91" s="19"/>
      <c r="B91" s="19"/>
      <c r="C91" s="19"/>
      <c r="D91" s="19" t="s">
        <v>49</v>
      </c>
      <c r="E91" s="36">
        <v>17447883.329999998</v>
      </c>
    </row>
    <row r="92" spans="1:9" ht="15.75" x14ac:dyDescent="0.25">
      <c r="A92" s="19"/>
      <c r="B92" s="19"/>
      <c r="C92" s="19"/>
      <c r="D92" s="19" t="s">
        <v>50</v>
      </c>
      <c r="E92" s="23">
        <v>0</v>
      </c>
    </row>
    <row r="93" spans="1:9" ht="15.75" x14ac:dyDescent="0.25">
      <c r="A93" s="21" t="s">
        <v>59</v>
      </c>
      <c r="D93" s="19"/>
      <c r="E93" s="8">
        <f>SUM(E41:E92)</f>
        <v>124955873.48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f>40620291.67</f>
        <v>40620291.670000002</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30919467.510000002</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11350000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22061664.59</v>
      </c>
    </row>
    <row r="111" spans="1:9" ht="15.75" x14ac:dyDescent="0.25">
      <c r="A111" s="21" t="s">
        <v>58</v>
      </c>
      <c r="E111" s="16">
        <f>SUM(E95:E110)</f>
        <v>104951423.77000001</v>
      </c>
    </row>
    <row r="112" spans="1:9" ht="30" customHeight="1" x14ac:dyDescent="0.35">
      <c r="A112" s="37" t="s">
        <v>62</v>
      </c>
      <c r="B112" s="38"/>
      <c r="C112" s="38"/>
      <c r="D112" s="38"/>
      <c r="E112" s="12">
        <f>SUM(E93,E111)</f>
        <v>229907297.25</v>
      </c>
    </row>
  </sheetData>
  <mergeCells count="6">
    <mergeCell ref="A1:I1"/>
    <mergeCell ref="A2:I2"/>
    <mergeCell ref="A3:I3"/>
    <mergeCell ref="A4:I4"/>
    <mergeCell ref="A6:D7"/>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Antipolo</vt:lpstr>
      <vt:lpstr>Bacoor</vt:lpstr>
      <vt:lpstr>Batangas</vt:lpstr>
      <vt:lpstr>Biñan</vt:lpstr>
      <vt:lpstr>Cabuyao</vt:lpstr>
      <vt:lpstr>Calamba</vt:lpstr>
      <vt:lpstr>Cavite</vt:lpstr>
      <vt:lpstr>Santo Tomas</vt:lpstr>
      <vt:lpstr>Dasmariñas</vt:lpstr>
      <vt:lpstr>General Trias</vt:lpstr>
      <vt:lpstr>Imus</vt:lpstr>
      <vt:lpstr>Lipa</vt:lpstr>
      <vt:lpstr>Lucena</vt:lpstr>
      <vt:lpstr>San Pablo</vt:lpstr>
      <vt:lpstr>San Pedro</vt:lpstr>
      <vt:lpstr>Santa Rosa</vt:lpstr>
      <vt:lpstr>Tagaytay</vt:lpstr>
      <vt:lpstr>Tanauan</vt:lpstr>
      <vt:lpstr>Tayabas</vt:lpstr>
      <vt:lpstr>Trece Martires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Mngx</dc:creator>
  <cp:lastModifiedBy>Mngx</cp:lastModifiedBy>
  <dcterms:created xsi:type="dcterms:W3CDTF">2021-09-04T11:14:37Z</dcterms:created>
  <dcterms:modified xsi:type="dcterms:W3CDTF">2021-10-03T10:14:14Z</dcterms:modified>
</cp:coreProperties>
</file>