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20\"/>
    </mc:Choice>
  </mc:AlternateContent>
  <xr:revisionPtr revIDLastSave="0" documentId="13_ncr:1_{B0A13B7F-A34F-4C43-9B6C-EE0A8BC14505}" xr6:coauthVersionLast="47" xr6:coauthVersionMax="47" xr10:uidLastSave="{00000000-0000-0000-0000-000000000000}"/>
  <bookViews>
    <workbookView xWindow="13785" yWindow="1140" windowWidth="13020" windowHeight="12495" xr2:uid="{360BF9DE-B15B-43CE-9291-7E05B391F461}"/>
  </bookViews>
  <sheets>
    <sheet name="Digos" sheetId="10" r:id="rId1"/>
    <sheet name="Davao" sheetId="14" r:id="rId2"/>
    <sheet name="Samal" sheetId="15" r:id="rId3"/>
    <sheet name="Panabo" sheetId="16" r:id="rId4"/>
    <sheet name="Mati" sheetId="17" r:id="rId5"/>
    <sheet name="Tagum" sheetId="1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18" l="1"/>
  <c r="E91" i="16"/>
  <c r="E75" i="14" l="1"/>
  <c r="E30" i="14"/>
  <c r="E110" i="10" l="1"/>
  <c r="E92" i="10"/>
  <c r="E91" i="10"/>
  <c r="E68" i="10"/>
  <c r="E67" i="10"/>
  <c r="E66" i="10"/>
  <c r="E18" i="10"/>
  <c r="E93" i="18" l="1"/>
  <c r="E111" i="18"/>
  <c r="E19" i="18"/>
  <c r="E14" i="18"/>
  <c r="E37" i="18" s="1"/>
  <c r="E111" i="17"/>
  <c r="E93" i="17"/>
  <c r="E112" i="17" s="1"/>
  <c r="E19" i="17"/>
  <c r="E14" i="17"/>
  <c r="E37" i="17" s="1"/>
  <c r="E93" i="16"/>
  <c r="E112" i="16" s="1"/>
  <c r="E111" i="16"/>
  <c r="E19" i="16"/>
  <c r="E14" i="16"/>
  <c r="E37" i="16" s="1"/>
  <c r="E111" i="15"/>
  <c r="E19" i="15"/>
  <c r="E14" i="15"/>
  <c r="E37" i="15" s="1"/>
  <c r="E111" i="14"/>
  <c r="E93" i="14"/>
  <c r="E19" i="14"/>
  <c r="E14" i="14"/>
  <c r="E37" i="14" s="1"/>
  <c r="E112" i="18" l="1"/>
  <c r="E93" i="15"/>
  <c r="E112" i="15" s="1"/>
  <c r="E112" i="14"/>
  <c r="E111" i="10"/>
  <c r="E93" i="10"/>
  <c r="E19" i="10"/>
  <c r="E14" i="10"/>
  <c r="E37" i="10" s="1"/>
  <c r="E112" i="10" l="1"/>
</calcChain>
</file>

<file path=xl/sharedStrings.xml><?xml version="1.0" encoding="utf-8"?>
<sst xmlns="http://schemas.openxmlformats.org/spreadsheetml/2006/main" count="654" uniqueCount="70">
  <si>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</si>
  <si>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</si>
  <si>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</si>
  <si>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</si>
  <si>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</si>
  <si>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</si>
  <si>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</si>
  <si>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</si>
  <si>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</si>
  <si>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</si>
  <si>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</si>
  <si>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</si>
  <si>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</si>
  <si>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</si>
  <si>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</si>
  <si>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</si>
  <si>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</si>
  <si>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</si>
  <si>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</si>
  <si>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</si>
  <si>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</si>
  <si>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</si>
  <si>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</si>
  <si>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</si>
  <si>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</si>
  <si>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</si>
  <si>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</si>
  <si>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</si>
  <si>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</si>
  <si>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</si>
  <si>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</si>
  <si>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</si>
  <si>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</si>
  <si>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</si>
  <si>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</si>
  <si>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</si>
  <si>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</si>
  <si>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</si>
  <si>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</si>
  <si>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</si>
  <si>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</si>
  <si>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</si>
  <si>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</si>
  <si>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</si>
  <si>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</si>
  <si>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</si>
  <si>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</si>
  <si>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</si>
  <si>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</si>
  <si>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</si>
  <si>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</si>
  <si>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</si>
  <si>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</si>
  <si>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</si>
  <si>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</si>
  <si>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</si>
  <si>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</si>
  <si>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</si>
  <si>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</si>
  <si>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</si>
  <si>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</si>
  <si>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</si>
  <si>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</si>
  <si>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</si>
  <si>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DIGOS</t>
  </si>
  <si>
    <t>CITY OF DAVAO</t>
  </si>
  <si>
    <t>CITY OF SAMAL</t>
  </si>
  <si>
    <t>CITY OF PANABO</t>
  </si>
  <si>
    <t>CITY OF MATI</t>
  </si>
  <si>
    <t>CITY OF TAGUM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</si>
</sst>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74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10" fillId="0" borderId="3" xfId="82" applyNumberFormat="1" applyFont="1" applyBorder="1"/>
    <xf numFmtId="4" fontId="3" fillId="0" borderId="18" xfId="8" applyNumberFormat="1" applyFont="1" applyFill="1" applyBorder="1"/>
    <xf numFmtId="4" fontId="3" fillId="0" borderId="19" xfId="8" applyNumberFormat="1" applyFont="1" applyFill="1" applyBorder="1"/>
    <xf numFmtId="4" fontId="3" fillId="0" borderId="18" xfId="0" applyNumberFormat="1" applyFont="1" applyBorder="1"/>
    <xf numFmtId="4" fontId="3" fillId="0" borderId="20" xfId="8" applyNumberFormat="1" applyFont="1" applyFill="1" applyBorder="1"/>
    <xf numFmtId="4" fontId="10" fillId="0" borderId="0" xfId="69" applyNumberFormat="1" applyFont="1" applyFill="1" applyAlignment="1">
      <alignment horizontal="right"/>
    </xf>
    <xf numFmtId="4" fontId="10" fillId="0" borderId="0" xfId="69" applyNumberFormat="1" applyFont="1" applyAlignment="1">
      <alignment horizontal="right"/>
    </xf>
    <xf numFmtId="4" fontId="10" fillId="0" borderId="21" xfId="8" applyNumberFormat="1" applyFont="1" applyBorder="1"/>
    <xf numFmtId="4" fontId="3" fillId="0" borderId="21" xfId="8" applyNumberFormat="1" applyFont="1" applyBorder="1"/>
    <xf numFmtId="4" fontId="10" fillId="0" borderId="0" xfId="8" applyNumberFormat="1" applyFont="1" applyBorder="1"/>
    <xf numFmtId="4" fontId="10" fillId="0" borderId="21" xfId="0" applyNumberFormat="1" applyFont="1" applyBorder="1"/>
    <xf numFmtId="4" fontId="10" fillId="0" borderId="19" xfId="0" applyNumberFormat="1" applyFont="1" applyBorder="1"/>
    <xf numFmtId="4" fontId="10" fillId="0" borderId="0" xfId="0" applyNumberFormat="1" applyFont="1" applyAlignment="1">
      <alignment horizontal="right" vertical="center" wrapText="1"/>
    </xf>
    <xf numFmtId="4" fontId="10" fillId="0" borderId="3" xfId="0" applyNumberFormat="1" applyFont="1" applyBorder="1" applyAlignment="1">
      <alignment horizontal="right" vertical="center" wrapText="1"/>
    </xf>
    <xf numFmtId="4" fontId="10" fillId="0" borderId="0" xfId="6" applyNumberFormat="1" applyFont="1" applyFill="1"/>
    <xf numFmtId="4" fontId="3" fillId="0" borderId="0" xfId="0" applyNumberFormat="1" applyFont="1"/>
    <xf numFmtId="4" fontId="10" fillId="0" borderId="0" xfId="83" applyNumberFormat="1" applyFont="1" applyFill="1"/>
    <xf numFmtId="4" fontId="10" fillId="0" borderId="0" xfId="83" applyNumberFormat="1" applyFont="1" applyFill="1" applyAlignment="1">
      <alignment horizontal="right" vertical="center" wrapText="1"/>
    </xf>
    <xf numFmtId="4" fontId="10" fillId="0" borderId="0" xfId="83" applyNumberFormat="1" applyFont="1"/>
    <xf numFmtId="4" fontId="10" fillId="0" borderId="3" xfId="83" applyNumberFormat="1" applyFont="1" applyBorder="1"/>
    <xf numFmtId="4" fontId="11" fillId="18" borderId="15" xfId="0" applyNumberFormat="1" applyFont="1" applyFill="1" applyBorder="1" applyAlignment="1">
      <alignment horizontal="right"/>
    </xf>
    <xf numFmtId="4" fontId="11" fillId="0" borderId="15" xfId="0" applyNumberFormat="1" applyFont="1" applyBorder="1" applyAlignment="1">
      <alignment horizontal="right"/>
    </xf>
    <xf numFmtId="4" fontId="11" fillId="18" borderId="22" xfId="0" applyNumberFormat="1" applyFont="1" applyFill="1" applyBorder="1" applyAlignment="1">
      <alignment horizontal="right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abSelected="1"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64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48">
        <v>26897169.309999999</v>
      </c>
    </row>
    <row r="12" spans="1:9" ht="15.75" x14ac:dyDescent="0.25">
      <c r="A12" s="8"/>
      <c r="B12" s="8"/>
      <c r="C12" s="8"/>
      <c r="D12" s="8" t="s">
        <v>25</v>
      </c>
      <c r="E12" s="48">
        <v>95890662.620000005</v>
      </c>
    </row>
    <row r="13" spans="1:9" ht="16.5" thickBot="1" x14ac:dyDescent="0.3">
      <c r="A13" s="8"/>
      <c r="B13" s="8"/>
      <c r="C13" s="8"/>
      <c r="D13" s="8" t="s">
        <v>26</v>
      </c>
      <c r="E13" s="41">
        <v>0</v>
      </c>
    </row>
    <row r="14" spans="1:9" ht="15.75" x14ac:dyDescent="0.25">
      <c r="A14" s="8"/>
      <c r="B14" s="8"/>
      <c r="C14" s="8" t="s">
        <v>5</v>
      </c>
      <c r="D14" s="8"/>
      <c r="E14" s="29">
        <f t="shared" ref="E14" si="0">SUM(E11:E13)</f>
        <v>122787831.93000001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48">
        <v>79696071.510000005</v>
      </c>
    </row>
    <row r="17" spans="1:5" ht="15.75" x14ac:dyDescent="0.25">
      <c r="A17" s="8"/>
      <c r="B17" s="8"/>
      <c r="C17" s="8"/>
      <c r="D17" s="8" t="s">
        <v>28</v>
      </c>
      <c r="E17" s="39">
        <v>0</v>
      </c>
    </row>
    <row r="18" spans="1:5" ht="15.75" x14ac:dyDescent="0.25">
      <c r="A18" s="8"/>
      <c r="B18" s="8"/>
      <c r="C18" s="11"/>
      <c r="D18" s="8" t="s">
        <v>29</v>
      </c>
      <c r="E18" s="49">
        <f>8044777.13+2152110.46</f>
        <v>10196887.59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1">SUM(E16:E18)</f>
        <v>89892959.100000009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48">
        <v>836269619.34000003</v>
      </c>
    </row>
    <row r="22" spans="1:5" ht="15.75" x14ac:dyDescent="0.25">
      <c r="A22" s="8"/>
      <c r="B22" s="8"/>
      <c r="C22" s="8" t="s">
        <v>32</v>
      </c>
      <c r="D22" s="8"/>
      <c r="E22" s="42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48">
        <v>8856996.7200000007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1057807407.0900002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0">
        <v>157808897.25</v>
      </c>
    </row>
    <row r="43" spans="1:5" ht="15.75" x14ac:dyDescent="0.25">
      <c r="A43" s="8"/>
      <c r="B43" s="8"/>
      <c r="C43" s="8"/>
      <c r="D43" s="8" t="s">
        <v>12</v>
      </c>
      <c r="E43" s="50">
        <v>53594237.710000001</v>
      </c>
    </row>
    <row r="44" spans="1:5" ht="15.75" x14ac:dyDescent="0.25">
      <c r="A44" s="8"/>
      <c r="B44" s="8"/>
      <c r="C44" s="8"/>
      <c r="D44" s="8" t="s">
        <v>13</v>
      </c>
      <c r="E44" s="50">
        <v>3030674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39">
        <v>0</v>
      </c>
    </row>
    <row r="47" spans="1:5" ht="15.75" x14ac:dyDescent="0.25">
      <c r="A47" s="8"/>
      <c r="B47" s="8"/>
      <c r="C47" s="8"/>
      <c r="D47" s="8" t="s">
        <v>12</v>
      </c>
      <c r="E47" s="39">
        <v>0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0">
        <v>24020009.329999998</v>
      </c>
    </row>
    <row r="51" spans="1:5" ht="15.75" x14ac:dyDescent="0.25">
      <c r="A51" s="8"/>
      <c r="B51" s="8"/>
      <c r="C51" s="8"/>
      <c r="D51" s="8" t="s">
        <v>12</v>
      </c>
      <c r="E51" s="50">
        <v>3058312.4</v>
      </c>
    </row>
    <row r="52" spans="1:5" ht="15.75" x14ac:dyDescent="0.25">
      <c r="A52" s="8"/>
      <c r="B52" s="8"/>
      <c r="C52" s="8"/>
      <c r="D52" s="8" t="s">
        <v>13</v>
      </c>
      <c r="E52" s="44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44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0">
        <v>6946149.6299999999</v>
      </c>
    </row>
    <row r="63" spans="1:5" ht="15.75" x14ac:dyDescent="0.25">
      <c r="A63" s="8"/>
      <c r="B63" s="12"/>
      <c r="C63" s="8"/>
      <c r="D63" s="8" t="s">
        <v>12</v>
      </c>
      <c r="E63" s="50">
        <v>1185897.5900000001</v>
      </c>
    </row>
    <row r="64" spans="1:5" ht="15.75" x14ac:dyDescent="0.25">
      <c r="A64" s="8"/>
      <c r="B64" s="8"/>
      <c r="C64" s="8"/>
      <c r="D64" s="8" t="s">
        <v>13</v>
      </c>
      <c r="E64" s="35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0">
        <f>31643136.27+14190273.39</f>
        <v>45833409.659999996</v>
      </c>
    </row>
    <row r="67" spans="1:5" ht="15.75" x14ac:dyDescent="0.25">
      <c r="A67" s="8"/>
      <c r="B67" s="8"/>
      <c r="C67" s="8"/>
      <c r="D67" s="8" t="s">
        <v>12</v>
      </c>
      <c r="E67" s="50">
        <f>21564197.4+6655320.45</f>
        <v>28219517.849999998</v>
      </c>
    </row>
    <row r="68" spans="1:5" ht="15.75" x14ac:dyDescent="0.25">
      <c r="A68" s="8"/>
      <c r="B68" s="8"/>
      <c r="C68" s="8"/>
      <c r="D68" s="8" t="s">
        <v>13</v>
      </c>
      <c r="E68" s="50">
        <f>711428+272000</f>
        <v>983428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8">
        <v>20265385.170000002</v>
      </c>
    </row>
    <row r="76" spans="1:5" ht="15.75" x14ac:dyDescent="0.25">
      <c r="A76" s="8"/>
      <c r="B76" s="8"/>
      <c r="C76" s="8"/>
      <c r="D76" s="8" t="s">
        <v>49</v>
      </c>
      <c r="E76" s="48">
        <v>21995836.550000001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4">
        <v>0</v>
      </c>
    </row>
    <row r="79" spans="1:5" ht="15.75" x14ac:dyDescent="0.25">
      <c r="A79" s="8"/>
      <c r="B79" s="8"/>
      <c r="C79" s="8"/>
      <c r="D79" s="8" t="s">
        <v>51</v>
      </c>
      <c r="E79" s="39">
        <v>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8">
        <v>95585132.299999997</v>
      </c>
    </row>
    <row r="82" spans="1:9" ht="15.75" x14ac:dyDescent="0.25">
      <c r="A82" s="8"/>
      <c r="B82" s="8"/>
      <c r="C82" s="8"/>
      <c r="D82" s="15" t="s">
        <v>51</v>
      </c>
      <c r="E82" s="48">
        <v>65149665.710000001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8">
        <v>5271368.88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48">
        <v>1244240.52</v>
      </c>
    </row>
    <row r="91" spans="1:9" ht="15.75" x14ac:dyDescent="0.25">
      <c r="A91" s="8"/>
      <c r="B91" s="8"/>
      <c r="C91" s="8"/>
      <c r="D91" s="8" t="s">
        <v>50</v>
      </c>
      <c r="E91" s="48">
        <f>414606466.44+25818056.89</f>
        <v>440424523.32999998</v>
      </c>
    </row>
    <row r="92" spans="1:9" ht="15.75" x14ac:dyDescent="0.25">
      <c r="A92" s="8"/>
      <c r="B92" s="8"/>
      <c r="C92" s="8"/>
      <c r="D92" s="8" t="s">
        <v>51</v>
      </c>
      <c r="E92" s="51">
        <f>38509935.5+390000</f>
        <v>38899935.5</v>
      </c>
    </row>
    <row r="93" spans="1:9" ht="15.75" x14ac:dyDescent="0.25">
      <c r="A93" s="12" t="s">
        <v>60</v>
      </c>
      <c r="D93" s="8"/>
      <c r="E93" s="34">
        <f>SUM(E41:E92)</f>
        <v>1013516621.3800001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9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37">
        <f>2600000+129818.04</f>
        <v>2729818.04</v>
      </c>
    </row>
    <row r="111" spans="1:9" ht="15.75" x14ac:dyDescent="0.25">
      <c r="A111" s="12" t="s">
        <v>59</v>
      </c>
      <c r="E111" s="22">
        <f>SUM(E95:E110)</f>
        <v>2729818.04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1016246439.4200001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EDA-E51F-4ADA-8EBE-287218B179DA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65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2">
        <v>1787532467.6899998</v>
      </c>
    </row>
    <row r="12" spans="1:9" ht="15.75" x14ac:dyDescent="0.25">
      <c r="A12" s="8"/>
      <c r="B12" s="8"/>
      <c r="C12" s="8"/>
      <c r="D12" s="8" t="s">
        <v>25</v>
      </c>
      <c r="E12" s="52">
        <v>2598083335.4199996</v>
      </c>
    </row>
    <row r="13" spans="1:9" ht="15.75" x14ac:dyDescent="0.25">
      <c r="A13" s="8"/>
      <c r="B13" s="8"/>
      <c r="C13" s="8"/>
      <c r="D13" s="8" t="s">
        <v>26</v>
      </c>
      <c r="E13" s="52">
        <v>142197395.67999998</v>
      </c>
    </row>
    <row r="14" spans="1:9" ht="15.75" x14ac:dyDescent="0.25">
      <c r="A14" s="8"/>
      <c r="B14" s="8"/>
      <c r="C14" s="8" t="s">
        <v>5</v>
      </c>
      <c r="D14" s="8"/>
      <c r="E14" s="29">
        <f t="shared" ref="E14" si="0">SUM(E11:E13)</f>
        <v>4527813198.79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2">
        <v>604966124.70000005</v>
      </c>
    </row>
    <row r="17" spans="1:5" ht="15.75" x14ac:dyDescent="0.25">
      <c r="A17" s="8"/>
      <c r="B17" s="8"/>
      <c r="C17" s="8"/>
      <c r="D17" s="8" t="s">
        <v>28</v>
      </c>
      <c r="E17" s="52">
        <v>261168410.00999999</v>
      </c>
    </row>
    <row r="18" spans="1:5" ht="15.75" x14ac:dyDescent="0.25">
      <c r="A18" s="8"/>
      <c r="B18" s="8"/>
      <c r="C18" s="11"/>
      <c r="D18" s="8" t="s">
        <v>29</v>
      </c>
      <c r="E18" s="52">
        <v>119919040.79000001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1">SUM(E16:E18)</f>
        <v>986053575.5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2">
        <v>5544571962</v>
      </c>
    </row>
    <row r="22" spans="1:5" ht="15.75" x14ac:dyDescent="0.25">
      <c r="A22" s="8"/>
      <c r="B22" s="8"/>
      <c r="C22" s="8" t="s">
        <v>32</v>
      </c>
      <c r="D22" s="8"/>
      <c r="E22" s="52">
        <v>1445966.53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52">
        <v>45332521.520000003</v>
      </c>
    </row>
    <row r="25" spans="1:5" ht="15.75" x14ac:dyDescent="0.25">
      <c r="A25" s="8"/>
      <c r="B25" s="8"/>
      <c r="C25" s="8"/>
      <c r="D25" s="8" t="s">
        <v>35</v>
      </c>
      <c r="E25" s="46">
        <v>0</v>
      </c>
    </row>
    <row r="26" spans="1:5" ht="15.75" x14ac:dyDescent="0.25">
      <c r="A26" s="8"/>
      <c r="B26" s="8"/>
      <c r="C26" s="8"/>
      <c r="D26" s="8" t="s">
        <v>36</v>
      </c>
      <c r="E26" s="52">
        <v>764423.73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52">
        <v>462047664</v>
      </c>
    </row>
    <row r="30" spans="1:5" ht="15.75" x14ac:dyDescent="0.25">
      <c r="A30" s="8"/>
      <c r="B30" s="8"/>
      <c r="C30" s="8"/>
      <c r="D30" s="8" t="s">
        <v>40</v>
      </c>
      <c r="E30" s="23">
        <f>1952681672.68+426043646.28+74715057.17+21570283.19</f>
        <v>2475010659.3200002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7">
        <v>2886861.73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14045926833.120001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2">
        <v>695488328.28999996</v>
      </c>
    </row>
    <row r="43" spans="1:5" ht="15.75" x14ac:dyDescent="0.25">
      <c r="A43" s="8"/>
      <c r="B43" s="8"/>
      <c r="C43" s="8"/>
      <c r="D43" s="8" t="s">
        <v>12</v>
      </c>
      <c r="E43" s="52">
        <v>4511798497.7700033</v>
      </c>
    </row>
    <row r="44" spans="1:5" ht="15.75" x14ac:dyDescent="0.25">
      <c r="A44" s="8"/>
      <c r="B44" s="8"/>
      <c r="C44" s="8"/>
      <c r="D44" s="8" t="s">
        <v>13</v>
      </c>
      <c r="E44" s="52">
        <v>37938343.049999997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52">
        <v>67258239.599999994</v>
      </c>
    </row>
    <row r="47" spans="1:5" ht="15.75" x14ac:dyDescent="0.25">
      <c r="A47" s="8"/>
      <c r="B47" s="8"/>
      <c r="C47" s="8"/>
      <c r="D47" s="8" t="s">
        <v>12</v>
      </c>
      <c r="E47" s="52">
        <v>193147611.18000001</v>
      </c>
    </row>
    <row r="48" spans="1:5" ht="15.75" x14ac:dyDescent="0.25">
      <c r="A48" s="8"/>
      <c r="B48" s="8"/>
      <c r="C48" s="8"/>
      <c r="D48" s="8" t="s">
        <v>13</v>
      </c>
      <c r="E48" s="52">
        <v>57786915.689999998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2">
        <v>205139904.89000002</v>
      </c>
    </row>
    <row r="51" spans="1:5" ht="15.75" x14ac:dyDescent="0.25">
      <c r="A51" s="8"/>
      <c r="B51" s="8"/>
      <c r="C51" s="8"/>
      <c r="D51" s="8" t="s">
        <v>12</v>
      </c>
      <c r="E51" s="52">
        <v>221659294.25</v>
      </c>
    </row>
    <row r="52" spans="1:5" ht="15.75" x14ac:dyDescent="0.25">
      <c r="A52" s="8"/>
      <c r="B52" s="8"/>
      <c r="C52" s="8"/>
      <c r="D52" s="8" t="s">
        <v>13</v>
      </c>
      <c r="E52" s="52">
        <v>7365034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52">
        <v>2726497.8499999996</v>
      </c>
    </row>
    <row r="55" spans="1:5" ht="15.75" x14ac:dyDescent="0.25">
      <c r="A55" s="8"/>
      <c r="B55" s="8"/>
      <c r="C55" s="8"/>
      <c r="D55" s="8" t="s">
        <v>12</v>
      </c>
      <c r="E55" s="52">
        <v>4682951.93</v>
      </c>
    </row>
    <row r="56" spans="1:5" ht="15.75" x14ac:dyDescent="0.25">
      <c r="A56" s="8"/>
      <c r="B56" s="8"/>
      <c r="C56" s="13"/>
      <c r="D56" s="8" t="s">
        <v>13</v>
      </c>
      <c r="E56" s="52">
        <v>13995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52">
        <v>36923341.510000005</v>
      </c>
    </row>
    <row r="59" spans="1:5" ht="15.75" x14ac:dyDescent="0.25">
      <c r="A59" s="8"/>
      <c r="B59" s="8"/>
      <c r="C59" s="8"/>
      <c r="D59" s="8" t="s">
        <v>12</v>
      </c>
      <c r="E59" s="52">
        <v>549025134.19000006</v>
      </c>
    </row>
    <row r="60" spans="1:5" ht="15.75" x14ac:dyDescent="0.25">
      <c r="A60" s="8"/>
      <c r="B60" s="8"/>
      <c r="C60" s="8"/>
      <c r="D60" s="8" t="s">
        <v>13</v>
      </c>
      <c r="E60" s="52">
        <v>1561660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2">
        <v>52063463.259999998</v>
      </c>
    </row>
    <row r="63" spans="1:5" ht="15.75" x14ac:dyDescent="0.25">
      <c r="A63" s="8"/>
      <c r="B63" s="12"/>
      <c r="C63" s="8"/>
      <c r="D63" s="8" t="s">
        <v>12</v>
      </c>
      <c r="E63" s="52">
        <v>94344868.850000009</v>
      </c>
    </row>
    <row r="64" spans="1:5" ht="15.75" x14ac:dyDescent="0.25">
      <c r="A64" s="8"/>
      <c r="B64" s="8"/>
      <c r="C64" s="8"/>
      <c r="D64" s="8" t="s">
        <v>13</v>
      </c>
      <c r="E64" s="52">
        <v>565123.77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2">
        <v>268510714.73000002</v>
      </c>
    </row>
    <row r="67" spans="1:5" ht="15.75" x14ac:dyDescent="0.25">
      <c r="A67" s="8"/>
      <c r="B67" s="8"/>
      <c r="C67" s="8"/>
      <c r="D67" s="8" t="s">
        <v>12</v>
      </c>
      <c r="E67" s="52">
        <v>537739307.95000005</v>
      </c>
    </row>
    <row r="68" spans="1:5" ht="15.75" x14ac:dyDescent="0.25">
      <c r="A68" s="8"/>
      <c r="B68" s="8"/>
      <c r="C68" s="8"/>
      <c r="D68" s="8" t="s">
        <v>13</v>
      </c>
      <c r="E68" s="52">
        <v>20707196.079999998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52">
        <v>136153339.56999999</v>
      </c>
    </row>
    <row r="71" spans="1:5" ht="15.75" x14ac:dyDescent="0.25">
      <c r="A71" s="8"/>
      <c r="B71" s="8"/>
      <c r="C71" s="8"/>
      <c r="D71" s="8" t="s">
        <v>12</v>
      </c>
      <c r="E71" s="52">
        <v>1065933217.4599999</v>
      </c>
    </row>
    <row r="72" spans="1:5" ht="15.75" x14ac:dyDescent="0.25">
      <c r="A72" s="8"/>
      <c r="B72" s="8"/>
      <c r="C72" s="8"/>
      <c r="D72" s="8" t="s">
        <v>13</v>
      </c>
      <c r="E72" s="52">
        <v>1817020.0000000005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2">
        <f>360000+8691530.93</f>
        <v>9051530.9299999997</v>
      </c>
    </row>
    <row r="76" spans="1:5" ht="15.75" x14ac:dyDescent="0.25">
      <c r="A76" s="8"/>
      <c r="B76" s="8"/>
      <c r="C76" s="8"/>
      <c r="D76" s="8" t="s">
        <v>49</v>
      </c>
      <c r="E76" s="52">
        <v>118503359.44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2">
        <v>147453294.19999999</v>
      </c>
    </row>
    <row r="79" spans="1:5" ht="15.75" x14ac:dyDescent="0.25">
      <c r="A79" s="8"/>
      <c r="B79" s="8"/>
      <c r="C79" s="8"/>
      <c r="D79" s="8" t="s">
        <v>51</v>
      </c>
      <c r="E79" s="52">
        <v>74052.649999999994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2">
        <v>364485530.03000003</v>
      </c>
    </row>
    <row r="82" spans="1:9" ht="15.75" x14ac:dyDescent="0.25">
      <c r="A82" s="8"/>
      <c r="B82" s="8"/>
      <c r="C82" s="8"/>
      <c r="D82" s="15" t="s">
        <v>51</v>
      </c>
      <c r="E82" s="52">
        <v>432225720.95000005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3">
        <v>4311468.55</v>
      </c>
    </row>
    <row r="88" spans="1:9" ht="15.75" x14ac:dyDescent="0.25">
      <c r="A88" s="8"/>
      <c r="B88" s="8"/>
      <c r="C88" s="8"/>
      <c r="D88" s="8" t="s">
        <v>51</v>
      </c>
      <c r="E88" s="53">
        <v>211890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8">
        <v>0</v>
      </c>
    </row>
    <row r="91" spans="1:9" ht="15.75" x14ac:dyDescent="0.25">
      <c r="A91" s="8"/>
      <c r="B91" s="8"/>
      <c r="C91" s="8"/>
      <c r="D91" s="8" t="s">
        <v>50</v>
      </c>
      <c r="E91" s="45">
        <v>0</v>
      </c>
    </row>
    <row r="92" spans="1:9" ht="15.75" x14ac:dyDescent="0.25">
      <c r="A92" s="8"/>
      <c r="B92" s="8"/>
      <c r="C92" s="8"/>
      <c r="D92" s="8" t="s">
        <v>51</v>
      </c>
      <c r="E92" s="45">
        <v>0</v>
      </c>
    </row>
    <row r="93" spans="1:9" ht="15.75" x14ac:dyDescent="0.25">
      <c r="A93" s="12" t="s">
        <v>60</v>
      </c>
      <c r="D93" s="8"/>
      <c r="E93" s="34">
        <f>SUM(E41:E92)</f>
        <v>9846666847.6200066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6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8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45">
        <v>0</v>
      </c>
    </row>
    <row r="111" spans="1:9" ht="15.75" x14ac:dyDescent="0.25">
      <c r="A111" s="12" t="s">
        <v>59</v>
      </c>
      <c r="E111" s="2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9846666847.6200066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7E2F-6921-492A-994A-2D9F2EE4CA90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66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4">
        <v>40457021.939999998</v>
      </c>
    </row>
    <row r="12" spans="1:9" ht="15.75" x14ac:dyDescent="0.25">
      <c r="A12" s="8"/>
      <c r="B12" s="8"/>
      <c r="C12" s="8"/>
      <c r="D12" s="8" t="s">
        <v>25</v>
      </c>
      <c r="E12" s="54">
        <v>32251742.309999999</v>
      </c>
    </row>
    <row r="13" spans="1:9" ht="15.75" x14ac:dyDescent="0.25">
      <c r="A13" s="8"/>
      <c r="B13" s="8"/>
      <c r="C13" s="8"/>
      <c r="D13" s="8" t="s">
        <v>26</v>
      </c>
      <c r="E13" s="54">
        <v>5575675</v>
      </c>
    </row>
    <row r="14" spans="1:9" ht="15.75" x14ac:dyDescent="0.25">
      <c r="A14" s="8"/>
      <c r="B14" s="8"/>
      <c r="C14" s="8" t="s">
        <v>5</v>
      </c>
      <c r="D14" s="8"/>
      <c r="E14" s="29">
        <f t="shared" ref="E14" si="0">SUM(E11:E13)</f>
        <v>78284439.25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4">
        <v>25108741.98</v>
      </c>
    </row>
    <row r="17" spans="1:5" ht="15.75" x14ac:dyDescent="0.25">
      <c r="A17" s="8"/>
      <c r="B17" s="8"/>
      <c r="C17" s="8"/>
      <c r="D17" s="8" t="s">
        <v>28</v>
      </c>
      <c r="E17" s="54">
        <v>29082101.59</v>
      </c>
    </row>
    <row r="18" spans="1:5" ht="15.75" x14ac:dyDescent="0.25">
      <c r="A18" s="8"/>
      <c r="B18" s="8"/>
      <c r="C18" s="11"/>
      <c r="D18" s="8" t="s">
        <v>29</v>
      </c>
      <c r="E18" s="55">
        <v>932472.66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1">SUM(E16:E18)</f>
        <v>55123316.229999997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4">
        <v>731192574</v>
      </c>
    </row>
    <row r="22" spans="1:5" ht="15.75" x14ac:dyDescent="0.25">
      <c r="A22" s="8"/>
      <c r="B22" s="8"/>
      <c r="C22" s="8" t="s">
        <v>32</v>
      </c>
      <c r="D22" s="8"/>
      <c r="E22" s="54">
        <v>79194.240000000005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46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46">
        <v>0</v>
      </c>
    </row>
    <row r="30" spans="1:5" ht="15.75" x14ac:dyDescent="0.25">
      <c r="A30" s="8"/>
      <c r="B30" s="8"/>
      <c r="C30" s="8"/>
      <c r="D30" s="8" t="s">
        <v>40</v>
      </c>
      <c r="E30" s="56">
        <v>60932715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7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925612238.72000003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4">
        <v>188772789.43000001</v>
      </c>
    </row>
    <row r="43" spans="1:5" ht="15.75" x14ac:dyDescent="0.25">
      <c r="A43" s="8"/>
      <c r="B43" s="8"/>
      <c r="C43" s="8"/>
      <c r="D43" s="8" t="s">
        <v>12</v>
      </c>
      <c r="E43" s="57">
        <v>167351232.97</v>
      </c>
    </row>
    <row r="44" spans="1:5" ht="15.75" x14ac:dyDescent="0.25">
      <c r="A44" s="8"/>
      <c r="B44" s="8"/>
      <c r="C44" s="8"/>
      <c r="D44" s="8" t="s">
        <v>13</v>
      </c>
      <c r="E44" s="57">
        <v>9808427.7699999996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54">
        <v>1479027.28</v>
      </c>
    </row>
    <row r="47" spans="1:5" ht="15.75" x14ac:dyDescent="0.25">
      <c r="A47" s="8"/>
      <c r="B47" s="8"/>
      <c r="C47" s="8"/>
      <c r="D47" s="8" t="s">
        <v>12</v>
      </c>
      <c r="E47" s="54">
        <v>12536147.699999999</v>
      </c>
    </row>
    <row r="48" spans="1:5" ht="15.75" x14ac:dyDescent="0.25">
      <c r="A48" s="8"/>
      <c r="B48" s="8"/>
      <c r="C48" s="8"/>
      <c r="D48" s="8" t="s">
        <v>13</v>
      </c>
      <c r="E48" s="54">
        <v>1199543.69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4">
        <v>44055251.899999999</v>
      </c>
    </row>
    <row r="51" spans="1:5" ht="15.75" x14ac:dyDescent="0.25">
      <c r="A51" s="8"/>
      <c r="B51" s="8"/>
      <c r="C51" s="8"/>
      <c r="D51" s="8" t="s">
        <v>12</v>
      </c>
      <c r="E51" s="57">
        <v>99476518.329999998</v>
      </c>
    </row>
    <row r="52" spans="1:5" ht="15.75" x14ac:dyDescent="0.25">
      <c r="A52" s="8"/>
      <c r="B52" s="8"/>
      <c r="C52" s="8"/>
      <c r="D52" s="8" t="s">
        <v>13</v>
      </c>
      <c r="E52" s="57">
        <v>7756450.5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54">
        <v>24000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45">
        <v>0</v>
      </c>
    </row>
    <row r="59" spans="1:5" ht="15.75" x14ac:dyDescent="0.25">
      <c r="A59" s="8"/>
      <c r="B59" s="8"/>
      <c r="C59" s="8"/>
      <c r="D59" s="8" t="s">
        <v>12</v>
      </c>
      <c r="E59" s="45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7">
        <v>10197597.91</v>
      </c>
    </row>
    <row r="63" spans="1:5" ht="15.75" x14ac:dyDescent="0.25">
      <c r="A63" s="8"/>
      <c r="B63" s="12"/>
      <c r="C63" s="8"/>
      <c r="D63" s="8" t="s">
        <v>12</v>
      </c>
      <c r="E63" s="57">
        <v>9458069.8300000001</v>
      </c>
    </row>
    <row r="64" spans="1:5" ht="15.75" x14ac:dyDescent="0.25">
      <c r="A64" s="8"/>
      <c r="B64" s="8"/>
      <c r="C64" s="8"/>
      <c r="D64" s="8" t="s">
        <v>13</v>
      </c>
      <c r="E64" s="35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4">
        <v>64972043.659999996</v>
      </c>
    </row>
    <row r="67" spans="1:5" ht="15.75" x14ac:dyDescent="0.25">
      <c r="A67" s="8"/>
      <c r="B67" s="8"/>
      <c r="C67" s="8"/>
      <c r="D67" s="8" t="s">
        <v>12</v>
      </c>
      <c r="E67" s="58">
        <v>67221694.810000002</v>
      </c>
    </row>
    <row r="68" spans="1:5" ht="15.75" x14ac:dyDescent="0.25">
      <c r="A68" s="8"/>
      <c r="B68" s="8"/>
      <c r="C68" s="8"/>
      <c r="D68" s="8" t="s">
        <v>13</v>
      </c>
      <c r="E68" s="57">
        <v>3098885.13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5">
        <v>0</v>
      </c>
    </row>
    <row r="76" spans="1:5" ht="15.75" x14ac:dyDescent="0.25">
      <c r="A76" s="8"/>
      <c r="B76" s="8"/>
      <c r="C76" s="8"/>
      <c r="D76" s="8" t="s">
        <v>49</v>
      </c>
      <c r="E76" s="45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4">
        <v>31288736.550000001</v>
      </c>
    </row>
    <row r="79" spans="1:5" ht="15.75" x14ac:dyDescent="0.25">
      <c r="A79" s="8"/>
      <c r="B79" s="8"/>
      <c r="C79" s="8"/>
      <c r="D79" s="8" t="s">
        <v>51</v>
      </c>
      <c r="E79" s="54">
        <v>7187524.4100000001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4">
        <v>48262212.240000002</v>
      </c>
    </row>
    <row r="82" spans="1:9" ht="15.75" x14ac:dyDescent="0.25">
      <c r="A82" s="8"/>
      <c r="B82" s="8"/>
      <c r="C82" s="8"/>
      <c r="D82" s="15" t="s">
        <v>51</v>
      </c>
      <c r="E82" s="54">
        <v>103855686.14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5">
        <v>0</v>
      </c>
    </row>
    <row r="88" spans="1:9" ht="15.75" x14ac:dyDescent="0.25">
      <c r="A88" s="8"/>
      <c r="B88" s="8"/>
      <c r="C88" s="8"/>
      <c r="D88" s="8" t="s">
        <v>51</v>
      </c>
      <c r="E88" s="45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54">
        <v>5053844</v>
      </c>
    </row>
    <row r="91" spans="1:9" ht="15.75" x14ac:dyDescent="0.25">
      <c r="A91" s="8"/>
      <c r="B91" s="8"/>
      <c r="C91" s="8"/>
      <c r="D91" s="8" t="s">
        <v>50</v>
      </c>
      <c r="E91" s="54">
        <v>275016.40000000002</v>
      </c>
    </row>
    <row r="92" spans="1:9" ht="15.75" x14ac:dyDescent="0.25">
      <c r="A92" s="8"/>
      <c r="B92" s="8"/>
      <c r="C92" s="8"/>
      <c r="D92" s="8" t="s">
        <v>51</v>
      </c>
      <c r="E92" s="54">
        <v>11917815.779999999</v>
      </c>
    </row>
    <row r="93" spans="1:9" ht="15.75" x14ac:dyDescent="0.25">
      <c r="A93" s="12" t="s">
        <v>60</v>
      </c>
      <c r="D93" s="8"/>
      <c r="E93" s="34">
        <f>SUM(E41:E92)</f>
        <v>895248516.42999983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5">
        <v>132042853.56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6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8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55">
        <v>1631037.61</v>
      </c>
    </row>
    <row r="111" spans="1:9" ht="15.75" x14ac:dyDescent="0.25">
      <c r="A111" s="12" t="s">
        <v>59</v>
      </c>
      <c r="E111" s="22">
        <f>SUM(E95:E110)</f>
        <v>133673891.17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1028922407.5999998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9B9-B218-4FFB-B4D4-8EC300B4DA81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67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9">
        <v>82807111.170000002</v>
      </c>
    </row>
    <row r="12" spans="1:9" ht="15.75" x14ac:dyDescent="0.25">
      <c r="A12" s="8"/>
      <c r="B12" s="8"/>
      <c r="C12" s="8"/>
      <c r="D12" s="8" t="s">
        <v>25</v>
      </c>
      <c r="E12" s="59">
        <v>174254524.09999999</v>
      </c>
    </row>
    <row r="13" spans="1:9" ht="15.75" x14ac:dyDescent="0.25">
      <c r="A13" s="8"/>
      <c r="B13" s="8"/>
      <c r="C13" s="8"/>
      <c r="D13" s="8" t="s">
        <v>26</v>
      </c>
      <c r="E13" s="60">
        <v>12455042.66</v>
      </c>
    </row>
    <row r="14" spans="1:9" ht="15.75" x14ac:dyDescent="0.25">
      <c r="A14" s="8"/>
      <c r="B14" s="8"/>
      <c r="C14" s="8" t="s">
        <v>5</v>
      </c>
      <c r="D14" s="8"/>
      <c r="E14" s="29">
        <f t="shared" ref="E14" si="0">SUM(E11:E13)</f>
        <v>269516677.93000001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9">
        <v>47059884.189999998</v>
      </c>
    </row>
    <row r="17" spans="1:5" ht="15.75" x14ac:dyDescent="0.25">
      <c r="A17" s="8"/>
      <c r="B17" s="8"/>
      <c r="C17" s="8"/>
      <c r="D17" s="8" t="s">
        <v>28</v>
      </c>
      <c r="E17" s="59">
        <v>70689542.269999996</v>
      </c>
    </row>
    <row r="18" spans="1:5" ht="15.75" x14ac:dyDescent="0.25">
      <c r="A18" s="8"/>
      <c r="B18" s="8"/>
      <c r="C18" s="11"/>
      <c r="D18" s="8" t="s">
        <v>29</v>
      </c>
      <c r="E18" s="60">
        <v>690591.77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1">SUM(E16:E18)</f>
        <v>118440018.22999999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61">
        <v>829672451</v>
      </c>
    </row>
    <row r="22" spans="1:5" ht="15.75" x14ac:dyDescent="0.25">
      <c r="A22" s="8"/>
      <c r="B22" s="8"/>
      <c r="C22" s="8" t="s">
        <v>32</v>
      </c>
      <c r="D22" s="8"/>
      <c r="E22" s="61">
        <v>218580.68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62">
        <v>588344.53</v>
      </c>
    </row>
    <row r="25" spans="1:5" ht="15.75" x14ac:dyDescent="0.25">
      <c r="A25" s="8"/>
      <c r="B25" s="8"/>
      <c r="C25" s="8"/>
      <c r="D25" s="8" t="s">
        <v>35</v>
      </c>
      <c r="E25" s="46">
        <v>0</v>
      </c>
    </row>
    <row r="26" spans="1:5" ht="15.75" x14ac:dyDescent="0.25">
      <c r="A26" s="8"/>
      <c r="B26" s="8"/>
      <c r="C26" s="8"/>
      <c r="D26" s="8" t="s">
        <v>36</v>
      </c>
      <c r="E26" s="63">
        <v>131344.5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63">
        <v>69139371</v>
      </c>
    </row>
    <row r="30" spans="1:5" ht="15.75" x14ac:dyDescent="0.25">
      <c r="A30" s="8"/>
      <c r="B30" s="8"/>
      <c r="C30" s="8"/>
      <c r="D30" s="8" t="s">
        <v>40</v>
      </c>
      <c r="E30" s="63">
        <v>9681863.7899999991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7">
        <v>0</v>
      </c>
    </row>
    <row r="36" spans="1:5" ht="15.75" x14ac:dyDescent="0.25">
      <c r="A36" s="8"/>
      <c r="B36" s="8" t="s">
        <v>46</v>
      </c>
      <c r="C36" s="8"/>
      <c r="D36" s="8"/>
      <c r="E36" s="62">
        <v>109938877.03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1407327528.6899998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9">
        <v>204640001.96000001</v>
      </c>
    </row>
    <row r="43" spans="1:5" ht="15.75" x14ac:dyDescent="0.25">
      <c r="A43" s="8"/>
      <c r="B43" s="8"/>
      <c r="C43" s="8"/>
      <c r="D43" s="8" t="s">
        <v>12</v>
      </c>
      <c r="E43" s="59">
        <v>265611902.5</v>
      </c>
    </row>
    <row r="44" spans="1:5" ht="15.75" x14ac:dyDescent="0.25">
      <c r="A44" s="8"/>
      <c r="B44" s="8"/>
      <c r="C44" s="8"/>
      <c r="D44" s="8" t="s">
        <v>13</v>
      </c>
      <c r="E44" s="59">
        <v>13340459.449999999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59">
        <v>10367547.189999999</v>
      </c>
    </row>
    <row r="47" spans="1:5" ht="15.75" x14ac:dyDescent="0.25">
      <c r="A47" s="8"/>
      <c r="B47" s="8"/>
      <c r="C47" s="8"/>
      <c r="D47" s="8" t="s">
        <v>12</v>
      </c>
      <c r="E47" s="59">
        <v>9947934.2599999998</v>
      </c>
    </row>
    <row r="48" spans="1:5" ht="15.75" x14ac:dyDescent="0.25">
      <c r="A48" s="8"/>
      <c r="B48" s="8"/>
      <c r="C48" s="8"/>
      <c r="D48" s="8" t="s">
        <v>13</v>
      </c>
      <c r="E48" s="59">
        <v>11250063.34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9">
        <v>34965524.340000004</v>
      </c>
    </row>
    <row r="51" spans="1:5" ht="15.75" x14ac:dyDescent="0.25">
      <c r="A51" s="8"/>
      <c r="B51" s="8"/>
      <c r="C51" s="8"/>
      <c r="D51" s="8" t="s">
        <v>12</v>
      </c>
      <c r="E51" s="59">
        <v>23186294.420000002</v>
      </c>
    </row>
    <row r="52" spans="1:5" ht="15.75" x14ac:dyDescent="0.25">
      <c r="A52" s="8"/>
      <c r="B52" s="8"/>
      <c r="C52" s="8"/>
      <c r="D52" s="8" t="s">
        <v>13</v>
      </c>
      <c r="E52" s="59">
        <v>348580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45">
        <v>0</v>
      </c>
    </row>
    <row r="59" spans="1:5" ht="15.75" x14ac:dyDescent="0.25">
      <c r="A59" s="8"/>
      <c r="B59" s="8"/>
      <c r="C59" s="8"/>
      <c r="D59" s="8" t="s">
        <v>12</v>
      </c>
      <c r="E59" s="45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9">
        <v>13904995.140000001</v>
      </c>
    </row>
    <row r="63" spans="1:5" ht="15.75" x14ac:dyDescent="0.25">
      <c r="A63" s="8"/>
      <c r="B63" s="12"/>
      <c r="C63" s="8"/>
      <c r="D63" s="8" t="s">
        <v>12</v>
      </c>
      <c r="E63" s="59">
        <v>20549166.859999999</v>
      </c>
    </row>
    <row r="64" spans="1:5" ht="15.75" x14ac:dyDescent="0.25">
      <c r="A64" s="8"/>
      <c r="B64" s="8"/>
      <c r="C64" s="8"/>
      <c r="D64" s="8" t="s">
        <v>13</v>
      </c>
      <c r="E64" s="64">
        <v>305947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9">
        <v>57639325.990000002</v>
      </c>
    </row>
    <row r="67" spans="1:5" ht="15.75" x14ac:dyDescent="0.25">
      <c r="A67" s="8"/>
      <c r="B67" s="8"/>
      <c r="C67" s="8"/>
      <c r="D67" s="8" t="s">
        <v>12</v>
      </c>
      <c r="E67" s="59">
        <v>126431872.45999999</v>
      </c>
    </row>
    <row r="68" spans="1:5" ht="15.75" x14ac:dyDescent="0.25">
      <c r="A68" s="8"/>
      <c r="B68" s="8"/>
      <c r="C68" s="8"/>
      <c r="D68" s="8" t="s">
        <v>13</v>
      </c>
      <c r="E68" s="59">
        <v>21774689.079999998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9">
        <v>11836409.24</v>
      </c>
    </row>
    <row r="76" spans="1:5" ht="15.75" x14ac:dyDescent="0.25">
      <c r="A76" s="8"/>
      <c r="B76" s="8"/>
      <c r="C76" s="8"/>
      <c r="D76" s="8" t="s">
        <v>49</v>
      </c>
      <c r="E76" s="59">
        <v>31590157.390000001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9">
        <v>39277024.950000003</v>
      </c>
    </row>
    <row r="79" spans="1:5" ht="15.75" x14ac:dyDescent="0.25">
      <c r="A79" s="8"/>
      <c r="B79" s="8"/>
      <c r="C79" s="8"/>
      <c r="D79" s="8" t="s">
        <v>51</v>
      </c>
      <c r="E79" s="59">
        <v>2204451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5">
        <v>0</v>
      </c>
    </row>
    <row r="82" spans="1:9" ht="15.75" x14ac:dyDescent="0.25">
      <c r="A82" s="8"/>
      <c r="B82" s="8"/>
      <c r="C82" s="8"/>
      <c r="D82" s="15" t="s">
        <v>51</v>
      </c>
      <c r="E82" s="59">
        <v>94991420.939999998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5">
        <v>0</v>
      </c>
    </row>
    <row r="88" spans="1:9" ht="15.75" x14ac:dyDescent="0.25">
      <c r="A88" s="8"/>
      <c r="B88" s="8"/>
      <c r="C88" s="8"/>
      <c r="D88" s="8" t="s">
        <v>51</v>
      </c>
      <c r="E88" s="45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8">
        <v>0</v>
      </c>
    </row>
    <row r="91" spans="1:9" ht="15.75" x14ac:dyDescent="0.25">
      <c r="A91" s="8"/>
      <c r="B91" s="8"/>
      <c r="C91" s="8"/>
      <c r="D91" s="8" t="s">
        <v>50</v>
      </c>
      <c r="E91" s="45">
        <f>2120000+28440000+589491.62+52758166.26+9807349.49</f>
        <v>93715007.36999999</v>
      </c>
    </row>
    <row r="92" spans="1:9" ht="15.75" x14ac:dyDescent="0.25">
      <c r="A92" s="8"/>
      <c r="B92" s="8"/>
      <c r="C92" s="8"/>
      <c r="D92" s="8" t="s">
        <v>51</v>
      </c>
      <c r="E92" s="45">
        <v>0</v>
      </c>
    </row>
    <row r="93" spans="1:9" ht="15.75" x14ac:dyDescent="0.25">
      <c r="A93" s="12" t="s">
        <v>60</v>
      </c>
      <c r="D93" s="8"/>
      <c r="E93" s="34">
        <f>SUM(E41:E92)</f>
        <v>1087878774.8799999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5">
        <v>36673735.869999997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65">
        <v>6052718.6000000006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65">
        <v>14950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65">
        <v>52700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65">
        <v>65621536.899999999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66">
        <v>49787929.079999998</v>
      </c>
    </row>
    <row r="111" spans="1:9" ht="15.75" x14ac:dyDescent="0.25">
      <c r="A111" s="12" t="s">
        <v>59</v>
      </c>
      <c r="E111" s="22">
        <f>SUM(E95:E110)</f>
        <v>158203570.44999999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1246082345.3299999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D2DF-E051-4277-93AB-C7AB36FD6A7D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67">
        <v>22212195.280000001</v>
      </c>
    </row>
    <row r="12" spans="1:9" ht="15.75" x14ac:dyDescent="0.25">
      <c r="A12" s="8"/>
      <c r="B12" s="8"/>
      <c r="C12" s="8"/>
      <c r="D12" s="8" t="s">
        <v>25</v>
      </c>
      <c r="E12" s="67">
        <v>47987494.75</v>
      </c>
    </row>
    <row r="13" spans="1:9" ht="15.75" x14ac:dyDescent="0.25">
      <c r="A13" s="8"/>
      <c r="B13" s="8"/>
      <c r="C13" s="8"/>
      <c r="D13" s="8" t="s">
        <v>26</v>
      </c>
      <c r="E13" s="68">
        <v>6102391.3300000001</v>
      </c>
    </row>
    <row r="14" spans="1:9" ht="15.75" x14ac:dyDescent="0.25">
      <c r="A14" s="8"/>
      <c r="B14" s="8"/>
      <c r="C14" s="8" t="s">
        <v>5</v>
      </c>
      <c r="D14" s="8"/>
      <c r="E14" s="29">
        <f t="shared" ref="E14" si="0">SUM(E11:E13)</f>
        <v>76302081.359999999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67">
        <v>14982533.119999999</v>
      </c>
    </row>
    <row r="17" spans="1:5" ht="15.75" x14ac:dyDescent="0.25">
      <c r="A17" s="8"/>
      <c r="B17" s="8"/>
      <c r="C17" s="8"/>
      <c r="D17" s="8" t="s">
        <v>28</v>
      </c>
      <c r="E17" s="67">
        <v>24408064.73</v>
      </c>
    </row>
    <row r="18" spans="1:5" ht="15.75" x14ac:dyDescent="0.25">
      <c r="A18" s="8"/>
      <c r="B18" s="8"/>
      <c r="C18" s="11"/>
      <c r="D18" s="8" t="s">
        <v>29</v>
      </c>
      <c r="E18" s="68">
        <v>14232176.67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1">SUM(E16:E18)</f>
        <v>53622774.520000003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67">
        <v>1129121363</v>
      </c>
    </row>
    <row r="22" spans="1:5" ht="15.75" x14ac:dyDescent="0.25">
      <c r="A22" s="8"/>
      <c r="B22" s="8"/>
      <c r="C22" s="8" t="s">
        <v>32</v>
      </c>
      <c r="D22" s="8"/>
      <c r="E22" s="67">
        <v>97058.97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46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67">
        <v>629845.30000000005</v>
      </c>
    </row>
    <row r="30" spans="1:5" ht="15.75" x14ac:dyDescent="0.25">
      <c r="A30" s="8"/>
      <c r="B30" s="8"/>
      <c r="C30" s="8"/>
      <c r="D30" s="8" t="s">
        <v>40</v>
      </c>
      <c r="E30" s="67">
        <v>93849442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7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1353622565.1500001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67">
        <v>158910953.81999999</v>
      </c>
    </row>
    <row r="43" spans="1:5" ht="15.75" x14ac:dyDescent="0.25">
      <c r="A43" s="8"/>
      <c r="B43" s="8"/>
      <c r="C43" s="8"/>
      <c r="D43" s="8" t="s">
        <v>12</v>
      </c>
      <c r="E43" s="67">
        <v>723045690.67999995</v>
      </c>
    </row>
    <row r="44" spans="1:5" ht="15.75" x14ac:dyDescent="0.25">
      <c r="A44" s="8"/>
      <c r="B44" s="8"/>
      <c r="C44" s="8"/>
      <c r="D44" s="8" t="s">
        <v>13</v>
      </c>
      <c r="E44" s="67">
        <v>106422416.90000001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23">
        <v>0</v>
      </c>
    </row>
    <row r="47" spans="1:5" ht="15.75" x14ac:dyDescent="0.25">
      <c r="A47" s="8"/>
      <c r="B47" s="8"/>
      <c r="C47" s="8"/>
      <c r="D47" s="8" t="s">
        <v>12</v>
      </c>
      <c r="E47" s="67">
        <v>13776657.369999999</v>
      </c>
    </row>
    <row r="48" spans="1:5" ht="15.75" x14ac:dyDescent="0.25">
      <c r="A48" s="8"/>
      <c r="B48" s="8"/>
      <c r="C48" s="8"/>
      <c r="D48" s="8" t="s">
        <v>13</v>
      </c>
      <c r="E48" s="67">
        <v>3083498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67">
        <v>42301817.579999998</v>
      </c>
    </row>
    <row r="51" spans="1:5" ht="15.75" x14ac:dyDescent="0.25">
      <c r="A51" s="8"/>
      <c r="B51" s="8"/>
      <c r="C51" s="8"/>
      <c r="D51" s="8" t="s">
        <v>12</v>
      </c>
      <c r="E51" s="67">
        <v>24774166.670000002</v>
      </c>
    </row>
    <row r="52" spans="1:5" ht="15.75" x14ac:dyDescent="0.25">
      <c r="A52" s="8"/>
      <c r="B52" s="8"/>
      <c r="C52" s="8"/>
      <c r="D52" s="8" t="s">
        <v>13</v>
      </c>
      <c r="E52" s="67">
        <v>5715828.5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7">
        <v>1934976.26</v>
      </c>
    </row>
    <row r="55" spans="1:5" ht="15.75" x14ac:dyDescent="0.25">
      <c r="A55" s="8"/>
      <c r="B55" s="8"/>
      <c r="C55" s="8"/>
      <c r="D55" s="8" t="s">
        <v>12</v>
      </c>
      <c r="E55" s="67">
        <v>304976.7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45">
        <v>0</v>
      </c>
    </row>
    <row r="59" spans="1:5" ht="15.75" x14ac:dyDescent="0.25">
      <c r="A59" s="8"/>
      <c r="B59" s="8"/>
      <c r="C59" s="8"/>
      <c r="D59" s="8" t="s">
        <v>12</v>
      </c>
      <c r="E59" s="45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67">
        <v>5671400.9800000004</v>
      </c>
    </row>
    <row r="63" spans="1:5" ht="15.75" x14ac:dyDescent="0.25">
      <c r="A63" s="8"/>
      <c r="B63" s="12"/>
      <c r="C63" s="8"/>
      <c r="D63" s="8" t="s">
        <v>12</v>
      </c>
      <c r="E63" s="67">
        <v>205317.55</v>
      </c>
    </row>
    <row r="64" spans="1:5" ht="15.75" x14ac:dyDescent="0.25">
      <c r="A64" s="8"/>
      <c r="B64" s="8"/>
      <c r="C64" s="8"/>
      <c r="D64" s="8" t="s">
        <v>13</v>
      </c>
      <c r="E64" s="35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67">
        <v>55882912.280000001</v>
      </c>
    </row>
    <row r="67" spans="1:5" ht="15.75" x14ac:dyDescent="0.25">
      <c r="A67" s="8"/>
      <c r="B67" s="8"/>
      <c r="C67" s="8"/>
      <c r="D67" s="8" t="s">
        <v>12</v>
      </c>
      <c r="E67" s="67">
        <v>14775896.130000001</v>
      </c>
    </row>
    <row r="68" spans="1:5" ht="15.75" x14ac:dyDescent="0.25">
      <c r="A68" s="8"/>
      <c r="B68" s="8"/>
      <c r="C68" s="8"/>
      <c r="D68" s="8" t="s">
        <v>13</v>
      </c>
      <c r="E68" s="67">
        <v>640900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5">
        <v>0</v>
      </c>
    </row>
    <row r="76" spans="1:5" ht="15.75" x14ac:dyDescent="0.25">
      <c r="A76" s="8"/>
      <c r="B76" s="8"/>
      <c r="C76" s="8"/>
      <c r="D76" s="8" t="s">
        <v>49</v>
      </c>
      <c r="E76" s="67">
        <v>45651806.189999998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67">
        <v>51890423.799999997</v>
      </c>
    </row>
    <row r="79" spans="1:5" ht="15.75" x14ac:dyDescent="0.25">
      <c r="A79" s="8"/>
      <c r="B79" s="8"/>
      <c r="C79" s="8"/>
      <c r="D79" s="8" t="s">
        <v>51</v>
      </c>
      <c r="E79" s="67">
        <v>2937726.02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67">
        <v>75275017.010000005</v>
      </c>
    </row>
    <row r="82" spans="1:9" ht="15.75" x14ac:dyDescent="0.25">
      <c r="A82" s="8"/>
      <c r="B82" s="8"/>
      <c r="C82" s="8"/>
      <c r="D82" s="15" t="s">
        <v>51</v>
      </c>
      <c r="E82" s="67">
        <v>79996526.829999998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67">
        <v>9230324.2100000009</v>
      </c>
    </row>
    <row r="88" spans="1:9" ht="15.75" x14ac:dyDescent="0.25">
      <c r="A88" s="8"/>
      <c r="B88" s="8"/>
      <c r="C88" s="8"/>
      <c r="D88" s="8" t="s">
        <v>51</v>
      </c>
      <c r="E88" s="45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67">
        <v>18174973.690000001</v>
      </c>
    </row>
    <row r="91" spans="1:9" ht="15.75" x14ac:dyDescent="0.25">
      <c r="A91" s="8"/>
      <c r="B91" s="8"/>
      <c r="C91" s="8"/>
      <c r="D91" s="8" t="s">
        <v>50</v>
      </c>
      <c r="E91" s="67">
        <v>2628573.96</v>
      </c>
    </row>
    <row r="92" spans="1:9" ht="15.75" x14ac:dyDescent="0.25">
      <c r="A92" s="8"/>
      <c r="B92" s="8"/>
      <c r="C92" s="8"/>
      <c r="D92" s="8" t="s">
        <v>51</v>
      </c>
      <c r="E92" s="45">
        <v>0</v>
      </c>
    </row>
    <row r="93" spans="1:9" ht="15.75" x14ac:dyDescent="0.25">
      <c r="A93" s="12" t="s">
        <v>60</v>
      </c>
      <c r="D93" s="8"/>
      <c r="E93" s="34">
        <f>SUM(E41:E92)</f>
        <v>1443232781.1300001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7">
        <v>1225335.6399999999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6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8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69">
        <v>27779151.890000001</v>
      </c>
    </row>
    <row r="111" spans="1:9" ht="15.75" x14ac:dyDescent="0.25">
      <c r="A111" s="12" t="s">
        <v>59</v>
      </c>
      <c r="E111" s="22">
        <f>SUM(E95:E110)</f>
        <v>29004487.530000001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1472237268.6600001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712B-5FD4-4158-B8CC-8666A2A98AB3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69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1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0" t="s">
        <v>2</v>
      </c>
      <c r="B6" s="70"/>
      <c r="C6" s="70"/>
      <c r="D6" s="70"/>
      <c r="E6" s="72" t="s">
        <v>3</v>
      </c>
    </row>
    <row r="7" spans="1:9" ht="15" customHeight="1" x14ac:dyDescent="0.25">
      <c r="A7" s="70"/>
      <c r="B7" s="70"/>
      <c r="C7" s="70"/>
      <c r="D7" s="70"/>
      <c r="E7" s="7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45">
        <v>190262643.19999999</v>
      </c>
    </row>
    <row r="12" spans="1:9" ht="15.75" x14ac:dyDescent="0.25">
      <c r="A12" s="8"/>
      <c r="B12" s="8"/>
      <c r="C12" s="8"/>
      <c r="D12" s="8" t="s">
        <v>25</v>
      </c>
      <c r="E12" s="45">
        <v>336968199.14999998</v>
      </c>
    </row>
    <row r="13" spans="1:9" ht="15.75" x14ac:dyDescent="0.25">
      <c r="A13" s="8"/>
      <c r="B13" s="8"/>
      <c r="C13" s="8"/>
      <c r="D13" s="8" t="s">
        <v>26</v>
      </c>
      <c r="E13" s="45">
        <v>18118371.710000001</v>
      </c>
    </row>
    <row r="14" spans="1:9" ht="15.75" x14ac:dyDescent="0.25">
      <c r="A14" s="8"/>
      <c r="B14" s="8"/>
      <c r="C14" s="8" t="s">
        <v>5</v>
      </c>
      <c r="D14" s="8"/>
      <c r="E14" s="29">
        <f t="shared" ref="E14" si="0">SUM(E11:E13)</f>
        <v>545349214.05999994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45">
        <v>132959665.92</v>
      </c>
    </row>
    <row r="17" spans="1:5" ht="15.75" x14ac:dyDescent="0.25">
      <c r="A17" s="8"/>
      <c r="B17" s="8"/>
      <c r="C17" s="8"/>
      <c r="D17" s="8" t="s">
        <v>28</v>
      </c>
      <c r="E17" s="45">
        <v>107509088.38</v>
      </c>
    </row>
    <row r="18" spans="1:5" ht="15.75" x14ac:dyDescent="0.25">
      <c r="A18" s="8"/>
      <c r="B18" s="8"/>
      <c r="C18" s="11"/>
      <c r="D18" s="8" t="s">
        <v>29</v>
      </c>
      <c r="E18" s="45">
        <v>5909893.2699999996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1">SUM(E16:E18)</f>
        <v>246378647.57000002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45">
        <v>912830911</v>
      </c>
    </row>
    <row r="22" spans="1:5" ht="15.75" x14ac:dyDescent="0.25">
      <c r="A22" s="8"/>
      <c r="B22" s="8"/>
      <c r="C22" s="8" t="s">
        <v>32</v>
      </c>
      <c r="D22" s="8"/>
      <c r="E22" s="45">
        <v>469160.36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46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46">
        <v>76094686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7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1781122618.99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45">
        <v>280741141.02999997</v>
      </c>
    </row>
    <row r="43" spans="1:5" ht="15.75" x14ac:dyDescent="0.25">
      <c r="A43" s="8"/>
      <c r="B43" s="8"/>
      <c r="C43" s="8"/>
      <c r="D43" s="8" t="s">
        <v>12</v>
      </c>
      <c r="E43" s="45">
        <v>421123969.77999997</v>
      </c>
    </row>
    <row r="44" spans="1:5" ht="15.75" x14ac:dyDescent="0.25">
      <c r="A44" s="8"/>
      <c r="B44" s="8"/>
      <c r="C44" s="8"/>
      <c r="D44" s="8" t="s">
        <v>13</v>
      </c>
      <c r="E44" s="47">
        <v>17228177.18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46">
        <v>0</v>
      </c>
    </row>
    <row r="47" spans="1:5" ht="15.75" x14ac:dyDescent="0.25">
      <c r="A47" s="8"/>
      <c r="B47" s="8"/>
      <c r="C47" s="8"/>
      <c r="D47" s="8" t="s">
        <v>12</v>
      </c>
      <c r="E47" s="23">
        <v>65888736.729999997</v>
      </c>
    </row>
    <row r="48" spans="1:5" ht="15.75" x14ac:dyDescent="0.25">
      <c r="A48" s="8"/>
      <c r="B48" s="8"/>
      <c r="C48" s="8"/>
      <c r="D48" s="8" t="s">
        <v>13</v>
      </c>
      <c r="E48" s="23">
        <v>35658018.280000001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45">
        <v>57532192.310000002</v>
      </c>
    </row>
    <row r="51" spans="1:5" ht="15.75" x14ac:dyDescent="0.25">
      <c r="A51" s="8"/>
      <c r="B51" s="8"/>
      <c r="C51" s="8"/>
      <c r="D51" s="8" t="s">
        <v>12</v>
      </c>
      <c r="E51" s="45">
        <v>16712067.029999999</v>
      </c>
    </row>
    <row r="52" spans="1:5" ht="15.75" x14ac:dyDescent="0.25">
      <c r="A52" s="8"/>
      <c r="B52" s="8"/>
      <c r="C52" s="8"/>
      <c r="D52" s="8" t="s">
        <v>13</v>
      </c>
      <c r="E52" s="38">
        <v>158310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11486004.289999999</v>
      </c>
    </row>
    <row r="55" spans="1:5" ht="15.75" x14ac:dyDescent="0.25">
      <c r="A55" s="8"/>
      <c r="B55" s="8"/>
      <c r="C55" s="8"/>
      <c r="D55" s="8" t="s">
        <v>12</v>
      </c>
      <c r="E55" s="38">
        <v>15634761.560000001</v>
      </c>
    </row>
    <row r="56" spans="1:5" ht="15.75" x14ac:dyDescent="0.25">
      <c r="A56" s="8"/>
      <c r="B56" s="8"/>
      <c r="C56" s="13"/>
      <c r="D56" s="8" t="s">
        <v>13</v>
      </c>
      <c r="E56" s="18">
        <v>726384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45">
        <v>19707917.16</v>
      </c>
    </row>
    <row r="59" spans="1:5" ht="15.75" x14ac:dyDescent="0.25">
      <c r="A59" s="8"/>
      <c r="B59" s="8"/>
      <c r="C59" s="8"/>
      <c r="D59" s="8" t="s">
        <v>12</v>
      </c>
      <c r="E59" s="45">
        <v>34657235.560000002</v>
      </c>
    </row>
    <row r="60" spans="1:5" ht="15.75" x14ac:dyDescent="0.25">
      <c r="A60" s="8"/>
      <c r="B60" s="8"/>
      <c r="C60" s="8"/>
      <c r="D60" s="8" t="s">
        <v>13</v>
      </c>
      <c r="E60" s="24">
        <v>168765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45">
        <v>7636419.29</v>
      </c>
    </row>
    <row r="63" spans="1:5" ht="15.75" x14ac:dyDescent="0.25">
      <c r="A63" s="8"/>
      <c r="B63" s="12"/>
      <c r="C63" s="8"/>
      <c r="D63" s="8" t="s">
        <v>12</v>
      </c>
      <c r="E63" s="45">
        <v>6012406.9299999997</v>
      </c>
    </row>
    <row r="64" spans="1:5" ht="15.75" x14ac:dyDescent="0.25">
      <c r="A64" s="8"/>
      <c r="B64" s="8"/>
      <c r="C64" s="8"/>
      <c r="D64" s="8" t="s">
        <v>13</v>
      </c>
      <c r="E64" s="35">
        <v>48915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45">
        <v>138652981.5</v>
      </c>
    </row>
    <row r="67" spans="1:5" ht="15.75" x14ac:dyDescent="0.25">
      <c r="A67" s="8"/>
      <c r="B67" s="8"/>
      <c r="C67" s="8"/>
      <c r="D67" s="8" t="s">
        <v>12</v>
      </c>
      <c r="E67" s="45">
        <v>177303216.21000001</v>
      </c>
    </row>
    <row r="68" spans="1:5" ht="15.75" x14ac:dyDescent="0.25">
      <c r="A68" s="8"/>
      <c r="B68" s="8"/>
      <c r="C68" s="8"/>
      <c r="D68" s="8" t="s">
        <v>13</v>
      </c>
      <c r="E68" s="45">
        <v>8091522.0099999998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5">
        <f>12828850.27+41963548.83</f>
        <v>54792399.099999994</v>
      </c>
    </row>
    <row r="76" spans="1:5" ht="15.75" x14ac:dyDescent="0.25">
      <c r="A76" s="8"/>
      <c r="B76" s="8"/>
      <c r="C76" s="8"/>
      <c r="D76" s="8" t="s">
        <v>49</v>
      </c>
      <c r="E76" s="45">
        <v>52063632.93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5">
        <v>92278212.230000004</v>
      </c>
    </row>
    <row r="79" spans="1:5" ht="15.75" x14ac:dyDescent="0.25">
      <c r="A79" s="8"/>
      <c r="B79" s="8"/>
      <c r="C79" s="8"/>
      <c r="D79" s="8" t="s">
        <v>51</v>
      </c>
      <c r="E79" s="45">
        <v>8673436.9399999995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5">
        <v>13130825.08</v>
      </c>
    </row>
    <row r="82" spans="1:9" ht="15.75" x14ac:dyDescent="0.25">
      <c r="A82" s="8"/>
      <c r="B82" s="8"/>
      <c r="C82" s="8"/>
      <c r="D82" s="15" t="s">
        <v>51</v>
      </c>
      <c r="E82" s="45">
        <v>103548970.48999999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5">
        <v>3174660.74</v>
      </c>
    </row>
    <row r="88" spans="1:9" ht="15.75" x14ac:dyDescent="0.25">
      <c r="A88" s="8"/>
      <c r="B88" s="8"/>
      <c r="C88" s="8"/>
      <c r="D88" s="8" t="s">
        <v>51</v>
      </c>
      <c r="E88" s="45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8">
        <v>53165796.219999999</v>
      </c>
    </row>
    <row r="91" spans="1:9" ht="15.75" x14ac:dyDescent="0.25">
      <c r="A91" s="8"/>
      <c r="B91" s="8"/>
      <c r="C91" s="8"/>
      <c r="D91" s="8" t="s">
        <v>50</v>
      </c>
      <c r="E91" s="45">
        <v>77182355.459999993</v>
      </c>
    </row>
    <row r="92" spans="1:9" ht="15.75" x14ac:dyDescent="0.25">
      <c r="A92" s="8"/>
      <c r="B92" s="8"/>
      <c r="C92" s="8"/>
      <c r="D92" s="8" t="s">
        <v>51</v>
      </c>
      <c r="E92" s="45">
        <v>8989787.5</v>
      </c>
    </row>
    <row r="93" spans="1:9" ht="15.75" x14ac:dyDescent="0.25">
      <c r="A93" s="12" t="s">
        <v>60</v>
      </c>
      <c r="D93" s="8"/>
      <c r="E93" s="34">
        <f>SUM(E41:E92)</f>
        <v>1782169217.5399997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10421139.529999999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4384272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6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92000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488994.03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8">
        <v>2160589.89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45">
        <v>80006922.370000005</v>
      </c>
    </row>
    <row r="111" spans="1:9" ht="15.75" x14ac:dyDescent="0.25">
      <c r="A111" s="12" t="s">
        <v>59</v>
      </c>
      <c r="E111" s="22">
        <f>SUM(E95:E110)</f>
        <v>97553917.820000008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1879723135.3599997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Digos</vt:lpstr>
      <vt:lpstr>Davao</vt:lpstr>
      <vt:lpstr>Samal</vt:lpstr>
      <vt:lpstr>Panabo</vt:lpstr>
      <vt:lpstr>Mati</vt:lpstr>
      <vt:lpstr>Tagum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2021-09-30T09:49:01Z</dcterms:modified>
</cp:coreProperties>
</file>