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ngx\thesis\SCBA\Done XLSX - 2017\"/>
    </mc:Choice>
  </mc:AlternateContent>
  <xr:revisionPtr revIDLastSave="0" documentId="13_ncr:1_{FCC91B40-EA4E-4DED-98FD-05491D67323C}" xr6:coauthVersionLast="47" xr6:coauthVersionMax="47" xr10:uidLastSave="{00000000-0000-0000-0000-000000000000}"/>
  <bookViews>
    <workbookView xWindow="12525" yWindow="1170" windowWidth="14625" windowHeight="12540" firstSheet="13" activeTab="17" xr2:uid="{A971EB59-B46A-4058-A1EF-3E3997D96A2E}"/>
  </bookViews>
  <sheets>
    <sheet name="Bacolod" sheetId="1" r:id="rId1"/>
    <sheet name="Bago" sheetId="2" r:id="rId2"/>
    <sheet name="Bais" sheetId="3" r:id="rId3"/>
    <sheet name="Bayawan" sheetId="4" r:id="rId4"/>
    <sheet name="Cadiz" sheetId="5" r:id="rId5"/>
    <sheet name="Canlaon" sheetId="6" r:id="rId6"/>
    <sheet name="Dumaguete" sheetId="7" r:id="rId7"/>
    <sheet name="Escalente" sheetId="8" r:id="rId8"/>
    <sheet name="Guihulngan" sheetId="9" r:id="rId9"/>
    <sheet name="Himamaylan" sheetId="10" r:id="rId10"/>
    <sheet name="Kabankalan" sheetId="11" r:id="rId11"/>
    <sheet name="Sagay" sheetId="13" r:id="rId12"/>
    <sheet name="San Carlos" sheetId="14" r:id="rId13"/>
    <sheet name="Silay" sheetId="15" r:id="rId14"/>
    <sheet name="Sipalay" sheetId="16" r:id="rId15"/>
    <sheet name="Talisay" sheetId="17" r:id="rId16"/>
    <sheet name="Tanjay" sheetId="18" r:id="rId17"/>
    <sheet name="Victorias" sheetId="19" r:id="rId1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19" l="1"/>
  <c r="E19" i="19"/>
  <c r="E37" i="19" s="1"/>
  <c r="E93" i="19"/>
  <c r="E112" i="19" s="1"/>
  <c r="E111" i="19"/>
  <c r="E14" i="18"/>
  <c r="E37" i="18" s="1"/>
  <c r="E19" i="18"/>
  <c r="E93" i="18"/>
  <c r="E111" i="18"/>
  <c r="E112" i="18"/>
  <c r="E14" i="17"/>
  <c r="E19" i="17"/>
  <c r="E37" i="17" s="1"/>
  <c r="E93" i="17"/>
  <c r="E112" i="17" s="1"/>
  <c r="E111" i="17"/>
  <c r="E14" i="16"/>
  <c r="E19" i="16"/>
  <c r="E37" i="16" s="1"/>
  <c r="E93" i="16"/>
  <c r="E111" i="16"/>
  <c r="E112" i="16"/>
  <c r="E14" i="15"/>
  <c r="E19" i="15"/>
  <c r="E37" i="15" s="1"/>
  <c r="E93" i="15"/>
  <c r="E112" i="15" s="1"/>
  <c r="E111" i="15"/>
  <c r="E11" i="14"/>
  <c r="E14" i="14"/>
  <c r="E37" i="14" s="1"/>
  <c r="E18" i="14"/>
  <c r="E19" i="14"/>
  <c r="E47" i="14"/>
  <c r="E93" i="14" s="1"/>
  <c r="E112" i="14" s="1"/>
  <c r="E111" i="14"/>
  <c r="E14" i="13"/>
  <c r="E16" i="13"/>
  <c r="E18" i="13"/>
  <c r="E19" i="13" s="1"/>
  <c r="E37" i="13" s="1"/>
  <c r="E93" i="13"/>
  <c r="E112" i="13" s="1"/>
  <c r="E111" i="13"/>
  <c r="E14" i="11"/>
  <c r="E19" i="11"/>
  <c r="E37" i="11"/>
  <c r="E93" i="11"/>
  <c r="E112" i="11" s="1"/>
  <c r="E111" i="11"/>
  <c r="E11" i="10"/>
  <c r="E14" i="10" s="1"/>
  <c r="E37" i="10" s="1"/>
  <c r="E12" i="10"/>
  <c r="E13" i="10"/>
  <c r="E16" i="10"/>
  <c r="E19" i="10" s="1"/>
  <c r="E17" i="10"/>
  <c r="E18" i="10"/>
  <c r="E93" i="10"/>
  <c r="E112" i="10" s="1"/>
  <c r="E111" i="10"/>
  <c r="E14" i="9"/>
  <c r="E37" i="9" s="1"/>
  <c r="E19" i="9"/>
  <c r="E93" i="9"/>
  <c r="E112" i="9" s="1"/>
  <c r="E111" i="9"/>
  <c r="E14" i="8"/>
  <c r="E19" i="8"/>
  <c r="E37" i="8"/>
  <c r="E93" i="8"/>
  <c r="E112" i="8" s="1"/>
  <c r="E111" i="8"/>
  <c r="E14" i="7"/>
  <c r="E37" i="7" s="1"/>
  <c r="E19" i="7"/>
  <c r="E93" i="7"/>
  <c r="E112" i="7" s="1"/>
  <c r="E111" i="7"/>
  <c r="E14" i="6"/>
  <c r="E19" i="6"/>
  <c r="E37" i="6"/>
  <c r="E93" i="6"/>
  <c r="E112" i="6" s="1"/>
  <c r="E111" i="6"/>
  <c r="E11" i="5"/>
  <c r="E14" i="5" s="1"/>
  <c r="E12" i="5"/>
  <c r="E13" i="5"/>
  <c r="E16" i="5"/>
  <c r="E19" i="5" s="1"/>
  <c r="E17" i="5"/>
  <c r="E93" i="5"/>
  <c r="E112" i="5" s="1"/>
  <c r="E111" i="5"/>
  <c r="E14" i="4"/>
  <c r="E19" i="4"/>
  <c r="E37" i="4" s="1"/>
  <c r="E93" i="4"/>
  <c r="E111" i="4"/>
  <c r="E112" i="4"/>
  <c r="E14" i="3"/>
  <c r="E19" i="3"/>
  <c r="E37" i="3" s="1"/>
  <c r="E93" i="3"/>
  <c r="E112" i="3" s="1"/>
  <c r="E111" i="3"/>
  <c r="E11" i="2"/>
  <c r="E13" i="2"/>
  <c r="E14" i="2" s="1"/>
  <c r="E37" i="2" s="1"/>
  <c r="E19" i="2"/>
  <c r="E47" i="2"/>
  <c r="E93" i="2" s="1"/>
  <c r="E112" i="2" s="1"/>
  <c r="E48" i="2"/>
  <c r="E111" i="2"/>
  <c r="E14" i="1"/>
  <c r="E19" i="1"/>
  <c r="E37" i="1"/>
  <c r="E93" i="1"/>
  <c r="E112" i="1" s="1"/>
  <c r="E111" i="1"/>
  <c r="E37" i="5" l="1"/>
</calcChain>
</file>

<file path=xl/sharedStrings.xml><?xml version="1.0" encoding="utf-8"?>
<sst xmlns="http://schemas.openxmlformats.org/spreadsheetml/2006/main" count="1962" uniqueCount="82">
  <si>
    <t>TOTAL APPROPRIATIONS</t>
  </si>
  <si>
    <t>TOTAL CONTINUING APPROPRIATIONS</t>
  </si>
  <si>
    <t>Capital Outlay</t>
  </si>
  <si>
    <t>Other Purposes</t>
  </si>
  <si>
    <t>Economic Services</t>
  </si>
  <si>
    <t>Social Services and Social Welfare</t>
  </si>
  <si>
    <t>Housing and Community Development</t>
  </si>
  <si>
    <t>Labor and Employment</t>
  </si>
  <si>
    <t>Health, Nutrition and Population Control</t>
  </si>
  <si>
    <t>Education</t>
  </si>
  <si>
    <t>General Public Services</t>
  </si>
  <si>
    <t>CONTINUING APPROPRIATIONS</t>
  </si>
  <si>
    <t>TOTAL CURRENT APPROPRIATIONS</t>
  </si>
  <si>
    <t xml:space="preserve">  Capital Outlay</t>
  </si>
  <si>
    <t xml:space="preserve">  Maintenance and Other Operating Expenses</t>
  </si>
  <si>
    <t xml:space="preserve">  Personal Services</t>
  </si>
  <si>
    <t>Others</t>
  </si>
  <si>
    <t>Allocation for Senior Citizens and PWD</t>
  </si>
  <si>
    <t>Share from National Wealth</t>
  </si>
  <si>
    <t xml:space="preserve"> 20% Development Fund</t>
  </si>
  <si>
    <t>LDRRMF</t>
  </si>
  <si>
    <t xml:space="preserve">  Amortization</t>
  </si>
  <si>
    <t xml:space="preserve">  Financial Expense</t>
  </si>
  <si>
    <t>Debt Service</t>
  </si>
  <si>
    <t>Other Purposes:</t>
  </si>
  <si>
    <t>Maintenance and Other Operating Expenses</t>
  </si>
  <si>
    <t>Personnel Services</t>
  </si>
  <si>
    <t>Other Services Sector</t>
  </si>
  <si>
    <t>CURRENT APPROPRIATIONS</t>
  </si>
  <si>
    <t>EXPENDITURES</t>
  </si>
  <si>
    <t>Total Revenues and Receipts</t>
  </si>
  <si>
    <t>C.  Receipts from Borrowings</t>
  </si>
  <si>
    <t>c.  Proceeds from Collections of Loans Receivable</t>
  </si>
  <si>
    <t>b.  Sale of Investments</t>
  </si>
  <si>
    <t>a.  Sale of Capital Assets</t>
  </si>
  <si>
    <t>6.  Capital/Investment Receipts</t>
  </si>
  <si>
    <t>5.  Inter-local Transfer</t>
  </si>
  <si>
    <t>b.  Other Subsidy Income</t>
  </si>
  <si>
    <t>a.  Grants and Donations</t>
  </si>
  <si>
    <t>4.  Other Receipts</t>
  </si>
  <si>
    <t>d.  Share from Tobacco Excise Tax</t>
  </si>
  <si>
    <t>c.  Share from National Wealth</t>
  </si>
  <si>
    <t>b.  Share from EVAT</t>
  </si>
  <si>
    <t>a.  Share from Ecozone</t>
  </si>
  <si>
    <t>3.  Other Shares from National Tax Collections</t>
  </si>
  <si>
    <t>2.  Share from GOCCs</t>
  </si>
  <si>
    <t>1.  Share from the National Internal Revenue Taxes (IRA)</t>
  </si>
  <si>
    <t>B.  External Sources</t>
  </si>
  <si>
    <t xml:space="preserve">           Total Non-Tax Revenue</t>
  </si>
  <si>
    <t>c.  Other Income and Receipts</t>
  </si>
  <si>
    <t>b.  Business Income</t>
  </si>
  <si>
    <t>a.  Service Income</t>
  </si>
  <si>
    <t>2.      Non-Tax Revenue</t>
  </si>
  <si>
    <t xml:space="preserve">           Total Tax Revenue</t>
  </si>
  <si>
    <t>c.  Other Local Taxes</t>
  </si>
  <si>
    <t>b.  Tax Reveue - Goods and Services</t>
  </si>
  <si>
    <t>a.  Tax Revenue - Property</t>
  </si>
  <si>
    <t>1.  Tax Revenue</t>
  </si>
  <si>
    <t>A.  Local Sources</t>
  </si>
  <si>
    <t>Revenue</t>
  </si>
  <si>
    <t>Actual Amounts</t>
  </si>
  <si>
    <t>PARTICULARS</t>
  </si>
  <si>
    <t>For the Year Ended December 31, 2017</t>
  </si>
  <si>
    <t>STATEMENT OF COMPARISON OF BUDGET AND ACTUAL AMOUNTS</t>
  </si>
  <si>
    <t>CITY OF BACOLOD</t>
  </si>
  <si>
    <t>CITY OF BAGO</t>
  </si>
  <si>
    <t>CITY OF BAIS</t>
  </si>
  <si>
    <t>CITY OF BAYAWAN</t>
  </si>
  <si>
    <t>CITY OF CADIZ</t>
  </si>
  <si>
    <t>CITY OF CANLAON</t>
  </si>
  <si>
    <t>CITY OF DUMAGUETE</t>
  </si>
  <si>
    <t>CITY OF ESCALENTE</t>
  </si>
  <si>
    <t>CITY OF GUIHULNGAN</t>
  </si>
  <si>
    <t>CITY OF HIMAMAYLAN</t>
  </si>
  <si>
    <t>CITY OF KABANKALAN</t>
  </si>
  <si>
    <t>CITY OF SAGAY</t>
  </si>
  <si>
    <t>CITY OF SAN CARLOS</t>
  </si>
  <si>
    <t>CITY OF SILAY</t>
  </si>
  <si>
    <t>CITY OF SIPALAY</t>
  </si>
  <si>
    <t>CITY OF TALISAY</t>
  </si>
  <si>
    <t>CITY OF TANJAY</t>
  </si>
  <si>
    <t>CITY OF VICTORIAS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</si>
</sst>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5" formatCode="_(* #,##0.00_);_(* \(#,##0.00\);_(* &quot;-&quot;??_);_(@_)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6"/>
      <color theme="1"/>
      <name val="Calibri"/>
      <family val="2"/>
      <scheme val="minor"/>
    </font>
    <font>
      <sz val="12"/>
      <color theme="1"/>
      <name val="Times New Roman"/>
      <family val="2"/>
    </font>
    <font>
      <b/>
      <sz val="16"/>
      <color rgb="FF000000"/>
      <name val="Times New Roman"/>
      <family val="1"/>
    </font>
    <font>
      <b/>
      <sz val="10"/>
      <color theme="1"/>
      <name val="Arial"/>
      <family val="2"/>
    </font>
    <font>
      <b/>
      <sz val="12"/>
      <color rgb="FF000000"/>
      <name val="Times New Roman"/>
      <family val="1"/>
    </font>
    <font>
      <sz val="9"/>
      <color rgb="FF000000"/>
      <name val="Times New Roman"/>
      <family val="1"/>
    </font>
    <font>
      <sz val="12"/>
      <color rgb="FF000000"/>
      <name val="Times New Roman"/>
      <family val="1"/>
    </font>
    <font>
      <sz val="10"/>
      <color theme="1"/>
      <name val="Arial"/>
      <family val="2"/>
    </font>
    <font>
      <b/>
      <u/>
      <sz val="12"/>
      <color rgb="FF000000"/>
      <name val="Times New Roman"/>
      <family val="1"/>
    </font>
    <font>
      <sz val="12"/>
      <name val="Times New Roman"/>
      <family val="1"/>
    </font>
    <font>
      <sz val="1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2"/>
      <color rgb="FF000000"/>
      <name val="Times New Roman"/>
      <family val="1"/>
    </font>
    <font>
      <b/>
      <sz val="11.05"/>
      <color indexed="8"/>
      <name val="Arial"/>
      <family val="2"/>
    </font>
    <font>
      <sz val="10"/>
      <color theme="1"/>
      <name val="Arial Narrow"/>
      <family val="2"/>
    </font>
    <font>
      <i/>
      <sz val="10"/>
      <color rgb="FF000000"/>
      <name val="Arial Narrow"/>
      <family val="2"/>
    </font>
    <font>
      <b/>
      <sz val="12"/>
      <name val="Times New Roman"/>
      <family val="1"/>
    </font>
    <font>
      <b/>
      <sz val="12"/>
      <color theme="1"/>
      <name val="Times New Roman"/>
      <family val="1"/>
    </font>
    <font>
      <sz val="9"/>
      <color theme="1"/>
      <name val="Arial"/>
      <family val="2"/>
    </font>
    <font>
      <sz val="8"/>
      <color rgb="FF000000"/>
      <name val="Arial"/>
      <family val="2"/>
    </font>
    <font>
      <sz val="10"/>
      <color rgb="FF000000"/>
      <name val="Arial Narrow"/>
      <family val="2"/>
    </font>
    <font>
      <sz val="12"/>
      <color theme="1"/>
      <name val="Times New Roman"/>
      <family val="1"/>
    </font>
    <font>
      <sz val="10"/>
      <color theme="1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8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</borders>
  <cellStyleXfs count="10">
    <xf numFmtId="0" fontId="0" fillId="0" borderId="0"/>
    <xf numFmtId="43" fontId="1" fillId="0" borderId="0" applyFont="0" applyFill="0" applyBorder="0" applyAlignment="0" applyProtection="0"/>
    <xf numFmtId="0" fontId="4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13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71">
    <xf numFmtId="0" fontId="0" fillId="0" borderId="0" xfId="0"/>
    <xf numFmtId="4" fontId="2" fillId="0" borderId="0" xfId="0" applyNumberFormat="1" applyFont="1"/>
    <xf numFmtId="4" fontId="6" fillId="0" borderId="0" xfId="0" applyNumberFormat="1" applyFont="1"/>
    <xf numFmtId="4" fontId="10" fillId="0" borderId="0" xfId="0" applyNumberFormat="1" applyFont="1"/>
    <xf numFmtId="4" fontId="10" fillId="0" borderId="0" xfId="3" applyNumberFormat="1" applyFont="1" applyFill="1" applyBorder="1" applyProtection="1">
      <protection locked="0"/>
    </xf>
    <xf numFmtId="4" fontId="13" fillId="0" borderId="0" xfId="2" applyNumberFormat="1" applyFont="1" applyAlignment="1">
      <alignment horizontal="right" vertical="center"/>
    </xf>
    <xf numFmtId="4" fontId="10" fillId="0" borderId="0" xfId="1" applyNumberFormat="1" applyFont="1" applyFill="1" applyAlignment="1">
      <alignment horizontal="right" vertical="center" wrapText="1"/>
    </xf>
    <xf numFmtId="4" fontId="14" fillId="0" borderId="3" xfId="2" applyNumberFormat="1" applyFont="1" applyBorder="1" applyAlignment="1">
      <alignment horizontal="right" vertical="center"/>
    </xf>
    <xf numFmtId="4" fontId="0" fillId="0" borderId="0" xfId="0" applyNumberFormat="1"/>
    <xf numFmtId="4" fontId="16" fillId="0" borderId="0" xfId="2" applyNumberFormat="1" applyFont="1" applyAlignment="1">
      <alignment horizontal="right" vertical="center"/>
    </xf>
    <xf numFmtId="4" fontId="16" fillId="0" borderId="0" xfId="2" applyNumberFormat="1" applyFont="1" applyAlignment="1">
      <alignment vertical="center"/>
    </xf>
    <xf numFmtId="4" fontId="13" fillId="0" borderId="0" xfId="1" applyNumberFormat="1" applyFont="1" applyFill="1" applyBorder="1"/>
    <xf numFmtId="4" fontId="16" fillId="0" borderId="0" xfId="2" applyNumberFormat="1" applyFont="1" applyBorder="1" applyAlignment="1">
      <alignment horizontal="right" vertical="center"/>
    </xf>
    <xf numFmtId="4" fontId="14" fillId="0" borderId="7" xfId="2" applyNumberFormat="1" applyFont="1" applyBorder="1" applyAlignment="1">
      <alignment horizontal="right" vertical="center"/>
    </xf>
    <xf numFmtId="4" fontId="10" fillId="0" borderId="0" xfId="1" applyNumberFormat="1" applyFont="1" applyFill="1" applyBorder="1" applyAlignment="1">
      <alignment horizontal="right" vertical="center" wrapText="1"/>
    </xf>
    <xf numFmtId="4" fontId="13" fillId="0" borderId="7" xfId="2" applyNumberFormat="1" applyFont="1" applyBorder="1" applyAlignment="1">
      <alignment horizontal="right" vertical="center"/>
    </xf>
    <xf numFmtId="4" fontId="12" fillId="0" borderId="0" xfId="2" applyNumberFormat="1" applyFont="1" applyAlignment="1">
      <alignment horizontal="center" vertical="center"/>
    </xf>
    <xf numFmtId="4" fontId="7" fillId="0" borderId="0" xfId="2" applyNumberFormat="1" applyFont="1" applyAlignment="1">
      <alignment horizontal="center" vertical="center"/>
    </xf>
    <xf numFmtId="4" fontId="22" fillId="0" borderId="0" xfId="6" applyNumberFormat="1" applyFont="1" applyAlignment="1">
      <alignment horizontal="center"/>
    </xf>
    <xf numFmtId="4" fontId="9" fillId="0" borderId="0" xfId="2" applyNumberFormat="1" applyFont="1" applyAlignment="1">
      <alignment vertical="center"/>
    </xf>
    <xf numFmtId="4" fontId="9" fillId="0" borderId="0" xfId="2" applyNumberFormat="1" applyFont="1" applyAlignment="1">
      <alignment horizontal="right" vertical="center"/>
    </xf>
    <xf numFmtId="4" fontId="21" fillId="0" borderId="8" xfId="2" applyNumberFormat="1" applyFont="1" applyBorder="1" applyAlignment="1">
      <alignment horizontal="center" vertical="center" wrapText="1"/>
    </xf>
    <xf numFmtId="4" fontId="21" fillId="0" borderId="7" xfId="2" applyNumberFormat="1" applyFont="1" applyBorder="1" applyAlignment="1">
      <alignment horizontal="center" vertical="center" wrapText="1"/>
    </xf>
    <xf numFmtId="4" fontId="7" fillId="0" borderId="0" xfId="2" applyNumberFormat="1" applyFont="1" applyAlignment="1">
      <alignment vertical="center"/>
    </xf>
    <xf numFmtId="4" fontId="12" fillId="0" borderId="0" xfId="2" applyNumberFormat="1" applyFont="1" applyAlignment="1">
      <alignment vertical="center"/>
    </xf>
    <xf numFmtId="4" fontId="8" fillId="0" borderId="0" xfId="0" applyNumberFormat="1" applyFont="1" applyProtection="1"/>
    <xf numFmtId="4" fontId="7" fillId="0" borderId="0" xfId="2" applyNumberFormat="1" applyFont="1" applyAlignment="1">
      <alignment horizontal="center" vertical="center"/>
    </xf>
    <xf numFmtId="4" fontId="10" fillId="0" borderId="2" xfId="4" applyNumberFormat="1" applyFont="1" applyBorder="1"/>
    <xf numFmtId="4" fontId="20" fillId="0" borderId="4" xfId="0" applyNumberFormat="1" applyFont="1" applyBorder="1" applyProtection="1"/>
    <xf numFmtId="4" fontId="19" fillId="0" borderId="2" xfId="5" applyNumberFormat="1" applyFont="1" applyFill="1" applyBorder="1"/>
    <xf numFmtId="4" fontId="10" fillId="0" borderId="6" xfId="4" applyNumberFormat="1" applyFont="1" applyFill="1" applyBorder="1"/>
    <xf numFmtId="4" fontId="11" fillId="0" borderId="0" xfId="2" applyNumberFormat="1" applyFont="1" applyAlignment="1">
      <alignment vertical="center"/>
    </xf>
    <xf numFmtId="4" fontId="9" fillId="0" borderId="0" xfId="2" applyNumberFormat="1" applyFont="1" applyAlignment="1">
      <alignment vertical="center" wrapText="1"/>
    </xf>
    <xf numFmtId="4" fontId="15" fillId="0" borderId="4" xfId="0" applyNumberFormat="1" applyFont="1" applyBorder="1" applyProtection="1"/>
    <xf numFmtId="4" fontId="9" fillId="0" borderId="0" xfId="2" applyNumberFormat="1" applyFont="1" applyAlignment="1">
      <alignment horizontal="left" vertical="center"/>
    </xf>
    <xf numFmtId="4" fontId="8" fillId="0" borderId="5" xfId="0" applyNumberFormat="1" applyFont="1" applyBorder="1" applyProtection="1"/>
    <xf numFmtId="4" fontId="17" fillId="2" borderId="0" xfId="0" applyNumberFormat="1" applyFont="1" applyFill="1" applyBorder="1" applyProtection="1"/>
    <xf numFmtId="4" fontId="12" fillId="0" borderId="0" xfId="2" applyNumberFormat="1" applyFont="1" applyAlignment="1">
      <alignment horizontal="right" vertical="center"/>
    </xf>
    <xf numFmtId="4" fontId="8" fillId="0" borderId="1" xfId="0" applyNumberFormat="1" applyFont="1" applyBorder="1" applyProtection="1"/>
    <xf numFmtId="4" fontId="0" fillId="0" borderId="0" xfId="1" applyNumberFormat="1" applyFont="1"/>
    <xf numFmtId="4" fontId="5" fillId="0" borderId="0" xfId="2" applyNumberFormat="1" applyFont="1" applyAlignment="1">
      <alignment vertical="center"/>
    </xf>
    <xf numFmtId="4" fontId="3" fillId="0" borderId="0" xfId="0" applyNumberFormat="1" applyFont="1"/>
    <xf numFmtId="4" fontId="17" fillId="0" borderId="18" xfId="0" applyNumberFormat="1" applyFont="1" applyBorder="1" applyAlignment="1" applyProtection="1">
      <alignment vertical="center"/>
    </xf>
    <xf numFmtId="4" fontId="17" fillId="0" borderId="19" xfId="0" applyNumberFormat="1" applyFont="1" applyBorder="1" applyAlignment="1" applyProtection="1">
      <alignment vertical="center"/>
    </xf>
    <xf numFmtId="4" fontId="24" fillId="0" borderId="4" xfId="0" applyNumberFormat="1" applyFont="1" applyBorder="1" applyProtection="1"/>
    <xf numFmtId="4" fontId="25" fillId="0" borderId="0" xfId="0" applyNumberFormat="1" applyFont="1" applyBorder="1" applyProtection="1"/>
    <xf numFmtId="4" fontId="30" fillId="2" borderId="15" xfId="0" applyNumberFormat="1" applyFont="1" applyFill="1" applyBorder="1" applyProtection="1"/>
    <xf numFmtId="4" fontId="30" fillId="2" borderId="15" xfId="0" applyNumberFormat="1" applyFont="1" applyFill="1" applyBorder="1" applyAlignment="1" applyProtection="1">
      <alignment horizontal="center"/>
    </xf>
    <xf numFmtId="4" fontId="30" fillId="2" borderId="17" xfId="0" applyNumberFormat="1" applyFont="1" applyFill="1" applyBorder="1" applyAlignment="1" applyProtection="1">
      <alignment horizontal="center"/>
    </xf>
    <xf numFmtId="4" fontId="30" fillId="2" borderId="16" xfId="0" applyNumberFormat="1" applyFont="1" applyFill="1" applyBorder="1" applyAlignment="1" applyProtection="1">
      <alignment horizontal="center"/>
    </xf>
    <xf numFmtId="4" fontId="28" fillId="0" borderId="14" xfId="1" applyNumberFormat="1" applyFont="1" applyBorder="1"/>
    <xf numFmtId="4" fontId="29" fillId="0" borderId="14" xfId="1" applyNumberFormat="1" applyFont="1" applyBorder="1"/>
    <xf numFmtId="4" fontId="28" fillId="0" borderId="14" xfId="1" applyNumberFormat="1" applyFont="1" applyBorder="1" applyAlignment="1">
      <alignment horizontal="center"/>
    </xf>
    <xf numFmtId="4" fontId="27" fillId="0" borderId="0" xfId="9" applyNumberFormat="1" applyFont="1"/>
    <xf numFmtId="4" fontId="27" fillId="0" borderId="7" xfId="9" applyNumberFormat="1" applyFont="1" applyBorder="1"/>
    <xf numFmtId="4" fontId="26" fillId="0" borderId="0" xfId="7" applyNumberFormat="1" applyFont="1" applyBorder="1"/>
    <xf numFmtId="4" fontId="26" fillId="0" borderId="7" xfId="7" applyNumberFormat="1" applyFont="1" applyBorder="1"/>
    <xf numFmtId="4" fontId="26" fillId="0" borderId="0" xfId="7" applyNumberFormat="1" applyFont="1" applyFill="1" applyBorder="1"/>
    <xf numFmtId="4" fontId="26" fillId="0" borderId="10" xfId="7" applyNumberFormat="1" applyFont="1" applyBorder="1"/>
    <xf numFmtId="4" fontId="10" fillId="3" borderId="2" xfId="8" applyNumberFormat="1" applyFont="1" applyFill="1" applyBorder="1"/>
    <xf numFmtId="4" fontId="10" fillId="3" borderId="13" xfId="8" applyNumberFormat="1" applyFont="1" applyFill="1" applyBorder="1"/>
    <xf numFmtId="4" fontId="26" fillId="0" borderId="12" xfId="7" applyNumberFormat="1" applyFont="1" applyBorder="1"/>
    <xf numFmtId="4" fontId="26" fillId="0" borderId="12" xfId="7" applyNumberFormat="1" applyFont="1" applyBorder="1" applyAlignment="1">
      <alignment horizontal="center" vertical="center"/>
    </xf>
    <xf numFmtId="4" fontId="26" fillId="0" borderId="11" xfId="7" applyNumberFormat="1" applyFont="1" applyBorder="1"/>
    <xf numFmtId="4" fontId="26" fillId="0" borderId="6" xfId="7" applyNumberFormat="1" applyFont="1" applyBorder="1"/>
    <xf numFmtId="4" fontId="26" fillId="0" borderId="9" xfId="7" applyNumberFormat="1" applyFont="1" applyBorder="1"/>
    <xf numFmtId="4" fontId="19" fillId="0" borderId="0" xfId="1" applyNumberFormat="1" applyFont="1" applyFill="1" applyBorder="1"/>
    <xf numFmtId="4" fontId="19" fillId="0" borderId="7" xfId="1" applyNumberFormat="1" applyFont="1" applyFill="1" applyBorder="1"/>
    <xf numFmtId="4" fontId="19" fillId="0" borderId="10" xfId="1" applyNumberFormat="1" applyFont="1" applyFill="1" applyBorder="1"/>
    <xf numFmtId="4" fontId="23" fillId="0" borderId="6" xfId="4" applyNumberFormat="1" applyFont="1" applyFill="1" applyBorder="1"/>
    <xf numFmtId="4" fontId="23" fillId="0" borderId="9" xfId="4" applyNumberFormat="1" applyFont="1" applyFill="1" applyBorder="1"/>
  </cellXfs>
  <cellStyles count="10">
    <cellStyle name="Comma" xfId="1" builtinId="3"/>
    <cellStyle name="Comma 10" xfId="7" xr:uid="{2D42FD1B-3BEE-4EDC-941D-3B98EDA289D7}"/>
    <cellStyle name="Comma 2" xfId="5" xr:uid="{05048D2F-1315-4BD3-A600-EC739A1D3BB5}"/>
    <cellStyle name="Comma 3" xfId="8" xr:uid="{9512CA00-0ADA-4FEB-8E24-959E46C56D1C}"/>
    <cellStyle name="Comma 5" xfId="4" xr:uid="{EB723688-DFA2-4033-B74E-703F9CEA4436}"/>
    <cellStyle name="Comma 6" xfId="9" xr:uid="{BFD54E94-C7FB-400C-9715-207C6586C588}"/>
    <cellStyle name="Comma 8 2 3 2" xfId="3" xr:uid="{B1DE78A8-FB13-4217-BB64-B677EC8A2E6D}"/>
    <cellStyle name="Normal" xfId="0" builtinId="0"/>
    <cellStyle name="Normal 6" xfId="6" xr:uid="{9EBA76BA-5D61-4780-BA37-A0823C31E46F}"/>
    <cellStyle name="Normal 7" xfId="2" xr:uid="{EC604234-B2CB-4647-9F61-A8208FC7AFF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10910-920F-4AF5-BBE7-54EEB0F22DBB}">
  <dimension ref="A1:I112"/>
  <sheetViews>
    <sheetView workbookViewId="0">
      <selection activeCell="F17" sqref="F17"/>
    </sheetView>
  </sheetViews>
  <sheetFormatPr defaultRowHeight="15" x14ac:dyDescent="0.25"/>
  <cols>
    <col min="1" max="3" width="4.7109375" style="8" customWidth="1"/>
    <col min="4" max="4" width="50.7109375" style="8" customWidth="1"/>
    <col min="5" max="5" width="30.7109375" style="8" customWidth="1"/>
    <col min="6" max="9" width="20.7109375" style="8" customWidth="1"/>
    <col min="10" max="16384" width="9.140625" style="8"/>
  </cols>
  <sheetData>
    <row r="1" spans="1:9" ht="15.75" x14ac:dyDescent="0.25">
      <c r="A1" s="17" t="s">
        <v>64</v>
      </c>
      <c r="B1" s="17"/>
      <c r="C1" s="17"/>
      <c r="D1" s="17"/>
      <c r="E1" s="17"/>
      <c r="F1" s="17"/>
      <c r="G1" s="17"/>
      <c r="H1" s="17"/>
      <c r="I1" s="17"/>
    </row>
    <row r="2" spans="1:9" ht="15.75" x14ac:dyDescent="0.25">
      <c r="A2" s="18" t="s">
        <v>63</v>
      </c>
      <c r="B2" s="18"/>
      <c r="C2" s="18"/>
      <c r="D2" s="18"/>
      <c r="E2" s="18"/>
      <c r="F2" s="18"/>
      <c r="G2" s="18"/>
      <c r="H2" s="18"/>
      <c r="I2" s="18"/>
    </row>
    <row r="3" spans="1:9" ht="15.75" x14ac:dyDescent="0.25">
      <c r="A3" s="17" t="s">
        <v>62</v>
      </c>
      <c r="B3" s="17"/>
      <c r="C3" s="17"/>
      <c r="D3" s="17"/>
      <c r="E3" s="17"/>
      <c r="F3" s="17"/>
      <c r="G3" s="17"/>
      <c r="H3" s="17"/>
      <c r="I3" s="17"/>
    </row>
    <row r="4" spans="1:9" ht="15.75" x14ac:dyDescent="0.25">
      <c r="A4" s="17"/>
      <c r="B4" s="17"/>
      <c r="C4" s="17"/>
      <c r="D4" s="17"/>
      <c r="E4" s="17"/>
      <c r="F4" s="17"/>
      <c r="G4" s="17"/>
      <c r="H4" s="17"/>
      <c r="I4" s="17"/>
    </row>
    <row r="5" spans="1:9" ht="15.75" x14ac:dyDescent="0.25">
      <c r="A5" s="19"/>
      <c r="B5" s="19"/>
      <c r="C5" s="19"/>
      <c r="D5" s="19"/>
      <c r="E5" s="20"/>
      <c r="F5" s="20"/>
      <c r="G5" s="20"/>
      <c r="H5" s="16"/>
      <c r="I5" s="16"/>
    </row>
    <row r="6" spans="1:9" ht="15.75" customHeight="1" x14ac:dyDescent="0.25">
      <c r="A6" s="17" t="s">
        <v>61</v>
      </c>
      <c r="B6" s="17"/>
      <c r="C6" s="17"/>
      <c r="D6" s="17"/>
      <c r="E6" s="21" t="s">
        <v>60</v>
      </c>
    </row>
    <row r="7" spans="1:9" ht="15" customHeight="1" x14ac:dyDescent="0.25">
      <c r="A7" s="17"/>
      <c r="B7" s="17"/>
      <c r="C7" s="17"/>
      <c r="D7" s="17"/>
      <c r="E7" s="22"/>
    </row>
    <row r="8" spans="1:9" ht="15.75" x14ac:dyDescent="0.25">
      <c r="A8" s="23" t="s">
        <v>59</v>
      </c>
      <c r="B8" s="19"/>
      <c r="C8" s="19"/>
      <c r="D8" s="19"/>
      <c r="E8" s="24"/>
    </row>
    <row r="9" spans="1:9" ht="15.75" x14ac:dyDescent="0.25">
      <c r="A9" s="19"/>
      <c r="B9" s="19" t="s">
        <v>58</v>
      </c>
      <c r="C9" s="19"/>
      <c r="D9" s="19"/>
      <c r="E9" s="24"/>
    </row>
    <row r="10" spans="1:9" ht="15.75" x14ac:dyDescent="0.25">
      <c r="A10" s="19"/>
      <c r="B10" s="19"/>
      <c r="C10" s="19" t="s">
        <v>57</v>
      </c>
      <c r="D10" s="19"/>
    </row>
    <row r="11" spans="1:9" ht="15.75" customHeight="1" x14ac:dyDescent="0.25">
      <c r="A11" s="19"/>
      <c r="B11" s="19"/>
      <c r="C11" s="19"/>
      <c r="D11" s="19" t="s">
        <v>56</v>
      </c>
      <c r="E11" s="25">
        <v>170721782.22999999</v>
      </c>
    </row>
    <row r="12" spans="1:9" ht="15.75" x14ac:dyDescent="0.25">
      <c r="A12" s="19"/>
      <c r="B12" s="19"/>
      <c r="C12" s="19"/>
      <c r="D12" s="19" t="s">
        <v>55</v>
      </c>
      <c r="E12" s="25">
        <v>0</v>
      </c>
    </row>
    <row r="13" spans="1:9" ht="15.75" x14ac:dyDescent="0.25">
      <c r="A13" s="19"/>
      <c r="B13" s="19"/>
      <c r="C13" s="19"/>
      <c r="D13" s="19" t="s">
        <v>54</v>
      </c>
      <c r="E13" s="25">
        <v>440677743.07999998</v>
      </c>
    </row>
    <row r="14" spans="1:9" ht="15.75" x14ac:dyDescent="0.25">
      <c r="A14" s="19"/>
      <c r="B14" s="19"/>
      <c r="C14" s="19" t="s">
        <v>53</v>
      </c>
      <c r="D14" s="19"/>
      <c r="E14" s="13">
        <f>SUM(E11:E13)</f>
        <v>611399525.30999994</v>
      </c>
    </row>
    <row r="15" spans="1:9" ht="15.75" x14ac:dyDescent="0.25">
      <c r="A15" s="19"/>
      <c r="B15" s="19"/>
      <c r="C15" s="19" t="s">
        <v>52</v>
      </c>
      <c r="D15" s="19"/>
      <c r="E15" s="15"/>
    </row>
    <row r="16" spans="1:9" ht="15.75" x14ac:dyDescent="0.25">
      <c r="A16" s="19"/>
      <c r="B16" s="19"/>
      <c r="C16" s="19"/>
      <c r="D16" s="19" t="s">
        <v>51</v>
      </c>
      <c r="E16" s="25">
        <v>73885648.810000002</v>
      </c>
    </row>
    <row r="17" spans="1:5" ht="15.75" x14ac:dyDescent="0.25">
      <c r="A17" s="19"/>
      <c r="B17" s="19"/>
      <c r="C17" s="19"/>
      <c r="D17" s="19" t="s">
        <v>50</v>
      </c>
      <c r="E17" s="25">
        <v>34340817.189999998</v>
      </c>
    </row>
    <row r="18" spans="1:5" ht="15.75" x14ac:dyDescent="0.25">
      <c r="A18" s="19"/>
      <c r="B18" s="19"/>
      <c r="C18" s="26"/>
      <c r="D18" s="19" t="s">
        <v>49</v>
      </c>
      <c r="E18" s="25">
        <v>4598476.32</v>
      </c>
    </row>
    <row r="19" spans="1:5" ht="15.75" x14ac:dyDescent="0.25">
      <c r="A19" s="19"/>
      <c r="B19" s="19"/>
      <c r="C19" s="19" t="s">
        <v>48</v>
      </c>
      <c r="D19" s="19"/>
      <c r="E19" s="13">
        <f>SUM(E16:E18)</f>
        <v>112824942.31999999</v>
      </c>
    </row>
    <row r="20" spans="1:5" ht="15.75" x14ac:dyDescent="0.25">
      <c r="A20" s="19"/>
      <c r="B20" s="19" t="s">
        <v>47</v>
      </c>
      <c r="C20" s="19"/>
      <c r="D20" s="19"/>
      <c r="E20" s="3"/>
    </row>
    <row r="21" spans="1:5" ht="15.75" x14ac:dyDescent="0.25">
      <c r="A21" s="19"/>
      <c r="B21" s="19"/>
      <c r="C21" s="19" t="s">
        <v>46</v>
      </c>
      <c r="D21" s="19"/>
      <c r="E21" s="25">
        <v>1065862247</v>
      </c>
    </row>
    <row r="22" spans="1:5" ht="15.75" x14ac:dyDescent="0.25">
      <c r="A22" s="19"/>
      <c r="B22" s="19"/>
      <c r="C22" s="19" t="s">
        <v>45</v>
      </c>
      <c r="D22" s="19"/>
      <c r="E22" s="8">
        <v>0</v>
      </c>
    </row>
    <row r="23" spans="1:5" ht="15.75" x14ac:dyDescent="0.25">
      <c r="A23" s="19"/>
      <c r="B23" s="19"/>
      <c r="C23" s="19" t="s">
        <v>44</v>
      </c>
      <c r="D23" s="19"/>
      <c r="E23" s="6"/>
    </row>
    <row r="24" spans="1:5" ht="15.75" x14ac:dyDescent="0.25">
      <c r="A24" s="19"/>
      <c r="B24" s="19"/>
      <c r="C24" s="19"/>
      <c r="D24" s="19" t="s">
        <v>43</v>
      </c>
      <c r="E24" s="25">
        <v>37535232.810000002</v>
      </c>
    </row>
    <row r="25" spans="1:5" ht="15.75" x14ac:dyDescent="0.25">
      <c r="A25" s="19"/>
      <c r="B25" s="19"/>
      <c r="C25" s="19"/>
      <c r="D25" s="19" t="s">
        <v>42</v>
      </c>
      <c r="E25" s="25">
        <v>2236694.81</v>
      </c>
    </row>
    <row r="26" spans="1:5" ht="15.75" x14ac:dyDescent="0.25">
      <c r="A26" s="19"/>
      <c r="B26" s="19"/>
      <c r="C26" s="19"/>
      <c r="D26" s="19" t="s">
        <v>41</v>
      </c>
      <c r="E26" s="27">
        <v>0</v>
      </c>
    </row>
    <row r="27" spans="1:5" ht="15.75" x14ac:dyDescent="0.25">
      <c r="A27" s="19"/>
      <c r="B27" s="19"/>
      <c r="C27" s="19"/>
      <c r="D27" s="19" t="s">
        <v>40</v>
      </c>
      <c r="E27" s="28">
        <v>0</v>
      </c>
    </row>
    <row r="28" spans="1:5" ht="15.75" x14ac:dyDescent="0.25">
      <c r="A28" s="19"/>
      <c r="B28" s="19"/>
      <c r="C28" s="19" t="s">
        <v>39</v>
      </c>
      <c r="D28" s="19"/>
      <c r="E28" s="14"/>
    </row>
    <row r="29" spans="1:5" ht="15.75" x14ac:dyDescent="0.25">
      <c r="A29" s="19"/>
      <c r="B29" s="19"/>
      <c r="C29" s="19"/>
      <c r="D29" s="19" t="s">
        <v>38</v>
      </c>
      <c r="E29" s="8">
        <v>0</v>
      </c>
    </row>
    <row r="30" spans="1:5" ht="15.75" x14ac:dyDescent="0.25">
      <c r="A30" s="19"/>
      <c r="B30" s="19"/>
      <c r="C30" s="19"/>
      <c r="D30" s="19" t="s">
        <v>37</v>
      </c>
      <c r="E30" s="28">
        <v>0</v>
      </c>
    </row>
    <row r="31" spans="1:5" ht="15.75" x14ac:dyDescent="0.25">
      <c r="A31" s="19"/>
      <c r="B31" s="19"/>
      <c r="C31" s="19" t="s">
        <v>36</v>
      </c>
      <c r="D31" s="19"/>
      <c r="E31" s="29">
        <v>0</v>
      </c>
    </row>
    <row r="32" spans="1:5" ht="15.75" x14ac:dyDescent="0.25">
      <c r="A32" s="19"/>
      <c r="B32" s="19"/>
      <c r="C32" s="19" t="s">
        <v>35</v>
      </c>
      <c r="D32" s="19"/>
      <c r="E32" s="3"/>
    </row>
    <row r="33" spans="1:5" ht="15.75" x14ac:dyDescent="0.25">
      <c r="A33" s="19"/>
      <c r="B33" s="19"/>
      <c r="C33" s="19"/>
      <c r="D33" s="19" t="s">
        <v>34</v>
      </c>
      <c r="E33" s="30">
        <v>0</v>
      </c>
    </row>
    <row r="34" spans="1:5" ht="15.75" x14ac:dyDescent="0.25">
      <c r="A34" s="19"/>
      <c r="B34" s="19"/>
      <c r="C34" s="19"/>
      <c r="D34" s="19" t="s">
        <v>33</v>
      </c>
      <c r="E34" s="8">
        <v>0</v>
      </c>
    </row>
    <row r="35" spans="1:5" ht="15.75" x14ac:dyDescent="0.25">
      <c r="A35" s="19"/>
      <c r="B35" s="19"/>
      <c r="C35" s="19"/>
      <c r="D35" s="19" t="s">
        <v>32</v>
      </c>
      <c r="E35" s="4">
        <v>0</v>
      </c>
    </row>
    <row r="36" spans="1:5" ht="15.75" x14ac:dyDescent="0.25">
      <c r="A36" s="19"/>
      <c r="B36" s="19" t="s">
        <v>31</v>
      </c>
      <c r="C36" s="19"/>
      <c r="D36" s="19"/>
      <c r="E36" s="29">
        <v>0</v>
      </c>
    </row>
    <row r="37" spans="1:5" ht="15.75" x14ac:dyDescent="0.25">
      <c r="A37" s="19"/>
      <c r="B37" s="23" t="s">
        <v>30</v>
      </c>
      <c r="C37" s="19"/>
      <c r="D37" s="19"/>
      <c r="E37" s="13">
        <f>SUM(E14,E19,E21:E36)</f>
        <v>1829858642.2499998</v>
      </c>
    </row>
    <row r="38" spans="1:5" ht="15.75" x14ac:dyDescent="0.25">
      <c r="A38" s="19"/>
      <c r="B38" s="23"/>
      <c r="C38" s="19"/>
      <c r="D38" s="19"/>
      <c r="E38" s="12"/>
    </row>
    <row r="39" spans="1:5" ht="15.75" x14ac:dyDescent="0.25">
      <c r="A39" s="23" t="s">
        <v>29</v>
      </c>
      <c r="B39" s="23"/>
      <c r="C39" s="19"/>
      <c r="D39" s="19"/>
      <c r="E39" s="5"/>
    </row>
    <row r="40" spans="1:5" ht="15.75" x14ac:dyDescent="0.25">
      <c r="A40" s="23" t="s">
        <v>28</v>
      </c>
      <c r="B40" s="19"/>
      <c r="C40" s="19"/>
      <c r="D40" s="19"/>
      <c r="E40" s="5"/>
    </row>
    <row r="41" spans="1:5" ht="15.75" x14ac:dyDescent="0.25">
      <c r="A41" s="19"/>
      <c r="B41" s="23" t="s">
        <v>10</v>
      </c>
      <c r="C41" s="19"/>
      <c r="D41" s="19"/>
      <c r="E41" s="3"/>
    </row>
    <row r="42" spans="1:5" ht="15.75" x14ac:dyDescent="0.25">
      <c r="A42" s="19"/>
      <c r="B42" s="19"/>
      <c r="C42" s="19"/>
      <c r="D42" s="19" t="s">
        <v>26</v>
      </c>
      <c r="E42" s="25">
        <v>241670443.08000001</v>
      </c>
    </row>
    <row r="43" spans="1:5" ht="15.75" x14ac:dyDescent="0.25">
      <c r="A43" s="19"/>
      <c r="B43" s="19"/>
      <c r="C43" s="19"/>
      <c r="D43" s="19" t="s">
        <v>25</v>
      </c>
      <c r="E43" s="25">
        <v>755505261.73000002</v>
      </c>
    </row>
    <row r="44" spans="1:5" ht="15.75" x14ac:dyDescent="0.25">
      <c r="A44" s="19"/>
      <c r="B44" s="19"/>
      <c r="C44" s="19"/>
      <c r="D44" s="19" t="s">
        <v>2</v>
      </c>
      <c r="E44" s="25">
        <v>28390268.329999998</v>
      </c>
    </row>
    <row r="45" spans="1:5" ht="15.75" x14ac:dyDescent="0.25">
      <c r="A45" s="19"/>
      <c r="B45" s="23" t="s">
        <v>9</v>
      </c>
      <c r="C45" s="19"/>
      <c r="D45" s="19"/>
      <c r="E45" s="3"/>
    </row>
    <row r="46" spans="1:5" ht="15.75" x14ac:dyDescent="0.25">
      <c r="A46" s="19"/>
      <c r="B46" s="19"/>
      <c r="C46" s="31"/>
      <c r="D46" s="19" t="s">
        <v>26</v>
      </c>
      <c r="E46" s="25">
        <v>14563686.689999999</v>
      </c>
    </row>
    <row r="47" spans="1:5" ht="15.75" x14ac:dyDescent="0.25">
      <c r="A47" s="19"/>
      <c r="B47" s="19"/>
      <c r="C47" s="19"/>
      <c r="D47" s="19" t="s">
        <v>25</v>
      </c>
      <c r="E47" s="25">
        <v>12859599.49</v>
      </c>
    </row>
    <row r="48" spans="1:5" ht="15.75" x14ac:dyDescent="0.25">
      <c r="A48" s="19"/>
      <c r="B48" s="19"/>
      <c r="C48" s="19"/>
      <c r="D48" s="19" t="s">
        <v>2</v>
      </c>
      <c r="E48" s="25">
        <v>2281397</v>
      </c>
    </row>
    <row r="49" spans="1:5" ht="15.75" x14ac:dyDescent="0.25">
      <c r="A49" s="19"/>
      <c r="B49" s="23" t="s">
        <v>8</v>
      </c>
      <c r="C49" s="19"/>
      <c r="D49" s="19"/>
      <c r="E49" s="4"/>
    </row>
    <row r="50" spans="1:5" ht="15.75" x14ac:dyDescent="0.25">
      <c r="A50" s="32"/>
      <c r="B50" s="32"/>
      <c r="C50" s="32"/>
      <c r="D50" s="19" t="s">
        <v>26</v>
      </c>
      <c r="E50" s="25">
        <v>88971814.129999995</v>
      </c>
    </row>
    <row r="51" spans="1:5" ht="15.75" x14ac:dyDescent="0.25">
      <c r="A51" s="19"/>
      <c r="B51" s="19"/>
      <c r="C51" s="19"/>
      <c r="D51" s="19" t="s">
        <v>25</v>
      </c>
      <c r="E51" s="25">
        <v>52731257.670000002</v>
      </c>
    </row>
    <row r="52" spans="1:5" ht="15.75" x14ac:dyDescent="0.25">
      <c r="A52" s="19"/>
      <c r="B52" s="19"/>
      <c r="C52" s="19"/>
      <c r="D52" s="19" t="s">
        <v>2</v>
      </c>
      <c r="E52" s="25">
        <v>1297475</v>
      </c>
    </row>
    <row r="53" spans="1:5" ht="15.75" x14ac:dyDescent="0.25">
      <c r="A53" s="19"/>
      <c r="B53" s="23" t="s">
        <v>7</v>
      </c>
      <c r="C53" s="19"/>
      <c r="D53" s="19"/>
      <c r="E53" s="4"/>
    </row>
    <row r="54" spans="1:5" ht="15.75" x14ac:dyDescent="0.25">
      <c r="A54" s="19"/>
      <c r="B54" s="19"/>
      <c r="C54" s="19"/>
      <c r="D54" s="19" t="s">
        <v>26</v>
      </c>
      <c r="E54" s="8">
        <v>0</v>
      </c>
    </row>
    <row r="55" spans="1:5" ht="15.75" x14ac:dyDescent="0.25">
      <c r="A55" s="19"/>
      <c r="B55" s="19"/>
      <c r="C55" s="19"/>
      <c r="D55" s="19" t="s">
        <v>25</v>
      </c>
      <c r="E55" s="27">
        <v>0</v>
      </c>
    </row>
    <row r="56" spans="1:5" ht="15.75" x14ac:dyDescent="0.25">
      <c r="A56" s="19"/>
      <c r="B56" s="19"/>
      <c r="C56" s="31"/>
      <c r="D56" s="19" t="s">
        <v>2</v>
      </c>
      <c r="E56" s="33">
        <v>0</v>
      </c>
    </row>
    <row r="57" spans="1:5" ht="15.75" x14ac:dyDescent="0.25">
      <c r="A57" s="19"/>
      <c r="B57" s="23" t="s">
        <v>6</v>
      </c>
      <c r="C57" s="19"/>
      <c r="D57" s="19"/>
      <c r="E57" s="11"/>
    </row>
    <row r="58" spans="1:5" ht="15.75" x14ac:dyDescent="0.25">
      <c r="A58" s="19"/>
      <c r="B58" s="19"/>
      <c r="C58" s="19"/>
      <c r="D58" s="19" t="s">
        <v>26</v>
      </c>
      <c r="E58" s="25">
        <v>29313419.530000001</v>
      </c>
    </row>
    <row r="59" spans="1:5" ht="15.75" x14ac:dyDescent="0.25">
      <c r="A59" s="19"/>
      <c r="B59" s="19"/>
      <c r="C59" s="19"/>
      <c r="D59" s="19" t="s">
        <v>25</v>
      </c>
      <c r="E59" s="25">
        <v>34435745.020000003</v>
      </c>
    </row>
    <row r="60" spans="1:5" ht="15.75" x14ac:dyDescent="0.25">
      <c r="A60" s="19"/>
      <c r="B60" s="19"/>
      <c r="C60" s="19"/>
      <c r="D60" s="19" t="s">
        <v>2</v>
      </c>
      <c r="E60" s="30">
        <v>0</v>
      </c>
    </row>
    <row r="61" spans="1:5" ht="15.75" x14ac:dyDescent="0.25">
      <c r="A61" s="19"/>
      <c r="B61" s="23" t="s">
        <v>5</v>
      </c>
      <c r="C61" s="19"/>
      <c r="D61" s="19"/>
      <c r="E61" s="11"/>
    </row>
    <row r="62" spans="1:5" ht="15.75" x14ac:dyDescent="0.25">
      <c r="A62" s="19"/>
      <c r="B62" s="19"/>
      <c r="C62" s="19"/>
      <c r="D62" s="19" t="s">
        <v>26</v>
      </c>
      <c r="E62" s="25">
        <v>33834234.799999997</v>
      </c>
    </row>
    <row r="63" spans="1:5" ht="15.75" x14ac:dyDescent="0.25">
      <c r="A63" s="19"/>
      <c r="B63" s="23"/>
      <c r="C63" s="19"/>
      <c r="D63" s="19" t="s">
        <v>25</v>
      </c>
      <c r="E63" s="25">
        <v>35197535.530000001</v>
      </c>
    </row>
    <row r="64" spans="1:5" ht="15.75" x14ac:dyDescent="0.25">
      <c r="A64" s="19"/>
      <c r="B64" s="19"/>
      <c r="C64" s="19"/>
      <c r="D64" s="19" t="s">
        <v>2</v>
      </c>
      <c r="E64" s="25">
        <v>957585</v>
      </c>
    </row>
    <row r="65" spans="1:5" ht="15.75" x14ac:dyDescent="0.25">
      <c r="A65" s="19"/>
      <c r="B65" s="23" t="s">
        <v>4</v>
      </c>
      <c r="C65" s="19"/>
      <c r="D65" s="19"/>
      <c r="E65" s="4"/>
    </row>
    <row r="66" spans="1:5" ht="15.75" x14ac:dyDescent="0.25">
      <c r="A66" s="19"/>
      <c r="B66" s="19"/>
      <c r="C66" s="19"/>
      <c r="D66" s="19" t="s">
        <v>26</v>
      </c>
      <c r="E66" s="25">
        <v>77842516.159999996</v>
      </c>
    </row>
    <row r="67" spans="1:5" ht="15.75" x14ac:dyDescent="0.25">
      <c r="A67" s="19"/>
      <c r="B67" s="19"/>
      <c r="C67" s="19"/>
      <c r="D67" s="19" t="s">
        <v>25</v>
      </c>
      <c r="E67" s="25">
        <v>78199592.390000001</v>
      </c>
    </row>
    <row r="68" spans="1:5" ht="15.75" x14ac:dyDescent="0.25">
      <c r="A68" s="19"/>
      <c r="B68" s="19"/>
      <c r="C68" s="19"/>
      <c r="D68" s="19" t="s">
        <v>2</v>
      </c>
      <c r="E68" s="25">
        <v>8381667.2000000002</v>
      </c>
    </row>
    <row r="69" spans="1:5" ht="15.75" x14ac:dyDescent="0.25">
      <c r="A69" s="19"/>
      <c r="B69" s="23" t="s">
        <v>27</v>
      </c>
      <c r="C69" s="19"/>
      <c r="D69" s="19"/>
      <c r="E69" s="3"/>
    </row>
    <row r="70" spans="1:5" ht="15.75" x14ac:dyDescent="0.25">
      <c r="A70" s="19"/>
      <c r="B70" s="19"/>
      <c r="C70" s="19"/>
      <c r="D70" s="19" t="s">
        <v>26</v>
      </c>
      <c r="E70" s="5">
        <v>0</v>
      </c>
    </row>
    <row r="71" spans="1:5" ht="15.75" x14ac:dyDescent="0.25">
      <c r="A71" s="19"/>
      <c r="B71" s="19"/>
      <c r="C71" s="19"/>
      <c r="D71" s="19" t="s">
        <v>25</v>
      </c>
      <c r="E71" s="5">
        <v>0</v>
      </c>
    </row>
    <row r="72" spans="1:5" ht="15.75" x14ac:dyDescent="0.25">
      <c r="A72" s="19"/>
      <c r="B72" s="19"/>
      <c r="C72" s="19"/>
      <c r="D72" s="19" t="s">
        <v>2</v>
      </c>
      <c r="E72" s="10">
        <v>0</v>
      </c>
    </row>
    <row r="73" spans="1:5" ht="15.75" x14ac:dyDescent="0.25">
      <c r="A73" s="19"/>
      <c r="B73" s="23" t="s">
        <v>24</v>
      </c>
      <c r="C73" s="19"/>
      <c r="D73" s="19"/>
      <c r="E73" s="3"/>
    </row>
    <row r="74" spans="1:5" ht="15.75" x14ac:dyDescent="0.25">
      <c r="A74" s="19"/>
      <c r="B74" s="19"/>
      <c r="C74" s="19" t="s">
        <v>23</v>
      </c>
      <c r="D74" s="19"/>
      <c r="E74" s="5"/>
    </row>
    <row r="75" spans="1:5" ht="15.75" x14ac:dyDescent="0.25">
      <c r="A75" s="19"/>
      <c r="B75" s="19"/>
      <c r="C75" s="19"/>
      <c r="D75" s="19" t="s">
        <v>22</v>
      </c>
      <c r="E75" s="25">
        <v>16052622.07</v>
      </c>
    </row>
    <row r="76" spans="1:5" ht="15.75" x14ac:dyDescent="0.25">
      <c r="A76" s="19"/>
      <c r="B76" s="19"/>
      <c r="C76" s="19"/>
      <c r="D76" s="19" t="s">
        <v>21</v>
      </c>
      <c r="E76" s="25">
        <v>28987512.190000001</v>
      </c>
    </row>
    <row r="77" spans="1:5" ht="15.75" x14ac:dyDescent="0.25">
      <c r="A77" s="19"/>
      <c r="B77" s="19"/>
      <c r="C77" s="34" t="s">
        <v>20</v>
      </c>
      <c r="D77" s="19"/>
      <c r="E77" s="5"/>
    </row>
    <row r="78" spans="1:5" ht="15.75" x14ac:dyDescent="0.25">
      <c r="A78" s="19"/>
      <c r="B78" s="19"/>
      <c r="C78" s="19"/>
      <c r="D78" s="19" t="s">
        <v>14</v>
      </c>
      <c r="E78" s="25">
        <v>8746765</v>
      </c>
    </row>
    <row r="79" spans="1:5" ht="16.5" thickBot="1" x14ac:dyDescent="0.3">
      <c r="A79" s="19"/>
      <c r="B79" s="19"/>
      <c r="C79" s="19"/>
      <c r="D79" s="19" t="s">
        <v>13</v>
      </c>
      <c r="E79" s="35">
        <v>37091549.850000001</v>
      </c>
    </row>
    <row r="80" spans="1:5" ht="15.75" x14ac:dyDescent="0.25">
      <c r="A80" s="19"/>
      <c r="B80" s="19"/>
      <c r="C80" s="19" t="s">
        <v>19</v>
      </c>
      <c r="D80" s="19"/>
      <c r="E80" s="6"/>
    </row>
    <row r="81" spans="1:9" ht="15.75" x14ac:dyDescent="0.25">
      <c r="A81" s="19"/>
      <c r="B81" s="19"/>
      <c r="C81" s="19"/>
      <c r="D81" s="34" t="s">
        <v>14</v>
      </c>
      <c r="E81" s="8">
        <v>0</v>
      </c>
      <c r="F81" s="36"/>
    </row>
    <row r="82" spans="1:9" ht="15.75" x14ac:dyDescent="0.25">
      <c r="A82" s="19"/>
      <c r="B82" s="19"/>
      <c r="C82" s="19"/>
      <c r="D82" s="34" t="s">
        <v>13</v>
      </c>
      <c r="E82" s="25">
        <v>208772571.61000001</v>
      </c>
    </row>
    <row r="83" spans="1:9" ht="15.75" x14ac:dyDescent="0.25">
      <c r="A83" s="19"/>
      <c r="B83" s="19"/>
      <c r="C83" s="19" t="s">
        <v>18</v>
      </c>
      <c r="D83" s="19"/>
    </row>
    <row r="84" spans="1:9" ht="15.75" x14ac:dyDescent="0.25">
      <c r="A84" s="19"/>
      <c r="B84" s="19"/>
      <c r="C84" s="19"/>
      <c r="D84" s="19" t="s">
        <v>14</v>
      </c>
      <c r="E84" s="9">
        <v>0</v>
      </c>
    </row>
    <row r="85" spans="1:9" ht="15.75" x14ac:dyDescent="0.25">
      <c r="A85" s="19"/>
      <c r="B85" s="19"/>
      <c r="C85" s="19"/>
      <c r="D85" s="19" t="s">
        <v>13</v>
      </c>
      <c r="E85" s="9">
        <v>0</v>
      </c>
    </row>
    <row r="86" spans="1:9" ht="15.75" x14ac:dyDescent="0.25">
      <c r="A86" s="19"/>
      <c r="B86" s="19"/>
      <c r="C86" s="19" t="s">
        <v>17</v>
      </c>
      <c r="D86" s="19"/>
      <c r="E86" s="5"/>
    </row>
    <row r="87" spans="1:9" ht="15.75" x14ac:dyDescent="0.25">
      <c r="A87" s="19"/>
      <c r="B87" s="19"/>
      <c r="C87" s="19"/>
      <c r="D87" s="19" t="s">
        <v>14</v>
      </c>
      <c r="E87" s="25">
        <v>4788652.18</v>
      </c>
    </row>
    <row r="88" spans="1:9" ht="15.75" x14ac:dyDescent="0.25">
      <c r="A88" s="19"/>
      <c r="B88" s="19"/>
      <c r="C88" s="19"/>
      <c r="D88" s="19" t="s">
        <v>13</v>
      </c>
      <c r="E88" s="25">
        <v>92000</v>
      </c>
    </row>
    <row r="89" spans="1:9" ht="15.75" x14ac:dyDescent="0.25">
      <c r="A89" s="19"/>
      <c r="B89" s="19"/>
      <c r="C89" s="19" t="s">
        <v>16</v>
      </c>
      <c r="D89" s="19"/>
      <c r="E89" s="5"/>
    </row>
    <row r="90" spans="1:9" ht="15.75" x14ac:dyDescent="0.25">
      <c r="A90" s="19"/>
      <c r="B90" s="19"/>
      <c r="C90" s="19"/>
      <c r="D90" s="19" t="s">
        <v>15</v>
      </c>
      <c r="E90" s="8">
        <v>0</v>
      </c>
    </row>
    <row r="91" spans="1:9" ht="15.75" x14ac:dyDescent="0.25">
      <c r="A91" s="19"/>
      <c r="B91" s="19"/>
      <c r="C91" s="19"/>
      <c r="D91" s="19" t="s">
        <v>14</v>
      </c>
      <c r="E91" s="25">
        <v>52687883.140000001</v>
      </c>
    </row>
    <row r="92" spans="1:9" ht="15.75" x14ac:dyDescent="0.25">
      <c r="A92" s="19"/>
      <c r="B92" s="19"/>
      <c r="C92" s="19"/>
      <c r="D92" s="19" t="s">
        <v>13</v>
      </c>
      <c r="E92" s="33">
        <v>0</v>
      </c>
    </row>
    <row r="93" spans="1:9" ht="15.75" x14ac:dyDescent="0.25">
      <c r="A93" s="23" t="s">
        <v>12</v>
      </c>
      <c r="D93" s="19"/>
      <c r="E93" s="7">
        <f>SUM(E41:E92)</f>
        <v>1853653054.7900004</v>
      </c>
    </row>
    <row r="94" spans="1:9" ht="15.75" x14ac:dyDescent="0.25">
      <c r="A94" s="23" t="s">
        <v>11</v>
      </c>
      <c r="B94" s="19"/>
      <c r="C94" s="23"/>
      <c r="D94" s="34"/>
      <c r="E94" s="5"/>
    </row>
    <row r="95" spans="1:9" ht="15.75" x14ac:dyDescent="0.25">
      <c r="A95" s="19"/>
      <c r="B95" s="23" t="s">
        <v>10</v>
      </c>
      <c r="C95" s="19"/>
      <c r="D95" s="19"/>
      <c r="E95" s="6"/>
      <c r="H95" s="37"/>
      <c r="I95" s="24"/>
    </row>
    <row r="96" spans="1:9" ht="15.75" x14ac:dyDescent="0.25">
      <c r="A96" s="19"/>
      <c r="B96" s="19"/>
      <c r="C96" s="19"/>
      <c r="D96" s="19" t="s">
        <v>2</v>
      </c>
      <c r="E96" s="25">
        <v>905725.67</v>
      </c>
      <c r="F96" s="37"/>
      <c r="G96" s="19"/>
      <c r="I96" s="24"/>
    </row>
    <row r="97" spans="1:9" ht="15.75" x14ac:dyDescent="0.25">
      <c r="A97" s="19"/>
      <c r="B97" s="23" t="s">
        <v>9</v>
      </c>
      <c r="C97" s="19"/>
      <c r="D97" s="19"/>
      <c r="E97" s="5"/>
      <c r="F97" s="37"/>
      <c r="G97" s="19"/>
      <c r="H97" s="37"/>
      <c r="I97" s="24"/>
    </row>
    <row r="98" spans="1:9" ht="15.75" x14ac:dyDescent="0.25">
      <c r="B98" s="19"/>
      <c r="C98" s="19"/>
      <c r="D98" s="19" t="s">
        <v>2</v>
      </c>
      <c r="E98" s="27">
        <v>0</v>
      </c>
    </row>
    <row r="99" spans="1:9" ht="15.75" customHeight="1" x14ac:dyDescent="0.25">
      <c r="B99" s="23" t="s">
        <v>8</v>
      </c>
      <c r="C99" s="19"/>
      <c r="D99" s="19"/>
      <c r="E99" s="3"/>
    </row>
    <row r="100" spans="1:9" ht="15.75" customHeight="1" x14ac:dyDescent="0.25">
      <c r="B100" s="19"/>
      <c r="C100" s="19"/>
      <c r="D100" s="19" t="s">
        <v>2</v>
      </c>
      <c r="E100" s="25">
        <v>121440</v>
      </c>
    </row>
    <row r="101" spans="1:9" ht="15.75" customHeight="1" x14ac:dyDescent="0.25">
      <c r="B101" s="23" t="s">
        <v>7</v>
      </c>
      <c r="C101" s="19"/>
      <c r="D101" s="19"/>
      <c r="E101" s="3"/>
    </row>
    <row r="102" spans="1:9" ht="15.75" x14ac:dyDescent="0.25">
      <c r="B102" s="19"/>
      <c r="C102" s="31"/>
      <c r="D102" s="19" t="s">
        <v>2</v>
      </c>
      <c r="E102" s="4">
        <v>0</v>
      </c>
    </row>
    <row r="103" spans="1:9" ht="15.75" x14ac:dyDescent="0.25">
      <c r="B103" s="23" t="s">
        <v>6</v>
      </c>
      <c r="C103" s="19"/>
      <c r="D103" s="19"/>
      <c r="E103" s="3"/>
    </row>
    <row r="104" spans="1:9" ht="15.75" x14ac:dyDescent="0.25">
      <c r="B104" s="19"/>
      <c r="C104" s="19"/>
      <c r="D104" s="19" t="s">
        <v>2</v>
      </c>
      <c r="E104" s="25">
        <v>19800</v>
      </c>
    </row>
    <row r="105" spans="1:9" ht="15.75" x14ac:dyDescent="0.25">
      <c r="B105" s="23" t="s">
        <v>5</v>
      </c>
      <c r="C105" s="19"/>
      <c r="D105" s="19"/>
    </row>
    <row r="106" spans="1:9" ht="15.75" x14ac:dyDescent="0.25">
      <c r="B106" s="19"/>
      <c r="C106" s="19"/>
      <c r="D106" s="19" t="s">
        <v>2</v>
      </c>
      <c r="E106" s="3">
        <v>0</v>
      </c>
    </row>
    <row r="107" spans="1:9" ht="15.75" x14ac:dyDescent="0.25">
      <c r="B107" s="23" t="s">
        <v>4</v>
      </c>
      <c r="C107" s="19"/>
      <c r="D107" s="19"/>
      <c r="E107" s="3"/>
    </row>
    <row r="108" spans="1:9" ht="15.75" x14ac:dyDescent="0.25">
      <c r="B108" s="19"/>
      <c r="C108" s="19"/>
      <c r="D108" s="19" t="s">
        <v>2</v>
      </c>
      <c r="E108" s="25">
        <v>11036701.029999999</v>
      </c>
    </row>
    <row r="109" spans="1:9" ht="15.75" x14ac:dyDescent="0.25">
      <c r="A109" s="23"/>
      <c r="B109" s="23" t="s">
        <v>3</v>
      </c>
      <c r="C109" s="19"/>
      <c r="D109" s="19"/>
      <c r="E109" s="3"/>
    </row>
    <row r="110" spans="1:9" ht="15.75" x14ac:dyDescent="0.25">
      <c r="B110" s="19"/>
      <c r="C110" s="19"/>
      <c r="D110" s="19" t="s">
        <v>2</v>
      </c>
      <c r="E110" s="38">
        <v>644090</v>
      </c>
      <c r="F110" s="39"/>
    </row>
    <row r="111" spans="1:9" ht="15.75" x14ac:dyDescent="0.25">
      <c r="A111" s="23" t="s">
        <v>1</v>
      </c>
      <c r="E111" s="2">
        <f>SUM(E96,E98,E100,E102,E104,E106,E108,E110)</f>
        <v>12727756.699999999</v>
      </c>
    </row>
    <row r="112" spans="1:9" ht="30" customHeight="1" x14ac:dyDescent="0.35">
      <c r="A112" s="40" t="s">
        <v>0</v>
      </c>
      <c r="B112" s="41"/>
      <c r="C112" s="41"/>
      <c r="D112" s="41"/>
      <c r="E112" s="1">
        <f>SUM(E93,E111)</f>
        <v>1866380811.4900005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AD627-C1D6-4CB2-8912-3B13EEEB82B8}">
  <dimension ref="A1:I112"/>
  <sheetViews>
    <sheetView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style="8" customWidth="1"/>
    <col min="4" max="4" width="50.7109375" style="8" customWidth="1"/>
    <col min="5" max="5" width="30.7109375" style="8" customWidth="1"/>
    <col min="6" max="9" width="20.7109375" style="8" customWidth="1"/>
    <col min="10" max="16384" width="9.140625" style="8"/>
  </cols>
  <sheetData>
    <row r="1" spans="1:9" ht="15.75" x14ac:dyDescent="0.25">
      <c r="A1" s="17" t="s">
        <v>73</v>
      </c>
      <c r="B1" s="17"/>
      <c r="C1" s="17"/>
      <c r="D1" s="17"/>
      <c r="E1" s="17"/>
      <c r="F1" s="17"/>
      <c r="G1" s="17"/>
      <c r="H1" s="17"/>
      <c r="I1" s="17"/>
    </row>
    <row r="2" spans="1:9" ht="15.75" x14ac:dyDescent="0.25">
      <c r="A2" s="18" t="s">
        <v>63</v>
      </c>
      <c r="B2" s="18"/>
      <c r="C2" s="18"/>
      <c r="D2" s="18"/>
      <c r="E2" s="18"/>
      <c r="F2" s="18"/>
      <c r="G2" s="18"/>
      <c r="H2" s="18"/>
      <c r="I2" s="18"/>
    </row>
    <row r="3" spans="1:9" ht="15.75" x14ac:dyDescent="0.25">
      <c r="A3" s="17" t="s">
        <v>62</v>
      </c>
      <c r="B3" s="17"/>
      <c r="C3" s="17"/>
      <c r="D3" s="17"/>
      <c r="E3" s="17"/>
      <c r="F3" s="17"/>
      <c r="G3" s="17"/>
      <c r="H3" s="17"/>
      <c r="I3" s="17"/>
    </row>
    <row r="4" spans="1:9" ht="15.75" x14ac:dyDescent="0.25">
      <c r="A4" s="17"/>
      <c r="B4" s="17"/>
      <c r="C4" s="17"/>
      <c r="D4" s="17"/>
      <c r="E4" s="17"/>
      <c r="F4" s="17"/>
      <c r="G4" s="17"/>
      <c r="H4" s="17"/>
      <c r="I4" s="17"/>
    </row>
    <row r="5" spans="1:9" ht="15.75" x14ac:dyDescent="0.25">
      <c r="A5" s="19"/>
      <c r="B5" s="19"/>
      <c r="C5" s="19"/>
      <c r="D5" s="19"/>
      <c r="E5" s="20"/>
      <c r="F5" s="20"/>
      <c r="G5" s="20"/>
      <c r="H5" s="16"/>
      <c r="I5" s="16"/>
    </row>
    <row r="6" spans="1:9" ht="15.75" customHeight="1" x14ac:dyDescent="0.25">
      <c r="A6" s="17" t="s">
        <v>61</v>
      </c>
      <c r="B6" s="17"/>
      <c r="C6" s="17"/>
      <c r="D6" s="17"/>
      <c r="E6" s="21" t="s">
        <v>60</v>
      </c>
    </row>
    <row r="7" spans="1:9" ht="15" customHeight="1" x14ac:dyDescent="0.25">
      <c r="A7" s="17"/>
      <c r="B7" s="17"/>
      <c r="C7" s="17"/>
      <c r="D7" s="17"/>
      <c r="E7" s="22"/>
    </row>
    <row r="8" spans="1:9" ht="15.75" x14ac:dyDescent="0.25">
      <c r="A8" s="23" t="s">
        <v>59</v>
      </c>
      <c r="B8" s="19"/>
      <c r="C8" s="19"/>
      <c r="D8" s="19"/>
      <c r="E8" s="24"/>
    </row>
    <row r="9" spans="1:9" ht="15.75" x14ac:dyDescent="0.25">
      <c r="A9" s="19"/>
      <c r="B9" s="19" t="s">
        <v>58</v>
      </c>
      <c r="C9" s="19"/>
      <c r="D9" s="19"/>
      <c r="E9" s="24"/>
    </row>
    <row r="10" spans="1:9" ht="15.75" x14ac:dyDescent="0.25">
      <c r="A10" s="19"/>
      <c r="B10" s="19"/>
      <c r="C10" s="19" t="s">
        <v>57</v>
      </c>
      <c r="D10" s="19"/>
    </row>
    <row r="11" spans="1:9" ht="15.75" customHeight="1" x14ac:dyDescent="0.25">
      <c r="A11" s="19"/>
      <c r="B11" s="19"/>
      <c r="C11" s="19"/>
      <c r="D11" s="19" t="s">
        <v>56</v>
      </c>
      <c r="E11" s="59">
        <f>564782.29+3870012.08</f>
        <v>4434794.37</v>
      </c>
    </row>
    <row r="12" spans="1:9" ht="15.75" x14ac:dyDescent="0.25">
      <c r="A12" s="19"/>
      <c r="B12" s="19"/>
      <c r="C12" s="19"/>
      <c r="D12" s="19" t="s">
        <v>55</v>
      </c>
      <c r="E12" s="59">
        <f>11500+141720+5568092.27+803459.91+6352.2</f>
        <v>6531124.3799999999</v>
      </c>
    </row>
    <row r="13" spans="1:9" ht="15.75" x14ac:dyDescent="0.25">
      <c r="A13" s="19"/>
      <c r="B13" s="19"/>
      <c r="C13" s="19"/>
      <c r="D13" s="19" t="s">
        <v>54</v>
      </c>
      <c r="E13" s="60">
        <f>108900+891676+4770+2091237.66+620378.6</f>
        <v>3716962.2600000002</v>
      </c>
    </row>
    <row r="14" spans="1:9" ht="15.75" x14ac:dyDescent="0.25">
      <c r="A14" s="19"/>
      <c r="B14" s="19"/>
      <c r="C14" s="19" t="s">
        <v>53</v>
      </c>
      <c r="D14" s="19"/>
      <c r="E14" s="13">
        <f>SUM(E11:E13)</f>
        <v>14682881.01</v>
      </c>
    </row>
    <row r="15" spans="1:9" ht="15.75" x14ac:dyDescent="0.25">
      <c r="A15" s="19"/>
      <c r="B15" s="19"/>
      <c r="C15" s="19" t="s">
        <v>52</v>
      </c>
      <c r="D15" s="19"/>
      <c r="E15" s="15"/>
    </row>
    <row r="16" spans="1:9" ht="15.75" x14ac:dyDescent="0.25">
      <c r="A16" s="19"/>
      <c r="B16" s="19"/>
      <c r="C16" s="19"/>
      <c r="D16" s="19" t="s">
        <v>51</v>
      </c>
      <c r="E16" s="59">
        <f>813931.02+188228+195280.08+5566.5</f>
        <v>1203005.6000000001</v>
      </c>
    </row>
    <row r="17" spans="1:5" ht="15.75" x14ac:dyDescent="0.25">
      <c r="A17" s="19"/>
      <c r="B17" s="19"/>
      <c r="C17" s="19"/>
      <c r="D17" s="19" t="s">
        <v>50</v>
      </c>
      <c r="E17" s="59">
        <f>531225+859406+62691+2056833.75+258917.92</f>
        <v>3769073.67</v>
      </c>
    </row>
    <row r="18" spans="1:5" ht="15.75" x14ac:dyDescent="0.25">
      <c r="A18" s="19"/>
      <c r="B18" s="19"/>
      <c r="C18" s="26"/>
      <c r="D18" s="19" t="s">
        <v>49</v>
      </c>
      <c r="E18" s="60">
        <f>34725+910689.02</f>
        <v>945414.02</v>
      </c>
    </row>
    <row r="19" spans="1:5" ht="15.75" x14ac:dyDescent="0.25">
      <c r="A19" s="19"/>
      <c r="B19" s="19"/>
      <c r="C19" s="19" t="s">
        <v>48</v>
      </c>
      <c r="D19" s="19"/>
      <c r="E19" s="13">
        <f>SUM(E16:E18)</f>
        <v>5917493.2899999991</v>
      </c>
    </row>
    <row r="20" spans="1:5" ht="15.75" x14ac:dyDescent="0.25">
      <c r="A20" s="19"/>
      <c r="B20" s="19" t="s">
        <v>47</v>
      </c>
      <c r="C20" s="19"/>
      <c r="D20" s="19"/>
      <c r="E20" s="3"/>
    </row>
    <row r="21" spans="1:5" ht="15.75" x14ac:dyDescent="0.25">
      <c r="A21" s="19"/>
      <c r="B21" s="19"/>
      <c r="C21" s="19" t="s">
        <v>46</v>
      </c>
      <c r="D21" s="19"/>
      <c r="E21" s="59">
        <v>596941406</v>
      </c>
    </row>
    <row r="22" spans="1:5" ht="15.75" x14ac:dyDescent="0.25">
      <c r="A22" s="19"/>
      <c r="B22" s="19"/>
      <c r="C22" s="19" t="s">
        <v>45</v>
      </c>
      <c r="D22" s="19"/>
      <c r="E22" s="59">
        <v>1855841.81</v>
      </c>
    </row>
    <row r="23" spans="1:5" ht="15.75" x14ac:dyDescent="0.25">
      <c r="A23" s="19"/>
      <c r="B23" s="19"/>
      <c r="C23" s="19" t="s">
        <v>44</v>
      </c>
      <c r="D23" s="19"/>
      <c r="E23" s="6"/>
    </row>
    <row r="24" spans="1:5" ht="15.75" x14ac:dyDescent="0.25">
      <c r="A24" s="19"/>
      <c r="B24" s="19"/>
      <c r="C24" s="19"/>
      <c r="D24" s="19" t="s">
        <v>43</v>
      </c>
      <c r="E24" s="28">
        <v>0</v>
      </c>
    </row>
    <row r="25" spans="1:5" ht="15.75" x14ac:dyDescent="0.25">
      <c r="A25" s="19"/>
      <c r="B25" s="19"/>
      <c r="C25" s="19"/>
      <c r="D25" s="19" t="s">
        <v>42</v>
      </c>
      <c r="E25" s="5">
        <v>0</v>
      </c>
    </row>
    <row r="26" spans="1:5" ht="15.75" x14ac:dyDescent="0.25">
      <c r="A26" s="19"/>
      <c r="B26" s="19"/>
      <c r="C26" s="19"/>
      <c r="D26" s="19" t="s">
        <v>41</v>
      </c>
      <c r="E26" s="27">
        <v>0</v>
      </c>
    </row>
    <row r="27" spans="1:5" ht="15.75" x14ac:dyDescent="0.25">
      <c r="A27" s="19"/>
      <c r="B27" s="19"/>
      <c r="C27" s="19"/>
      <c r="D27" s="19" t="s">
        <v>40</v>
      </c>
      <c r="E27" s="28">
        <v>0</v>
      </c>
    </row>
    <row r="28" spans="1:5" ht="15.75" x14ac:dyDescent="0.25">
      <c r="A28" s="19"/>
      <c r="B28" s="19"/>
      <c r="C28" s="19" t="s">
        <v>39</v>
      </c>
      <c r="D28" s="19"/>
      <c r="E28" s="14"/>
    </row>
    <row r="29" spans="1:5" ht="15.75" x14ac:dyDescent="0.25">
      <c r="A29" s="19"/>
      <c r="B29" s="19"/>
      <c r="C29" s="19"/>
      <c r="D29" s="19" t="s">
        <v>38</v>
      </c>
      <c r="E29" s="8">
        <v>0</v>
      </c>
    </row>
    <row r="30" spans="1:5" ht="15.75" x14ac:dyDescent="0.25">
      <c r="A30" s="19"/>
      <c r="B30" s="19"/>
      <c r="C30" s="19"/>
      <c r="D30" s="19" t="s">
        <v>37</v>
      </c>
      <c r="E30" s="28">
        <v>0</v>
      </c>
    </row>
    <row r="31" spans="1:5" ht="15.75" x14ac:dyDescent="0.25">
      <c r="A31" s="19"/>
      <c r="B31" s="19"/>
      <c r="C31" s="19" t="s">
        <v>36</v>
      </c>
      <c r="D31" s="19"/>
      <c r="E31" s="29">
        <v>0</v>
      </c>
    </row>
    <row r="32" spans="1:5" ht="15.75" x14ac:dyDescent="0.25">
      <c r="A32" s="19"/>
      <c r="B32" s="19"/>
      <c r="C32" s="19" t="s">
        <v>35</v>
      </c>
      <c r="D32" s="19"/>
      <c r="E32" s="3"/>
    </row>
    <row r="33" spans="1:5" ht="15.75" x14ac:dyDescent="0.25">
      <c r="A33" s="19"/>
      <c r="B33" s="19"/>
      <c r="C33" s="19"/>
      <c r="D33" s="19" t="s">
        <v>34</v>
      </c>
      <c r="E33" s="59">
        <v>82171.17</v>
      </c>
    </row>
    <row r="34" spans="1:5" ht="15.75" x14ac:dyDescent="0.25">
      <c r="A34" s="19"/>
      <c r="B34" s="19"/>
      <c r="C34" s="19"/>
      <c r="D34" s="19" t="s">
        <v>33</v>
      </c>
      <c r="E34" s="8">
        <v>0</v>
      </c>
    </row>
    <row r="35" spans="1:5" ht="15.75" x14ac:dyDescent="0.25">
      <c r="A35" s="19"/>
      <c r="B35" s="19"/>
      <c r="C35" s="19"/>
      <c r="D35" s="19" t="s">
        <v>32</v>
      </c>
      <c r="E35" s="4">
        <v>0</v>
      </c>
    </row>
    <row r="36" spans="1:5" ht="15.75" x14ac:dyDescent="0.25">
      <c r="A36" s="19"/>
      <c r="B36" s="19" t="s">
        <v>31</v>
      </c>
      <c r="C36" s="19"/>
      <c r="D36" s="19"/>
      <c r="E36" s="29">
        <v>0</v>
      </c>
    </row>
    <row r="37" spans="1:5" ht="15.75" x14ac:dyDescent="0.25">
      <c r="A37" s="19"/>
      <c r="B37" s="23" t="s">
        <v>30</v>
      </c>
      <c r="C37" s="19"/>
      <c r="D37" s="19"/>
      <c r="E37" s="13">
        <f>SUM(E14,E19,E21:E36)</f>
        <v>619479793.27999985</v>
      </c>
    </row>
    <row r="38" spans="1:5" ht="15.75" x14ac:dyDescent="0.25">
      <c r="A38" s="19"/>
      <c r="B38" s="23"/>
      <c r="C38" s="19"/>
      <c r="D38" s="19"/>
      <c r="E38" s="12"/>
    </row>
    <row r="39" spans="1:5" ht="15.75" x14ac:dyDescent="0.25">
      <c r="A39" s="23" t="s">
        <v>29</v>
      </c>
      <c r="B39" s="23"/>
      <c r="C39" s="19"/>
      <c r="D39" s="19"/>
      <c r="E39" s="5"/>
    </row>
    <row r="40" spans="1:5" ht="15.75" x14ac:dyDescent="0.25">
      <c r="A40" s="23" t="s">
        <v>28</v>
      </c>
      <c r="B40" s="19"/>
      <c r="C40" s="19"/>
      <c r="D40" s="19"/>
      <c r="E40" s="5"/>
    </row>
    <row r="41" spans="1:5" ht="15.75" x14ac:dyDescent="0.25">
      <c r="A41" s="19"/>
      <c r="B41" s="23" t="s">
        <v>10</v>
      </c>
      <c r="C41" s="19"/>
      <c r="D41" s="19"/>
      <c r="E41" s="3"/>
    </row>
    <row r="42" spans="1:5" ht="15.75" x14ac:dyDescent="0.25">
      <c r="A42" s="19"/>
      <c r="B42" s="19"/>
      <c r="C42" s="19"/>
      <c r="D42" s="19" t="s">
        <v>26</v>
      </c>
      <c r="E42" s="59">
        <v>80718416.409999996</v>
      </c>
    </row>
    <row r="43" spans="1:5" ht="15.75" x14ac:dyDescent="0.25">
      <c r="A43" s="19"/>
      <c r="B43" s="19"/>
      <c r="C43" s="19"/>
      <c r="D43" s="19" t="s">
        <v>25</v>
      </c>
      <c r="E43" s="59">
        <v>154831636.19</v>
      </c>
    </row>
    <row r="44" spans="1:5" ht="15.75" x14ac:dyDescent="0.25">
      <c r="A44" s="19"/>
      <c r="B44" s="19"/>
      <c r="C44" s="19"/>
      <c r="D44" s="19" t="s">
        <v>2</v>
      </c>
      <c r="E44" s="60">
        <v>152961377.12</v>
      </c>
    </row>
    <row r="45" spans="1:5" ht="15.75" x14ac:dyDescent="0.25">
      <c r="A45" s="19"/>
      <c r="B45" s="23" t="s">
        <v>9</v>
      </c>
      <c r="C45" s="19"/>
      <c r="D45" s="19"/>
      <c r="E45" s="3"/>
    </row>
    <row r="46" spans="1:5" ht="15.75" x14ac:dyDescent="0.25">
      <c r="A46" s="19"/>
      <c r="B46" s="19"/>
      <c r="C46" s="31"/>
      <c r="D46" s="19" t="s">
        <v>26</v>
      </c>
      <c r="E46" s="8">
        <v>0</v>
      </c>
    </row>
    <row r="47" spans="1:5" ht="15.75" x14ac:dyDescent="0.25">
      <c r="A47" s="19"/>
      <c r="B47" s="19"/>
      <c r="C47" s="19"/>
      <c r="D47" s="19" t="s">
        <v>25</v>
      </c>
      <c r="E47" s="8">
        <v>0</v>
      </c>
    </row>
    <row r="48" spans="1:5" ht="15.75" x14ac:dyDescent="0.25">
      <c r="A48" s="19"/>
      <c r="B48" s="19"/>
      <c r="C48" s="19"/>
      <c r="D48" s="19" t="s">
        <v>2</v>
      </c>
      <c r="E48" s="8">
        <v>0</v>
      </c>
    </row>
    <row r="49" spans="1:5" ht="15.75" x14ac:dyDescent="0.25">
      <c r="A49" s="19"/>
      <c r="B49" s="23" t="s">
        <v>8</v>
      </c>
      <c r="C49" s="19"/>
      <c r="D49" s="19"/>
      <c r="E49" s="4"/>
    </row>
    <row r="50" spans="1:5" ht="15.75" x14ac:dyDescent="0.25">
      <c r="A50" s="32"/>
      <c r="B50" s="32"/>
      <c r="C50" s="32"/>
      <c r="D50" s="19" t="s">
        <v>26</v>
      </c>
      <c r="E50" s="59">
        <v>20269779.07</v>
      </c>
    </row>
    <row r="51" spans="1:5" ht="15.75" x14ac:dyDescent="0.25">
      <c r="A51" s="19"/>
      <c r="B51" s="19"/>
      <c r="C51" s="19"/>
      <c r="D51" s="19" t="s">
        <v>25</v>
      </c>
      <c r="E51" s="59">
        <v>9817896.3300000001</v>
      </c>
    </row>
    <row r="52" spans="1:5" ht="15.75" x14ac:dyDescent="0.25">
      <c r="A52" s="19"/>
      <c r="B52" s="19"/>
      <c r="C52" s="19"/>
      <c r="D52" s="19" t="s">
        <v>2</v>
      </c>
      <c r="E52" s="8">
        <v>0</v>
      </c>
    </row>
    <row r="53" spans="1:5" ht="15.75" x14ac:dyDescent="0.25">
      <c r="A53" s="19"/>
      <c r="B53" s="23" t="s">
        <v>7</v>
      </c>
      <c r="C53" s="19"/>
      <c r="D53" s="19"/>
      <c r="E53" s="4"/>
    </row>
    <row r="54" spans="1:5" ht="15.75" x14ac:dyDescent="0.25">
      <c r="A54" s="19"/>
      <c r="B54" s="19"/>
      <c r="C54" s="19"/>
      <c r="D54" s="19" t="s">
        <v>26</v>
      </c>
      <c r="E54" s="8">
        <v>0</v>
      </c>
    </row>
    <row r="55" spans="1:5" ht="15.75" x14ac:dyDescent="0.25">
      <c r="A55" s="19"/>
      <c r="B55" s="19"/>
      <c r="C55" s="19"/>
      <c r="D55" s="19" t="s">
        <v>25</v>
      </c>
      <c r="E55" s="27">
        <v>0</v>
      </c>
    </row>
    <row r="56" spans="1:5" ht="15.75" x14ac:dyDescent="0.25">
      <c r="A56" s="19"/>
      <c r="B56" s="19"/>
      <c r="C56" s="31"/>
      <c r="D56" s="19" t="s">
        <v>2</v>
      </c>
      <c r="E56" s="33">
        <v>0</v>
      </c>
    </row>
    <row r="57" spans="1:5" ht="15.75" x14ac:dyDescent="0.25">
      <c r="A57" s="19"/>
      <c r="B57" s="23" t="s">
        <v>6</v>
      </c>
      <c r="C57" s="19"/>
      <c r="D57" s="19"/>
      <c r="E57" s="11"/>
    </row>
    <row r="58" spans="1:5" ht="15.75" x14ac:dyDescent="0.25">
      <c r="A58" s="19"/>
      <c r="B58" s="19"/>
      <c r="C58" s="19"/>
      <c r="D58" s="19" t="s">
        <v>26</v>
      </c>
      <c r="E58" s="59">
        <v>2412351.37</v>
      </c>
    </row>
    <row r="59" spans="1:5" ht="15.75" x14ac:dyDescent="0.25">
      <c r="A59" s="19"/>
      <c r="B59" s="19"/>
      <c r="C59" s="19"/>
      <c r="D59" s="19" t="s">
        <v>25</v>
      </c>
      <c r="E59" s="45">
        <v>0</v>
      </c>
    </row>
    <row r="60" spans="1:5" ht="15.75" x14ac:dyDescent="0.25">
      <c r="A60" s="19"/>
      <c r="B60" s="19"/>
      <c r="C60" s="19"/>
      <c r="D60" s="19" t="s">
        <v>2</v>
      </c>
      <c r="E60" s="30">
        <v>0</v>
      </c>
    </row>
    <row r="61" spans="1:5" ht="15.75" x14ac:dyDescent="0.25">
      <c r="A61" s="19"/>
      <c r="B61" s="23" t="s">
        <v>5</v>
      </c>
      <c r="C61" s="19"/>
      <c r="D61" s="19"/>
      <c r="E61" s="11"/>
    </row>
    <row r="62" spans="1:5" ht="15.75" x14ac:dyDescent="0.25">
      <c r="A62" s="19"/>
      <c r="B62" s="19"/>
      <c r="C62" s="19"/>
      <c r="D62" s="19" t="s">
        <v>26</v>
      </c>
      <c r="E62" s="59">
        <v>7381566.5800000001</v>
      </c>
    </row>
    <row r="63" spans="1:5" ht="15.75" x14ac:dyDescent="0.25">
      <c r="A63" s="19"/>
      <c r="B63" s="23"/>
      <c r="C63" s="19"/>
      <c r="D63" s="19" t="s">
        <v>25</v>
      </c>
      <c r="E63" s="59">
        <v>10261311.109999999</v>
      </c>
    </row>
    <row r="64" spans="1:5" ht="15.75" x14ac:dyDescent="0.25">
      <c r="A64" s="19"/>
      <c r="B64" s="19"/>
      <c r="C64" s="19"/>
      <c r="D64" s="19" t="s">
        <v>2</v>
      </c>
      <c r="E64" s="8">
        <v>0</v>
      </c>
    </row>
    <row r="65" spans="1:5" ht="15.75" x14ac:dyDescent="0.25">
      <c r="A65" s="19"/>
      <c r="B65" s="23" t="s">
        <v>4</v>
      </c>
      <c r="C65" s="19"/>
      <c r="D65" s="19"/>
      <c r="E65" s="4"/>
    </row>
    <row r="66" spans="1:5" ht="15.75" x14ac:dyDescent="0.25">
      <c r="A66" s="19"/>
      <c r="B66" s="19"/>
      <c r="C66" s="19"/>
      <c r="D66" s="19" t="s">
        <v>26</v>
      </c>
      <c r="E66" s="59">
        <v>18797708.050000001</v>
      </c>
    </row>
    <row r="67" spans="1:5" ht="15.75" x14ac:dyDescent="0.25">
      <c r="A67" s="19"/>
      <c r="B67" s="19"/>
      <c r="C67" s="19"/>
      <c r="D67" s="19" t="s">
        <v>25</v>
      </c>
      <c r="E67" s="59">
        <v>48197774.149999999</v>
      </c>
    </row>
    <row r="68" spans="1:5" ht="15.75" x14ac:dyDescent="0.25">
      <c r="A68" s="19"/>
      <c r="B68" s="19"/>
      <c r="C68" s="19"/>
      <c r="D68" s="19" t="s">
        <v>2</v>
      </c>
      <c r="E68" s="8">
        <v>0</v>
      </c>
    </row>
    <row r="69" spans="1:5" ht="15.75" x14ac:dyDescent="0.25">
      <c r="A69" s="19"/>
      <c r="B69" s="23" t="s">
        <v>27</v>
      </c>
      <c r="C69" s="19"/>
      <c r="D69" s="19"/>
      <c r="E69" s="3"/>
    </row>
    <row r="70" spans="1:5" ht="15.75" x14ac:dyDescent="0.25">
      <c r="A70" s="19"/>
      <c r="B70" s="19"/>
      <c r="C70" s="19"/>
      <c r="D70" s="19" t="s">
        <v>26</v>
      </c>
      <c r="E70" s="5">
        <v>0</v>
      </c>
    </row>
    <row r="71" spans="1:5" ht="15.75" x14ac:dyDescent="0.25">
      <c r="A71" s="19"/>
      <c r="B71" s="19"/>
      <c r="C71" s="19"/>
      <c r="D71" s="19" t="s">
        <v>25</v>
      </c>
      <c r="E71" s="5">
        <v>0</v>
      </c>
    </row>
    <row r="72" spans="1:5" ht="15.75" x14ac:dyDescent="0.25">
      <c r="A72" s="19"/>
      <c r="B72" s="19"/>
      <c r="C72" s="19"/>
      <c r="D72" s="19" t="s">
        <v>2</v>
      </c>
      <c r="E72" s="10">
        <v>0</v>
      </c>
    </row>
    <row r="73" spans="1:5" ht="15.75" x14ac:dyDescent="0.25">
      <c r="A73" s="19"/>
      <c r="B73" s="23" t="s">
        <v>24</v>
      </c>
      <c r="C73" s="19"/>
      <c r="D73" s="19"/>
      <c r="E73" s="3"/>
    </row>
    <row r="74" spans="1:5" ht="15.75" x14ac:dyDescent="0.25">
      <c r="A74" s="19"/>
      <c r="B74" s="19"/>
      <c r="C74" s="19" t="s">
        <v>23</v>
      </c>
      <c r="D74" s="19"/>
      <c r="E74" s="5"/>
    </row>
    <row r="75" spans="1:5" ht="15.75" x14ac:dyDescent="0.25">
      <c r="A75" s="19"/>
      <c r="B75" s="19"/>
      <c r="C75" s="19"/>
      <c r="D75" s="19" t="s">
        <v>22</v>
      </c>
      <c r="E75" s="27">
        <v>0</v>
      </c>
    </row>
    <row r="76" spans="1:5" ht="15.75" x14ac:dyDescent="0.25">
      <c r="A76" s="19"/>
      <c r="B76" s="19"/>
      <c r="C76" s="19"/>
      <c r="D76" s="19" t="s">
        <v>21</v>
      </c>
      <c r="E76" s="59">
        <v>14433424</v>
      </c>
    </row>
    <row r="77" spans="1:5" ht="15.75" x14ac:dyDescent="0.25">
      <c r="A77" s="19"/>
      <c r="B77" s="19"/>
      <c r="C77" s="34" t="s">
        <v>20</v>
      </c>
      <c r="D77" s="19"/>
      <c r="E77" s="5"/>
    </row>
    <row r="78" spans="1:5" ht="15.75" x14ac:dyDescent="0.25">
      <c r="A78" s="19"/>
      <c r="B78" s="19"/>
      <c r="C78" s="19"/>
      <c r="D78" s="19" t="s">
        <v>14</v>
      </c>
      <c r="E78" s="59">
        <v>6394705.0800000001</v>
      </c>
    </row>
    <row r="79" spans="1:5" ht="15.75" x14ac:dyDescent="0.25">
      <c r="A79" s="19"/>
      <c r="B79" s="19"/>
      <c r="C79" s="19"/>
      <c r="D79" s="19" t="s">
        <v>13</v>
      </c>
      <c r="E79" s="59">
        <v>3510915</v>
      </c>
    </row>
    <row r="80" spans="1:5" ht="15.75" x14ac:dyDescent="0.25">
      <c r="A80" s="19"/>
      <c r="B80" s="19"/>
      <c r="C80" s="19" t="s">
        <v>19</v>
      </c>
      <c r="D80" s="19"/>
      <c r="E80" s="6"/>
    </row>
    <row r="81" spans="1:9" ht="15.75" x14ac:dyDescent="0.25">
      <c r="A81" s="19"/>
      <c r="B81" s="19"/>
      <c r="C81" s="19"/>
      <c r="D81" s="34" t="s">
        <v>14</v>
      </c>
      <c r="E81" s="8">
        <v>0</v>
      </c>
      <c r="F81" s="36"/>
    </row>
    <row r="82" spans="1:9" ht="15.75" x14ac:dyDescent="0.25">
      <c r="A82" s="19"/>
      <c r="B82" s="19"/>
      <c r="C82" s="19"/>
      <c r="D82" s="34" t="s">
        <v>13</v>
      </c>
      <c r="E82" s="8">
        <v>0</v>
      </c>
    </row>
    <row r="83" spans="1:9" ht="15.75" x14ac:dyDescent="0.25">
      <c r="A83" s="19"/>
      <c r="B83" s="19"/>
      <c r="C83" s="19" t="s">
        <v>18</v>
      </c>
      <c r="D83" s="19"/>
    </row>
    <row r="84" spans="1:9" ht="15.75" x14ac:dyDescent="0.25">
      <c r="A84" s="19"/>
      <c r="B84" s="19"/>
      <c r="C84" s="19"/>
      <c r="D84" s="19" t="s">
        <v>14</v>
      </c>
      <c r="E84" s="9">
        <v>0</v>
      </c>
    </row>
    <row r="85" spans="1:9" ht="15.75" x14ac:dyDescent="0.25">
      <c r="A85" s="19"/>
      <c r="B85" s="19"/>
      <c r="C85" s="19"/>
      <c r="D85" s="19" t="s">
        <v>13</v>
      </c>
      <c r="E85" s="9">
        <v>0</v>
      </c>
    </row>
    <row r="86" spans="1:9" ht="15.75" x14ac:dyDescent="0.25">
      <c r="A86" s="19"/>
      <c r="B86" s="19"/>
      <c r="C86" s="19" t="s">
        <v>17</v>
      </c>
      <c r="D86" s="19"/>
      <c r="E86" s="5"/>
    </row>
    <row r="87" spans="1:9" ht="15.75" x14ac:dyDescent="0.25">
      <c r="A87" s="19"/>
      <c r="B87" s="19"/>
      <c r="C87" s="19"/>
      <c r="D87" s="19" t="s">
        <v>14</v>
      </c>
      <c r="E87" s="8">
        <v>0</v>
      </c>
    </row>
    <row r="88" spans="1:9" ht="15.75" x14ac:dyDescent="0.25">
      <c r="A88" s="19"/>
      <c r="B88" s="19"/>
      <c r="C88" s="19"/>
      <c r="D88" s="19" t="s">
        <v>13</v>
      </c>
      <c r="E88" s="8">
        <v>0</v>
      </c>
    </row>
    <row r="89" spans="1:9" ht="15.75" x14ac:dyDescent="0.25">
      <c r="A89" s="19"/>
      <c r="B89" s="19"/>
      <c r="C89" s="19" t="s">
        <v>16</v>
      </c>
      <c r="D89" s="19"/>
      <c r="E89" s="5"/>
    </row>
    <row r="90" spans="1:9" ht="15.75" x14ac:dyDescent="0.25">
      <c r="A90" s="19"/>
      <c r="B90" s="19"/>
      <c r="C90" s="19"/>
      <c r="D90" s="19" t="s">
        <v>15</v>
      </c>
      <c r="E90" s="59">
        <v>466515.37</v>
      </c>
    </row>
    <row r="91" spans="1:9" ht="15.75" x14ac:dyDescent="0.25">
      <c r="A91" s="19"/>
      <c r="B91" s="19"/>
      <c r="C91" s="19"/>
      <c r="D91" s="19" t="s">
        <v>14</v>
      </c>
      <c r="E91" s="8">
        <v>0</v>
      </c>
    </row>
    <row r="92" spans="1:9" ht="15.75" x14ac:dyDescent="0.25">
      <c r="A92" s="19"/>
      <c r="B92" s="19"/>
      <c r="C92" s="19"/>
      <c r="D92" s="19" t="s">
        <v>13</v>
      </c>
      <c r="E92" s="33">
        <v>0</v>
      </c>
    </row>
    <row r="93" spans="1:9" ht="15.75" x14ac:dyDescent="0.25">
      <c r="A93" s="23" t="s">
        <v>12</v>
      </c>
      <c r="D93" s="19"/>
      <c r="E93" s="7">
        <f>SUM(E41:E92)</f>
        <v>530455375.82999998</v>
      </c>
    </row>
    <row r="94" spans="1:9" ht="15.75" x14ac:dyDescent="0.25">
      <c r="A94" s="23" t="s">
        <v>11</v>
      </c>
      <c r="B94" s="19"/>
      <c r="C94" s="23"/>
      <c r="D94" s="34"/>
      <c r="E94" s="5"/>
    </row>
    <row r="95" spans="1:9" ht="15.75" x14ac:dyDescent="0.25">
      <c r="A95" s="19"/>
      <c r="B95" s="23" t="s">
        <v>10</v>
      </c>
      <c r="C95" s="19"/>
      <c r="D95" s="19"/>
      <c r="E95" s="6"/>
      <c r="H95" s="37"/>
      <c r="I95" s="24"/>
    </row>
    <row r="96" spans="1:9" ht="15.75" x14ac:dyDescent="0.25">
      <c r="A96" s="19"/>
      <c r="B96" s="19"/>
      <c r="C96" s="19"/>
      <c r="D96" s="19" t="s">
        <v>2</v>
      </c>
      <c r="E96" s="8">
        <v>0</v>
      </c>
      <c r="F96" s="37"/>
      <c r="G96" s="19"/>
      <c r="I96" s="24"/>
    </row>
    <row r="97" spans="1:9" ht="15.75" x14ac:dyDescent="0.25">
      <c r="A97" s="19"/>
      <c r="B97" s="23" t="s">
        <v>9</v>
      </c>
      <c r="C97" s="19"/>
      <c r="D97" s="19"/>
      <c r="E97" s="5"/>
      <c r="F97" s="37"/>
      <c r="G97" s="19"/>
      <c r="H97" s="37"/>
      <c r="I97" s="24"/>
    </row>
    <row r="98" spans="1:9" ht="15.75" x14ac:dyDescent="0.25">
      <c r="B98" s="19"/>
      <c r="C98" s="19"/>
      <c r="D98" s="19" t="s">
        <v>2</v>
      </c>
      <c r="E98" s="27">
        <v>0</v>
      </c>
    </row>
    <row r="99" spans="1:9" ht="15.75" customHeight="1" x14ac:dyDescent="0.25">
      <c r="B99" s="23" t="s">
        <v>8</v>
      </c>
      <c r="C99" s="19"/>
      <c r="D99" s="19"/>
      <c r="E99" s="3"/>
    </row>
    <row r="100" spans="1:9" ht="15.75" customHeight="1" x14ac:dyDescent="0.25">
      <c r="B100" s="19"/>
      <c r="C100" s="19"/>
      <c r="D100" s="19" t="s">
        <v>2</v>
      </c>
      <c r="E100" s="8">
        <v>0</v>
      </c>
    </row>
    <row r="101" spans="1:9" ht="15.75" customHeight="1" x14ac:dyDescent="0.25">
      <c r="B101" s="23" t="s">
        <v>7</v>
      </c>
      <c r="C101" s="19"/>
      <c r="D101" s="19"/>
      <c r="E101" s="3"/>
    </row>
    <row r="102" spans="1:9" ht="15.75" x14ac:dyDescent="0.25">
      <c r="B102" s="19"/>
      <c r="C102" s="31"/>
      <c r="D102" s="19" t="s">
        <v>2</v>
      </c>
      <c r="E102" s="4">
        <v>0</v>
      </c>
    </row>
    <row r="103" spans="1:9" ht="15.75" x14ac:dyDescent="0.25">
      <c r="B103" s="23" t="s">
        <v>6</v>
      </c>
      <c r="C103" s="19"/>
      <c r="D103" s="19"/>
      <c r="E103" s="3"/>
    </row>
    <row r="104" spans="1:9" ht="15.75" x14ac:dyDescent="0.25">
      <c r="B104" s="19"/>
      <c r="C104" s="19"/>
      <c r="D104" s="19" t="s">
        <v>2</v>
      </c>
      <c r="E104" s="30">
        <v>0</v>
      </c>
    </row>
    <row r="105" spans="1:9" ht="15.75" x14ac:dyDescent="0.25">
      <c r="B105" s="23" t="s">
        <v>5</v>
      </c>
      <c r="C105" s="19"/>
      <c r="D105" s="19"/>
    </row>
    <row r="106" spans="1:9" ht="15.75" x14ac:dyDescent="0.25">
      <c r="B106" s="19"/>
      <c r="C106" s="19"/>
      <c r="D106" s="19" t="s">
        <v>2</v>
      </c>
      <c r="E106" s="3">
        <v>0</v>
      </c>
    </row>
    <row r="107" spans="1:9" ht="15.75" x14ac:dyDescent="0.25">
      <c r="B107" s="23" t="s">
        <v>4</v>
      </c>
      <c r="C107" s="19"/>
      <c r="D107" s="19"/>
      <c r="E107" s="3"/>
    </row>
    <row r="108" spans="1:9" ht="15.75" x14ac:dyDescent="0.25">
      <c r="B108" s="19"/>
      <c r="C108" s="19"/>
      <c r="D108" s="19" t="s">
        <v>2</v>
      </c>
      <c r="E108" s="8">
        <v>0</v>
      </c>
    </row>
    <row r="109" spans="1:9" ht="15.75" x14ac:dyDescent="0.25">
      <c r="A109" s="23"/>
      <c r="B109" s="23" t="s">
        <v>3</v>
      </c>
      <c r="C109" s="19"/>
      <c r="D109" s="19"/>
      <c r="E109" s="3"/>
    </row>
    <row r="110" spans="1:9" ht="15.75" x14ac:dyDescent="0.25">
      <c r="B110" s="19"/>
      <c r="C110" s="19"/>
      <c r="D110" s="19" t="s">
        <v>2</v>
      </c>
      <c r="E110" s="8">
        <v>0</v>
      </c>
      <c r="F110" s="39"/>
    </row>
    <row r="111" spans="1:9" ht="15.75" x14ac:dyDescent="0.25">
      <c r="A111" s="23" t="s">
        <v>1</v>
      </c>
      <c r="E111" s="2">
        <f>SUM(E96,E98,E100,E102,E104,E106,E108,E110)</f>
        <v>0</v>
      </c>
    </row>
    <row r="112" spans="1:9" ht="30" customHeight="1" x14ac:dyDescent="0.35">
      <c r="A112" s="40" t="s">
        <v>0</v>
      </c>
      <c r="B112" s="41"/>
      <c r="C112" s="41"/>
      <c r="D112" s="41"/>
      <c r="E112" s="1">
        <f>SUM(E93,E111)</f>
        <v>530455375.82999998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BEEBE-9B78-4B6A-8AB8-7A9259C1FC6D}">
  <dimension ref="A1:I112"/>
  <sheetViews>
    <sheetView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style="8" customWidth="1"/>
    <col min="4" max="4" width="50.7109375" style="8" customWidth="1"/>
    <col min="5" max="5" width="30.7109375" style="8" customWidth="1"/>
    <col min="6" max="9" width="20.7109375" style="8" customWidth="1"/>
    <col min="10" max="16384" width="9.140625" style="8"/>
  </cols>
  <sheetData>
    <row r="1" spans="1:9" ht="15.75" x14ac:dyDescent="0.25">
      <c r="A1" s="17" t="s">
        <v>74</v>
      </c>
      <c r="B1" s="17"/>
      <c r="C1" s="17"/>
      <c r="D1" s="17"/>
      <c r="E1" s="17"/>
      <c r="F1" s="17"/>
      <c r="G1" s="17"/>
      <c r="H1" s="17"/>
      <c r="I1" s="17"/>
    </row>
    <row r="2" spans="1:9" ht="15.75" x14ac:dyDescent="0.25">
      <c r="A2" s="18" t="s">
        <v>63</v>
      </c>
      <c r="B2" s="18"/>
      <c r="C2" s="18"/>
      <c r="D2" s="18"/>
      <c r="E2" s="18"/>
      <c r="F2" s="18"/>
      <c r="G2" s="18"/>
      <c r="H2" s="18"/>
      <c r="I2" s="18"/>
    </row>
    <row r="3" spans="1:9" ht="15.75" x14ac:dyDescent="0.25">
      <c r="A3" s="17" t="s">
        <v>62</v>
      </c>
      <c r="B3" s="17"/>
      <c r="C3" s="17"/>
      <c r="D3" s="17"/>
      <c r="E3" s="17"/>
      <c r="F3" s="17"/>
      <c r="G3" s="17"/>
      <c r="H3" s="17"/>
      <c r="I3" s="17"/>
    </row>
    <row r="4" spans="1:9" ht="15.75" x14ac:dyDescent="0.25">
      <c r="A4" s="17"/>
      <c r="B4" s="17"/>
      <c r="C4" s="17"/>
      <c r="D4" s="17"/>
      <c r="E4" s="17"/>
      <c r="F4" s="17"/>
      <c r="G4" s="17"/>
      <c r="H4" s="17"/>
      <c r="I4" s="17"/>
    </row>
    <row r="5" spans="1:9" ht="15.75" x14ac:dyDescent="0.25">
      <c r="A5" s="19"/>
      <c r="B5" s="19"/>
      <c r="C5" s="19"/>
      <c r="D5" s="19"/>
      <c r="E5" s="20"/>
      <c r="F5" s="20"/>
      <c r="G5" s="20"/>
      <c r="H5" s="16"/>
      <c r="I5" s="16"/>
    </row>
    <row r="6" spans="1:9" ht="15.75" customHeight="1" x14ac:dyDescent="0.25">
      <c r="A6" s="17" t="s">
        <v>61</v>
      </c>
      <c r="B6" s="17"/>
      <c r="C6" s="17"/>
      <c r="D6" s="17"/>
      <c r="E6" s="21" t="s">
        <v>60</v>
      </c>
    </row>
    <row r="7" spans="1:9" ht="15" customHeight="1" x14ac:dyDescent="0.25">
      <c r="A7" s="17"/>
      <c r="B7" s="17"/>
      <c r="C7" s="17"/>
      <c r="D7" s="17"/>
      <c r="E7" s="22"/>
    </row>
    <row r="8" spans="1:9" ht="15.75" x14ac:dyDescent="0.25">
      <c r="A8" s="23" t="s">
        <v>59</v>
      </c>
      <c r="B8" s="19"/>
      <c r="C8" s="19"/>
      <c r="D8" s="19"/>
      <c r="E8" s="24"/>
    </row>
    <row r="9" spans="1:9" ht="15.75" x14ac:dyDescent="0.25">
      <c r="A9" s="19"/>
      <c r="B9" s="19" t="s">
        <v>58</v>
      </c>
      <c r="C9" s="19"/>
      <c r="D9" s="19"/>
      <c r="E9" s="24"/>
    </row>
    <row r="10" spans="1:9" ht="15.75" x14ac:dyDescent="0.25">
      <c r="A10" s="19"/>
      <c r="B10" s="19"/>
      <c r="C10" s="19" t="s">
        <v>57</v>
      </c>
      <c r="D10" s="19"/>
    </row>
    <row r="11" spans="1:9" ht="15.75" customHeight="1" x14ac:dyDescent="0.25">
      <c r="A11" s="19"/>
      <c r="B11" s="19"/>
      <c r="C11" s="19"/>
      <c r="D11" s="19" t="s">
        <v>56</v>
      </c>
      <c r="E11" s="8">
        <v>24152413.799999997</v>
      </c>
    </row>
    <row r="12" spans="1:9" ht="15.75" x14ac:dyDescent="0.25">
      <c r="A12" s="19"/>
      <c r="B12" s="19"/>
      <c r="C12" s="19"/>
      <c r="D12" s="19" t="s">
        <v>55</v>
      </c>
      <c r="E12" s="8">
        <v>40887096.460000001</v>
      </c>
    </row>
    <row r="13" spans="1:9" ht="15.75" x14ac:dyDescent="0.25">
      <c r="A13" s="19"/>
      <c r="B13" s="19"/>
      <c r="C13" s="19"/>
      <c r="D13" s="19" t="s">
        <v>54</v>
      </c>
      <c r="E13" s="8">
        <v>7804716.6699999999</v>
      </c>
    </row>
    <row r="14" spans="1:9" ht="15.75" x14ac:dyDescent="0.25">
      <c r="A14" s="19"/>
      <c r="B14" s="19"/>
      <c r="C14" s="19" t="s">
        <v>53</v>
      </c>
      <c r="D14" s="19"/>
      <c r="E14" s="13">
        <f>SUM(E11:E13)</f>
        <v>72844226.929999992</v>
      </c>
    </row>
    <row r="15" spans="1:9" ht="15.75" x14ac:dyDescent="0.25">
      <c r="A15" s="19"/>
      <c r="B15" s="19"/>
      <c r="C15" s="19" t="s">
        <v>52</v>
      </c>
      <c r="D15" s="19"/>
      <c r="E15" s="15"/>
    </row>
    <row r="16" spans="1:9" ht="15.75" x14ac:dyDescent="0.25">
      <c r="A16" s="19"/>
      <c r="B16" s="19"/>
      <c r="C16" s="19"/>
      <c r="D16" s="19" t="s">
        <v>51</v>
      </c>
      <c r="E16" s="8">
        <v>9477391.3699999992</v>
      </c>
    </row>
    <row r="17" spans="1:5" ht="15.75" x14ac:dyDescent="0.25">
      <c r="A17" s="19"/>
      <c r="B17" s="19"/>
      <c r="C17" s="19"/>
      <c r="D17" s="19" t="s">
        <v>50</v>
      </c>
      <c r="E17" s="8">
        <v>31385988.050000001</v>
      </c>
    </row>
    <row r="18" spans="1:5" ht="15.75" x14ac:dyDescent="0.25">
      <c r="A18" s="19"/>
      <c r="B18" s="19"/>
      <c r="C18" s="26"/>
      <c r="D18" s="19" t="s">
        <v>49</v>
      </c>
      <c r="E18" s="27">
        <v>345532.38</v>
      </c>
    </row>
    <row r="19" spans="1:5" ht="15.75" x14ac:dyDescent="0.25">
      <c r="A19" s="19"/>
      <c r="B19" s="19"/>
      <c r="C19" s="19" t="s">
        <v>48</v>
      </c>
      <c r="D19" s="19"/>
      <c r="E19" s="13">
        <f>SUM(E16:E18)</f>
        <v>41208911.800000004</v>
      </c>
    </row>
    <row r="20" spans="1:5" ht="15.75" x14ac:dyDescent="0.25">
      <c r="A20" s="19"/>
      <c r="B20" s="19" t="s">
        <v>47</v>
      </c>
      <c r="C20" s="19"/>
      <c r="D20" s="19"/>
      <c r="E20" s="3"/>
    </row>
    <row r="21" spans="1:5" ht="15.75" x14ac:dyDescent="0.25">
      <c r="A21" s="19"/>
      <c r="B21" s="19"/>
      <c r="C21" s="19" t="s">
        <v>46</v>
      </c>
      <c r="D21" s="19"/>
      <c r="E21" s="8">
        <v>931862221</v>
      </c>
    </row>
    <row r="22" spans="1:5" ht="15.75" x14ac:dyDescent="0.25">
      <c r="A22" s="19"/>
      <c r="B22" s="19"/>
      <c r="C22" s="19" t="s">
        <v>45</v>
      </c>
      <c r="D22" s="19"/>
      <c r="E22" s="8">
        <v>1400</v>
      </c>
    </row>
    <row r="23" spans="1:5" ht="15.75" x14ac:dyDescent="0.25">
      <c r="A23" s="19"/>
      <c r="B23" s="19"/>
      <c r="C23" s="19" t="s">
        <v>44</v>
      </c>
      <c r="D23" s="19"/>
      <c r="E23" s="6"/>
    </row>
    <row r="24" spans="1:5" ht="15.75" x14ac:dyDescent="0.25">
      <c r="A24" s="19"/>
      <c r="B24" s="19"/>
      <c r="C24" s="19"/>
      <c r="D24" s="19" t="s">
        <v>43</v>
      </c>
      <c r="E24" s="28">
        <v>20364331.949999999</v>
      </c>
    </row>
    <row r="25" spans="1:5" ht="15.75" x14ac:dyDescent="0.25">
      <c r="A25" s="19"/>
      <c r="B25" s="19"/>
      <c r="C25" s="19"/>
      <c r="D25" s="19" t="s">
        <v>42</v>
      </c>
      <c r="E25" s="5">
        <v>1612648.75</v>
      </c>
    </row>
    <row r="26" spans="1:5" ht="15.75" x14ac:dyDescent="0.25">
      <c r="A26" s="19"/>
      <c r="B26" s="19"/>
      <c r="C26" s="19"/>
      <c r="D26" s="19" t="s">
        <v>41</v>
      </c>
      <c r="E26" s="27">
        <v>0</v>
      </c>
    </row>
    <row r="27" spans="1:5" ht="15.75" x14ac:dyDescent="0.25">
      <c r="A27" s="19"/>
      <c r="B27" s="19"/>
      <c r="C27" s="19"/>
      <c r="D27" s="19" t="s">
        <v>40</v>
      </c>
      <c r="E27" s="28">
        <v>0</v>
      </c>
    </row>
    <row r="28" spans="1:5" ht="15.75" x14ac:dyDescent="0.25">
      <c r="A28" s="19"/>
      <c r="B28" s="19"/>
      <c r="C28" s="19" t="s">
        <v>39</v>
      </c>
      <c r="D28" s="19"/>
      <c r="E28" s="14"/>
    </row>
    <row r="29" spans="1:5" ht="15.75" x14ac:dyDescent="0.25">
      <c r="A29" s="19"/>
      <c r="B29" s="19"/>
      <c r="C29" s="19"/>
      <c r="D29" s="19" t="s">
        <v>38</v>
      </c>
      <c r="E29" s="8">
        <v>0</v>
      </c>
    </row>
    <row r="30" spans="1:5" ht="15.75" x14ac:dyDescent="0.25">
      <c r="A30" s="19"/>
      <c r="B30" s="19"/>
      <c r="C30" s="19"/>
      <c r="D30" s="19" t="s">
        <v>37</v>
      </c>
      <c r="E30" s="28">
        <v>96700</v>
      </c>
    </row>
    <row r="31" spans="1:5" ht="15.75" x14ac:dyDescent="0.25">
      <c r="A31" s="19"/>
      <c r="B31" s="19"/>
      <c r="C31" s="19" t="s">
        <v>36</v>
      </c>
      <c r="D31" s="19"/>
      <c r="E31" s="29">
        <v>0</v>
      </c>
    </row>
    <row r="32" spans="1:5" ht="15.75" x14ac:dyDescent="0.25">
      <c r="A32" s="19"/>
      <c r="B32" s="19"/>
      <c r="C32" s="19" t="s">
        <v>35</v>
      </c>
      <c r="D32" s="19"/>
      <c r="E32" s="3"/>
    </row>
    <row r="33" spans="1:5" ht="15.75" x14ac:dyDescent="0.25">
      <c r="A33" s="19"/>
      <c r="B33" s="19"/>
      <c r="C33" s="19"/>
      <c r="D33" s="19" t="s">
        <v>34</v>
      </c>
      <c r="E33" s="30">
        <v>1701529</v>
      </c>
    </row>
    <row r="34" spans="1:5" ht="15.75" x14ac:dyDescent="0.25">
      <c r="A34" s="19"/>
      <c r="B34" s="19"/>
      <c r="C34" s="19"/>
      <c r="D34" s="19" t="s">
        <v>33</v>
      </c>
      <c r="E34" s="8">
        <v>0</v>
      </c>
    </row>
    <row r="35" spans="1:5" ht="15.75" x14ac:dyDescent="0.25">
      <c r="A35" s="19"/>
      <c r="B35" s="19"/>
      <c r="C35" s="19"/>
      <c r="D35" s="19" t="s">
        <v>32</v>
      </c>
      <c r="E35" s="4">
        <v>0</v>
      </c>
    </row>
    <row r="36" spans="1:5" ht="15.75" x14ac:dyDescent="0.25">
      <c r="A36" s="19"/>
      <c r="B36" s="19" t="s">
        <v>31</v>
      </c>
      <c r="C36" s="19"/>
      <c r="D36" s="19"/>
      <c r="E36" s="29">
        <v>0</v>
      </c>
    </row>
    <row r="37" spans="1:5" ht="15.75" x14ac:dyDescent="0.25">
      <c r="A37" s="19"/>
      <c r="B37" s="23" t="s">
        <v>30</v>
      </c>
      <c r="C37" s="19"/>
      <c r="D37" s="19"/>
      <c r="E37" s="13">
        <f>SUM(E14,E19,E21:E36)</f>
        <v>1069691969.4300001</v>
      </c>
    </row>
    <row r="38" spans="1:5" ht="15.75" x14ac:dyDescent="0.25">
      <c r="A38" s="19"/>
      <c r="B38" s="23"/>
      <c r="C38" s="19"/>
      <c r="D38" s="19"/>
      <c r="E38" s="12"/>
    </row>
    <row r="39" spans="1:5" ht="15.75" x14ac:dyDescent="0.25">
      <c r="A39" s="23" t="s">
        <v>29</v>
      </c>
      <c r="B39" s="23"/>
      <c r="C39" s="19"/>
      <c r="D39" s="19"/>
      <c r="E39" s="5"/>
    </row>
    <row r="40" spans="1:5" ht="15.75" x14ac:dyDescent="0.25">
      <c r="A40" s="23" t="s">
        <v>28</v>
      </c>
      <c r="B40" s="19"/>
      <c r="C40" s="19"/>
      <c r="D40" s="19"/>
      <c r="E40" s="5"/>
    </row>
    <row r="41" spans="1:5" ht="15.75" x14ac:dyDescent="0.25">
      <c r="A41" s="19"/>
      <c r="B41" s="23" t="s">
        <v>10</v>
      </c>
      <c r="C41" s="19"/>
      <c r="D41" s="19"/>
      <c r="E41" s="3"/>
    </row>
    <row r="42" spans="1:5" ht="15.75" x14ac:dyDescent="0.25">
      <c r="A42" s="19"/>
      <c r="B42" s="19"/>
      <c r="C42" s="19"/>
      <c r="D42" s="19" t="s">
        <v>26</v>
      </c>
      <c r="E42" s="8">
        <v>150453573.21000001</v>
      </c>
    </row>
    <row r="43" spans="1:5" ht="15.75" x14ac:dyDescent="0.25">
      <c r="A43" s="19"/>
      <c r="B43" s="19"/>
      <c r="C43" s="19"/>
      <c r="D43" s="19" t="s">
        <v>25</v>
      </c>
      <c r="E43" s="8">
        <v>161231870.09999999</v>
      </c>
    </row>
    <row r="44" spans="1:5" ht="15.75" x14ac:dyDescent="0.25">
      <c r="A44" s="19"/>
      <c r="B44" s="19"/>
      <c r="C44" s="19"/>
      <c r="D44" s="19" t="s">
        <v>2</v>
      </c>
      <c r="E44" s="8">
        <v>14766636.4</v>
      </c>
    </row>
    <row r="45" spans="1:5" ht="15.75" x14ac:dyDescent="0.25">
      <c r="A45" s="19"/>
      <c r="B45" s="23" t="s">
        <v>9</v>
      </c>
      <c r="C45" s="19"/>
      <c r="D45" s="19"/>
      <c r="E45" s="3"/>
    </row>
    <row r="46" spans="1:5" ht="15.75" x14ac:dyDescent="0.25">
      <c r="A46" s="19"/>
      <c r="B46" s="19"/>
      <c r="C46" s="31"/>
      <c r="D46" s="19" t="s">
        <v>26</v>
      </c>
      <c r="E46" s="8">
        <v>0</v>
      </c>
    </row>
    <row r="47" spans="1:5" ht="15.75" x14ac:dyDescent="0.25">
      <c r="A47" s="19"/>
      <c r="B47" s="19"/>
      <c r="C47" s="19"/>
      <c r="D47" s="19" t="s">
        <v>25</v>
      </c>
      <c r="E47" s="8">
        <v>14284667.42</v>
      </c>
    </row>
    <row r="48" spans="1:5" ht="15.75" x14ac:dyDescent="0.25">
      <c r="A48" s="19"/>
      <c r="B48" s="19"/>
      <c r="C48" s="19"/>
      <c r="D48" s="19" t="s">
        <v>2</v>
      </c>
      <c r="E48" s="8">
        <v>8352096.0700000003</v>
      </c>
    </row>
    <row r="49" spans="1:5" ht="15.75" x14ac:dyDescent="0.25">
      <c r="A49" s="19"/>
      <c r="B49" s="23" t="s">
        <v>8</v>
      </c>
      <c r="C49" s="19"/>
      <c r="D49" s="19"/>
      <c r="E49" s="4"/>
    </row>
    <row r="50" spans="1:5" ht="15.75" x14ac:dyDescent="0.25">
      <c r="A50" s="32"/>
      <c r="B50" s="32"/>
      <c r="C50" s="32"/>
      <c r="D50" s="19" t="s">
        <v>26</v>
      </c>
      <c r="E50" s="8">
        <v>53022946.229999997</v>
      </c>
    </row>
    <row r="51" spans="1:5" ht="15.75" x14ac:dyDescent="0.25">
      <c r="A51" s="19"/>
      <c r="B51" s="19"/>
      <c r="C51" s="19"/>
      <c r="D51" s="19" t="s">
        <v>25</v>
      </c>
      <c r="E51" s="8">
        <v>20975114.280000001</v>
      </c>
    </row>
    <row r="52" spans="1:5" ht="15.75" x14ac:dyDescent="0.25">
      <c r="A52" s="19"/>
      <c r="B52" s="19"/>
      <c r="C52" s="19"/>
      <c r="D52" s="19" t="s">
        <v>2</v>
      </c>
      <c r="E52" s="8">
        <v>1375572.3</v>
      </c>
    </row>
    <row r="53" spans="1:5" ht="15.75" x14ac:dyDescent="0.25">
      <c r="A53" s="19"/>
      <c r="B53" s="23" t="s">
        <v>7</v>
      </c>
      <c r="C53" s="19"/>
      <c r="D53" s="19"/>
      <c r="E53" s="4"/>
    </row>
    <row r="54" spans="1:5" ht="15.75" x14ac:dyDescent="0.25">
      <c r="A54" s="19"/>
      <c r="B54" s="19"/>
      <c r="C54" s="19"/>
      <c r="D54" s="19" t="s">
        <v>26</v>
      </c>
      <c r="E54" s="8">
        <v>0</v>
      </c>
    </row>
    <row r="55" spans="1:5" ht="15.75" x14ac:dyDescent="0.25">
      <c r="A55" s="19"/>
      <c r="B55" s="19"/>
      <c r="C55" s="19"/>
      <c r="D55" s="19" t="s">
        <v>25</v>
      </c>
      <c r="E55" s="27">
        <v>0</v>
      </c>
    </row>
    <row r="56" spans="1:5" ht="15.75" x14ac:dyDescent="0.25">
      <c r="A56" s="19"/>
      <c r="B56" s="19"/>
      <c r="C56" s="31"/>
      <c r="D56" s="19" t="s">
        <v>2</v>
      </c>
      <c r="E56" s="33">
        <v>0</v>
      </c>
    </row>
    <row r="57" spans="1:5" ht="15.75" x14ac:dyDescent="0.25">
      <c r="A57" s="19"/>
      <c r="B57" s="23" t="s">
        <v>6</v>
      </c>
      <c r="C57" s="19"/>
      <c r="D57" s="19"/>
      <c r="E57" s="11"/>
    </row>
    <row r="58" spans="1:5" ht="15.75" x14ac:dyDescent="0.25">
      <c r="A58" s="19"/>
      <c r="B58" s="19"/>
      <c r="C58" s="19"/>
      <c r="D58" s="19" t="s">
        <v>26</v>
      </c>
      <c r="E58" s="30">
        <v>0</v>
      </c>
    </row>
    <row r="59" spans="1:5" ht="15.75" x14ac:dyDescent="0.25">
      <c r="A59" s="19"/>
      <c r="B59" s="19"/>
      <c r="C59" s="19"/>
      <c r="D59" s="19" t="s">
        <v>25</v>
      </c>
      <c r="E59" s="45">
        <v>0</v>
      </c>
    </row>
    <row r="60" spans="1:5" ht="15.75" x14ac:dyDescent="0.25">
      <c r="A60" s="19"/>
      <c r="B60" s="19"/>
      <c r="C60" s="19"/>
      <c r="D60" s="19" t="s">
        <v>2</v>
      </c>
      <c r="E60" s="30">
        <v>0</v>
      </c>
    </row>
    <row r="61" spans="1:5" ht="15.75" x14ac:dyDescent="0.25">
      <c r="A61" s="19"/>
      <c r="B61" s="23" t="s">
        <v>5</v>
      </c>
      <c r="C61" s="19"/>
      <c r="D61" s="19"/>
      <c r="E61" s="11"/>
    </row>
    <row r="62" spans="1:5" ht="15.75" x14ac:dyDescent="0.25">
      <c r="A62" s="19"/>
      <c r="B62" s="19"/>
      <c r="C62" s="19"/>
      <c r="D62" s="19" t="s">
        <v>26</v>
      </c>
      <c r="E62" s="8">
        <v>15765001.23</v>
      </c>
    </row>
    <row r="63" spans="1:5" ht="15.75" x14ac:dyDescent="0.25">
      <c r="A63" s="19"/>
      <c r="B63" s="23"/>
      <c r="C63" s="19"/>
      <c r="D63" s="19" t="s">
        <v>25</v>
      </c>
      <c r="E63" s="8">
        <v>59811517.049999997</v>
      </c>
    </row>
    <row r="64" spans="1:5" ht="15.75" x14ac:dyDescent="0.25">
      <c r="A64" s="19"/>
      <c r="B64" s="19"/>
      <c r="C64" s="19"/>
      <c r="D64" s="19" t="s">
        <v>2</v>
      </c>
      <c r="E64" s="8">
        <v>718890</v>
      </c>
    </row>
    <row r="65" spans="1:5" ht="15.75" x14ac:dyDescent="0.25">
      <c r="A65" s="19"/>
      <c r="B65" s="23" t="s">
        <v>4</v>
      </c>
      <c r="C65" s="19"/>
      <c r="D65" s="19"/>
      <c r="E65" s="4"/>
    </row>
    <row r="66" spans="1:5" ht="15.75" x14ac:dyDescent="0.25">
      <c r="A66" s="19"/>
      <c r="B66" s="19"/>
      <c r="C66" s="19"/>
      <c r="D66" s="19" t="s">
        <v>26</v>
      </c>
      <c r="E66" s="8">
        <v>37095304.43</v>
      </c>
    </row>
    <row r="67" spans="1:5" ht="15.75" x14ac:dyDescent="0.25">
      <c r="A67" s="19"/>
      <c r="B67" s="19"/>
      <c r="C67" s="19"/>
      <c r="D67" s="19" t="s">
        <v>25</v>
      </c>
      <c r="E67" s="8">
        <v>65257123.549999997</v>
      </c>
    </row>
    <row r="68" spans="1:5" ht="15.75" x14ac:dyDescent="0.25">
      <c r="A68" s="19"/>
      <c r="B68" s="19"/>
      <c r="C68" s="19"/>
      <c r="D68" s="19" t="s">
        <v>2</v>
      </c>
      <c r="E68" s="8">
        <v>78486695.290000007</v>
      </c>
    </row>
    <row r="69" spans="1:5" ht="15.75" x14ac:dyDescent="0.25">
      <c r="A69" s="19"/>
      <c r="B69" s="23" t="s">
        <v>27</v>
      </c>
      <c r="C69" s="19"/>
      <c r="D69" s="19"/>
      <c r="E69" s="3"/>
    </row>
    <row r="70" spans="1:5" ht="15.75" x14ac:dyDescent="0.25">
      <c r="A70" s="19"/>
      <c r="B70" s="19"/>
      <c r="C70" s="19"/>
      <c r="D70" s="19" t="s">
        <v>26</v>
      </c>
      <c r="E70" s="5">
        <v>0</v>
      </c>
    </row>
    <row r="71" spans="1:5" ht="15.75" x14ac:dyDescent="0.25">
      <c r="A71" s="19"/>
      <c r="B71" s="19"/>
      <c r="C71" s="19"/>
      <c r="D71" s="19" t="s">
        <v>25</v>
      </c>
      <c r="E71" s="5">
        <v>0</v>
      </c>
    </row>
    <row r="72" spans="1:5" ht="15.75" x14ac:dyDescent="0.25">
      <c r="A72" s="19"/>
      <c r="B72" s="19"/>
      <c r="C72" s="19"/>
      <c r="D72" s="19" t="s">
        <v>2</v>
      </c>
      <c r="E72" s="10">
        <v>0</v>
      </c>
    </row>
    <row r="73" spans="1:5" ht="15.75" x14ac:dyDescent="0.25">
      <c r="A73" s="19"/>
      <c r="B73" s="23" t="s">
        <v>24</v>
      </c>
      <c r="C73" s="19"/>
      <c r="D73" s="19"/>
      <c r="E73" s="3"/>
    </row>
    <row r="74" spans="1:5" ht="15.75" x14ac:dyDescent="0.25">
      <c r="A74" s="19"/>
      <c r="B74" s="19"/>
      <c r="C74" s="19" t="s">
        <v>23</v>
      </c>
      <c r="D74" s="19"/>
      <c r="E74" s="5"/>
    </row>
    <row r="75" spans="1:5" ht="15.75" x14ac:dyDescent="0.25">
      <c r="A75" s="19"/>
      <c r="B75" s="19"/>
      <c r="C75" s="19"/>
      <c r="D75" s="19" t="s">
        <v>22</v>
      </c>
      <c r="E75" s="27">
        <v>0</v>
      </c>
    </row>
    <row r="76" spans="1:5" ht="15.75" x14ac:dyDescent="0.25">
      <c r="A76" s="19"/>
      <c r="B76" s="19"/>
      <c r="C76" s="19"/>
      <c r="D76" s="19" t="s">
        <v>21</v>
      </c>
      <c r="E76" s="44">
        <v>0</v>
      </c>
    </row>
    <row r="77" spans="1:5" ht="15.75" x14ac:dyDescent="0.25">
      <c r="A77" s="19"/>
      <c r="B77" s="19"/>
      <c r="C77" s="34" t="s">
        <v>20</v>
      </c>
      <c r="D77" s="19"/>
      <c r="E77" s="5"/>
    </row>
    <row r="78" spans="1:5" ht="15.75" x14ac:dyDescent="0.25">
      <c r="A78" s="19"/>
      <c r="B78" s="19"/>
      <c r="C78" s="19"/>
      <c r="D78" s="19" t="s">
        <v>14</v>
      </c>
      <c r="E78" s="8">
        <v>4644275.8</v>
      </c>
    </row>
    <row r="79" spans="1:5" ht="15.75" x14ac:dyDescent="0.25">
      <c r="A79" s="19"/>
      <c r="B79" s="19"/>
      <c r="C79" s="19"/>
      <c r="D79" s="19" t="s">
        <v>13</v>
      </c>
      <c r="E79" s="27">
        <v>1126633.3999999999</v>
      </c>
    </row>
    <row r="80" spans="1:5" ht="15.75" x14ac:dyDescent="0.25">
      <c r="A80" s="19"/>
      <c r="B80" s="19"/>
      <c r="C80" s="19" t="s">
        <v>19</v>
      </c>
      <c r="D80" s="19"/>
      <c r="E80" s="6"/>
    </row>
    <row r="81" spans="1:9" ht="15.75" x14ac:dyDescent="0.25">
      <c r="A81" s="19"/>
      <c r="B81" s="19"/>
      <c r="C81" s="19"/>
      <c r="D81" s="34" t="s">
        <v>14</v>
      </c>
      <c r="E81" s="8">
        <v>115613837.90000001</v>
      </c>
      <c r="F81" s="36"/>
    </row>
    <row r="82" spans="1:9" ht="15.75" x14ac:dyDescent="0.25">
      <c r="A82" s="19"/>
      <c r="B82" s="19"/>
      <c r="C82" s="19"/>
      <c r="D82" s="34" t="s">
        <v>13</v>
      </c>
      <c r="E82" s="8">
        <v>0</v>
      </c>
    </row>
    <row r="83" spans="1:9" ht="15.75" x14ac:dyDescent="0.25">
      <c r="A83" s="19"/>
      <c r="B83" s="19"/>
      <c r="C83" s="19" t="s">
        <v>18</v>
      </c>
      <c r="D83" s="19"/>
    </row>
    <row r="84" spans="1:9" ht="15.75" x14ac:dyDescent="0.25">
      <c r="A84" s="19"/>
      <c r="B84" s="19"/>
      <c r="C84" s="19"/>
      <c r="D84" s="19" t="s">
        <v>14</v>
      </c>
      <c r="E84" s="9">
        <v>0</v>
      </c>
    </row>
    <row r="85" spans="1:9" ht="15.75" x14ac:dyDescent="0.25">
      <c r="A85" s="19"/>
      <c r="B85" s="19"/>
      <c r="C85" s="19"/>
      <c r="D85" s="19" t="s">
        <v>13</v>
      </c>
      <c r="E85" s="9">
        <v>0</v>
      </c>
    </row>
    <row r="86" spans="1:9" ht="15.75" x14ac:dyDescent="0.25">
      <c r="A86" s="19"/>
      <c r="B86" s="19"/>
      <c r="C86" s="19" t="s">
        <v>17</v>
      </c>
      <c r="D86" s="19"/>
      <c r="E86" s="5"/>
    </row>
    <row r="87" spans="1:9" ht="15.75" x14ac:dyDescent="0.25">
      <c r="A87" s="19"/>
      <c r="B87" s="19"/>
      <c r="C87" s="19"/>
      <c r="D87" s="19" t="s">
        <v>14</v>
      </c>
      <c r="E87" s="8">
        <v>2571261</v>
      </c>
    </row>
    <row r="88" spans="1:9" ht="15.75" x14ac:dyDescent="0.25">
      <c r="A88" s="19"/>
      <c r="B88" s="19"/>
      <c r="C88" s="19"/>
      <c r="D88" s="19" t="s">
        <v>13</v>
      </c>
      <c r="E88" s="8">
        <v>0</v>
      </c>
    </row>
    <row r="89" spans="1:9" ht="15.75" x14ac:dyDescent="0.25">
      <c r="A89" s="19"/>
      <c r="B89" s="19"/>
      <c r="C89" s="19" t="s">
        <v>16</v>
      </c>
      <c r="D89" s="19"/>
      <c r="E89" s="5"/>
    </row>
    <row r="90" spans="1:9" ht="15.75" x14ac:dyDescent="0.25">
      <c r="A90" s="19"/>
      <c r="B90" s="19"/>
      <c r="C90" s="19"/>
      <c r="D90" s="19" t="s">
        <v>15</v>
      </c>
      <c r="E90" s="8">
        <v>0</v>
      </c>
    </row>
    <row r="91" spans="1:9" ht="15.75" x14ac:dyDescent="0.25">
      <c r="A91" s="19"/>
      <c r="B91" s="19"/>
      <c r="C91" s="19"/>
      <c r="D91" s="19" t="s">
        <v>14</v>
      </c>
      <c r="E91" s="8">
        <v>0</v>
      </c>
    </row>
    <row r="92" spans="1:9" ht="15.75" x14ac:dyDescent="0.25">
      <c r="A92" s="19"/>
      <c r="B92" s="19"/>
      <c r="C92" s="19"/>
      <c r="D92" s="19" t="s">
        <v>13</v>
      </c>
      <c r="E92" s="33">
        <v>0</v>
      </c>
    </row>
    <row r="93" spans="1:9" ht="15.75" x14ac:dyDescent="0.25">
      <c r="A93" s="23" t="s">
        <v>12</v>
      </c>
      <c r="D93" s="19"/>
      <c r="E93" s="7">
        <f>SUM(E41:E92)</f>
        <v>805553015.65999985</v>
      </c>
    </row>
    <row r="94" spans="1:9" ht="15.75" x14ac:dyDescent="0.25">
      <c r="A94" s="23" t="s">
        <v>11</v>
      </c>
      <c r="B94" s="19"/>
      <c r="C94" s="23"/>
      <c r="D94" s="34"/>
      <c r="E94" s="5"/>
    </row>
    <row r="95" spans="1:9" ht="15.75" x14ac:dyDescent="0.25">
      <c r="A95" s="19"/>
      <c r="B95" s="23" t="s">
        <v>10</v>
      </c>
      <c r="C95" s="19"/>
      <c r="D95" s="19"/>
      <c r="E95" s="6"/>
      <c r="H95" s="37"/>
      <c r="I95" s="24"/>
    </row>
    <row r="96" spans="1:9" ht="15.75" x14ac:dyDescent="0.25">
      <c r="A96" s="19"/>
      <c r="B96" s="19"/>
      <c r="C96" s="19"/>
      <c r="D96" s="19" t="s">
        <v>2</v>
      </c>
      <c r="E96" s="8">
        <v>0</v>
      </c>
      <c r="F96" s="37"/>
      <c r="G96" s="19"/>
      <c r="I96" s="24"/>
    </row>
    <row r="97" spans="1:9" ht="15.75" x14ac:dyDescent="0.25">
      <c r="A97" s="19"/>
      <c r="B97" s="23" t="s">
        <v>9</v>
      </c>
      <c r="C97" s="19"/>
      <c r="D97" s="19"/>
      <c r="E97" s="5"/>
      <c r="F97" s="37"/>
      <c r="G97" s="19"/>
      <c r="H97" s="37"/>
      <c r="I97" s="24"/>
    </row>
    <row r="98" spans="1:9" ht="15.75" x14ac:dyDescent="0.25">
      <c r="B98" s="19"/>
      <c r="C98" s="19"/>
      <c r="D98" s="19" t="s">
        <v>2</v>
      </c>
      <c r="E98" s="27">
        <v>0</v>
      </c>
    </row>
    <row r="99" spans="1:9" ht="15.75" customHeight="1" x14ac:dyDescent="0.25">
      <c r="B99" s="23" t="s">
        <v>8</v>
      </c>
      <c r="C99" s="19"/>
      <c r="D99" s="19"/>
      <c r="E99" s="3"/>
    </row>
    <row r="100" spans="1:9" ht="15.75" customHeight="1" x14ac:dyDescent="0.25">
      <c r="B100" s="19"/>
      <c r="C100" s="19"/>
      <c r="D100" s="19" t="s">
        <v>2</v>
      </c>
      <c r="E100" s="8">
        <v>0</v>
      </c>
    </row>
    <row r="101" spans="1:9" ht="15.75" customHeight="1" x14ac:dyDescent="0.25">
      <c r="B101" s="23" t="s">
        <v>7</v>
      </c>
      <c r="C101" s="19"/>
      <c r="D101" s="19"/>
      <c r="E101" s="3"/>
    </row>
    <row r="102" spans="1:9" ht="15.75" x14ac:dyDescent="0.25">
      <c r="B102" s="19"/>
      <c r="C102" s="31"/>
      <c r="D102" s="19" t="s">
        <v>2</v>
      </c>
      <c r="E102" s="4">
        <v>0</v>
      </c>
    </row>
    <row r="103" spans="1:9" ht="15.75" x14ac:dyDescent="0.25">
      <c r="B103" s="23" t="s">
        <v>6</v>
      </c>
      <c r="C103" s="19"/>
      <c r="D103" s="19"/>
      <c r="E103" s="3"/>
    </row>
    <row r="104" spans="1:9" ht="15.75" x14ac:dyDescent="0.25">
      <c r="B104" s="19"/>
      <c r="C104" s="19"/>
      <c r="D104" s="19" t="s">
        <v>2</v>
      </c>
      <c r="E104" s="30">
        <v>0</v>
      </c>
    </row>
    <row r="105" spans="1:9" ht="15.75" x14ac:dyDescent="0.25">
      <c r="B105" s="23" t="s">
        <v>5</v>
      </c>
      <c r="C105" s="19"/>
      <c r="D105" s="19"/>
    </row>
    <row r="106" spans="1:9" ht="15.75" x14ac:dyDescent="0.25">
      <c r="B106" s="19"/>
      <c r="C106" s="19"/>
      <c r="D106" s="19" t="s">
        <v>2</v>
      </c>
      <c r="E106" s="3">
        <v>0</v>
      </c>
    </row>
    <row r="107" spans="1:9" ht="15.75" x14ac:dyDescent="0.25">
      <c r="B107" s="23" t="s">
        <v>4</v>
      </c>
      <c r="C107" s="19"/>
      <c r="D107" s="19"/>
      <c r="E107" s="3"/>
    </row>
    <row r="108" spans="1:9" ht="15.75" x14ac:dyDescent="0.25">
      <c r="B108" s="19"/>
      <c r="C108" s="19"/>
      <c r="D108" s="19" t="s">
        <v>2</v>
      </c>
      <c r="E108" s="8">
        <v>0</v>
      </c>
    </row>
    <row r="109" spans="1:9" ht="15.75" x14ac:dyDescent="0.25">
      <c r="A109" s="23"/>
      <c r="B109" s="23" t="s">
        <v>3</v>
      </c>
      <c r="C109" s="19"/>
      <c r="D109" s="19"/>
      <c r="E109" s="3"/>
    </row>
    <row r="110" spans="1:9" ht="15.75" x14ac:dyDescent="0.25">
      <c r="B110" s="19"/>
      <c r="C110" s="19"/>
      <c r="D110" s="19" t="s">
        <v>2</v>
      </c>
      <c r="E110" s="8">
        <v>0</v>
      </c>
      <c r="F110" s="39"/>
    </row>
    <row r="111" spans="1:9" ht="15.75" x14ac:dyDescent="0.25">
      <c r="A111" s="23" t="s">
        <v>1</v>
      </c>
      <c r="E111" s="2">
        <f>SUM(E96,E98,E100,E102,E104,E106,E108,E110)</f>
        <v>0</v>
      </c>
    </row>
    <row r="112" spans="1:9" ht="30" customHeight="1" x14ac:dyDescent="0.35">
      <c r="A112" s="40" t="s">
        <v>0</v>
      </c>
      <c r="B112" s="41"/>
      <c r="C112" s="41"/>
      <c r="D112" s="41"/>
      <c r="E112" s="1">
        <f>SUM(E93,E111)</f>
        <v>805553015.65999985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6ADBF-867A-4DED-8C57-5B3957B14256}">
  <dimension ref="A1:I112"/>
  <sheetViews>
    <sheetView topLeftCell="A4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style="8" customWidth="1"/>
    <col min="4" max="4" width="50.7109375" style="8" customWidth="1"/>
    <col min="5" max="5" width="30.7109375" style="8" customWidth="1"/>
    <col min="6" max="9" width="20.7109375" style="8" customWidth="1"/>
    <col min="10" max="16384" width="9.140625" style="8"/>
  </cols>
  <sheetData>
    <row r="1" spans="1:9" ht="15.75" x14ac:dyDescent="0.25">
      <c r="A1" s="17" t="s">
        <v>75</v>
      </c>
      <c r="B1" s="17"/>
      <c r="C1" s="17"/>
      <c r="D1" s="17"/>
      <c r="E1" s="17"/>
      <c r="F1" s="17"/>
      <c r="G1" s="17"/>
      <c r="H1" s="17"/>
      <c r="I1" s="17"/>
    </row>
    <row r="2" spans="1:9" ht="15.75" x14ac:dyDescent="0.25">
      <c r="A2" s="18" t="s">
        <v>63</v>
      </c>
      <c r="B2" s="18"/>
      <c r="C2" s="18"/>
      <c r="D2" s="18"/>
      <c r="E2" s="18"/>
      <c r="F2" s="18"/>
      <c r="G2" s="18"/>
      <c r="H2" s="18"/>
      <c r="I2" s="18"/>
    </row>
    <row r="3" spans="1:9" ht="15.75" x14ac:dyDescent="0.25">
      <c r="A3" s="17" t="s">
        <v>62</v>
      </c>
      <c r="B3" s="17"/>
      <c r="C3" s="17"/>
      <c r="D3" s="17"/>
      <c r="E3" s="17"/>
      <c r="F3" s="17"/>
      <c r="G3" s="17"/>
      <c r="H3" s="17"/>
      <c r="I3" s="17"/>
    </row>
    <row r="4" spans="1:9" ht="15.75" x14ac:dyDescent="0.25">
      <c r="A4" s="17"/>
      <c r="B4" s="17"/>
      <c r="C4" s="17"/>
      <c r="D4" s="17"/>
      <c r="E4" s="17"/>
      <c r="F4" s="17"/>
      <c r="G4" s="17"/>
      <c r="H4" s="17"/>
      <c r="I4" s="17"/>
    </row>
    <row r="5" spans="1:9" ht="15.75" x14ac:dyDescent="0.25">
      <c r="A5" s="19"/>
      <c r="B5" s="19"/>
      <c r="C5" s="19"/>
      <c r="D5" s="19"/>
      <c r="E5" s="20"/>
      <c r="F5" s="20"/>
      <c r="G5" s="20"/>
      <c r="H5" s="16"/>
      <c r="I5" s="16"/>
    </row>
    <row r="6" spans="1:9" ht="15.75" customHeight="1" x14ac:dyDescent="0.25">
      <c r="A6" s="17" t="s">
        <v>61</v>
      </c>
      <c r="B6" s="17"/>
      <c r="C6" s="17"/>
      <c r="D6" s="17"/>
      <c r="E6" s="21" t="s">
        <v>60</v>
      </c>
    </row>
    <row r="7" spans="1:9" ht="15" customHeight="1" x14ac:dyDescent="0.25">
      <c r="A7" s="17"/>
      <c r="B7" s="17"/>
      <c r="C7" s="17"/>
      <c r="D7" s="17"/>
      <c r="E7" s="22"/>
    </row>
    <row r="8" spans="1:9" ht="15.75" x14ac:dyDescent="0.25">
      <c r="A8" s="23" t="s">
        <v>59</v>
      </c>
      <c r="B8" s="19"/>
      <c r="C8" s="19"/>
      <c r="D8" s="19"/>
      <c r="E8" s="24"/>
    </row>
    <row r="9" spans="1:9" ht="15.75" x14ac:dyDescent="0.25">
      <c r="A9" s="19"/>
      <c r="B9" s="19" t="s">
        <v>58</v>
      </c>
      <c r="C9" s="19"/>
      <c r="D9" s="19"/>
      <c r="E9" s="24"/>
    </row>
    <row r="10" spans="1:9" ht="15.75" x14ac:dyDescent="0.25">
      <c r="A10" s="19"/>
      <c r="B10" s="19"/>
      <c r="C10" s="19" t="s">
        <v>57</v>
      </c>
      <c r="D10" s="19"/>
    </row>
    <row r="11" spans="1:9" ht="15.75" customHeight="1" x14ac:dyDescent="0.25">
      <c r="A11" s="19"/>
      <c r="B11" s="19"/>
      <c r="C11" s="19"/>
      <c r="D11" s="19" t="s">
        <v>56</v>
      </c>
      <c r="E11" s="55">
        <v>17416181.039999999</v>
      </c>
    </row>
    <row r="12" spans="1:9" ht="15.75" x14ac:dyDescent="0.25">
      <c r="A12" s="19"/>
      <c r="B12" s="19"/>
      <c r="C12" s="19"/>
      <c r="D12" s="19" t="s">
        <v>55</v>
      </c>
      <c r="E12" s="55">
        <v>15298099.52</v>
      </c>
    </row>
    <row r="13" spans="1:9" ht="15.75" x14ac:dyDescent="0.25">
      <c r="A13" s="19"/>
      <c r="B13" s="19"/>
      <c r="C13" s="19"/>
      <c r="D13" s="19" t="s">
        <v>54</v>
      </c>
      <c r="E13" s="56">
        <v>1294223.01</v>
      </c>
    </row>
    <row r="14" spans="1:9" ht="15.75" x14ac:dyDescent="0.25">
      <c r="A14" s="19"/>
      <c r="B14" s="19"/>
      <c r="C14" s="19" t="s">
        <v>53</v>
      </c>
      <c r="D14" s="19"/>
      <c r="E14" s="13">
        <f>SUM(E11:E13)</f>
        <v>34008503.57</v>
      </c>
    </row>
    <row r="15" spans="1:9" ht="15.75" x14ac:dyDescent="0.25">
      <c r="A15" s="19"/>
      <c r="B15" s="19"/>
      <c r="C15" s="19" t="s">
        <v>52</v>
      </c>
      <c r="D15" s="19"/>
      <c r="E15" s="15"/>
    </row>
    <row r="16" spans="1:9" ht="15.75" x14ac:dyDescent="0.25">
      <c r="A16" s="19"/>
      <c r="B16" s="19"/>
      <c r="C16" s="19"/>
      <c r="D16" s="19" t="s">
        <v>51</v>
      </c>
      <c r="E16" s="55">
        <f>9991163.95+177450+19963565.6</f>
        <v>30132179.550000001</v>
      </c>
    </row>
    <row r="17" spans="1:5" ht="15.75" x14ac:dyDescent="0.25">
      <c r="A17" s="19"/>
      <c r="B17" s="19"/>
      <c r="C17" s="19"/>
      <c r="D17" s="19" t="s">
        <v>50</v>
      </c>
      <c r="E17" s="55">
        <v>22477290.82</v>
      </c>
    </row>
    <row r="18" spans="1:5" ht="15.75" x14ac:dyDescent="0.25">
      <c r="A18" s="19"/>
      <c r="B18" s="19"/>
      <c r="C18" s="26"/>
      <c r="D18" s="19" t="s">
        <v>49</v>
      </c>
      <c r="E18" s="56">
        <f>181236.47+4027807.5</f>
        <v>4209043.97</v>
      </c>
    </row>
    <row r="19" spans="1:5" ht="15.75" x14ac:dyDescent="0.25">
      <c r="A19" s="19"/>
      <c r="B19" s="19"/>
      <c r="C19" s="19" t="s">
        <v>48</v>
      </c>
      <c r="D19" s="19"/>
      <c r="E19" s="13">
        <f>SUM(E16:E18)</f>
        <v>56818514.340000004</v>
      </c>
    </row>
    <row r="20" spans="1:5" ht="15.75" x14ac:dyDescent="0.25">
      <c r="A20" s="19"/>
      <c r="B20" s="19" t="s">
        <v>47</v>
      </c>
      <c r="C20" s="19"/>
      <c r="D20" s="19"/>
      <c r="E20" s="3"/>
    </row>
    <row r="21" spans="1:5" ht="15.75" x14ac:dyDescent="0.25">
      <c r="A21" s="19"/>
      <c r="B21" s="19"/>
      <c r="C21" s="19" t="s">
        <v>46</v>
      </c>
      <c r="D21" s="19"/>
      <c r="E21" s="55">
        <v>625107852</v>
      </c>
    </row>
    <row r="22" spans="1:5" ht="15.75" x14ac:dyDescent="0.25">
      <c r="A22" s="19"/>
      <c r="B22" s="19"/>
      <c r="C22" s="19" t="s">
        <v>45</v>
      </c>
      <c r="D22" s="19"/>
      <c r="E22" s="8">
        <v>0</v>
      </c>
    </row>
    <row r="23" spans="1:5" ht="15.75" x14ac:dyDescent="0.25">
      <c r="A23" s="19"/>
      <c r="B23" s="19"/>
      <c r="C23" s="19" t="s">
        <v>44</v>
      </c>
      <c r="D23" s="19"/>
      <c r="E23" s="6"/>
    </row>
    <row r="24" spans="1:5" ht="15.75" x14ac:dyDescent="0.25">
      <c r="A24" s="19"/>
      <c r="B24" s="19"/>
      <c r="C24" s="19"/>
      <c r="D24" s="19" t="s">
        <v>43</v>
      </c>
      <c r="E24" s="28">
        <v>0</v>
      </c>
    </row>
    <row r="25" spans="1:5" ht="15.75" x14ac:dyDescent="0.25">
      <c r="A25" s="19"/>
      <c r="B25" s="19"/>
      <c r="C25" s="19"/>
      <c r="D25" s="19" t="s">
        <v>42</v>
      </c>
      <c r="E25" s="5">
        <v>0</v>
      </c>
    </row>
    <row r="26" spans="1:5" ht="15.75" x14ac:dyDescent="0.25">
      <c r="A26" s="19"/>
      <c r="B26" s="19"/>
      <c r="C26" s="19"/>
      <c r="D26" s="19" t="s">
        <v>41</v>
      </c>
      <c r="E26" s="27">
        <v>0</v>
      </c>
    </row>
    <row r="27" spans="1:5" ht="15.75" x14ac:dyDescent="0.25">
      <c r="A27" s="19"/>
      <c r="B27" s="19"/>
      <c r="C27" s="19"/>
      <c r="D27" s="19" t="s">
        <v>40</v>
      </c>
      <c r="E27" s="28">
        <v>0</v>
      </c>
    </row>
    <row r="28" spans="1:5" ht="15.75" x14ac:dyDescent="0.25">
      <c r="A28" s="19"/>
      <c r="B28" s="19"/>
      <c r="C28" s="19" t="s">
        <v>39</v>
      </c>
      <c r="D28" s="19"/>
      <c r="E28" s="14"/>
    </row>
    <row r="29" spans="1:5" ht="15.75" x14ac:dyDescent="0.25">
      <c r="A29" s="19"/>
      <c r="B29" s="19"/>
      <c r="C29" s="19"/>
      <c r="D29" s="19" t="s">
        <v>38</v>
      </c>
      <c r="E29" s="57">
        <v>12170000</v>
      </c>
    </row>
    <row r="30" spans="1:5" ht="15.75" x14ac:dyDescent="0.25">
      <c r="A30" s="19"/>
      <c r="B30" s="19"/>
      <c r="C30" s="19"/>
      <c r="D30" s="19" t="s">
        <v>37</v>
      </c>
      <c r="E30" s="28">
        <v>0</v>
      </c>
    </row>
    <row r="31" spans="1:5" ht="15.75" x14ac:dyDescent="0.25">
      <c r="A31" s="19"/>
      <c r="B31" s="19"/>
      <c r="C31" s="19" t="s">
        <v>36</v>
      </c>
      <c r="D31" s="19"/>
      <c r="E31" s="29">
        <v>0</v>
      </c>
    </row>
    <row r="32" spans="1:5" ht="15.75" x14ac:dyDescent="0.25">
      <c r="A32" s="19"/>
      <c r="B32" s="19"/>
      <c r="C32" s="19" t="s">
        <v>35</v>
      </c>
      <c r="D32" s="19"/>
      <c r="E32" s="3"/>
    </row>
    <row r="33" spans="1:5" ht="15.75" x14ac:dyDescent="0.25">
      <c r="A33" s="19"/>
      <c r="B33" s="19"/>
      <c r="C33" s="19"/>
      <c r="D33" s="19" t="s">
        <v>34</v>
      </c>
      <c r="E33" s="55">
        <v>2609260.2999999998</v>
      </c>
    </row>
    <row r="34" spans="1:5" ht="15.75" x14ac:dyDescent="0.25">
      <c r="A34" s="19"/>
      <c r="B34" s="19"/>
      <c r="C34" s="19"/>
      <c r="D34" s="19" t="s">
        <v>33</v>
      </c>
      <c r="E34" s="8">
        <v>0</v>
      </c>
    </row>
    <row r="35" spans="1:5" ht="15.75" x14ac:dyDescent="0.25">
      <c r="A35" s="19"/>
      <c r="B35" s="19"/>
      <c r="C35" s="19"/>
      <c r="D35" s="19" t="s">
        <v>32</v>
      </c>
      <c r="E35" s="4">
        <v>0</v>
      </c>
    </row>
    <row r="36" spans="1:5" ht="15.75" x14ac:dyDescent="0.25">
      <c r="A36" s="19"/>
      <c r="B36" s="19" t="s">
        <v>31</v>
      </c>
      <c r="C36" s="19"/>
      <c r="D36" s="19"/>
      <c r="E36" s="29">
        <v>0</v>
      </c>
    </row>
    <row r="37" spans="1:5" ht="15.75" x14ac:dyDescent="0.25">
      <c r="A37" s="19"/>
      <c r="B37" s="23" t="s">
        <v>30</v>
      </c>
      <c r="C37" s="19"/>
      <c r="D37" s="19"/>
      <c r="E37" s="13">
        <f>SUM(E14,E19,E21:E36)</f>
        <v>730714130.20999992</v>
      </c>
    </row>
    <row r="38" spans="1:5" ht="15.75" x14ac:dyDescent="0.25">
      <c r="A38" s="19"/>
      <c r="B38" s="23"/>
      <c r="C38" s="19"/>
      <c r="D38" s="19"/>
      <c r="E38" s="12"/>
    </row>
    <row r="39" spans="1:5" ht="15.75" x14ac:dyDescent="0.25">
      <c r="A39" s="23" t="s">
        <v>29</v>
      </c>
      <c r="B39" s="23"/>
      <c r="C39" s="19"/>
      <c r="D39" s="19"/>
      <c r="E39" s="5"/>
    </row>
    <row r="40" spans="1:5" ht="15.75" x14ac:dyDescent="0.25">
      <c r="A40" s="23" t="s">
        <v>28</v>
      </c>
      <c r="B40" s="19"/>
      <c r="C40" s="19"/>
      <c r="D40" s="19"/>
      <c r="E40" s="5"/>
    </row>
    <row r="41" spans="1:5" ht="15.75" x14ac:dyDescent="0.25">
      <c r="A41" s="19"/>
      <c r="B41" s="23" t="s">
        <v>10</v>
      </c>
      <c r="C41" s="19"/>
      <c r="D41" s="19"/>
      <c r="E41" s="3"/>
    </row>
    <row r="42" spans="1:5" ht="15.75" x14ac:dyDescent="0.25">
      <c r="A42" s="19"/>
      <c r="B42" s="19"/>
      <c r="C42" s="19"/>
      <c r="D42" s="19" t="s">
        <v>26</v>
      </c>
      <c r="E42" s="55">
        <v>109034315.08</v>
      </c>
    </row>
    <row r="43" spans="1:5" ht="15.75" x14ac:dyDescent="0.25">
      <c r="A43" s="19"/>
      <c r="B43" s="19"/>
      <c r="C43" s="19"/>
      <c r="D43" s="19" t="s">
        <v>25</v>
      </c>
      <c r="E43" s="55">
        <v>210017347.71000001</v>
      </c>
    </row>
    <row r="44" spans="1:5" ht="15.75" x14ac:dyDescent="0.25">
      <c r="A44" s="19"/>
      <c r="B44" s="19"/>
      <c r="C44" s="19"/>
      <c r="D44" s="19" t="s">
        <v>2</v>
      </c>
      <c r="E44" s="55">
        <v>9785859.3300000001</v>
      </c>
    </row>
    <row r="45" spans="1:5" ht="15.75" x14ac:dyDescent="0.25">
      <c r="A45" s="19"/>
      <c r="B45" s="23" t="s">
        <v>9</v>
      </c>
      <c r="C45" s="19"/>
      <c r="D45" s="19"/>
      <c r="E45" s="3"/>
    </row>
    <row r="46" spans="1:5" ht="15.75" x14ac:dyDescent="0.25">
      <c r="A46" s="19"/>
      <c r="B46" s="19"/>
      <c r="C46" s="31"/>
      <c r="D46" s="19" t="s">
        <v>26</v>
      </c>
      <c r="E46" s="8">
        <v>0</v>
      </c>
    </row>
    <row r="47" spans="1:5" ht="15.75" x14ac:dyDescent="0.25">
      <c r="A47" s="19"/>
      <c r="B47" s="19"/>
      <c r="C47" s="19"/>
      <c r="D47" s="19" t="s">
        <v>25</v>
      </c>
      <c r="E47" s="8">
        <v>0</v>
      </c>
    </row>
    <row r="48" spans="1:5" ht="15.75" x14ac:dyDescent="0.25">
      <c r="A48" s="19"/>
      <c r="B48" s="19"/>
      <c r="C48" s="19"/>
      <c r="D48" s="19" t="s">
        <v>2</v>
      </c>
      <c r="E48" s="8">
        <v>0</v>
      </c>
    </row>
    <row r="49" spans="1:5" ht="15.75" x14ac:dyDescent="0.25">
      <c r="A49" s="19"/>
      <c r="B49" s="23" t="s">
        <v>8</v>
      </c>
      <c r="C49" s="19"/>
      <c r="D49" s="19"/>
      <c r="E49" s="4"/>
    </row>
    <row r="50" spans="1:5" ht="15.75" x14ac:dyDescent="0.25">
      <c r="A50" s="32"/>
      <c r="B50" s="32"/>
      <c r="C50" s="32"/>
      <c r="D50" s="19" t="s">
        <v>26</v>
      </c>
      <c r="E50" s="55">
        <v>68100813.670000002</v>
      </c>
    </row>
    <row r="51" spans="1:5" ht="15.75" x14ac:dyDescent="0.25">
      <c r="A51" s="19"/>
      <c r="B51" s="19"/>
      <c r="C51" s="19"/>
      <c r="D51" s="19" t="s">
        <v>25</v>
      </c>
      <c r="E51" s="55">
        <v>28080432.219999999</v>
      </c>
    </row>
    <row r="52" spans="1:5" ht="15.75" x14ac:dyDescent="0.25">
      <c r="A52" s="19"/>
      <c r="B52" s="19"/>
      <c r="C52" s="19"/>
      <c r="D52" s="19" t="s">
        <v>2</v>
      </c>
      <c r="E52" s="55">
        <v>2196310</v>
      </c>
    </row>
    <row r="53" spans="1:5" ht="15.75" x14ac:dyDescent="0.25">
      <c r="A53" s="19"/>
      <c r="B53" s="23" t="s">
        <v>7</v>
      </c>
      <c r="C53" s="19"/>
      <c r="D53" s="19"/>
      <c r="E53" s="4"/>
    </row>
    <row r="54" spans="1:5" ht="15.75" x14ac:dyDescent="0.25">
      <c r="A54" s="19"/>
      <c r="B54" s="19"/>
      <c r="C54" s="19"/>
      <c r="D54" s="19" t="s">
        <v>26</v>
      </c>
      <c r="E54" s="8">
        <v>0</v>
      </c>
    </row>
    <row r="55" spans="1:5" ht="15.75" x14ac:dyDescent="0.25">
      <c r="A55" s="19"/>
      <c r="B55" s="19"/>
      <c r="C55" s="19"/>
      <c r="D55" s="19" t="s">
        <v>25</v>
      </c>
      <c r="E55" s="27">
        <v>0</v>
      </c>
    </row>
    <row r="56" spans="1:5" ht="15.75" x14ac:dyDescent="0.25">
      <c r="A56" s="19"/>
      <c r="B56" s="19"/>
      <c r="C56" s="31"/>
      <c r="D56" s="19" t="s">
        <v>2</v>
      </c>
      <c r="E56" s="33">
        <v>0</v>
      </c>
    </row>
    <row r="57" spans="1:5" ht="15.75" x14ac:dyDescent="0.25">
      <c r="A57" s="19"/>
      <c r="B57" s="23" t="s">
        <v>6</v>
      </c>
      <c r="C57" s="19"/>
      <c r="D57" s="19"/>
      <c r="E57" s="11"/>
    </row>
    <row r="58" spans="1:5" ht="15.75" x14ac:dyDescent="0.25">
      <c r="A58" s="19"/>
      <c r="B58" s="19"/>
      <c r="C58" s="19"/>
      <c r="D58" s="19" t="s">
        <v>26</v>
      </c>
      <c r="E58" s="30">
        <v>0</v>
      </c>
    </row>
    <row r="59" spans="1:5" ht="15.75" x14ac:dyDescent="0.25">
      <c r="A59" s="19"/>
      <c r="B59" s="19"/>
      <c r="C59" s="19"/>
      <c r="D59" s="19" t="s">
        <v>25</v>
      </c>
      <c r="E59" s="45">
        <v>0</v>
      </c>
    </row>
    <row r="60" spans="1:5" ht="15.75" x14ac:dyDescent="0.25">
      <c r="A60" s="19"/>
      <c r="B60" s="19"/>
      <c r="C60" s="19"/>
      <c r="D60" s="19" t="s">
        <v>2</v>
      </c>
      <c r="E60" s="30">
        <v>0</v>
      </c>
    </row>
    <row r="61" spans="1:5" ht="15.75" x14ac:dyDescent="0.25">
      <c r="A61" s="19"/>
      <c r="B61" s="23" t="s">
        <v>5</v>
      </c>
      <c r="C61" s="19"/>
      <c r="D61" s="19"/>
      <c r="E61" s="11"/>
    </row>
    <row r="62" spans="1:5" ht="15.75" x14ac:dyDescent="0.25">
      <c r="A62" s="19"/>
      <c r="B62" s="19"/>
      <c r="C62" s="19"/>
      <c r="D62" s="19" t="s">
        <v>26</v>
      </c>
      <c r="E62" s="55">
        <v>37516733.130000003</v>
      </c>
    </row>
    <row r="63" spans="1:5" ht="15.75" x14ac:dyDescent="0.25">
      <c r="A63" s="19"/>
      <c r="B63" s="23"/>
      <c r="C63" s="19"/>
      <c r="D63" s="19" t="s">
        <v>25</v>
      </c>
      <c r="E63" s="55">
        <v>45636195.539999999</v>
      </c>
    </row>
    <row r="64" spans="1:5" ht="15.75" x14ac:dyDescent="0.25">
      <c r="A64" s="19"/>
      <c r="B64" s="19"/>
      <c r="C64" s="19"/>
      <c r="D64" s="19" t="s">
        <v>2</v>
      </c>
      <c r="E64" s="55">
        <v>2740969.28</v>
      </c>
    </row>
    <row r="65" spans="1:5" ht="15.75" x14ac:dyDescent="0.25">
      <c r="A65" s="19"/>
      <c r="B65" s="23" t="s">
        <v>4</v>
      </c>
      <c r="C65" s="19"/>
      <c r="D65" s="19"/>
      <c r="E65" s="4"/>
    </row>
    <row r="66" spans="1:5" ht="16.5" thickBot="1" x14ac:dyDescent="0.3">
      <c r="A66" s="19"/>
      <c r="B66" s="19"/>
      <c r="C66" s="19"/>
      <c r="D66" s="19" t="s">
        <v>26</v>
      </c>
      <c r="E66" s="58">
        <v>10192258.85</v>
      </c>
    </row>
    <row r="67" spans="1:5" ht="15.75" x14ac:dyDescent="0.25">
      <c r="A67" s="19"/>
      <c r="B67" s="19"/>
      <c r="C67" s="19"/>
      <c r="D67" s="19" t="s">
        <v>25</v>
      </c>
      <c r="E67" s="55">
        <v>20194453.879999999</v>
      </c>
    </row>
    <row r="68" spans="1:5" ht="15.75" x14ac:dyDescent="0.25">
      <c r="A68" s="19"/>
      <c r="B68" s="19"/>
      <c r="C68" s="19"/>
      <c r="D68" s="19" t="s">
        <v>2</v>
      </c>
      <c r="E68" s="55">
        <v>590663</v>
      </c>
    </row>
    <row r="69" spans="1:5" ht="15.75" x14ac:dyDescent="0.25">
      <c r="A69" s="19"/>
      <c r="B69" s="23" t="s">
        <v>27</v>
      </c>
      <c r="C69" s="19"/>
      <c r="D69" s="19"/>
      <c r="E69" s="3"/>
    </row>
    <row r="70" spans="1:5" ht="15.75" x14ac:dyDescent="0.25">
      <c r="A70" s="19"/>
      <c r="B70" s="19"/>
      <c r="C70" s="19"/>
      <c r="D70" s="19" t="s">
        <v>26</v>
      </c>
      <c r="E70" s="5">
        <v>0</v>
      </c>
    </row>
    <row r="71" spans="1:5" ht="15.75" x14ac:dyDescent="0.25">
      <c r="A71" s="19"/>
      <c r="B71" s="19"/>
      <c r="C71" s="19"/>
      <c r="D71" s="19" t="s">
        <v>25</v>
      </c>
      <c r="E71" s="5">
        <v>0</v>
      </c>
    </row>
    <row r="72" spans="1:5" ht="15.75" x14ac:dyDescent="0.25">
      <c r="A72" s="19"/>
      <c r="B72" s="19"/>
      <c r="C72" s="19"/>
      <c r="D72" s="19" t="s">
        <v>2</v>
      </c>
      <c r="E72" s="10">
        <v>0</v>
      </c>
    </row>
    <row r="73" spans="1:5" ht="15.75" x14ac:dyDescent="0.25">
      <c r="A73" s="19"/>
      <c r="B73" s="23" t="s">
        <v>24</v>
      </c>
      <c r="C73" s="19"/>
      <c r="D73" s="19"/>
      <c r="E73" s="3"/>
    </row>
    <row r="74" spans="1:5" ht="15.75" x14ac:dyDescent="0.25">
      <c r="A74" s="19"/>
      <c r="B74" s="19"/>
      <c r="C74" s="19" t="s">
        <v>23</v>
      </c>
      <c r="D74" s="19"/>
      <c r="E74" s="5"/>
    </row>
    <row r="75" spans="1:5" ht="15.75" x14ac:dyDescent="0.25">
      <c r="A75" s="19"/>
      <c r="B75" s="19"/>
      <c r="C75" s="19"/>
      <c r="D75" s="19" t="s">
        <v>22</v>
      </c>
      <c r="E75" s="27">
        <v>0</v>
      </c>
    </row>
    <row r="76" spans="1:5" ht="15.75" x14ac:dyDescent="0.25">
      <c r="A76" s="19"/>
      <c r="B76" s="19"/>
      <c r="C76" s="19"/>
      <c r="D76" s="19" t="s">
        <v>21</v>
      </c>
      <c r="E76" s="44">
        <v>0</v>
      </c>
    </row>
    <row r="77" spans="1:5" ht="15.75" x14ac:dyDescent="0.25">
      <c r="A77" s="19"/>
      <c r="B77" s="19"/>
      <c r="C77" s="34" t="s">
        <v>20</v>
      </c>
      <c r="D77" s="19"/>
      <c r="E77" s="5"/>
    </row>
    <row r="78" spans="1:5" ht="15.75" x14ac:dyDescent="0.25">
      <c r="A78" s="19"/>
      <c r="B78" s="19"/>
      <c r="C78" s="19"/>
      <c r="D78" s="19" t="s">
        <v>14</v>
      </c>
      <c r="E78" s="8">
        <v>0</v>
      </c>
    </row>
    <row r="79" spans="1:5" ht="15.75" x14ac:dyDescent="0.25">
      <c r="A79" s="19"/>
      <c r="B79" s="19"/>
      <c r="C79" s="19"/>
      <c r="D79" s="19" t="s">
        <v>13</v>
      </c>
      <c r="E79" s="27">
        <v>0</v>
      </c>
    </row>
    <row r="80" spans="1:5" ht="15.75" x14ac:dyDescent="0.25">
      <c r="A80" s="19"/>
      <c r="B80" s="19"/>
      <c r="C80" s="19" t="s">
        <v>19</v>
      </c>
      <c r="D80" s="19"/>
      <c r="E80" s="6"/>
    </row>
    <row r="81" spans="1:9" ht="15.75" x14ac:dyDescent="0.25">
      <c r="A81" s="19"/>
      <c r="B81" s="19"/>
      <c r="C81" s="19"/>
      <c r="D81" s="34" t="s">
        <v>14</v>
      </c>
      <c r="E81" s="55">
        <v>111445482.37</v>
      </c>
      <c r="F81" s="36"/>
    </row>
    <row r="82" spans="1:9" ht="15.75" x14ac:dyDescent="0.25">
      <c r="A82" s="19"/>
      <c r="B82" s="19"/>
      <c r="C82" s="19"/>
      <c r="D82" s="34" t="s">
        <v>13</v>
      </c>
      <c r="E82" s="8">
        <v>0</v>
      </c>
    </row>
    <row r="83" spans="1:9" ht="15.75" x14ac:dyDescent="0.25">
      <c r="A83" s="19"/>
      <c r="B83" s="19"/>
      <c r="C83" s="19" t="s">
        <v>18</v>
      </c>
      <c r="D83" s="19"/>
    </row>
    <row r="84" spans="1:9" ht="15.75" x14ac:dyDescent="0.25">
      <c r="A84" s="19"/>
      <c r="B84" s="19"/>
      <c r="C84" s="19"/>
      <c r="D84" s="19" t="s">
        <v>14</v>
      </c>
      <c r="E84" s="9">
        <v>0</v>
      </c>
    </row>
    <row r="85" spans="1:9" ht="15.75" x14ac:dyDescent="0.25">
      <c r="A85" s="19"/>
      <c r="B85" s="19"/>
      <c r="C85" s="19"/>
      <c r="D85" s="19" t="s">
        <v>13</v>
      </c>
      <c r="E85" s="9">
        <v>0</v>
      </c>
    </row>
    <row r="86" spans="1:9" ht="15.75" x14ac:dyDescent="0.25">
      <c r="A86" s="19"/>
      <c r="B86" s="19"/>
      <c r="C86" s="19" t="s">
        <v>17</v>
      </c>
      <c r="D86" s="19"/>
      <c r="E86" s="5"/>
    </row>
    <row r="87" spans="1:9" ht="15.75" x14ac:dyDescent="0.25">
      <c r="A87" s="19"/>
      <c r="B87" s="19"/>
      <c r="C87" s="19"/>
      <c r="D87" s="19" t="s">
        <v>14</v>
      </c>
      <c r="E87" s="8">
        <v>0</v>
      </c>
    </row>
    <row r="88" spans="1:9" ht="15.75" x14ac:dyDescent="0.25">
      <c r="A88" s="19"/>
      <c r="B88" s="19"/>
      <c r="C88" s="19"/>
      <c r="D88" s="19" t="s">
        <v>13</v>
      </c>
      <c r="E88" s="8">
        <v>0</v>
      </c>
    </row>
    <row r="89" spans="1:9" ht="15.75" x14ac:dyDescent="0.25">
      <c r="A89" s="19"/>
      <c r="B89" s="19"/>
      <c r="C89" s="19" t="s">
        <v>16</v>
      </c>
      <c r="D89" s="19"/>
      <c r="E89" s="5"/>
    </row>
    <row r="90" spans="1:9" ht="15.75" x14ac:dyDescent="0.25">
      <c r="A90" s="19"/>
      <c r="B90" s="19"/>
      <c r="C90" s="19"/>
      <c r="D90" s="19" t="s">
        <v>15</v>
      </c>
      <c r="E90" s="8">
        <v>0</v>
      </c>
    </row>
    <row r="91" spans="1:9" ht="15.75" x14ac:dyDescent="0.25">
      <c r="A91" s="19"/>
      <c r="B91" s="19"/>
      <c r="C91" s="19"/>
      <c r="D91" s="19" t="s">
        <v>14</v>
      </c>
      <c r="E91" s="55">
        <v>5239449.1399999997</v>
      </c>
    </row>
    <row r="92" spans="1:9" ht="15.75" x14ac:dyDescent="0.25">
      <c r="A92" s="19"/>
      <c r="B92" s="19"/>
      <c r="C92" s="19"/>
      <c r="D92" s="19" t="s">
        <v>13</v>
      </c>
      <c r="E92" s="33">
        <v>0</v>
      </c>
    </row>
    <row r="93" spans="1:9" ht="15.75" x14ac:dyDescent="0.25">
      <c r="A93" s="23" t="s">
        <v>12</v>
      </c>
      <c r="D93" s="19"/>
      <c r="E93" s="7">
        <f>SUM(E41:E92)</f>
        <v>660771283.20000005</v>
      </c>
    </row>
    <row r="94" spans="1:9" ht="15.75" x14ac:dyDescent="0.25">
      <c r="A94" s="23" t="s">
        <v>11</v>
      </c>
      <c r="B94" s="19"/>
      <c r="C94" s="23"/>
      <c r="D94" s="34"/>
      <c r="E94" s="5"/>
    </row>
    <row r="95" spans="1:9" ht="15.75" x14ac:dyDescent="0.25">
      <c r="A95" s="19"/>
      <c r="B95" s="23" t="s">
        <v>10</v>
      </c>
      <c r="C95" s="19"/>
      <c r="D95" s="19"/>
      <c r="E95" s="6"/>
      <c r="H95" s="37"/>
      <c r="I95" s="24"/>
    </row>
    <row r="96" spans="1:9" ht="15.75" x14ac:dyDescent="0.25">
      <c r="A96" s="19"/>
      <c r="B96" s="19"/>
      <c r="C96" s="19"/>
      <c r="D96" s="19" t="s">
        <v>2</v>
      </c>
      <c r="E96" s="57">
        <v>24869573.890000001</v>
      </c>
      <c r="F96" s="37"/>
      <c r="G96" s="19"/>
      <c r="I96" s="24"/>
    </row>
    <row r="97" spans="1:9" ht="15.75" x14ac:dyDescent="0.25">
      <c r="A97" s="19"/>
      <c r="B97" s="23" t="s">
        <v>9</v>
      </c>
      <c r="C97" s="19"/>
      <c r="D97" s="19"/>
      <c r="E97" s="5"/>
      <c r="F97" s="37"/>
      <c r="G97" s="19"/>
      <c r="H97" s="37"/>
      <c r="I97" s="24"/>
    </row>
    <row r="98" spans="1:9" ht="15.75" x14ac:dyDescent="0.25">
      <c r="B98" s="19"/>
      <c r="C98" s="19"/>
      <c r="D98" s="19" t="s">
        <v>2</v>
      </c>
      <c r="E98" s="27">
        <v>0</v>
      </c>
    </row>
    <row r="99" spans="1:9" ht="15.75" customHeight="1" x14ac:dyDescent="0.25">
      <c r="B99" s="23" t="s">
        <v>8</v>
      </c>
      <c r="C99" s="19"/>
      <c r="D99" s="19"/>
      <c r="E99" s="3"/>
    </row>
    <row r="100" spans="1:9" ht="15.75" customHeight="1" x14ac:dyDescent="0.25">
      <c r="B100" s="19"/>
      <c r="C100" s="19"/>
      <c r="D100" s="19" t="s">
        <v>2</v>
      </c>
      <c r="E100" s="8">
        <v>0</v>
      </c>
    </row>
    <row r="101" spans="1:9" ht="15.75" customHeight="1" x14ac:dyDescent="0.25">
      <c r="B101" s="23" t="s">
        <v>7</v>
      </c>
      <c r="C101" s="19"/>
      <c r="D101" s="19"/>
      <c r="E101" s="3"/>
    </row>
    <row r="102" spans="1:9" ht="15.75" x14ac:dyDescent="0.25">
      <c r="B102" s="19"/>
      <c r="C102" s="31"/>
      <c r="D102" s="19" t="s">
        <v>2</v>
      </c>
      <c r="E102" s="4">
        <v>0</v>
      </c>
    </row>
    <row r="103" spans="1:9" ht="15.75" x14ac:dyDescent="0.25">
      <c r="B103" s="23" t="s">
        <v>6</v>
      </c>
      <c r="C103" s="19"/>
      <c r="D103" s="19"/>
      <c r="E103" s="3"/>
    </row>
    <row r="104" spans="1:9" ht="15.75" x14ac:dyDescent="0.25">
      <c r="B104" s="19"/>
      <c r="C104" s="19"/>
      <c r="D104" s="19" t="s">
        <v>2</v>
      </c>
      <c r="E104" s="30">
        <v>0</v>
      </c>
    </row>
    <row r="105" spans="1:9" ht="15.75" x14ac:dyDescent="0.25">
      <c r="B105" s="23" t="s">
        <v>5</v>
      </c>
      <c r="C105" s="19"/>
      <c r="D105" s="19"/>
    </row>
    <row r="106" spans="1:9" ht="15.75" x14ac:dyDescent="0.25">
      <c r="B106" s="19"/>
      <c r="C106" s="19"/>
      <c r="D106" s="19" t="s">
        <v>2</v>
      </c>
      <c r="E106" s="3">
        <v>0</v>
      </c>
    </row>
    <row r="107" spans="1:9" ht="15.75" x14ac:dyDescent="0.25">
      <c r="B107" s="23" t="s">
        <v>4</v>
      </c>
      <c r="C107" s="19"/>
      <c r="D107" s="19"/>
      <c r="E107" s="3"/>
    </row>
    <row r="108" spans="1:9" ht="15.75" x14ac:dyDescent="0.25">
      <c r="B108" s="19"/>
      <c r="C108" s="19"/>
      <c r="D108" s="19" t="s">
        <v>2</v>
      </c>
      <c r="E108" s="8">
        <v>0</v>
      </c>
    </row>
    <row r="109" spans="1:9" ht="15.75" x14ac:dyDescent="0.25">
      <c r="A109" s="23"/>
      <c r="B109" s="23" t="s">
        <v>3</v>
      </c>
      <c r="C109" s="19"/>
      <c r="D109" s="19"/>
      <c r="E109" s="3"/>
    </row>
    <row r="110" spans="1:9" ht="15.75" x14ac:dyDescent="0.25">
      <c r="B110" s="19"/>
      <c r="C110" s="19"/>
      <c r="D110" s="19" t="s">
        <v>2</v>
      </c>
      <c r="E110" s="8">
        <v>0</v>
      </c>
      <c r="F110" s="39"/>
    </row>
    <row r="111" spans="1:9" ht="15.75" x14ac:dyDescent="0.25">
      <c r="A111" s="23" t="s">
        <v>1</v>
      </c>
      <c r="E111" s="2">
        <f>SUM(E96,E98,E100,E102,E104,E106,E108,E110)</f>
        <v>24869573.890000001</v>
      </c>
    </row>
    <row r="112" spans="1:9" ht="30" customHeight="1" x14ac:dyDescent="0.35">
      <c r="A112" s="40" t="s">
        <v>0</v>
      </c>
      <c r="B112" s="41"/>
      <c r="C112" s="41"/>
      <c r="D112" s="41"/>
      <c r="E112" s="1">
        <f>SUM(E93,E111)</f>
        <v>685640857.09000003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004D9-56A2-4A12-833A-866A3A93B381}">
  <dimension ref="A1:I112"/>
  <sheetViews>
    <sheetView topLeftCell="A4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style="8" customWidth="1"/>
    <col min="4" max="4" width="50.7109375" style="8" customWidth="1"/>
    <col min="5" max="5" width="30.7109375" style="8" customWidth="1"/>
    <col min="6" max="9" width="20.7109375" style="8" customWidth="1"/>
    <col min="10" max="16384" width="9.140625" style="8"/>
  </cols>
  <sheetData>
    <row r="1" spans="1:9" ht="15.75" x14ac:dyDescent="0.25">
      <c r="A1" s="17" t="s">
        <v>76</v>
      </c>
      <c r="B1" s="17"/>
      <c r="C1" s="17"/>
      <c r="D1" s="17"/>
      <c r="E1" s="17"/>
      <c r="F1" s="17"/>
      <c r="G1" s="17"/>
      <c r="H1" s="17"/>
      <c r="I1" s="17"/>
    </row>
    <row r="2" spans="1:9" ht="15.75" x14ac:dyDescent="0.25">
      <c r="A2" s="18" t="s">
        <v>63</v>
      </c>
      <c r="B2" s="18"/>
      <c r="C2" s="18"/>
      <c r="D2" s="18"/>
      <c r="E2" s="18"/>
      <c r="F2" s="18"/>
      <c r="G2" s="18"/>
      <c r="H2" s="18"/>
      <c r="I2" s="18"/>
    </row>
    <row r="3" spans="1:9" ht="15.75" x14ac:dyDescent="0.25">
      <c r="A3" s="17" t="s">
        <v>62</v>
      </c>
      <c r="B3" s="17"/>
      <c r="C3" s="17"/>
      <c r="D3" s="17"/>
      <c r="E3" s="17"/>
      <c r="F3" s="17"/>
      <c r="G3" s="17"/>
      <c r="H3" s="17"/>
      <c r="I3" s="17"/>
    </row>
    <row r="4" spans="1:9" ht="15.75" x14ac:dyDescent="0.25">
      <c r="A4" s="17"/>
      <c r="B4" s="17"/>
      <c r="C4" s="17"/>
      <c r="D4" s="17"/>
      <c r="E4" s="17"/>
      <c r="F4" s="17"/>
      <c r="G4" s="17"/>
      <c r="H4" s="17"/>
      <c r="I4" s="17"/>
    </row>
    <row r="5" spans="1:9" ht="15.75" x14ac:dyDescent="0.25">
      <c r="A5" s="19"/>
      <c r="B5" s="19"/>
      <c r="C5" s="19"/>
      <c r="D5" s="19"/>
      <c r="E5" s="20"/>
      <c r="F5" s="20"/>
      <c r="G5" s="20"/>
      <c r="H5" s="16"/>
      <c r="I5" s="16"/>
    </row>
    <row r="6" spans="1:9" ht="15.75" customHeight="1" x14ac:dyDescent="0.25">
      <c r="A6" s="17" t="s">
        <v>61</v>
      </c>
      <c r="B6" s="17"/>
      <c r="C6" s="17"/>
      <c r="D6" s="17"/>
      <c r="E6" s="21" t="s">
        <v>60</v>
      </c>
    </row>
    <row r="7" spans="1:9" ht="15" customHeight="1" x14ac:dyDescent="0.25">
      <c r="A7" s="17"/>
      <c r="B7" s="17"/>
      <c r="C7" s="17"/>
      <c r="D7" s="17"/>
      <c r="E7" s="22"/>
    </row>
    <row r="8" spans="1:9" ht="15.75" x14ac:dyDescent="0.25">
      <c r="A8" s="23" t="s">
        <v>59</v>
      </c>
      <c r="B8" s="19"/>
      <c r="C8" s="19"/>
      <c r="D8" s="19"/>
      <c r="E8" s="24"/>
    </row>
    <row r="9" spans="1:9" ht="15.75" x14ac:dyDescent="0.25">
      <c r="A9" s="19"/>
      <c r="B9" s="19" t="s">
        <v>58</v>
      </c>
      <c r="C9" s="19"/>
      <c r="D9" s="19"/>
      <c r="E9" s="24"/>
    </row>
    <row r="10" spans="1:9" ht="15.75" x14ac:dyDescent="0.25">
      <c r="A10" s="19"/>
      <c r="B10" s="19"/>
      <c r="C10" s="19" t="s">
        <v>57</v>
      </c>
      <c r="D10" s="19"/>
    </row>
    <row r="11" spans="1:9" ht="15.75" customHeight="1" x14ac:dyDescent="0.25">
      <c r="A11" s="19"/>
      <c r="B11" s="19"/>
      <c r="C11" s="19"/>
      <c r="D11" s="19" t="s">
        <v>56</v>
      </c>
      <c r="E11" s="53">
        <f>19865798.04+63111945.38</f>
        <v>82977743.420000002</v>
      </c>
    </row>
    <row r="12" spans="1:9" ht="15.75" x14ac:dyDescent="0.25">
      <c r="A12" s="19"/>
      <c r="B12" s="19"/>
      <c r="C12" s="19"/>
      <c r="D12" s="19" t="s">
        <v>55</v>
      </c>
      <c r="E12" s="53">
        <v>36647996.609999999</v>
      </c>
    </row>
    <row r="13" spans="1:9" ht="15.75" x14ac:dyDescent="0.25">
      <c r="A13" s="19"/>
      <c r="B13" s="19"/>
      <c r="C13" s="19"/>
      <c r="D13" s="19" t="s">
        <v>54</v>
      </c>
      <c r="E13" s="54">
        <v>3374089.46</v>
      </c>
    </row>
    <row r="14" spans="1:9" ht="15.75" x14ac:dyDescent="0.25">
      <c r="A14" s="19"/>
      <c r="B14" s="19"/>
      <c r="C14" s="19" t="s">
        <v>53</v>
      </c>
      <c r="D14" s="19"/>
      <c r="E14" s="13">
        <f>SUM(E11:E13)</f>
        <v>122999829.48999999</v>
      </c>
    </row>
    <row r="15" spans="1:9" ht="15.75" x14ac:dyDescent="0.25">
      <c r="A15" s="19"/>
      <c r="B15" s="19"/>
      <c r="C15" s="19" t="s">
        <v>52</v>
      </c>
      <c r="D15" s="19"/>
      <c r="E15" s="15"/>
    </row>
    <row r="16" spans="1:9" ht="15.75" x14ac:dyDescent="0.25">
      <c r="A16" s="19"/>
      <c r="B16" s="19"/>
      <c r="C16" s="19"/>
      <c r="D16" s="19" t="s">
        <v>51</v>
      </c>
      <c r="E16" s="53">
        <v>18976847.32</v>
      </c>
    </row>
    <row r="17" spans="1:5" ht="15.75" x14ac:dyDescent="0.25">
      <c r="A17" s="19"/>
      <c r="B17" s="19"/>
      <c r="C17" s="19"/>
      <c r="D17" s="19" t="s">
        <v>50</v>
      </c>
      <c r="E17" s="53">
        <v>117908166.09</v>
      </c>
    </row>
    <row r="18" spans="1:5" ht="15.75" x14ac:dyDescent="0.25">
      <c r="A18" s="19"/>
      <c r="B18" s="19"/>
      <c r="C18" s="26"/>
      <c r="D18" s="19" t="s">
        <v>49</v>
      </c>
      <c r="E18" s="54">
        <f>3988362.37+268608.48</f>
        <v>4256970.8499999996</v>
      </c>
    </row>
    <row r="19" spans="1:5" ht="15.75" x14ac:dyDescent="0.25">
      <c r="A19" s="19"/>
      <c r="B19" s="19"/>
      <c r="C19" s="19" t="s">
        <v>48</v>
      </c>
      <c r="D19" s="19"/>
      <c r="E19" s="13">
        <f>SUM(E16:E18)</f>
        <v>141141984.25999999</v>
      </c>
    </row>
    <row r="20" spans="1:5" ht="15.75" x14ac:dyDescent="0.25">
      <c r="A20" s="19"/>
      <c r="B20" s="19" t="s">
        <v>47</v>
      </c>
      <c r="C20" s="19"/>
      <c r="D20" s="19"/>
      <c r="E20" s="3"/>
    </row>
    <row r="21" spans="1:5" ht="15.75" x14ac:dyDescent="0.25">
      <c r="A21" s="19"/>
      <c r="B21" s="19"/>
      <c r="C21" s="19" t="s">
        <v>46</v>
      </c>
      <c r="D21" s="19"/>
      <c r="E21" s="53">
        <v>692238638</v>
      </c>
    </row>
    <row r="22" spans="1:5" ht="15.75" x14ac:dyDescent="0.25">
      <c r="A22" s="19"/>
      <c r="B22" s="19"/>
      <c r="C22" s="19" t="s">
        <v>45</v>
      </c>
      <c r="D22" s="19"/>
      <c r="E22" s="8">
        <v>0</v>
      </c>
    </row>
    <row r="23" spans="1:5" ht="15.75" x14ac:dyDescent="0.25">
      <c r="A23" s="19"/>
      <c r="B23" s="19"/>
      <c r="C23" s="19" t="s">
        <v>44</v>
      </c>
      <c r="D23" s="19"/>
      <c r="E23" s="6"/>
    </row>
    <row r="24" spans="1:5" ht="15.75" x14ac:dyDescent="0.25">
      <c r="A24" s="19"/>
      <c r="B24" s="19"/>
      <c r="C24" s="19"/>
      <c r="D24" s="19" t="s">
        <v>43</v>
      </c>
      <c r="E24" s="53">
        <v>565367.66</v>
      </c>
    </row>
    <row r="25" spans="1:5" ht="15.75" x14ac:dyDescent="0.25">
      <c r="A25" s="19"/>
      <c r="B25" s="19"/>
      <c r="C25" s="19"/>
      <c r="D25" s="19" t="s">
        <v>42</v>
      </c>
      <c r="E25" s="5">
        <v>0</v>
      </c>
    </row>
    <row r="26" spans="1:5" ht="15.75" x14ac:dyDescent="0.25">
      <c r="A26" s="19"/>
      <c r="B26" s="19"/>
      <c r="C26" s="19"/>
      <c r="D26" s="19" t="s">
        <v>41</v>
      </c>
      <c r="E26" s="53">
        <v>26946.71</v>
      </c>
    </row>
    <row r="27" spans="1:5" ht="15.75" x14ac:dyDescent="0.25">
      <c r="A27" s="19"/>
      <c r="B27" s="19"/>
      <c r="C27" s="19"/>
      <c r="D27" s="19" t="s">
        <v>40</v>
      </c>
      <c r="E27" s="28">
        <v>0</v>
      </c>
    </row>
    <row r="28" spans="1:5" ht="15.75" x14ac:dyDescent="0.25">
      <c r="A28" s="19"/>
      <c r="B28" s="19"/>
      <c r="C28" s="19" t="s">
        <v>39</v>
      </c>
      <c r="D28" s="19"/>
      <c r="E28" s="14"/>
    </row>
    <row r="29" spans="1:5" ht="15.75" x14ac:dyDescent="0.25">
      <c r="A29" s="19"/>
      <c r="B29" s="19"/>
      <c r="C29" s="19"/>
      <c r="D29" s="19" t="s">
        <v>38</v>
      </c>
      <c r="E29" s="8">
        <v>0</v>
      </c>
    </row>
    <row r="30" spans="1:5" ht="15.75" x14ac:dyDescent="0.25">
      <c r="A30" s="19"/>
      <c r="B30" s="19"/>
      <c r="C30" s="19"/>
      <c r="D30" s="19" t="s">
        <v>37</v>
      </c>
      <c r="E30" s="28">
        <v>0</v>
      </c>
    </row>
    <row r="31" spans="1:5" ht="15.75" x14ac:dyDescent="0.25">
      <c r="A31" s="19"/>
      <c r="B31" s="19"/>
      <c r="C31" s="19" t="s">
        <v>36</v>
      </c>
      <c r="D31" s="19"/>
      <c r="E31" s="53">
        <v>229514717.94999999</v>
      </c>
    </row>
    <row r="32" spans="1:5" ht="15.75" x14ac:dyDescent="0.25">
      <c r="A32" s="19"/>
      <c r="B32" s="19"/>
      <c r="C32" s="19" t="s">
        <v>35</v>
      </c>
      <c r="D32" s="19"/>
      <c r="E32" s="3"/>
    </row>
    <row r="33" spans="1:5" ht="15.75" x14ac:dyDescent="0.25">
      <c r="A33" s="19"/>
      <c r="B33" s="19"/>
      <c r="C33" s="19"/>
      <c r="D33" s="19" t="s">
        <v>34</v>
      </c>
      <c r="E33" s="30">
        <v>0</v>
      </c>
    </row>
    <row r="34" spans="1:5" ht="15.75" x14ac:dyDescent="0.25">
      <c r="A34" s="19"/>
      <c r="B34" s="19"/>
      <c r="C34" s="19"/>
      <c r="D34" s="19" t="s">
        <v>33</v>
      </c>
      <c r="E34" s="8">
        <v>0</v>
      </c>
    </row>
    <row r="35" spans="1:5" ht="15.75" x14ac:dyDescent="0.25">
      <c r="A35" s="19"/>
      <c r="B35" s="19"/>
      <c r="C35" s="19"/>
      <c r="D35" s="19" t="s">
        <v>32</v>
      </c>
      <c r="E35" s="4">
        <v>0</v>
      </c>
    </row>
    <row r="36" spans="1:5" ht="15.75" x14ac:dyDescent="0.25">
      <c r="A36" s="19"/>
      <c r="B36" s="19" t="s">
        <v>31</v>
      </c>
      <c r="C36" s="19"/>
      <c r="D36" s="19"/>
      <c r="E36" s="29">
        <v>0</v>
      </c>
    </row>
    <row r="37" spans="1:5" ht="15.75" x14ac:dyDescent="0.25">
      <c r="A37" s="19"/>
      <c r="B37" s="23" t="s">
        <v>30</v>
      </c>
      <c r="C37" s="19"/>
      <c r="D37" s="19"/>
      <c r="E37" s="13">
        <f>SUM(E14,E19,E21:E36)</f>
        <v>1186487484.0699999</v>
      </c>
    </row>
    <row r="38" spans="1:5" ht="15.75" x14ac:dyDescent="0.25">
      <c r="A38" s="19"/>
      <c r="B38" s="23"/>
      <c r="C38" s="19"/>
      <c r="D38" s="19"/>
      <c r="E38" s="12"/>
    </row>
    <row r="39" spans="1:5" ht="15.75" x14ac:dyDescent="0.25">
      <c r="A39" s="23" t="s">
        <v>29</v>
      </c>
      <c r="B39" s="23"/>
      <c r="C39" s="19"/>
      <c r="D39" s="19"/>
      <c r="E39" s="5"/>
    </row>
    <row r="40" spans="1:5" ht="15.75" x14ac:dyDescent="0.25">
      <c r="A40" s="23" t="s">
        <v>28</v>
      </c>
      <c r="B40" s="19"/>
      <c r="C40" s="19"/>
      <c r="D40" s="19"/>
      <c r="E40" s="5"/>
    </row>
    <row r="41" spans="1:5" ht="15.75" x14ac:dyDescent="0.25">
      <c r="A41" s="19"/>
      <c r="B41" s="23" t="s">
        <v>10</v>
      </c>
      <c r="C41" s="19"/>
      <c r="D41" s="19"/>
      <c r="E41" s="3"/>
    </row>
    <row r="42" spans="1:5" ht="15.75" x14ac:dyDescent="0.25">
      <c r="A42" s="19"/>
      <c r="B42" s="19"/>
      <c r="C42" s="19"/>
      <c r="D42" s="19" t="s">
        <v>26</v>
      </c>
      <c r="E42" s="53">
        <v>131691900.47</v>
      </c>
    </row>
    <row r="43" spans="1:5" ht="15.75" x14ac:dyDescent="0.25">
      <c r="A43" s="19"/>
      <c r="B43" s="19"/>
      <c r="C43" s="19"/>
      <c r="D43" s="19" t="s">
        <v>25</v>
      </c>
      <c r="E43" s="53">
        <v>96071526.899999991</v>
      </c>
    </row>
    <row r="44" spans="1:5" ht="15.75" x14ac:dyDescent="0.25">
      <c r="A44" s="19"/>
      <c r="B44" s="19"/>
      <c r="C44" s="19"/>
      <c r="D44" s="19" t="s">
        <v>2</v>
      </c>
      <c r="E44" s="53">
        <v>7831226</v>
      </c>
    </row>
    <row r="45" spans="1:5" ht="15.75" x14ac:dyDescent="0.25">
      <c r="A45" s="19"/>
      <c r="B45" s="23" t="s">
        <v>9</v>
      </c>
      <c r="C45" s="19"/>
      <c r="D45" s="19"/>
      <c r="E45" s="3"/>
    </row>
    <row r="46" spans="1:5" ht="15.75" x14ac:dyDescent="0.25">
      <c r="A46" s="19"/>
      <c r="B46" s="19"/>
      <c r="C46" s="31"/>
      <c r="D46" s="19" t="s">
        <v>26</v>
      </c>
      <c r="E46" s="8">
        <v>0</v>
      </c>
    </row>
    <row r="47" spans="1:5" ht="15.75" x14ac:dyDescent="0.25">
      <c r="A47" s="19"/>
      <c r="B47" s="19"/>
      <c r="C47" s="19"/>
      <c r="D47" s="19" t="s">
        <v>25</v>
      </c>
      <c r="E47" s="53">
        <f>3446800+20728920.93</f>
        <v>24175720.93</v>
      </c>
    </row>
    <row r="48" spans="1:5" ht="15.75" x14ac:dyDescent="0.25">
      <c r="A48" s="19"/>
      <c r="B48" s="19"/>
      <c r="C48" s="19"/>
      <c r="D48" s="19" t="s">
        <v>2</v>
      </c>
      <c r="E48" s="53">
        <v>19028975.120000001</v>
      </c>
    </row>
    <row r="49" spans="1:5" ht="15.75" x14ac:dyDescent="0.25">
      <c r="A49" s="19"/>
      <c r="B49" s="23" t="s">
        <v>8</v>
      </c>
      <c r="C49" s="19"/>
      <c r="D49" s="19"/>
      <c r="E49" s="4"/>
    </row>
    <row r="50" spans="1:5" ht="15.75" x14ac:dyDescent="0.25">
      <c r="A50" s="32"/>
      <c r="B50" s="32"/>
      <c r="C50" s="32"/>
      <c r="D50" s="19" t="s">
        <v>26</v>
      </c>
      <c r="E50" s="53">
        <v>103846424.22</v>
      </c>
    </row>
    <row r="51" spans="1:5" ht="15.75" x14ac:dyDescent="0.25">
      <c r="A51" s="19"/>
      <c r="B51" s="19"/>
      <c r="C51" s="19"/>
      <c r="D51" s="19" t="s">
        <v>25</v>
      </c>
      <c r="E51" s="53">
        <v>56651901.960000001</v>
      </c>
    </row>
    <row r="52" spans="1:5" ht="15.75" x14ac:dyDescent="0.25">
      <c r="A52" s="19"/>
      <c r="B52" s="19"/>
      <c r="C52" s="19"/>
      <c r="D52" s="19" t="s">
        <v>2</v>
      </c>
      <c r="E52" s="53">
        <v>6148340</v>
      </c>
    </row>
    <row r="53" spans="1:5" ht="15.75" x14ac:dyDescent="0.25">
      <c r="A53" s="19"/>
      <c r="B53" s="23" t="s">
        <v>7</v>
      </c>
      <c r="C53" s="19"/>
      <c r="D53" s="19"/>
      <c r="E53" s="4"/>
    </row>
    <row r="54" spans="1:5" ht="15.75" x14ac:dyDescent="0.25">
      <c r="A54" s="19"/>
      <c r="B54" s="19"/>
      <c r="C54" s="19"/>
      <c r="D54" s="19" t="s">
        <v>26</v>
      </c>
      <c r="E54" s="8">
        <v>0</v>
      </c>
    </row>
    <row r="55" spans="1:5" ht="15.75" x14ac:dyDescent="0.25">
      <c r="A55" s="19"/>
      <c r="B55" s="19"/>
      <c r="C55" s="19"/>
      <c r="D55" s="19" t="s">
        <v>25</v>
      </c>
      <c r="E55" s="27">
        <v>0</v>
      </c>
    </row>
    <row r="56" spans="1:5" ht="15.75" x14ac:dyDescent="0.25">
      <c r="A56" s="19"/>
      <c r="B56" s="19"/>
      <c r="C56" s="31"/>
      <c r="D56" s="19" t="s">
        <v>2</v>
      </c>
      <c r="E56" s="33">
        <v>0</v>
      </c>
    </row>
    <row r="57" spans="1:5" ht="15.75" x14ac:dyDescent="0.25">
      <c r="A57" s="19"/>
      <c r="B57" s="23" t="s">
        <v>6</v>
      </c>
      <c r="C57" s="19"/>
      <c r="D57" s="19"/>
      <c r="E57" s="11"/>
    </row>
    <row r="58" spans="1:5" ht="15.75" x14ac:dyDescent="0.25">
      <c r="A58" s="19"/>
      <c r="B58" s="19"/>
      <c r="C58" s="19"/>
      <c r="D58" s="19" t="s">
        <v>26</v>
      </c>
      <c r="E58" s="53">
        <v>1598622.19</v>
      </c>
    </row>
    <row r="59" spans="1:5" ht="15.75" x14ac:dyDescent="0.25">
      <c r="A59" s="19"/>
      <c r="B59" s="19"/>
      <c r="C59" s="19"/>
      <c r="D59" s="19" t="s">
        <v>25</v>
      </c>
      <c r="E59" s="53">
        <v>24048564.690000001</v>
      </c>
    </row>
    <row r="60" spans="1:5" ht="15.75" x14ac:dyDescent="0.25">
      <c r="A60" s="19"/>
      <c r="B60" s="19"/>
      <c r="C60" s="19"/>
      <c r="D60" s="19" t="s">
        <v>2</v>
      </c>
      <c r="E60" s="30">
        <v>0</v>
      </c>
    </row>
    <row r="61" spans="1:5" ht="15.75" x14ac:dyDescent="0.25">
      <c r="A61" s="19"/>
      <c r="B61" s="23" t="s">
        <v>5</v>
      </c>
      <c r="C61" s="19"/>
      <c r="D61" s="19"/>
      <c r="E61" s="11"/>
    </row>
    <row r="62" spans="1:5" ht="15.75" x14ac:dyDescent="0.25">
      <c r="A62" s="19"/>
      <c r="B62" s="19"/>
      <c r="C62" s="19"/>
      <c r="D62" s="19" t="s">
        <v>26</v>
      </c>
      <c r="E62" s="53">
        <v>10980239.689999999</v>
      </c>
    </row>
    <row r="63" spans="1:5" ht="15.75" x14ac:dyDescent="0.25">
      <c r="A63" s="19"/>
      <c r="B63" s="23"/>
      <c r="C63" s="19"/>
      <c r="D63" s="19" t="s">
        <v>25</v>
      </c>
      <c r="E63" s="53">
        <v>3972337.8400000003</v>
      </c>
    </row>
    <row r="64" spans="1:5" ht="15.75" x14ac:dyDescent="0.25">
      <c r="A64" s="19"/>
      <c r="B64" s="19"/>
      <c r="C64" s="19"/>
      <c r="D64" s="19" t="s">
        <v>2</v>
      </c>
      <c r="E64" s="8">
        <v>0</v>
      </c>
    </row>
    <row r="65" spans="1:5" ht="15.75" x14ac:dyDescent="0.25">
      <c r="A65" s="19"/>
      <c r="B65" s="23" t="s">
        <v>4</v>
      </c>
      <c r="C65" s="19"/>
      <c r="D65" s="19"/>
      <c r="E65" s="4"/>
    </row>
    <row r="66" spans="1:5" ht="15.75" x14ac:dyDescent="0.25">
      <c r="A66" s="19"/>
      <c r="B66" s="19"/>
      <c r="C66" s="19"/>
      <c r="D66" s="19" t="s">
        <v>26</v>
      </c>
      <c r="E66" s="53">
        <v>64643591.840000004</v>
      </c>
    </row>
    <row r="67" spans="1:5" ht="15.75" x14ac:dyDescent="0.25">
      <c r="A67" s="19"/>
      <c r="B67" s="19"/>
      <c r="C67" s="19"/>
      <c r="D67" s="19" t="s">
        <v>25</v>
      </c>
      <c r="E67" s="53">
        <v>90735492.010000005</v>
      </c>
    </row>
    <row r="68" spans="1:5" ht="15.75" x14ac:dyDescent="0.25">
      <c r="A68" s="19"/>
      <c r="B68" s="19"/>
      <c r="C68" s="19"/>
      <c r="D68" s="19" t="s">
        <v>2</v>
      </c>
      <c r="E68" s="53">
        <v>31335773.41</v>
      </c>
    </row>
    <row r="69" spans="1:5" ht="15.75" x14ac:dyDescent="0.25">
      <c r="A69" s="19"/>
      <c r="B69" s="23" t="s">
        <v>27</v>
      </c>
      <c r="C69" s="19"/>
      <c r="D69" s="19"/>
      <c r="E69" s="3"/>
    </row>
    <row r="70" spans="1:5" ht="15.75" x14ac:dyDescent="0.25">
      <c r="A70" s="19"/>
      <c r="B70" s="19"/>
      <c r="C70" s="19"/>
      <c r="D70" s="19" t="s">
        <v>26</v>
      </c>
      <c r="E70" s="5">
        <v>0</v>
      </c>
    </row>
    <row r="71" spans="1:5" ht="15.75" x14ac:dyDescent="0.25">
      <c r="A71" s="19"/>
      <c r="B71" s="19"/>
      <c r="C71" s="19"/>
      <c r="D71" s="19" t="s">
        <v>25</v>
      </c>
      <c r="E71" s="5">
        <v>0</v>
      </c>
    </row>
    <row r="72" spans="1:5" ht="15.75" x14ac:dyDescent="0.25">
      <c r="A72" s="19"/>
      <c r="B72" s="19"/>
      <c r="C72" s="19"/>
      <c r="D72" s="19" t="s">
        <v>2</v>
      </c>
      <c r="E72" s="10">
        <v>0</v>
      </c>
    </row>
    <row r="73" spans="1:5" ht="15.75" x14ac:dyDescent="0.25">
      <c r="A73" s="19"/>
      <c r="B73" s="23" t="s">
        <v>24</v>
      </c>
      <c r="C73" s="19"/>
      <c r="D73" s="19"/>
      <c r="E73" s="3"/>
    </row>
    <row r="74" spans="1:5" ht="15.75" x14ac:dyDescent="0.25">
      <c r="A74" s="19"/>
      <c r="B74" s="19"/>
      <c r="C74" s="19" t="s">
        <v>23</v>
      </c>
      <c r="D74" s="19"/>
      <c r="E74" s="5"/>
    </row>
    <row r="75" spans="1:5" ht="15.75" x14ac:dyDescent="0.25">
      <c r="A75" s="19"/>
      <c r="B75" s="19"/>
      <c r="C75" s="19"/>
      <c r="D75" s="19" t="s">
        <v>22</v>
      </c>
      <c r="E75" s="27">
        <v>0</v>
      </c>
    </row>
    <row r="76" spans="1:5" ht="15.75" x14ac:dyDescent="0.25">
      <c r="A76" s="19"/>
      <c r="B76" s="19"/>
      <c r="C76" s="19"/>
      <c r="D76" s="19" t="s">
        <v>21</v>
      </c>
      <c r="E76" s="44">
        <v>0</v>
      </c>
    </row>
    <row r="77" spans="1:5" ht="15.75" x14ac:dyDescent="0.25">
      <c r="A77" s="19"/>
      <c r="B77" s="19"/>
      <c r="C77" s="34" t="s">
        <v>20</v>
      </c>
      <c r="D77" s="19"/>
      <c r="E77" s="5"/>
    </row>
    <row r="78" spans="1:5" ht="15.75" x14ac:dyDescent="0.25">
      <c r="A78" s="19"/>
      <c r="B78" s="19"/>
      <c r="C78" s="19"/>
      <c r="D78" s="19" t="s">
        <v>14</v>
      </c>
      <c r="E78" s="53">
        <v>5319149.57</v>
      </c>
    </row>
    <row r="79" spans="1:5" ht="15.75" x14ac:dyDescent="0.25">
      <c r="A79" s="19"/>
      <c r="B79" s="19"/>
      <c r="C79" s="19"/>
      <c r="D79" s="19" t="s">
        <v>13</v>
      </c>
      <c r="E79" s="53">
        <v>6390720.2199999997</v>
      </c>
    </row>
    <row r="80" spans="1:5" ht="15.75" x14ac:dyDescent="0.25">
      <c r="A80" s="19"/>
      <c r="B80" s="19"/>
      <c r="C80" s="19" t="s">
        <v>19</v>
      </c>
      <c r="D80" s="19"/>
      <c r="E80" s="6"/>
    </row>
    <row r="81" spans="1:9" ht="15.75" x14ac:dyDescent="0.25">
      <c r="A81" s="19"/>
      <c r="B81" s="19"/>
      <c r="C81" s="19"/>
      <c r="D81" s="34" t="s">
        <v>14</v>
      </c>
      <c r="E81" s="8">
        <v>0</v>
      </c>
      <c r="F81" s="36"/>
    </row>
    <row r="82" spans="1:9" ht="15.75" x14ac:dyDescent="0.25">
      <c r="A82" s="19"/>
      <c r="B82" s="19"/>
      <c r="C82" s="19"/>
      <c r="D82" s="34" t="s">
        <v>13</v>
      </c>
      <c r="E82" s="53">
        <v>94619257.780000001</v>
      </c>
    </row>
    <row r="83" spans="1:9" ht="15.75" x14ac:dyDescent="0.25">
      <c r="A83" s="19"/>
      <c r="B83" s="19"/>
      <c r="C83" s="19" t="s">
        <v>18</v>
      </c>
      <c r="D83" s="19"/>
    </row>
    <row r="84" spans="1:9" ht="15.75" x14ac:dyDescent="0.25">
      <c r="A84" s="19"/>
      <c r="B84" s="19"/>
      <c r="C84" s="19"/>
      <c r="D84" s="19" t="s">
        <v>14</v>
      </c>
      <c r="E84" s="9">
        <v>0</v>
      </c>
    </row>
    <row r="85" spans="1:9" ht="15.75" x14ac:dyDescent="0.25">
      <c r="A85" s="19"/>
      <c r="B85" s="19"/>
      <c r="C85" s="19"/>
      <c r="D85" s="19" t="s">
        <v>13</v>
      </c>
      <c r="E85" s="9">
        <v>0</v>
      </c>
    </row>
    <row r="86" spans="1:9" ht="15.75" x14ac:dyDescent="0.25">
      <c r="A86" s="19"/>
      <c r="B86" s="19"/>
      <c r="C86" s="19" t="s">
        <v>17</v>
      </c>
      <c r="D86" s="19"/>
      <c r="E86" s="5"/>
    </row>
    <row r="87" spans="1:9" ht="15.75" x14ac:dyDescent="0.25">
      <c r="A87" s="19"/>
      <c r="B87" s="19"/>
      <c r="C87" s="19"/>
      <c r="D87" s="19" t="s">
        <v>14</v>
      </c>
      <c r="E87" s="53">
        <v>2776500.35</v>
      </c>
    </row>
    <row r="88" spans="1:9" ht="15.75" x14ac:dyDescent="0.25">
      <c r="A88" s="19"/>
      <c r="B88" s="19"/>
      <c r="C88" s="19"/>
      <c r="D88" s="19" t="s">
        <v>13</v>
      </c>
      <c r="E88" s="8">
        <v>0</v>
      </c>
    </row>
    <row r="89" spans="1:9" ht="15.75" x14ac:dyDescent="0.25">
      <c r="A89" s="19"/>
      <c r="B89" s="19"/>
      <c r="C89" s="19" t="s">
        <v>16</v>
      </c>
      <c r="D89" s="19"/>
      <c r="E89" s="5"/>
    </row>
    <row r="90" spans="1:9" ht="15.75" x14ac:dyDescent="0.25">
      <c r="A90" s="19"/>
      <c r="B90" s="19"/>
      <c r="C90" s="19"/>
      <c r="D90" s="19" t="s">
        <v>15</v>
      </c>
      <c r="E90" s="8">
        <v>0</v>
      </c>
    </row>
    <row r="91" spans="1:9" ht="15.75" x14ac:dyDescent="0.25">
      <c r="A91" s="19"/>
      <c r="B91" s="19"/>
      <c r="C91" s="19"/>
      <c r="D91" s="19" t="s">
        <v>14</v>
      </c>
      <c r="E91" s="53">
        <v>576000</v>
      </c>
    </row>
    <row r="92" spans="1:9" ht="15.75" x14ac:dyDescent="0.25">
      <c r="A92" s="19"/>
      <c r="B92" s="19"/>
      <c r="C92" s="19"/>
      <c r="D92" s="19" t="s">
        <v>13</v>
      </c>
      <c r="E92" s="33">
        <v>0</v>
      </c>
    </row>
    <row r="93" spans="1:9" ht="15.75" x14ac:dyDescent="0.25">
      <c r="A93" s="23" t="s">
        <v>12</v>
      </c>
      <c r="D93" s="19"/>
      <c r="E93" s="7">
        <f>SUM(E41:E92)</f>
        <v>782442265.18999994</v>
      </c>
    </row>
    <row r="94" spans="1:9" ht="15.75" x14ac:dyDescent="0.25">
      <c r="A94" s="23" t="s">
        <v>11</v>
      </c>
      <c r="B94" s="19"/>
      <c r="C94" s="23"/>
      <c r="D94" s="34"/>
      <c r="E94" s="5"/>
    </row>
    <row r="95" spans="1:9" ht="15.75" x14ac:dyDescent="0.25">
      <c r="A95" s="19"/>
      <c r="B95" s="23" t="s">
        <v>10</v>
      </c>
      <c r="C95" s="19"/>
      <c r="D95" s="19"/>
      <c r="E95" s="6"/>
      <c r="H95" s="37"/>
      <c r="I95" s="24"/>
    </row>
    <row r="96" spans="1:9" ht="15.75" x14ac:dyDescent="0.25">
      <c r="A96" s="19"/>
      <c r="B96" s="19"/>
      <c r="C96" s="19"/>
      <c r="D96" s="19" t="s">
        <v>2</v>
      </c>
      <c r="E96" s="53">
        <v>5396181.1399999997</v>
      </c>
      <c r="F96" s="37"/>
      <c r="G96" s="19"/>
      <c r="I96" s="24"/>
    </row>
    <row r="97" spans="1:9" ht="15.75" x14ac:dyDescent="0.25">
      <c r="A97" s="19"/>
      <c r="B97" s="23" t="s">
        <v>9</v>
      </c>
      <c r="C97" s="19"/>
      <c r="D97" s="19"/>
      <c r="E97" s="5"/>
      <c r="F97" s="37"/>
      <c r="G97" s="19"/>
      <c r="H97" s="37"/>
      <c r="I97" s="24"/>
    </row>
    <row r="98" spans="1:9" ht="15.75" x14ac:dyDescent="0.25">
      <c r="B98" s="19"/>
      <c r="C98" s="19"/>
      <c r="D98" s="19" t="s">
        <v>2</v>
      </c>
      <c r="E98" s="53">
        <v>22027769.699999999</v>
      </c>
    </row>
    <row r="99" spans="1:9" ht="15.75" customHeight="1" x14ac:dyDescent="0.25">
      <c r="B99" s="23" t="s">
        <v>8</v>
      </c>
      <c r="C99" s="19"/>
      <c r="D99" s="19"/>
      <c r="E99" s="3"/>
    </row>
    <row r="100" spans="1:9" ht="15.75" customHeight="1" x14ac:dyDescent="0.25">
      <c r="B100" s="19"/>
      <c r="C100" s="19"/>
      <c r="D100" s="19" t="s">
        <v>2</v>
      </c>
      <c r="E100" s="53">
        <v>1558220.25</v>
      </c>
    </row>
    <row r="101" spans="1:9" ht="15.75" customHeight="1" x14ac:dyDescent="0.25">
      <c r="B101" s="23" t="s">
        <v>7</v>
      </c>
      <c r="C101" s="19"/>
      <c r="D101" s="19"/>
      <c r="E101" s="3"/>
    </row>
    <row r="102" spans="1:9" ht="15.75" x14ac:dyDescent="0.25">
      <c r="B102" s="19"/>
      <c r="C102" s="31"/>
      <c r="D102" s="19" t="s">
        <v>2</v>
      </c>
      <c r="E102" s="4">
        <v>0</v>
      </c>
    </row>
    <row r="103" spans="1:9" ht="15.75" x14ac:dyDescent="0.25">
      <c r="B103" s="23" t="s">
        <v>6</v>
      </c>
      <c r="C103" s="19"/>
      <c r="D103" s="19"/>
      <c r="E103" s="3"/>
    </row>
    <row r="104" spans="1:9" ht="15.75" x14ac:dyDescent="0.25">
      <c r="B104" s="19"/>
      <c r="C104" s="19"/>
      <c r="D104" s="19" t="s">
        <v>2</v>
      </c>
      <c r="E104" s="30">
        <v>0</v>
      </c>
    </row>
    <row r="105" spans="1:9" ht="15.75" x14ac:dyDescent="0.25">
      <c r="B105" s="23" t="s">
        <v>5</v>
      </c>
      <c r="C105" s="19"/>
      <c r="D105" s="19"/>
    </row>
    <row r="106" spans="1:9" ht="15.75" x14ac:dyDescent="0.25">
      <c r="B106" s="19"/>
      <c r="C106" s="19"/>
      <c r="D106" s="19" t="s">
        <v>2</v>
      </c>
      <c r="E106" s="53">
        <v>49510807.079999998</v>
      </c>
    </row>
    <row r="107" spans="1:9" ht="15.75" x14ac:dyDescent="0.25">
      <c r="B107" s="23" t="s">
        <v>4</v>
      </c>
      <c r="C107" s="19"/>
      <c r="D107" s="19"/>
      <c r="E107" s="3"/>
    </row>
    <row r="108" spans="1:9" ht="15.75" x14ac:dyDescent="0.25">
      <c r="B108" s="19"/>
      <c r="C108" s="19"/>
      <c r="D108" s="19" t="s">
        <v>2</v>
      </c>
      <c r="E108" s="53">
        <v>10395930.210000001</v>
      </c>
    </row>
    <row r="109" spans="1:9" ht="15.75" x14ac:dyDescent="0.25">
      <c r="A109" s="23"/>
      <c r="B109" s="23" t="s">
        <v>3</v>
      </c>
      <c r="C109" s="19"/>
      <c r="D109" s="19"/>
      <c r="E109" s="3"/>
    </row>
    <row r="110" spans="1:9" ht="15.75" x14ac:dyDescent="0.25">
      <c r="B110" s="19"/>
      <c r="C110" s="19"/>
      <c r="D110" s="19" t="s">
        <v>2</v>
      </c>
      <c r="E110" s="54">
        <v>6820793.5499999998</v>
      </c>
      <c r="F110" s="39"/>
    </row>
    <row r="111" spans="1:9" ht="15.75" x14ac:dyDescent="0.25">
      <c r="A111" s="23" t="s">
        <v>1</v>
      </c>
      <c r="E111" s="2">
        <f>SUM(E96,E98,E100,E102,E104,E106,E108,E110)</f>
        <v>95709701.929999992</v>
      </c>
    </row>
    <row r="112" spans="1:9" ht="30" customHeight="1" x14ac:dyDescent="0.35">
      <c r="A112" s="40" t="s">
        <v>0</v>
      </c>
      <c r="B112" s="41"/>
      <c r="C112" s="41"/>
      <c r="D112" s="41"/>
      <c r="E112" s="1">
        <f>SUM(E93,E111)</f>
        <v>878151967.11999989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AFD1F-8482-419C-ABF9-55CC40CE330C}">
  <dimension ref="A1:I112"/>
  <sheetViews>
    <sheetView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style="8" customWidth="1"/>
    <col min="4" max="4" width="50.7109375" style="8" customWidth="1"/>
    <col min="5" max="5" width="30.7109375" style="8" customWidth="1"/>
    <col min="6" max="9" width="20.7109375" style="8" customWidth="1"/>
    <col min="10" max="16384" width="9.140625" style="8"/>
  </cols>
  <sheetData>
    <row r="1" spans="1:9" ht="15.75" x14ac:dyDescent="0.25">
      <c r="A1" s="17" t="s">
        <v>77</v>
      </c>
      <c r="B1" s="17"/>
      <c r="C1" s="17"/>
      <c r="D1" s="17"/>
      <c r="E1" s="17"/>
      <c r="F1" s="17"/>
      <c r="G1" s="17"/>
      <c r="H1" s="17"/>
      <c r="I1" s="17"/>
    </row>
    <row r="2" spans="1:9" ht="15.75" x14ac:dyDescent="0.25">
      <c r="A2" s="18" t="s">
        <v>63</v>
      </c>
      <c r="B2" s="18"/>
      <c r="C2" s="18"/>
      <c r="D2" s="18"/>
      <c r="E2" s="18"/>
      <c r="F2" s="18"/>
      <c r="G2" s="18"/>
      <c r="H2" s="18"/>
      <c r="I2" s="18"/>
    </row>
    <row r="3" spans="1:9" ht="15.75" x14ac:dyDescent="0.25">
      <c r="A3" s="17" t="s">
        <v>62</v>
      </c>
      <c r="B3" s="17"/>
      <c r="C3" s="17"/>
      <c r="D3" s="17"/>
      <c r="E3" s="17"/>
      <c r="F3" s="17"/>
      <c r="G3" s="17"/>
      <c r="H3" s="17"/>
      <c r="I3" s="17"/>
    </row>
    <row r="4" spans="1:9" ht="15.75" x14ac:dyDescent="0.25">
      <c r="A4" s="17"/>
      <c r="B4" s="17"/>
      <c r="C4" s="17"/>
      <c r="D4" s="17"/>
      <c r="E4" s="17"/>
      <c r="F4" s="17"/>
      <c r="G4" s="17"/>
      <c r="H4" s="17"/>
      <c r="I4" s="17"/>
    </row>
    <row r="5" spans="1:9" ht="15.75" x14ac:dyDescent="0.25">
      <c r="A5" s="19"/>
      <c r="B5" s="19"/>
      <c r="C5" s="19"/>
      <c r="D5" s="19"/>
      <c r="E5" s="20"/>
      <c r="F5" s="20"/>
      <c r="G5" s="20"/>
      <c r="H5" s="16"/>
      <c r="I5" s="16"/>
    </row>
    <row r="6" spans="1:9" ht="15.75" customHeight="1" x14ac:dyDescent="0.25">
      <c r="A6" s="17" t="s">
        <v>61</v>
      </c>
      <c r="B6" s="17"/>
      <c r="C6" s="17"/>
      <c r="D6" s="17"/>
      <c r="E6" s="21" t="s">
        <v>60</v>
      </c>
    </row>
    <row r="7" spans="1:9" ht="15" customHeight="1" x14ac:dyDescent="0.25">
      <c r="A7" s="17"/>
      <c r="B7" s="17"/>
      <c r="C7" s="17"/>
      <c r="D7" s="17"/>
      <c r="E7" s="22"/>
    </row>
    <row r="8" spans="1:9" ht="15.75" x14ac:dyDescent="0.25">
      <c r="A8" s="23" t="s">
        <v>59</v>
      </c>
      <c r="B8" s="19"/>
      <c r="C8" s="19"/>
      <c r="D8" s="19"/>
      <c r="E8" s="24"/>
    </row>
    <row r="9" spans="1:9" ht="15.75" x14ac:dyDescent="0.25">
      <c r="A9" s="19"/>
      <c r="B9" s="19" t="s">
        <v>58</v>
      </c>
      <c r="C9" s="19"/>
      <c r="D9" s="19"/>
      <c r="E9" s="24"/>
    </row>
    <row r="10" spans="1:9" ht="15.75" x14ac:dyDescent="0.25">
      <c r="A10" s="19"/>
      <c r="B10" s="19"/>
      <c r="C10" s="19" t="s">
        <v>57</v>
      </c>
      <c r="D10" s="19"/>
    </row>
    <row r="11" spans="1:9" ht="15.75" customHeight="1" x14ac:dyDescent="0.25">
      <c r="A11" s="19"/>
      <c r="B11" s="19"/>
      <c r="C11" s="19"/>
      <c r="D11" s="19" t="s">
        <v>56</v>
      </c>
      <c r="E11" s="50">
        <v>34698065.899999999</v>
      </c>
    </row>
    <row r="12" spans="1:9" ht="15.75" x14ac:dyDescent="0.25">
      <c r="A12" s="19"/>
      <c r="B12" s="19"/>
      <c r="C12" s="19"/>
      <c r="D12" s="19" t="s">
        <v>55</v>
      </c>
      <c r="E12" s="50">
        <v>47735668.759999998</v>
      </c>
    </row>
    <row r="13" spans="1:9" ht="15.75" x14ac:dyDescent="0.25">
      <c r="A13" s="19"/>
      <c r="B13" s="19"/>
      <c r="C13" s="19"/>
      <c r="D13" s="19" t="s">
        <v>54</v>
      </c>
      <c r="E13" s="8">
        <v>0</v>
      </c>
    </row>
    <row r="14" spans="1:9" ht="15.75" x14ac:dyDescent="0.25">
      <c r="A14" s="19"/>
      <c r="B14" s="19"/>
      <c r="C14" s="19" t="s">
        <v>53</v>
      </c>
      <c r="D14" s="19"/>
      <c r="E14" s="13">
        <f>SUM(E11:E13)</f>
        <v>82433734.659999996</v>
      </c>
    </row>
    <row r="15" spans="1:9" ht="15.75" x14ac:dyDescent="0.25">
      <c r="A15" s="19"/>
      <c r="B15" s="19"/>
      <c r="C15" s="19" t="s">
        <v>52</v>
      </c>
      <c r="D15" s="19"/>
      <c r="E15" s="15"/>
    </row>
    <row r="16" spans="1:9" ht="15.75" x14ac:dyDescent="0.25">
      <c r="A16" s="19"/>
      <c r="B16" s="19"/>
      <c r="C16" s="19"/>
      <c r="D16" s="19" t="s">
        <v>51</v>
      </c>
      <c r="E16" s="50">
        <v>19306354.09</v>
      </c>
    </row>
    <row r="17" spans="1:5" ht="15.75" x14ac:dyDescent="0.25">
      <c r="A17" s="19"/>
      <c r="B17" s="19"/>
      <c r="C17" s="19"/>
      <c r="D17" s="19" t="s">
        <v>50</v>
      </c>
      <c r="E17" s="50">
        <v>12782260.039999999</v>
      </c>
    </row>
    <row r="18" spans="1:5" ht="15.75" x14ac:dyDescent="0.25">
      <c r="A18" s="19"/>
      <c r="B18" s="19"/>
      <c r="C18" s="26"/>
      <c r="D18" s="19" t="s">
        <v>49</v>
      </c>
      <c r="E18" s="50">
        <v>1110892.83</v>
      </c>
    </row>
    <row r="19" spans="1:5" ht="15.75" x14ac:dyDescent="0.25">
      <c r="A19" s="19"/>
      <c r="B19" s="19"/>
      <c r="C19" s="19" t="s">
        <v>48</v>
      </c>
      <c r="D19" s="19"/>
      <c r="E19" s="13">
        <f>SUM(E16:E18)</f>
        <v>33199506.960000001</v>
      </c>
    </row>
    <row r="20" spans="1:5" ht="15.75" x14ac:dyDescent="0.25">
      <c r="A20" s="19"/>
      <c r="B20" s="19" t="s">
        <v>47</v>
      </c>
      <c r="C20" s="19"/>
      <c r="D20" s="19"/>
      <c r="E20" s="3"/>
    </row>
    <row r="21" spans="1:5" ht="15.75" x14ac:dyDescent="0.25">
      <c r="A21" s="19"/>
      <c r="B21" s="19"/>
      <c r="C21" s="19" t="s">
        <v>46</v>
      </c>
      <c r="D21" s="19"/>
      <c r="E21" s="51">
        <v>515120172.05000001</v>
      </c>
    </row>
    <row r="22" spans="1:5" ht="15.75" x14ac:dyDescent="0.25">
      <c r="A22" s="19"/>
      <c r="B22" s="19"/>
      <c r="C22" s="19" t="s">
        <v>45</v>
      </c>
      <c r="D22" s="19"/>
      <c r="E22" s="50">
        <v>153901.07</v>
      </c>
    </row>
    <row r="23" spans="1:5" ht="15.75" x14ac:dyDescent="0.25">
      <c r="A23" s="19"/>
      <c r="B23" s="19"/>
      <c r="C23" s="19" t="s">
        <v>44</v>
      </c>
      <c r="D23" s="19"/>
      <c r="E23" s="6"/>
    </row>
    <row r="24" spans="1:5" ht="15.75" x14ac:dyDescent="0.25">
      <c r="A24" s="19"/>
      <c r="B24" s="19"/>
      <c r="C24" s="19"/>
      <c r="D24" s="19" t="s">
        <v>43</v>
      </c>
      <c r="E24" s="28">
        <v>0</v>
      </c>
    </row>
    <row r="25" spans="1:5" ht="15.75" x14ac:dyDescent="0.25">
      <c r="A25" s="19"/>
      <c r="B25" s="19"/>
      <c r="C25" s="19"/>
      <c r="D25" s="19" t="s">
        <v>42</v>
      </c>
      <c r="E25" s="50">
        <v>310769.17</v>
      </c>
    </row>
    <row r="26" spans="1:5" ht="15.75" x14ac:dyDescent="0.25">
      <c r="A26" s="19"/>
      <c r="B26" s="19"/>
      <c r="C26" s="19"/>
      <c r="D26" s="19" t="s">
        <v>41</v>
      </c>
      <c r="E26" s="27">
        <v>0</v>
      </c>
    </row>
    <row r="27" spans="1:5" ht="15.75" x14ac:dyDescent="0.25">
      <c r="A27" s="19"/>
      <c r="B27" s="19"/>
      <c r="C27" s="19"/>
      <c r="D27" s="19" t="s">
        <v>40</v>
      </c>
      <c r="E27" s="28">
        <v>0</v>
      </c>
    </row>
    <row r="28" spans="1:5" ht="15.75" x14ac:dyDescent="0.25">
      <c r="A28" s="19"/>
      <c r="B28" s="19"/>
      <c r="C28" s="19" t="s">
        <v>39</v>
      </c>
      <c r="D28" s="19"/>
      <c r="E28" s="14"/>
    </row>
    <row r="29" spans="1:5" ht="15.75" x14ac:dyDescent="0.25">
      <c r="A29" s="19"/>
      <c r="B29" s="19"/>
      <c r="C29" s="19"/>
      <c r="D29" s="19" t="s">
        <v>38</v>
      </c>
      <c r="E29" s="8">
        <v>0</v>
      </c>
    </row>
    <row r="30" spans="1:5" ht="15.75" x14ac:dyDescent="0.25">
      <c r="A30" s="19"/>
      <c r="B30" s="19"/>
      <c r="C30" s="19"/>
      <c r="D30" s="19" t="s">
        <v>37</v>
      </c>
      <c r="E30" s="28">
        <v>0</v>
      </c>
    </row>
    <row r="31" spans="1:5" ht="15.75" x14ac:dyDescent="0.25">
      <c r="A31" s="19"/>
      <c r="B31" s="19"/>
      <c r="C31" s="19" t="s">
        <v>36</v>
      </c>
      <c r="D31" s="19"/>
      <c r="E31" s="29">
        <v>0</v>
      </c>
    </row>
    <row r="32" spans="1:5" ht="15.75" x14ac:dyDescent="0.25">
      <c r="A32" s="19"/>
      <c r="B32" s="19"/>
      <c r="C32" s="19" t="s">
        <v>35</v>
      </c>
      <c r="D32" s="19"/>
      <c r="E32" s="3"/>
    </row>
    <row r="33" spans="1:5" ht="15.75" x14ac:dyDescent="0.25">
      <c r="A33" s="19"/>
      <c r="B33" s="19"/>
      <c r="C33" s="19"/>
      <c r="D33" s="19" t="s">
        <v>34</v>
      </c>
      <c r="E33" s="30">
        <v>0</v>
      </c>
    </row>
    <row r="34" spans="1:5" ht="15.75" x14ac:dyDescent="0.25">
      <c r="A34" s="19"/>
      <c r="B34" s="19"/>
      <c r="C34" s="19"/>
      <c r="D34" s="19" t="s">
        <v>33</v>
      </c>
      <c r="E34" s="8">
        <v>0</v>
      </c>
    </row>
    <row r="35" spans="1:5" ht="15.75" x14ac:dyDescent="0.25">
      <c r="A35" s="19"/>
      <c r="B35" s="19"/>
      <c r="C35" s="19"/>
      <c r="D35" s="19" t="s">
        <v>32</v>
      </c>
      <c r="E35" s="4">
        <v>0</v>
      </c>
    </row>
    <row r="36" spans="1:5" ht="15.75" x14ac:dyDescent="0.25">
      <c r="A36" s="19"/>
      <c r="B36" s="19" t="s">
        <v>31</v>
      </c>
      <c r="C36" s="19"/>
      <c r="D36" s="19"/>
      <c r="E36" s="29">
        <v>0</v>
      </c>
    </row>
    <row r="37" spans="1:5" ht="15.75" x14ac:dyDescent="0.25">
      <c r="A37" s="19"/>
      <c r="B37" s="23" t="s">
        <v>30</v>
      </c>
      <c r="C37" s="19"/>
      <c r="D37" s="19"/>
      <c r="E37" s="13">
        <f>SUM(E14,E19,E21:E36)</f>
        <v>631218083.91000009</v>
      </c>
    </row>
    <row r="38" spans="1:5" ht="15.75" x14ac:dyDescent="0.25">
      <c r="A38" s="19"/>
      <c r="B38" s="23"/>
      <c r="C38" s="19"/>
      <c r="D38" s="19"/>
      <c r="E38" s="12"/>
    </row>
    <row r="39" spans="1:5" ht="15.75" x14ac:dyDescent="0.25">
      <c r="A39" s="23" t="s">
        <v>29</v>
      </c>
      <c r="B39" s="23"/>
      <c r="C39" s="19"/>
      <c r="D39" s="19"/>
      <c r="E39" s="5"/>
    </row>
    <row r="40" spans="1:5" ht="15.75" x14ac:dyDescent="0.25">
      <c r="A40" s="23" t="s">
        <v>28</v>
      </c>
      <c r="B40" s="19"/>
      <c r="C40" s="19"/>
      <c r="D40" s="19"/>
      <c r="E40" s="5"/>
    </row>
    <row r="41" spans="1:5" ht="15.75" x14ac:dyDescent="0.25">
      <c r="A41" s="19"/>
      <c r="B41" s="23" t="s">
        <v>10</v>
      </c>
      <c r="C41" s="19"/>
      <c r="D41" s="19"/>
      <c r="E41" s="3"/>
    </row>
    <row r="42" spans="1:5" ht="15.75" x14ac:dyDescent="0.25">
      <c r="A42" s="19"/>
      <c r="B42" s="19"/>
      <c r="C42" s="19"/>
      <c r="D42" s="19" t="s">
        <v>26</v>
      </c>
      <c r="E42" s="52">
        <v>166541207.46000001</v>
      </c>
    </row>
    <row r="43" spans="1:5" ht="15.75" x14ac:dyDescent="0.25">
      <c r="A43" s="19"/>
      <c r="B43" s="19"/>
      <c r="C43" s="19"/>
      <c r="D43" s="19" t="s">
        <v>25</v>
      </c>
      <c r="E43" s="52">
        <v>140419523.83000001</v>
      </c>
    </row>
    <row r="44" spans="1:5" ht="15.75" x14ac:dyDescent="0.25">
      <c r="A44" s="19"/>
      <c r="B44" s="19"/>
      <c r="C44" s="19"/>
      <c r="D44" s="19" t="s">
        <v>2</v>
      </c>
      <c r="E44" s="52">
        <v>12918540</v>
      </c>
    </row>
    <row r="45" spans="1:5" ht="15.75" x14ac:dyDescent="0.25">
      <c r="A45" s="19"/>
      <c r="B45" s="23" t="s">
        <v>9</v>
      </c>
      <c r="C45" s="19"/>
      <c r="D45" s="19"/>
      <c r="E45" s="3"/>
    </row>
    <row r="46" spans="1:5" ht="15.75" x14ac:dyDescent="0.25">
      <c r="A46" s="19"/>
      <c r="B46" s="19"/>
      <c r="C46" s="31"/>
      <c r="D46" s="19" t="s">
        <v>26</v>
      </c>
      <c r="E46" s="8">
        <v>0</v>
      </c>
    </row>
    <row r="47" spans="1:5" ht="15.75" x14ac:dyDescent="0.25">
      <c r="A47" s="19"/>
      <c r="B47" s="19"/>
      <c r="C47" s="19"/>
      <c r="D47" s="19" t="s">
        <v>25</v>
      </c>
      <c r="E47" s="8">
        <v>0</v>
      </c>
    </row>
    <row r="48" spans="1:5" ht="15.75" x14ac:dyDescent="0.25">
      <c r="A48" s="19"/>
      <c r="B48" s="19"/>
      <c r="C48" s="19"/>
      <c r="D48" s="19" t="s">
        <v>2</v>
      </c>
      <c r="E48" s="8">
        <v>0</v>
      </c>
    </row>
    <row r="49" spans="1:5" ht="15.75" x14ac:dyDescent="0.25">
      <c r="A49" s="19"/>
      <c r="B49" s="23" t="s">
        <v>8</v>
      </c>
      <c r="C49" s="19"/>
      <c r="D49" s="19"/>
      <c r="E49" s="4"/>
    </row>
    <row r="50" spans="1:5" ht="15.75" x14ac:dyDescent="0.25">
      <c r="A50" s="32"/>
      <c r="B50" s="32"/>
      <c r="C50" s="32"/>
      <c r="D50" s="19" t="s">
        <v>26</v>
      </c>
      <c r="E50" s="52">
        <v>20326509.309999999</v>
      </c>
    </row>
    <row r="51" spans="1:5" ht="15.75" x14ac:dyDescent="0.25">
      <c r="A51" s="19"/>
      <c r="B51" s="19"/>
      <c r="C51" s="19"/>
      <c r="D51" s="19" t="s">
        <v>25</v>
      </c>
      <c r="E51" s="52">
        <v>4623386.75</v>
      </c>
    </row>
    <row r="52" spans="1:5" ht="15.75" x14ac:dyDescent="0.25">
      <c r="A52" s="19"/>
      <c r="B52" s="19"/>
      <c r="C52" s="19"/>
      <c r="D52" s="19" t="s">
        <v>2</v>
      </c>
      <c r="E52" s="8">
        <v>0</v>
      </c>
    </row>
    <row r="53" spans="1:5" ht="15.75" x14ac:dyDescent="0.25">
      <c r="A53" s="19"/>
      <c r="B53" s="23" t="s">
        <v>7</v>
      </c>
      <c r="C53" s="19"/>
      <c r="D53" s="19"/>
      <c r="E53" s="4"/>
    </row>
    <row r="54" spans="1:5" ht="15.75" x14ac:dyDescent="0.25">
      <c r="A54" s="19"/>
      <c r="B54" s="19"/>
      <c r="C54" s="19"/>
      <c r="D54" s="19" t="s">
        <v>26</v>
      </c>
      <c r="E54" s="8">
        <v>0</v>
      </c>
    </row>
    <row r="55" spans="1:5" ht="15.75" x14ac:dyDescent="0.25">
      <c r="A55" s="19"/>
      <c r="B55" s="19"/>
      <c r="C55" s="19"/>
      <c r="D55" s="19" t="s">
        <v>25</v>
      </c>
      <c r="E55" s="27">
        <v>0</v>
      </c>
    </row>
    <row r="56" spans="1:5" ht="15.75" x14ac:dyDescent="0.25">
      <c r="A56" s="19"/>
      <c r="B56" s="19"/>
      <c r="C56" s="31"/>
      <c r="D56" s="19" t="s">
        <v>2</v>
      </c>
      <c r="E56" s="33">
        <v>0</v>
      </c>
    </row>
    <row r="57" spans="1:5" ht="15.75" x14ac:dyDescent="0.25">
      <c r="A57" s="19"/>
      <c r="B57" s="23" t="s">
        <v>6</v>
      </c>
      <c r="C57" s="19"/>
      <c r="D57" s="19"/>
      <c r="E57" s="11"/>
    </row>
    <row r="58" spans="1:5" ht="15.75" x14ac:dyDescent="0.25">
      <c r="A58" s="19"/>
      <c r="B58" s="19"/>
      <c r="C58" s="19"/>
      <c r="D58" s="19" t="s">
        <v>26</v>
      </c>
      <c r="E58" s="30">
        <v>0</v>
      </c>
    </row>
    <row r="59" spans="1:5" ht="15.75" x14ac:dyDescent="0.25">
      <c r="A59" s="19"/>
      <c r="B59" s="19"/>
      <c r="C59" s="19"/>
      <c r="D59" s="19" t="s">
        <v>25</v>
      </c>
      <c r="E59" s="45">
        <v>0</v>
      </c>
    </row>
    <row r="60" spans="1:5" ht="15.75" x14ac:dyDescent="0.25">
      <c r="A60" s="19"/>
      <c r="B60" s="19"/>
      <c r="C60" s="19"/>
      <c r="D60" s="19" t="s">
        <v>2</v>
      </c>
      <c r="E60" s="30">
        <v>0</v>
      </c>
    </row>
    <row r="61" spans="1:5" ht="15.75" x14ac:dyDescent="0.25">
      <c r="A61" s="19"/>
      <c r="B61" s="23" t="s">
        <v>5</v>
      </c>
      <c r="C61" s="19"/>
      <c r="D61" s="19"/>
      <c r="E61" s="11"/>
    </row>
    <row r="62" spans="1:5" ht="15.75" x14ac:dyDescent="0.25">
      <c r="A62" s="19"/>
      <c r="B62" s="19"/>
      <c r="C62" s="19"/>
      <c r="D62" s="19" t="s">
        <v>26</v>
      </c>
      <c r="E62" s="52">
        <v>3189085.15</v>
      </c>
    </row>
    <row r="63" spans="1:5" ht="15.75" x14ac:dyDescent="0.25">
      <c r="A63" s="19"/>
      <c r="B63" s="23"/>
      <c r="C63" s="19"/>
      <c r="D63" s="19" t="s">
        <v>25</v>
      </c>
      <c r="E63" s="52">
        <v>3022742.16</v>
      </c>
    </row>
    <row r="64" spans="1:5" ht="15.75" x14ac:dyDescent="0.25">
      <c r="A64" s="19"/>
      <c r="B64" s="19"/>
      <c r="C64" s="19"/>
      <c r="D64" s="19" t="s">
        <v>2</v>
      </c>
      <c r="E64" s="8">
        <v>0</v>
      </c>
    </row>
    <row r="65" spans="1:5" ht="15.75" x14ac:dyDescent="0.25">
      <c r="A65" s="19"/>
      <c r="B65" s="23" t="s">
        <v>4</v>
      </c>
      <c r="C65" s="19"/>
      <c r="D65" s="19"/>
      <c r="E65" s="4"/>
    </row>
    <row r="66" spans="1:5" ht="15.75" x14ac:dyDescent="0.25">
      <c r="A66" s="19"/>
      <c r="B66" s="19"/>
      <c r="C66" s="19"/>
      <c r="D66" s="19" t="s">
        <v>26</v>
      </c>
      <c r="E66" s="52">
        <v>49646617.009999998</v>
      </c>
    </row>
    <row r="67" spans="1:5" ht="15.75" x14ac:dyDescent="0.25">
      <c r="A67" s="19"/>
      <c r="B67" s="19"/>
      <c r="C67" s="19"/>
      <c r="D67" s="19" t="s">
        <v>25</v>
      </c>
      <c r="E67" s="52">
        <v>20554858.219999999</v>
      </c>
    </row>
    <row r="68" spans="1:5" ht="15.75" x14ac:dyDescent="0.25">
      <c r="A68" s="19"/>
      <c r="B68" s="19"/>
      <c r="C68" s="19"/>
      <c r="D68" s="19" t="s">
        <v>2</v>
      </c>
      <c r="E68" s="8">
        <v>0</v>
      </c>
    </row>
    <row r="69" spans="1:5" ht="15.75" x14ac:dyDescent="0.25">
      <c r="A69" s="19"/>
      <c r="B69" s="23" t="s">
        <v>27</v>
      </c>
      <c r="C69" s="19"/>
      <c r="D69" s="19"/>
      <c r="E69" s="3"/>
    </row>
    <row r="70" spans="1:5" ht="15.75" x14ac:dyDescent="0.25">
      <c r="A70" s="19"/>
      <c r="B70" s="19"/>
      <c r="C70" s="19"/>
      <c r="D70" s="19" t="s">
        <v>26</v>
      </c>
      <c r="E70" s="5">
        <v>0</v>
      </c>
    </row>
    <row r="71" spans="1:5" ht="15.75" x14ac:dyDescent="0.25">
      <c r="A71" s="19"/>
      <c r="B71" s="19"/>
      <c r="C71" s="19"/>
      <c r="D71" s="19" t="s">
        <v>25</v>
      </c>
      <c r="E71" s="5">
        <v>0</v>
      </c>
    </row>
    <row r="72" spans="1:5" ht="15.75" x14ac:dyDescent="0.25">
      <c r="A72" s="19"/>
      <c r="B72" s="19"/>
      <c r="C72" s="19"/>
      <c r="D72" s="19" t="s">
        <v>2</v>
      </c>
      <c r="E72" s="10">
        <v>0</v>
      </c>
    </row>
    <row r="73" spans="1:5" ht="15.75" x14ac:dyDescent="0.25">
      <c r="A73" s="19"/>
      <c r="B73" s="23" t="s">
        <v>24</v>
      </c>
      <c r="C73" s="19"/>
      <c r="D73" s="19"/>
      <c r="E73" s="3"/>
    </row>
    <row r="74" spans="1:5" ht="15.75" x14ac:dyDescent="0.25">
      <c r="A74" s="19"/>
      <c r="B74" s="19"/>
      <c r="C74" s="19" t="s">
        <v>23</v>
      </c>
      <c r="D74" s="19"/>
      <c r="E74" s="5"/>
    </row>
    <row r="75" spans="1:5" ht="15.75" x14ac:dyDescent="0.25">
      <c r="A75" s="19"/>
      <c r="B75" s="19"/>
      <c r="C75" s="19"/>
      <c r="D75" s="19" t="s">
        <v>22</v>
      </c>
      <c r="E75" s="52">
        <v>11816364.689999999</v>
      </c>
    </row>
    <row r="76" spans="1:5" ht="15.75" x14ac:dyDescent="0.25">
      <c r="A76" s="19"/>
      <c r="B76" s="19"/>
      <c r="C76" s="19"/>
      <c r="D76" s="19" t="s">
        <v>21</v>
      </c>
      <c r="E76" s="52">
        <v>21437032.289999999</v>
      </c>
    </row>
    <row r="77" spans="1:5" ht="15.75" x14ac:dyDescent="0.25">
      <c r="A77" s="19"/>
      <c r="B77" s="19"/>
      <c r="C77" s="34" t="s">
        <v>20</v>
      </c>
      <c r="D77" s="19"/>
      <c r="E77" s="5"/>
    </row>
    <row r="78" spans="1:5" ht="15.75" x14ac:dyDescent="0.25">
      <c r="A78" s="19"/>
      <c r="B78" s="19"/>
      <c r="C78" s="19"/>
      <c r="D78" s="19" t="s">
        <v>14</v>
      </c>
      <c r="E78" s="52">
        <v>21200592.280000001</v>
      </c>
    </row>
    <row r="79" spans="1:5" ht="15.75" x14ac:dyDescent="0.25">
      <c r="A79" s="19"/>
      <c r="B79" s="19"/>
      <c r="C79" s="19"/>
      <c r="D79" s="19" t="s">
        <v>13</v>
      </c>
      <c r="E79" s="27">
        <v>0</v>
      </c>
    </row>
    <row r="80" spans="1:5" ht="15.75" x14ac:dyDescent="0.25">
      <c r="A80" s="19"/>
      <c r="B80" s="19"/>
      <c r="C80" s="19" t="s">
        <v>19</v>
      </c>
      <c r="D80" s="19"/>
      <c r="E80" s="6"/>
    </row>
    <row r="81" spans="1:9" ht="15.75" x14ac:dyDescent="0.25">
      <c r="A81" s="19"/>
      <c r="B81" s="19"/>
      <c r="C81" s="19"/>
      <c r="D81" s="34" t="s">
        <v>14</v>
      </c>
      <c r="E81" s="52">
        <v>62022820.009999998</v>
      </c>
      <c r="F81" s="36"/>
    </row>
    <row r="82" spans="1:9" ht="15.75" x14ac:dyDescent="0.25">
      <c r="A82" s="19"/>
      <c r="B82" s="19"/>
      <c r="C82" s="19"/>
      <c r="D82" s="34" t="s">
        <v>13</v>
      </c>
      <c r="E82" s="8">
        <v>0</v>
      </c>
    </row>
    <row r="83" spans="1:9" ht="15.75" x14ac:dyDescent="0.25">
      <c r="A83" s="19"/>
      <c r="B83" s="19"/>
      <c r="C83" s="19" t="s">
        <v>18</v>
      </c>
      <c r="D83" s="19"/>
    </row>
    <row r="84" spans="1:9" ht="15.75" x14ac:dyDescent="0.25">
      <c r="A84" s="19"/>
      <c r="B84" s="19"/>
      <c r="C84" s="19"/>
      <c r="D84" s="19" t="s">
        <v>14</v>
      </c>
      <c r="E84" s="9">
        <v>0</v>
      </c>
    </row>
    <row r="85" spans="1:9" ht="15.75" x14ac:dyDescent="0.25">
      <c r="A85" s="19"/>
      <c r="B85" s="19"/>
      <c r="C85" s="19"/>
      <c r="D85" s="19" t="s">
        <v>13</v>
      </c>
      <c r="E85" s="9">
        <v>0</v>
      </c>
    </row>
    <row r="86" spans="1:9" ht="15.75" x14ac:dyDescent="0.25">
      <c r="A86" s="19"/>
      <c r="B86" s="19"/>
      <c r="C86" s="19" t="s">
        <v>17</v>
      </c>
      <c r="D86" s="19"/>
      <c r="E86" s="5"/>
    </row>
    <row r="87" spans="1:9" ht="15.75" x14ac:dyDescent="0.25">
      <c r="A87" s="19"/>
      <c r="B87" s="19"/>
      <c r="C87" s="19"/>
      <c r="D87" s="19" t="s">
        <v>14</v>
      </c>
      <c r="E87" s="8">
        <v>0</v>
      </c>
    </row>
    <row r="88" spans="1:9" ht="15.75" x14ac:dyDescent="0.25">
      <c r="A88" s="19"/>
      <c r="B88" s="19"/>
      <c r="C88" s="19"/>
      <c r="D88" s="19" t="s">
        <v>13</v>
      </c>
      <c r="E88" s="8">
        <v>0</v>
      </c>
    </row>
    <row r="89" spans="1:9" ht="15.75" x14ac:dyDescent="0.25">
      <c r="A89" s="19"/>
      <c r="B89" s="19"/>
      <c r="C89" s="19" t="s">
        <v>16</v>
      </c>
      <c r="D89" s="19"/>
      <c r="E89" s="5"/>
    </row>
    <row r="90" spans="1:9" ht="15.75" x14ac:dyDescent="0.25">
      <c r="A90" s="19"/>
      <c r="B90" s="19"/>
      <c r="C90" s="19"/>
      <c r="D90" s="19" t="s">
        <v>15</v>
      </c>
      <c r="E90" s="52">
        <v>7555509.1100000003</v>
      </c>
    </row>
    <row r="91" spans="1:9" ht="15.75" x14ac:dyDescent="0.25">
      <c r="A91" s="19"/>
      <c r="B91" s="19"/>
      <c r="C91" s="19"/>
      <c r="D91" s="19" t="s">
        <v>14</v>
      </c>
      <c r="E91" s="52">
        <v>13952027.33</v>
      </c>
    </row>
    <row r="92" spans="1:9" ht="15.75" x14ac:dyDescent="0.25">
      <c r="A92" s="19"/>
      <c r="B92" s="19"/>
      <c r="C92" s="19"/>
      <c r="D92" s="19" t="s">
        <v>13</v>
      </c>
      <c r="E92" s="33">
        <v>0</v>
      </c>
    </row>
    <row r="93" spans="1:9" ht="15.75" x14ac:dyDescent="0.25">
      <c r="A93" s="23" t="s">
        <v>12</v>
      </c>
      <c r="D93" s="19"/>
      <c r="E93" s="7">
        <f>SUM(E41:E92)</f>
        <v>559226815.60000002</v>
      </c>
    </row>
    <row r="94" spans="1:9" ht="15.75" x14ac:dyDescent="0.25">
      <c r="A94" s="23" t="s">
        <v>11</v>
      </c>
      <c r="B94" s="19"/>
      <c r="C94" s="23"/>
      <c r="D94" s="34"/>
      <c r="E94" s="5"/>
    </row>
    <row r="95" spans="1:9" ht="15.75" x14ac:dyDescent="0.25">
      <c r="A95" s="19"/>
      <c r="B95" s="23" t="s">
        <v>10</v>
      </c>
      <c r="C95" s="19"/>
      <c r="D95" s="19"/>
      <c r="E95" s="6"/>
      <c r="H95" s="37"/>
      <c r="I95" s="24"/>
    </row>
    <row r="96" spans="1:9" ht="15.75" x14ac:dyDescent="0.25">
      <c r="A96" s="19"/>
      <c r="B96" s="19"/>
      <c r="C96" s="19"/>
      <c r="D96" s="19" t="s">
        <v>2</v>
      </c>
      <c r="E96" s="8">
        <v>331665</v>
      </c>
      <c r="F96" s="52"/>
      <c r="G96" s="19"/>
      <c r="I96" s="24"/>
    </row>
    <row r="97" spans="1:9" ht="15.75" x14ac:dyDescent="0.25">
      <c r="A97" s="19"/>
      <c r="B97" s="23" t="s">
        <v>9</v>
      </c>
      <c r="C97" s="19"/>
      <c r="D97" s="19"/>
      <c r="E97" s="5"/>
      <c r="F97" s="52"/>
      <c r="G97" s="19"/>
      <c r="H97" s="37"/>
      <c r="I97" s="24"/>
    </row>
    <row r="98" spans="1:9" ht="15.75" x14ac:dyDescent="0.25">
      <c r="B98" s="19"/>
      <c r="C98" s="19"/>
      <c r="D98" s="19" t="s">
        <v>2</v>
      </c>
      <c r="E98" s="27">
        <v>0</v>
      </c>
    </row>
    <row r="99" spans="1:9" ht="15.75" customHeight="1" x14ac:dyDescent="0.25">
      <c r="B99" s="23" t="s">
        <v>8</v>
      </c>
      <c r="C99" s="19"/>
      <c r="D99" s="19"/>
      <c r="E99" s="3"/>
    </row>
    <row r="100" spans="1:9" ht="15.75" customHeight="1" x14ac:dyDescent="0.25">
      <c r="B100" s="19"/>
      <c r="C100" s="19"/>
      <c r="D100" s="19" t="s">
        <v>2</v>
      </c>
      <c r="E100" s="8">
        <v>0</v>
      </c>
    </row>
    <row r="101" spans="1:9" ht="15.75" customHeight="1" x14ac:dyDescent="0.25">
      <c r="B101" s="23" t="s">
        <v>7</v>
      </c>
      <c r="C101" s="19"/>
      <c r="D101" s="19"/>
      <c r="E101" s="3"/>
    </row>
    <row r="102" spans="1:9" ht="15.75" x14ac:dyDescent="0.25">
      <c r="B102" s="19"/>
      <c r="C102" s="31"/>
      <c r="D102" s="19" t="s">
        <v>2</v>
      </c>
      <c r="E102" s="4">
        <v>0</v>
      </c>
    </row>
    <row r="103" spans="1:9" ht="15.75" x14ac:dyDescent="0.25">
      <c r="B103" s="23" t="s">
        <v>6</v>
      </c>
      <c r="C103" s="19"/>
      <c r="D103" s="19"/>
      <c r="E103" s="3"/>
    </row>
    <row r="104" spans="1:9" ht="15.75" x14ac:dyDescent="0.25">
      <c r="B104" s="19"/>
      <c r="C104" s="19"/>
      <c r="D104" s="19" t="s">
        <v>2</v>
      </c>
      <c r="E104" s="30">
        <v>0</v>
      </c>
    </row>
    <row r="105" spans="1:9" ht="15.75" x14ac:dyDescent="0.25">
      <c r="B105" s="23" t="s">
        <v>5</v>
      </c>
      <c r="C105" s="19"/>
      <c r="D105" s="19"/>
    </row>
    <row r="106" spans="1:9" ht="15.75" x14ac:dyDescent="0.25">
      <c r="B106" s="19"/>
      <c r="C106" s="19"/>
      <c r="D106" s="19" t="s">
        <v>2</v>
      </c>
      <c r="E106" s="3">
        <v>0</v>
      </c>
    </row>
    <row r="107" spans="1:9" ht="15.75" x14ac:dyDescent="0.25">
      <c r="B107" s="23" t="s">
        <v>4</v>
      </c>
      <c r="C107" s="19"/>
      <c r="D107" s="19"/>
      <c r="E107" s="3"/>
    </row>
    <row r="108" spans="1:9" ht="15.75" x14ac:dyDescent="0.25">
      <c r="B108" s="19"/>
      <c r="C108" s="19"/>
      <c r="D108" s="19" t="s">
        <v>2</v>
      </c>
      <c r="E108" s="52">
        <v>68374</v>
      </c>
    </row>
    <row r="109" spans="1:9" ht="15.75" x14ac:dyDescent="0.25">
      <c r="A109" s="23"/>
      <c r="B109" s="23" t="s">
        <v>3</v>
      </c>
      <c r="C109" s="19"/>
      <c r="D109" s="19"/>
      <c r="E109" s="3"/>
    </row>
    <row r="110" spans="1:9" ht="15.75" x14ac:dyDescent="0.25">
      <c r="B110" s="19"/>
      <c r="C110" s="19"/>
      <c r="D110" s="19" t="s">
        <v>2</v>
      </c>
      <c r="E110" s="52">
        <v>2443629.39</v>
      </c>
      <c r="F110" s="39"/>
    </row>
    <row r="111" spans="1:9" ht="15.75" x14ac:dyDescent="0.25">
      <c r="A111" s="23" t="s">
        <v>1</v>
      </c>
      <c r="E111" s="2">
        <f>SUM(E96,E98,E100,E102,E104,E106,E108,E110)</f>
        <v>2843668.39</v>
      </c>
    </row>
    <row r="112" spans="1:9" ht="30" customHeight="1" x14ac:dyDescent="0.35">
      <c r="A112" s="40" t="s">
        <v>0</v>
      </c>
      <c r="B112" s="41"/>
      <c r="C112" s="41"/>
      <c r="D112" s="41"/>
      <c r="E112" s="1">
        <f>SUM(E93,E111)</f>
        <v>562070483.99000001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5E263-0FF2-4494-B978-22FAF94B4859}">
  <dimension ref="A1:I112"/>
  <sheetViews>
    <sheetView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style="8" customWidth="1"/>
    <col min="4" max="4" width="50.7109375" style="8" customWidth="1"/>
    <col min="5" max="5" width="30.7109375" style="8" customWidth="1"/>
    <col min="6" max="9" width="20.7109375" style="8" customWidth="1"/>
    <col min="10" max="16384" width="9.140625" style="8"/>
  </cols>
  <sheetData>
    <row r="1" spans="1:9" ht="15.75" x14ac:dyDescent="0.25">
      <c r="A1" s="17" t="s">
        <v>78</v>
      </c>
      <c r="B1" s="17"/>
      <c r="C1" s="17"/>
      <c r="D1" s="17"/>
      <c r="E1" s="17"/>
      <c r="F1" s="17"/>
      <c r="G1" s="17"/>
      <c r="H1" s="17"/>
      <c r="I1" s="17"/>
    </row>
    <row r="2" spans="1:9" ht="15.75" x14ac:dyDescent="0.25">
      <c r="A2" s="18" t="s">
        <v>63</v>
      </c>
      <c r="B2" s="18"/>
      <c r="C2" s="18"/>
      <c r="D2" s="18"/>
      <c r="E2" s="18"/>
      <c r="F2" s="18"/>
      <c r="G2" s="18"/>
      <c r="H2" s="18"/>
      <c r="I2" s="18"/>
    </row>
    <row r="3" spans="1:9" ht="15.75" x14ac:dyDescent="0.25">
      <c r="A3" s="17" t="s">
        <v>62</v>
      </c>
      <c r="B3" s="17"/>
      <c r="C3" s="17"/>
      <c r="D3" s="17"/>
      <c r="E3" s="17"/>
      <c r="F3" s="17"/>
      <c r="G3" s="17"/>
      <c r="H3" s="17"/>
      <c r="I3" s="17"/>
    </row>
    <row r="4" spans="1:9" ht="15.75" x14ac:dyDescent="0.25">
      <c r="A4" s="17"/>
      <c r="B4" s="17"/>
      <c r="C4" s="17"/>
      <c r="D4" s="17"/>
      <c r="E4" s="17"/>
      <c r="F4" s="17"/>
      <c r="G4" s="17"/>
      <c r="H4" s="17"/>
      <c r="I4" s="17"/>
    </row>
    <row r="5" spans="1:9" ht="15.75" x14ac:dyDescent="0.25">
      <c r="A5" s="19"/>
      <c r="B5" s="19"/>
      <c r="C5" s="19"/>
      <c r="D5" s="19"/>
      <c r="E5" s="20"/>
      <c r="F5" s="20"/>
      <c r="G5" s="20"/>
      <c r="H5" s="16"/>
      <c r="I5" s="16"/>
    </row>
    <row r="6" spans="1:9" ht="15.75" customHeight="1" x14ac:dyDescent="0.25">
      <c r="A6" s="17" t="s">
        <v>61</v>
      </c>
      <c r="B6" s="17"/>
      <c r="C6" s="17"/>
      <c r="D6" s="17"/>
      <c r="E6" s="21" t="s">
        <v>60</v>
      </c>
    </row>
    <row r="7" spans="1:9" ht="15" customHeight="1" x14ac:dyDescent="0.25">
      <c r="A7" s="17"/>
      <c r="B7" s="17"/>
      <c r="C7" s="17"/>
      <c r="D7" s="17"/>
      <c r="E7" s="22"/>
    </row>
    <row r="8" spans="1:9" ht="15.75" x14ac:dyDescent="0.25">
      <c r="A8" s="23" t="s">
        <v>59</v>
      </c>
      <c r="B8" s="19"/>
      <c r="C8" s="19"/>
      <c r="D8" s="19"/>
      <c r="E8" s="24"/>
    </row>
    <row r="9" spans="1:9" ht="15.75" x14ac:dyDescent="0.25">
      <c r="A9" s="19"/>
      <c r="B9" s="19" t="s">
        <v>58</v>
      </c>
      <c r="C9" s="19"/>
      <c r="D9" s="19"/>
      <c r="E9" s="24"/>
    </row>
    <row r="10" spans="1:9" ht="15.75" x14ac:dyDescent="0.25">
      <c r="A10" s="19"/>
      <c r="B10" s="19"/>
      <c r="C10" s="19" t="s">
        <v>57</v>
      </c>
      <c r="D10" s="19"/>
    </row>
    <row r="11" spans="1:9" ht="15.75" customHeight="1" x14ac:dyDescent="0.25">
      <c r="A11" s="19"/>
      <c r="B11" s="19"/>
      <c r="C11" s="19"/>
      <c r="D11" s="19" t="s">
        <v>56</v>
      </c>
      <c r="E11" s="8">
        <v>2951378</v>
      </c>
    </row>
    <row r="12" spans="1:9" ht="15.75" x14ac:dyDescent="0.25">
      <c r="A12" s="19"/>
      <c r="B12" s="19"/>
      <c r="C12" s="19"/>
      <c r="D12" s="19" t="s">
        <v>55</v>
      </c>
      <c r="E12" s="8">
        <v>6458316</v>
      </c>
    </row>
    <row r="13" spans="1:9" ht="15.75" x14ac:dyDescent="0.25">
      <c r="A13" s="19"/>
      <c r="B13" s="19"/>
      <c r="C13" s="19"/>
      <c r="D13" s="19" t="s">
        <v>54</v>
      </c>
      <c r="E13" s="8">
        <v>359910</v>
      </c>
    </row>
    <row r="14" spans="1:9" ht="15.75" x14ac:dyDescent="0.25">
      <c r="A14" s="19"/>
      <c r="B14" s="19"/>
      <c r="C14" s="19" t="s">
        <v>53</v>
      </c>
      <c r="D14" s="19"/>
      <c r="E14" s="13">
        <f>SUM(E11:E13)</f>
        <v>9769604</v>
      </c>
    </row>
    <row r="15" spans="1:9" ht="15.75" x14ac:dyDescent="0.25">
      <c r="A15" s="19"/>
      <c r="B15" s="19"/>
      <c r="C15" s="19" t="s">
        <v>52</v>
      </c>
      <c r="D15" s="19"/>
      <c r="E15" s="15"/>
    </row>
    <row r="16" spans="1:9" ht="15.75" x14ac:dyDescent="0.25">
      <c r="A16" s="19"/>
      <c r="B16" s="19"/>
      <c r="C16" s="19"/>
      <c r="D16" s="19" t="s">
        <v>51</v>
      </c>
      <c r="E16" s="8">
        <v>3027099</v>
      </c>
    </row>
    <row r="17" spans="1:5" ht="15.75" x14ac:dyDescent="0.25">
      <c r="A17" s="19"/>
      <c r="B17" s="19"/>
      <c r="C17" s="19"/>
      <c r="D17" s="19" t="s">
        <v>50</v>
      </c>
      <c r="E17" s="8">
        <v>5008118</v>
      </c>
    </row>
    <row r="18" spans="1:5" ht="15.75" x14ac:dyDescent="0.25">
      <c r="A18" s="19"/>
      <c r="B18" s="19"/>
      <c r="C18" s="26"/>
      <c r="D18" s="19" t="s">
        <v>49</v>
      </c>
      <c r="E18" s="27">
        <v>3810107</v>
      </c>
    </row>
    <row r="19" spans="1:5" ht="15.75" x14ac:dyDescent="0.25">
      <c r="A19" s="19"/>
      <c r="B19" s="19"/>
      <c r="C19" s="19" t="s">
        <v>48</v>
      </c>
      <c r="D19" s="19"/>
      <c r="E19" s="13">
        <f>SUM(E16:E18)</f>
        <v>11845324</v>
      </c>
    </row>
    <row r="20" spans="1:5" ht="15.75" x14ac:dyDescent="0.25">
      <c r="A20" s="19"/>
      <c r="B20" s="19" t="s">
        <v>47</v>
      </c>
      <c r="C20" s="19"/>
      <c r="D20" s="19"/>
      <c r="E20" s="3"/>
    </row>
    <row r="21" spans="1:5" ht="15.75" x14ac:dyDescent="0.25">
      <c r="A21" s="19"/>
      <c r="B21" s="19"/>
      <c r="C21" s="19" t="s">
        <v>46</v>
      </c>
      <c r="D21" s="19"/>
      <c r="E21" s="8">
        <v>555017274</v>
      </c>
    </row>
    <row r="22" spans="1:5" ht="15.75" x14ac:dyDescent="0.25">
      <c r="A22" s="19"/>
      <c r="B22" s="19"/>
      <c r="C22" s="19" t="s">
        <v>45</v>
      </c>
      <c r="D22" s="19"/>
      <c r="E22" s="8">
        <v>59905</v>
      </c>
    </row>
    <row r="23" spans="1:5" ht="15.75" x14ac:dyDescent="0.25">
      <c r="A23" s="19"/>
      <c r="B23" s="19"/>
      <c r="C23" s="19" t="s">
        <v>44</v>
      </c>
      <c r="D23" s="19"/>
      <c r="E23" s="6"/>
    </row>
    <row r="24" spans="1:5" ht="15.75" x14ac:dyDescent="0.25">
      <c r="A24" s="19"/>
      <c r="B24" s="19"/>
      <c r="C24" s="19"/>
      <c r="D24" s="19" t="s">
        <v>43</v>
      </c>
      <c r="E24" s="28">
        <v>0</v>
      </c>
    </row>
    <row r="25" spans="1:5" ht="15.75" x14ac:dyDescent="0.25">
      <c r="A25" s="19"/>
      <c r="B25" s="19"/>
      <c r="C25" s="19"/>
      <c r="D25" s="19" t="s">
        <v>42</v>
      </c>
      <c r="E25" s="5">
        <v>0</v>
      </c>
    </row>
    <row r="26" spans="1:5" ht="15.75" x14ac:dyDescent="0.25">
      <c r="A26" s="19"/>
      <c r="B26" s="19"/>
      <c r="C26" s="19"/>
      <c r="D26" s="19" t="s">
        <v>41</v>
      </c>
      <c r="E26" s="27">
        <v>0</v>
      </c>
    </row>
    <row r="27" spans="1:5" ht="15.75" x14ac:dyDescent="0.25">
      <c r="A27" s="19"/>
      <c r="B27" s="19"/>
      <c r="C27" s="19"/>
      <c r="D27" s="19" t="s">
        <v>40</v>
      </c>
      <c r="E27" s="28">
        <v>0</v>
      </c>
    </row>
    <row r="28" spans="1:5" ht="15.75" x14ac:dyDescent="0.25">
      <c r="A28" s="19"/>
      <c r="B28" s="19"/>
      <c r="C28" s="19" t="s">
        <v>39</v>
      </c>
      <c r="D28" s="19"/>
      <c r="E28" s="14"/>
    </row>
    <row r="29" spans="1:5" ht="15.75" x14ac:dyDescent="0.25">
      <c r="A29" s="19"/>
      <c r="B29" s="19"/>
      <c r="C29" s="19"/>
      <c r="D29" s="19" t="s">
        <v>38</v>
      </c>
      <c r="E29" s="8">
        <v>0</v>
      </c>
    </row>
    <row r="30" spans="1:5" ht="15.75" x14ac:dyDescent="0.25">
      <c r="A30" s="19"/>
      <c r="B30" s="19"/>
      <c r="C30" s="19"/>
      <c r="D30" s="19" t="s">
        <v>37</v>
      </c>
      <c r="E30" s="28">
        <v>0</v>
      </c>
    </row>
    <row r="31" spans="1:5" ht="15.75" x14ac:dyDescent="0.25">
      <c r="A31" s="19"/>
      <c r="B31" s="19"/>
      <c r="C31" s="19" t="s">
        <v>36</v>
      </c>
      <c r="D31" s="19"/>
      <c r="E31" s="29">
        <v>0</v>
      </c>
    </row>
    <row r="32" spans="1:5" ht="15.75" x14ac:dyDescent="0.25">
      <c r="A32" s="19"/>
      <c r="B32" s="19"/>
      <c r="C32" s="19" t="s">
        <v>35</v>
      </c>
      <c r="D32" s="19"/>
      <c r="E32" s="3"/>
    </row>
    <row r="33" spans="1:5" ht="15.75" x14ac:dyDescent="0.25">
      <c r="A33" s="19"/>
      <c r="B33" s="19"/>
      <c r="C33" s="19"/>
      <c r="D33" s="19" t="s">
        <v>34</v>
      </c>
      <c r="E33" s="30">
        <v>0</v>
      </c>
    </row>
    <row r="34" spans="1:5" ht="15.75" x14ac:dyDescent="0.25">
      <c r="A34" s="19"/>
      <c r="B34" s="19"/>
      <c r="C34" s="19"/>
      <c r="D34" s="19" t="s">
        <v>33</v>
      </c>
      <c r="E34" s="8">
        <v>0</v>
      </c>
    </row>
    <row r="35" spans="1:5" ht="15.75" x14ac:dyDescent="0.25">
      <c r="A35" s="19"/>
      <c r="B35" s="19"/>
      <c r="C35" s="19"/>
      <c r="D35" s="19" t="s">
        <v>32</v>
      </c>
      <c r="E35" s="4">
        <v>0</v>
      </c>
    </row>
    <row r="36" spans="1:5" ht="15.75" x14ac:dyDescent="0.25">
      <c r="A36" s="19"/>
      <c r="B36" s="19" t="s">
        <v>31</v>
      </c>
      <c r="C36" s="19"/>
      <c r="D36" s="19"/>
      <c r="E36" s="29">
        <v>0</v>
      </c>
    </row>
    <row r="37" spans="1:5" ht="15.75" x14ac:dyDescent="0.25">
      <c r="A37" s="19"/>
      <c r="B37" s="23" t="s">
        <v>30</v>
      </c>
      <c r="C37" s="19"/>
      <c r="D37" s="19"/>
      <c r="E37" s="13">
        <f>SUM(E14,E19,E21:E36)</f>
        <v>576692107</v>
      </c>
    </row>
    <row r="38" spans="1:5" ht="15.75" x14ac:dyDescent="0.25">
      <c r="A38" s="19"/>
      <c r="B38" s="23"/>
      <c r="C38" s="19"/>
      <c r="D38" s="19"/>
      <c r="E38" s="12"/>
    </row>
    <row r="39" spans="1:5" ht="15.75" x14ac:dyDescent="0.25">
      <c r="A39" s="23" t="s">
        <v>29</v>
      </c>
      <c r="B39" s="23"/>
      <c r="C39" s="19"/>
      <c r="D39" s="19"/>
      <c r="E39" s="5"/>
    </row>
    <row r="40" spans="1:5" ht="15.75" x14ac:dyDescent="0.25">
      <c r="A40" s="23" t="s">
        <v>28</v>
      </c>
      <c r="B40" s="19"/>
      <c r="C40" s="19"/>
      <c r="D40" s="19"/>
      <c r="E40" s="5"/>
    </row>
    <row r="41" spans="1:5" ht="15.75" x14ac:dyDescent="0.25">
      <c r="A41" s="19"/>
      <c r="B41" s="23" t="s">
        <v>10</v>
      </c>
      <c r="C41" s="19"/>
      <c r="D41" s="19"/>
      <c r="E41" s="3"/>
    </row>
    <row r="42" spans="1:5" ht="15.75" x14ac:dyDescent="0.25">
      <c r="A42" s="19"/>
      <c r="B42" s="19"/>
      <c r="C42" s="19"/>
      <c r="D42" s="19" t="s">
        <v>26</v>
      </c>
      <c r="E42" s="8">
        <v>91377717</v>
      </c>
    </row>
    <row r="43" spans="1:5" ht="15.75" x14ac:dyDescent="0.25">
      <c r="A43" s="19"/>
      <c r="B43" s="19"/>
      <c r="C43" s="19"/>
      <c r="D43" s="19" t="s">
        <v>25</v>
      </c>
      <c r="E43" s="8">
        <v>106577440</v>
      </c>
    </row>
    <row r="44" spans="1:5" ht="15.75" x14ac:dyDescent="0.25">
      <c r="A44" s="19"/>
      <c r="B44" s="19"/>
      <c r="C44" s="19"/>
      <c r="D44" s="19" t="s">
        <v>2</v>
      </c>
      <c r="E44" s="8">
        <v>5392237</v>
      </c>
    </row>
    <row r="45" spans="1:5" ht="15.75" x14ac:dyDescent="0.25">
      <c r="A45" s="19"/>
      <c r="B45" s="23" t="s">
        <v>9</v>
      </c>
      <c r="C45" s="19"/>
      <c r="D45" s="19"/>
      <c r="E45" s="3"/>
    </row>
    <row r="46" spans="1:5" ht="15.75" x14ac:dyDescent="0.25">
      <c r="A46" s="19"/>
      <c r="B46" s="19"/>
      <c r="C46" s="31"/>
      <c r="D46" s="19" t="s">
        <v>26</v>
      </c>
      <c r="E46" s="8">
        <v>0</v>
      </c>
    </row>
    <row r="47" spans="1:5" ht="15.75" x14ac:dyDescent="0.25">
      <c r="A47" s="19"/>
      <c r="B47" s="19"/>
      <c r="C47" s="19"/>
      <c r="D47" s="19" t="s">
        <v>25</v>
      </c>
      <c r="E47" s="8">
        <v>0</v>
      </c>
    </row>
    <row r="48" spans="1:5" ht="15.75" x14ac:dyDescent="0.25">
      <c r="A48" s="19"/>
      <c r="B48" s="19"/>
      <c r="C48" s="19"/>
      <c r="D48" s="19" t="s">
        <v>2</v>
      </c>
      <c r="E48" s="8">
        <v>0</v>
      </c>
    </row>
    <row r="49" spans="1:5" ht="15.75" x14ac:dyDescent="0.25">
      <c r="A49" s="19"/>
      <c r="B49" s="23" t="s">
        <v>8</v>
      </c>
      <c r="C49" s="19"/>
      <c r="D49" s="19"/>
      <c r="E49" s="4"/>
    </row>
    <row r="50" spans="1:5" ht="15.75" x14ac:dyDescent="0.25">
      <c r="A50" s="32"/>
      <c r="B50" s="32"/>
      <c r="C50" s="32"/>
      <c r="D50" s="19" t="s">
        <v>26</v>
      </c>
      <c r="E50" s="8">
        <v>24497124</v>
      </c>
    </row>
    <row r="51" spans="1:5" ht="15.75" x14ac:dyDescent="0.25">
      <c r="A51" s="19"/>
      <c r="B51" s="19"/>
      <c r="C51" s="19"/>
      <c r="D51" s="19" t="s">
        <v>25</v>
      </c>
      <c r="E51" s="8">
        <v>23391928</v>
      </c>
    </row>
    <row r="52" spans="1:5" ht="15.75" x14ac:dyDescent="0.25">
      <c r="A52" s="19"/>
      <c r="B52" s="19"/>
      <c r="C52" s="19"/>
      <c r="D52" s="19" t="s">
        <v>2</v>
      </c>
      <c r="E52" s="8">
        <v>38000</v>
      </c>
    </row>
    <row r="53" spans="1:5" ht="15.75" x14ac:dyDescent="0.25">
      <c r="A53" s="19"/>
      <c r="B53" s="23" t="s">
        <v>7</v>
      </c>
      <c r="C53" s="19"/>
      <c r="D53" s="19"/>
      <c r="E53" s="4"/>
    </row>
    <row r="54" spans="1:5" ht="15.75" x14ac:dyDescent="0.25">
      <c r="A54" s="19"/>
      <c r="B54" s="19"/>
      <c r="C54" s="19"/>
      <c r="D54" s="19" t="s">
        <v>26</v>
      </c>
      <c r="E54" s="8">
        <v>0</v>
      </c>
    </row>
    <row r="55" spans="1:5" ht="15.75" x14ac:dyDescent="0.25">
      <c r="A55" s="19"/>
      <c r="B55" s="19"/>
      <c r="C55" s="19"/>
      <c r="D55" s="19" t="s">
        <v>25</v>
      </c>
      <c r="E55" s="27">
        <v>0</v>
      </c>
    </row>
    <row r="56" spans="1:5" ht="15.75" x14ac:dyDescent="0.25">
      <c r="A56" s="19"/>
      <c r="B56" s="19"/>
      <c r="C56" s="31"/>
      <c r="D56" s="19" t="s">
        <v>2</v>
      </c>
      <c r="E56" s="33">
        <v>0</v>
      </c>
    </row>
    <row r="57" spans="1:5" ht="15.75" x14ac:dyDescent="0.25">
      <c r="A57" s="19"/>
      <c r="B57" s="23" t="s">
        <v>6</v>
      </c>
      <c r="C57" s="19"/>
      <c r="D57" s="19"/>
      <c r="E57" s="11"/>
    </row>
    <row r="58" spans="1:5" ht="15.75" x14ac:dyDescent="0.25">
      <c r="A58" s="19"/>
      <c r="B58" s="19"/>
      <c r="C58" s="19"/>
      <c r="D58" s="19" t="s">
        <v>26</v>
      </c>
      <c r="E58" s="30">
        <v>0</v>
      </c>
    </row>
    <row r="59" spans="1:5" ht="15.75" x14ac:dyDescent="0.25">
      <c r="A59" s="19"/>
      <c r="B59" s="19"/>
      <c r="C59" s="19"/>
      <c r="D59" s="19" t="s">
        <v>25</v>
      </c>
      <c r="E59" s="45">
        <v>0</v>
      </c>
    </row>
    <row r="60" spans="1:5" ht="15.75" x14ac:dyDescent="0.25">
      <c r="A60" s="19"/>
      <c r="B60" s="19"/>
      <c r="C60" s="19"/>
      <c r="D60" s="19" t="s">
        <v>2</v>
      </c>
      <c r="E60" s="30">
        <v>0</v>
      </c>
    </row>
    <row r="61" spans="1:5" ht="15.75" x14ac:dyDescent="0.25">
      <c r="A61" s="19"/>
      <c r="B61" s="23" t="s">
        <v>5</v>
      </c>
      <c r="C61" s="19"/>
      <c r="D61" s="19"/>
      <c r="E61" s="11"/>
    </row>
    <row r="62" spans="1:5" ht="15.75" x14ac:dyDescent="0.25">
      <c r="A62" s="19"/>
      <c r="B62" s="19"/>
      <c r="C62" s="19"/>
      <c r="D62" s="19" t="s">
        <v>26</v>
      </c>
      <c r="E62" s="8">
        <v>8312742</v>
      </c>
    </row>
    <row r="63" spans="1:5" ht="15.75" x14ac:dyDescent="0.25">
      <c r="A63" s="19"/>
      <c r="B63" s="23"/>
      <c r="C63" s="19"/>
      <c r="D63" s="19" t="s">
        <v>25</v>
      </c>
      <c r="E63" s="8">
        <v>4965480</v>
      </c>
    </row>
    <row r="64" spans="1:5" ht="15.75" x14ac:dyDescent="0.25">
      <c r="A64" s="19"/>
      <c r="B64" s="19"/>
      <c r="C64" s="19"/>
      <c r="D64" s="19" t="s">
        <v>2</v>
      </c>
      <c r="E64" s="8">
        <v>163396</v>
      </c>
    </row>
    <row r="65" spans="1:5" ht="15.75" x14ac:dyDescent="0.25">
      <c r="A65" s="19"/>
      <c r="B65" s="23" t="s">
        <v>4</v>
      </c>
      <c r="C65" s="19"/>
      <c r="D65" s="19"/>
      <c r="E65" s="4"/>
    </row>
    <row r="66" spans="1:5" ht="15.75" x14ac:dyDescent="0.25">
      <c r="A66" s="19"/>
      <c r="B66" s="19"/>
      <c r="C66" s="19"/>
      <c r="D66" s="19" t="s">
        <v>26</v>
      </c>
      <c r="E66" s="8">
        <v>14749740</v>
      </c>
    </row>
    <row r="67" spans="1:5" ht="15.75" x14ac:dyDescent="0.25">
      <c r="A67" s="19"/>
      <c r="B67" s="19"/>
      <c r="C67" s="19"/>
      <c r="D67" s="19" t="s">
        <v>25</v>
      </c>
      <c r="E67" s="8">
        <v>43445374</v>
      </c>
    </row>
    <row r="68" spans="1:5" ht="15.75" x14ac:dyDescent="0.25">
      <c r="A68" s="19"/>
      <c r="B68" s="19"/>
      <c r="C68" s="19"/>
      <c r="D68" s="19" t="s">
        <v>2</v>
      </c>
      <c r="E68" s="8">
        <v>47500</v>
      </c>
    </row>
    <row r="69" spans="1:5" ht="15.75" x14ac:dyDescent="0.25">
      <c r="A69" s="19"/>
      <c r="B69" s="23" t="s">
        <v>27</v>
      </c>
      <c r="C69" s="19"/>
      <c r="D69" s="19"/>
      <c r="E69" s="3"/>
    </row>
    <row r="70" spans="1:5" ht="15.75" x14ac:dyDescent="0.25">
      <c r="A70" s="19"/>
      <c r="B70" s="19"/>
      <c r="C70" s="19"/>
      <c r="D70" s="19" t="s">
        <v>26</v>
      </c>
      <c r="E70" s="5">
        <v>0</v>
      </c>
    </row>
    <row r="71" spans="1:5" ht="15.75" x14ac:dyDescent="0.25">
      <c r="A71" s="19"/>
      <c r="B71" s="19"/>
      <c r="C71" s="19"/>
      <c r="D71" s="19" t="s">
        <v>25</v>
      </c>
      <c r="E71" s="5">
        <v>0</v>
      </c>
    </row>
    <row r="72" spans="1:5" ht="15.75" x14ac:dyDescent="0.25">
      <c r="A72" s="19"/>
      <c r="B72" s="19"/>
      <c r="C72" s="19"/>
      <c r="D72" s="19" t="s">
        <v>2</v>
      </c>
      <c r="E72" s="10">
        <v>0</v>
      </c>
    </row>
    <row r="73" spans="1:5" ht="15.75" x14ac:dyDescent="0.25">
      <c r="A73" s="19"/>
      <c r="B73" s="23" t="s">
        <v>24</v>
      </c>
      <c r="C73" s="19"/>
      <c r="D73" s="19"/>
      <c r="E73" s="3"/>
    </row>
    <row r="74" spans="1:5" ht="15.75" x14ac:dyDescent="0.25">
      <c r="A74" s="19"/>
      <c r="B74" s="19"/>
      <c r="C74" s="19" t="s">
        <v>23</v>
      </c>
      <c r="D74" s="19"/>
      <c r="E74" s="5"/>
    </row>
    <row r="75" spans="1:5" ht="15.75" x14ac:dyDescent="0.25">
      <c r="A75" s="19"/>
      <c r="B75" s="19"/>
      <c r="C75" s="19"/>
      <c r="D75" s="19" t="s">
        <v>22</v>
      </c>
      <c r="E75" s="27">
        <v>0</v>
      </c>
    </row>
    <row r="76" spans="1:5" ht="15.75" x14ac:dyDescent="0.25">
      <c r="A76" s="19"/>
      <c r="B76" s="19"/>
      <c r="C76" s="19"/>
      <c r="D76" s="19" t="s">
        <v>21</v>
      </c>
      <c r="E76" s="44">
        <v>0</v>
      </c>
    </row>
    <row r="77" spans="1:5" ht="15.75" x14ac:dyDescent="0.25">
      <c r="A77" s="19"/>
      <c r="B77" s="19"/>
      <c r="C77" s="34" t="s">
        <v>20</v>
      </c>
      <c r="D77" s="19"/>
      <c r="E77" s="5"/>
    </row>
    <row r="78" spans="1:5" ht="15.75" x14ac:dyDescent="0.25">
      <c r="A78" s="19"/>
      <c r="B78" s="19"/>
      <c r="C78" s="19"/>
      <c r="D78" s="19" t="s">
        <v>14</v>
      </c>
      <c r="E78" s="8">
        <v>11378825</v>
      </c>
    </row>
    <row r="79" spans="1:5" ht="15.75" x14ac:dyDescent="0.25">
      <c r="A79" s="19"/>
      <c r="B79" s="19"/>
      <c r="C79" s="19"/>
      <c r="D79" s="19" t="s">
        <v>13</v>
      </c>
      <c r="E79" s="27">
        <v>0</v>
      </c>
    </row>
    <row r="80" spans="1:5" ht="15.75" x14ac:dyDescent="0.25">
      <c r="A80" s="19"/>
      <c r="B80" s="19"/>
      <c r="C80" s="19" t="s">
        <v>19</v>
      </c>
      <c r="D80" s="19"/>
      <c r="E80" s="6"/>
    </row>
    <row r="81" spans="1:9" ht="15.75" x14ac:dyDescent="0.25">
      <c r="A81" s="19"/>
      <c r="B81" s="19"/>
      <c r="C81" s="19"/>
      <c r="D81" s="34" t="s">
        <v>14</v>
      </c>
      <c r="E81" s="8">
        <v>98665591</v>
      </c>
      <c r="F81" s="36"/>
    </row>
    <row r="82" spans="1:9" ht="15.75" x14ac:dyDescent="0.25">
      <c r="A82" s="19"/>
      <c r="B82" s="19"/>
      <c r="C82" s="19"/>
      <c r="D82" s="34" t="s">
        <v>13</v>
      </c>
      <c r="E82" s="8">
        <v>0</v>
      </c>
    </row>
    <row r="83" spans="1:9" ht="15.75" x14ac:dyDescent="0.25">
      <c r="A83" s="19"/>
      <c r="B83" s="19"/>
      <c r="C83" s="19" t="s">
        <v>18</v>
      </c>
      <c r="D83" s="19"/>
    </row>
    <row r="84" spans="1:9" ht="15.75" x14ac:dyDescent="0.25">
      <c r="A84" s="19"/>
      <c r="B84" s="19"/>
      <c r="C84" s="19"/>
      <c r="D84" s="19" t="s">
        <v>14</v>
      </c>
      <c r="E84" s="9">
        <v>0</v>
      </c>
    </row>
    <row r="85" spans="1:9" ht="15.75" x14ac:dyDescent="0.25">
      <c r="A85" s="19"/>
      <c r="B85" s="19"/>
      <c r="C85" s="19"/>
      <c r="D85" s="19" t="s">
        <v>13</v>
      </c>
      <c r="E85" s="9">
        <v>0</v>
      </c>
    </row>
    <row r="86" spans="1:9" ht="15.75" x14ac:dyDescent="0.25">
      <c r="A86" s="19"/>
      <c r="B86" s="19"/>
      <c r="C86" s="19" t="s">
        <v>17</v>
      </c>
      <c r="D86" s="19"/>
      <c r="E86" s="5"/>
    </row>
    <row r="87" spans="1:9" ht="15.75" x14ac:dyDescent="0.25">
      <c r="A87" s="19"/>
      <c r="B87" s="19"/>
      <c r="C87" s="19"/>
      <c r="D87" s="19" t="s">
        <v>14</v>
      </c>
      <c r="E87" s="8">
        <v>2497419</v>
      </c>
    </row>
    <row r="88" spans="1:9" ht="15.75" x14ac:dyDescent="0.25">
      <c r="A88" s="19"/>
      <c r="B88" s="19"/>
      <c r="C88" s="19"/>
      <c r="D88" s="19" t="s">
        <v>13</v>
      </c>
      <c r="E88" s="8">
        <v>0</v>
      </c>
    </row>
    <row r="89" spans="1:9" ht="15.75" x14ac:dyDescent="0.25">
      <c r="A89" s="19"/>
      <c r="B89" s="19"/>
      <c r="C89" s="19" t="s">
        <v>16</v>
      </c>
      <c r="D89" s="19"/>
      <c r="E89" s="5"/>
    </row>
    <row r="90" spans="1:9" ht="15.75" x14ac:dyDescent="0.25">
      <c r="A90" s="19"/>
      <c r="B90" s="19"/>
      <c r="C90" s="19"/>
      <c r="D90" s="19" t="s">
        <v>15</v>
      </c>
      <c r="E90" s="8">
        <v>57202463</v>
      </c>
    </row>
    <row r="91" spans="1:9" ht="15.75" x14ac:dyDescent="0.25">
      <c r="A91" s="19"/>
      <c r="B91" s="19"/>
      <c r="C91" s="19"/>
      <c r="D91" s="19" t="s">
        <v>14</v>
      </c>
      <c r="E91" s="8">
        <v>0</v>
      </c>
    </row>
    <row r="92" spans="1:9" ht="15.75" x14ac:dyDescent="0.25">
      <c r="A92" s="19"/>
      <c r="B92" s="19"/>
      <c r="C92" s="19"/>
      <c r="D92" s="19" t="s">
        <v>13</v>
      </c>
      <c r="E92" s="33">
        <v>0</v>
      </c>
    </row>
    <row r="93" spans="1:9" ht="15.75" x14ac:dyDescent="0.25">
      <c r="A93" s="23" t="s">
        <v>12</v>
      </c>
      <c r="D93" s="19"/>
      <c r="E93" s="7">
        <f>SUM(E41:E92)</f>
        <v>492702976</v>
      </c>
    </row>
    <row r="94" spans="1:9" ht="15.75" x14ac:dyDescent="0.25">
      <c r="A94" s="23" t="s">
        <v>11</v>
      </c>
      <c r="B94" s="19"/>
      <c r="C94" s="23"/>
      <c r="D94" s="34"/>
      <c r="E94" s="5"/>
    </row>
    <row r="95" spans="1:9" ht="15.75" x14ac:dyDescent="0.25">
      <c r="A95" s="19"/>
      <c r="B95" s="23" t="s">
        <v>10</v>
      </c>
      <c r="C95" s="19"/>
      <c r="D95" s="19"/>
      <c r="E95" s="6"/>
      <c r="H95" s="37"/>
      <c r="I95" s="24"/>
    </row>
    <row r="96" spans="1:9" ht="15.75" x14ac:dyDescent="0.25">
      <c r="A96" s="19"/>
      <c r="B96" s="19"/>
      <c r="C96" s="19"/>
      <c r="D96" s="19" t="s">
        <v>2</v>
      </c>
      <c r="E96" s="8">
        <v>0</v>
      </c>
      <c r="F96" s="37"/>
      <c r="G96" s="19"/>
      <c r="I96" s="24"/>
    </row>
    <row r="97" spans="1:9" ht="15.75" x14ac:dyDescent="0.25">
      <c r="A97" s="19"/>
      <c r="B97" s="23" t="s">
        <v>9</v>
      </c>
      <c r="C97" s="19"/>
      <c r="D97" s="19"/>
      <c r="E97" s="5"/>
      <c r="F97" s="37"/>
      <c r="G97" s="19"/>
      <c r="H97" s="37"/>
      <c r="I97" s="24"/>
    </row>
    <row r="98" spans="1:9" ht="15.75" x14ac:dyDescent="0.25">
      <c r="B98" s="19"/>
      <c r="C98" s="19"/>
      <c r="D98" s="19" t="s">
        <v>2</v>
      </c>
      <c r="E98" s="27">
        <v>0</v>
      </c>
    </row>
    <row r="99" spans="1:9" ht="15.75" customHeight="1" x14ac:dyDescent="0.25">
      <c r="B99" s="23" t="s">
        <v>8</v>
      </c>
      <c r="C99" s="19"/>
      <c r="D99" s="19"/>
      <c r="E99" s="3"/>
    </row>
    <row r="100" spans="1:9" ht="15.75" customHeight="1" x14ac:dyDescent="0.25">
      <c r="B100" s="19"/>
      <c r="C100" s="19"/>
      <c r="D100" s="19" t="s">
        <v>2</v>
      </c>
      <c r="E100" s="8">
        <v>0</v>
      </c>
    </row>
    <row r="101" spans="1:9" ht="15.75" customHeight="1" x14ac:dyDescent="0.25">
      <c r="B101" s="23" t="s">
        <v>7</v>
      </c>
      <c r="C101" s="19"/>
      <c r="D101" s="19"/>
      <c r="E101" s="3"/>
    </row>
    <row r="102" spans="1:9" ht="15.75" x14ac:dyDescent="0.25">
      <c r="B102" s="19"/>
      <c r="C102" s="31"/>
      <c r="D102" s="19" t="s">
        <v>2</v>
      </c>
      <c r="E102" s="4">
        <v>0</v>
      </c>
    </row>
    <row r="103" spans="1:9" ht="15.75" x14ac:dyDescent="0.25">
      <c r="B103" s="23" t="s">
        <v>6</v>
      </c>
      <c r="C103" s="19"/>
      <c r="D103" s="19"/>
      <c r="E103" s="3"/>
    </row>
    <row r="104" spans="1:9" ht="15.75" x14ac:dyDescent="0.25">
      <c r="B104" s="19"/>
      <c r="C104" s="19"/>
      <c r="D104" s="19" t="s">
        <v>2</v>
      </c>
      <c r="E104" s="30">
        <v>0</v>
      </c>
    </row>
    <row r="105" spans="1:9" ht="15.75" x14ac:dyDescent="0.25">
      <c r="B105" s="23" t="s">
        <v>5</v>
      </c>
      <c r="C105" s="19"/>
      <c r="D105" s="19"/>
    </row>
    <row r="106" spans="1:9" ht="15.75" x14ac:dyDescent="0.25">
      <c r="B106" s="19"/>
      <c r="C106" s="19"/>
      <c r="D106" s="19" t="s">
        <v>2</v>
      </c>
      <c r="E106" s="3">
        <v>0</v>
      </c>
    </row>
    <row r="107" spans="1:9" ht="15.75" x14ac:dyDescent="0.25">
      <c r="B107" s="23" t="s">
        <v>4</v>
      </c>
      <c r="C107" s="19"/>
      <c r="D107" s="19"/>
      <c r="E107" s="3"/>
    </row>
    <row r="108" spans="1:9" ht="15.75" x14ac:dyDescent="0.25">
      <c r="B108" s="19"/>
      <c r="C108" s="19"/>
      <c r="D108" s="19" t="s">
        <v>2</v>
      </c>
      <c r="E108" s="8">
        <v>0</v>
      </c>
    </row>
    <row r="109" spans="1:9" ht="15.75" x14ac:dyDescent="0.25">
      <c r="A109" s="23"/>
      <c r="B109" s="23" t="s">
        <v>3</v>
      </c>
      <c r="C109" s="19"/>
      <c r="D109" s="19"/>
      <c r="E109" s="3"/>
    </row>
    <row r="110" spans="1:9" ht="15.75" x14ac:dyDescent="0.25">
      <c r="B110" s="19"/>
      <c r="C110" s="19"/>
      <c r="D110" s="19" t="s">
        <v>2</v>
      </c>
      <c r="E110" s="8">
        <v>0</v>
      </c>
      <c r="F110" s="39"/>
    </row>
    <row r="111" spans="1:9" ht="15.75" x14ac:dyDescent="0.25">
      <c r="A111" s="23" t="s">
        <v>1</v>
      </c>
      <c r="E111" s="2">
        <f>SUM(E96,E98,E100,E102,E104,E106,E108,E110)</f>
        <v>0</v>
      </c>
    </row>
    <row r="112" spans="1:9" ht="30" customHeight="1" x14ac:dyDescent="0.35">
      <c r="A112" s="40" t="s">
        <v>0</v>
      </c>
      <c r="B112" s="41"/>
      <c r="C112" s="41"/>
      <c r="D112" s="41"/>
      <c r="E112" s="1">
        <f>SUM(E93,E111)</f>
        <v>492702976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3DD30-0475-4CB7-82EC-134CB54B59E5}">
  <dimension ref="A1:I112"/>
  <sheetViews>
    <sheetView topLeftCell="A4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style="8" customWidth="1"/>
    <col min="4" max="4" width="50.7109375" style="8" customWidth="1"/>
    <col min="5" max="5" width="30.7109375" style="8" customWidth="1"/>
    <col min="6" max="9" width="20.7109375" style="8" customWidth="1"/>
    <col min="10" max="16384" width="9.140625" style="8"/>
  </cols>
  <sheetData>
    <row r="1" spans="1:9" ht="15.75" x14ac:dyDescent="0.25">
      <c r="A1" s="17" t="s">
        <v>79</v>
      </c>
      <c r="B1" s="17"/>
      <c r="C1" s="17"/>
      <c r="D1" s="17"/>
      <c r="E1" s="17"/>
      <c r="F1" s="17"/>
      <c r="G1" s="17"/>
      <c r="H1" s="17"/>
      <c r="I1" s="17"/>
    </row>
    <row r="2" spans="1:9" ht="15.75" x14ac:dyDescent="0.25">
      <c r="A2" s="18" t="s">
        <v>63</v>
      </c>
      <c r="B2" s="18"/>
      <c r="C2" s="18"/>
      <c r="D2" s="18"/>
      <c r="E2" s="18"/>
      <c r="F2" s="18"/>
      <c r="G2" s="18"/>
      <c r="H2" s="18"/>
      <c r="I2" s="18"/>
    </row>
    <row r="3" spans="1:9" ht="15.75" x14ac:dyDescent="0.25">
      <c r="A3" s="17" t="s">
        <v>62</v>
      </c>
      <c r="B3" s="17"/>
      <c r="C3" s="17"/>
      <c r="D3" s="17"/>
      <c r="E3" s="17"/>
      <c r="F3" s="17"/>
      <c r="G3" s="17"/>
      <c r="H3" s="17"/>
      <c r="I3" s="17"/>
    </row>
    <row r="4" spans="1:9" ht="15.75" x14ac:dyDescent="0.25">
      <c r="A4" s="17"/>
      <c r="B4" s="17"/>
      <c r="C4" s="17"/>
      <c r="D4" s="17"/>
      <c r="E4" s="17"/>
      <c r="F4" s="17"/>
      <c r="G4" s="17"/>
      <c r="H4" s="17"/>
      <c r="I4" s="17"/>
    </row>
    <row r="5" spans="1:9" ht="15.75" x14ac:dyDescent="0.25">
      <c r="A5" s="19"/>
      <c r="B5" s="19"/>
      <c r="C5" s="19"/>
      <c r="D5" s="19"/>
      <c r="E5" s="20"/>
      <c r="F5" s="20"/>
      <c r="G5" s="20"/>
      <c r="H5" s="16"/>
      <c r="I5" s="16"/>
    </row>
    <row r="6" spans="1:9" ht="15.75" customHeight="1" x14ac:dyDescent="0.25">
      <c r="A6" s="17" t="s">
        <v>61</v>
      </c>
      <c r="B6" s="17"/>
      <c r="C6" s="17"/>
      <c r="D6" s="17"/>
      <c r="E6" s="21" t="s">
        <v>60</v>
      </c>
    </row>
    <row r="7" spans="1:9" ht="15" customHeight="1" x14ac:dyDescent="0.25">
      <c r="A7" s="17"/>
      <c r="B7" s="17"/>
      <c r="C7" s="17"/>
      <c r="D7" s="17"/>
      <c r="E7" s="22"/>
    </row>
    <row r="8" spans="1:9" ht="15.75" x14ac:dyDescent="0.25">
      <c r="A8" s="23" t="s">
        <v>59</v>
      </c>
      <c r="B8" s="19"/>
      <c r="C8" s="19"/>
      <c r="D8" s="19"/>
      <c r="E8" s="24"/>
    </row>
    <row r="9" spans="1:9" ht="15.75" x14ac:dyDescent="0.25">
      <c r="A9" s="19"/>
      <c r="B9" s="19" t="s">
        <v>58</v>
      </c>
      <c r="C9" s="19"/>
      <c r="D9" s="19"/>
      <c r="E9" s="24"/>
    </row>
    <row r="10" spans="1:9" ht="15.75" x14ac:dyDescent="0.25">
      <c r="A10" s="19"/>
      <c r="B10" s="19"/>
      <c r="C10" s="19" t="s">
        <v>57</v>
      </c>
      <c r="D10" s="19"/>
    </row>
    <row r="11" spans="1:9" ht="15.75" customHeight="1" x14ac:dyDescent="0.25">
      <c r="A11" s="19"/>
      <c r="B11" s="19"/>
      <c r="C11" s="19"/>
      <c r="D11" s="19" t="s">
        <v>56</v>
      </c>
      <c r="E11" s="46">
        <v>48688816.200000003</v>
      </c>
    </row>
    <row r="12" spans="1:9" ht="15.75" x14ac:dyDescent="0.25">
      <c r="A12" s="19"/>
      <c r="B12" s="19"/>
      <c r="C12" s="19"/>
      <c r="D12" s="19" t="s">
        <v>55</v>
      </c>
      <c r="E12" s="46">
        <v>48258751.420000002</v>
      </c>
    </row>
    <row r="13" spans="1:9" ht="15.75" x14ac:dyDescent="0.25">
      <c r="A13" s="19"/>
      <c r="B13" s="19"/>
      <c r="C13" s="19"/>
      <c r="D13" s="19" t="s">
        <v>54</v>
      </c>
      <c r="E13" s="46">
        <v>5516961.3399999999</v>
      </c>
    </row>
    <row r="14" spans="1:9" ht="15.75" x14ac:dyDescent="0.25">
      <c r="A14" s="19"/>
      <c r="B14" s="19"/>
      <c r="C14" s="19" t="s">
        <v>53</v>
      </c>
      <c r="D14" s="19"/>
      <c r="E14" s="13">
        <f>SUM(E11:E13)</f>
        <v>102464528.96000001</v>
      </c>
    </row>
    <row r="15" spans="1:9" ht="15.75" x14ac:dyDescent="0.25">
      <c r="A15" s="19"/>
      <c r="B15" s="19"/>
      <c r="C15" s="19" t="s">
        <v>52</v>
      </c>
      <c r="D15" s="19"/>
      <c r="E15" s="15"/>
    </row>
    <row r="16" spans="1:9" ht="15.75" x14ac:dyDescent="0.25">
      <c r="A16" s="19"/>
      <c r="B16" s="19"/>
      <c r="C16" s="19"/>
      <c r="D16" s="19" t="s">
        <v>51</v>
      </c>
      <c r="E16" s="46">
        <v>11068705.91</v>
      </c>
    </row>
    <row r="17" spans="1:5" ht="15.75" x14ac:dyDescent="0.25">
      <c r="A17" s="19"/>
      <c r="B17" s="19"/>
      <c r="C17" s="19"/>
      <c r="D17" s="19" t="s">
        <v>50</v>
      </c>
      <c r="E17" s="46">
        <v>8117644.4800000004</v>
      </c>
    </row>
    <row r="18" spans="1:5" ht="15.75" x14ac:dyDescent="0.25">
      <c r="A18" s="19"/>
      <c r="B18" s="19"/>
      <c r="C18" s="26"/>
      <c r="D18" s="19" t="s">
        <v>49</v>
      </c>
      <c r="E18" s="46">
        <v>7454914.3799999999</v>
      </c>
    </row>
    <row r="19" spans="1:5" ht="15.75" x14ac:dyDescent="0.25">
      <c r="A19" s="19"/>
      <c r="B19" s="19"/>
      <c r="C19" s="19" t="s">
        <v>48</v>
      </c>
      <c r="D19" s="19"/>
      <c r="E19" s="13">
        <f>SUM(E16:E18)</f>
        <v>26641264.77</v>
      </c>
    </row>
    <row r="20" spans="1:5" ht="15.75" x14ac:dyDescent="0.25">
      <c r="A20" s="19"/>
      <c r="B20" s="19" t="s">
        <v>47</v>
      </c>
      <c r="C20" s="19"/>
      <c r="D20" s="19"/>
      <c r="E20" s="3"/>
    </row>
    <row r="21" spans="1:5" ht="15.75" x14ac:dyDescent="0.25">
      <c r="A21" s="19"/>
      <c r="B21" s="19"/>
      <c r="C21" s="19" t="s">
        <v>46</v>
      </c>
      <c r="D21" s="19"/>
      <c r="E21" s="46">
        <v>473325459</v>
      </c>
    </row>
    <row r="22" spans="1:5" ht="15.75" x14ac:dyDescent="0.25">
      <c r="A22" s="19"/>
      <c r="B22" s="19"/>
      <c r="C22" s="19" t="s">
        <v>45</v>
      </c>
      <c r="D22" s="19"/>
      <c r="E22" s="46">
        <v>1848361.76</v>
      </c>
    </row>
    <row r="23" spans="1:5" ht="15.75" x14ac:dyDescent="0.25">
      <c r="A23" s="19"/>
      <c r="B23" s="19"/>
      <c r="C23" s="19" t="s">
        <v>44</v>
      </c>
      <c r="D23" s="19"/>
      <c r="E23" s="6"/>
    </row>
    <row r="24" spans="1:5" ht="15.75" x14ac:dyDescent="0.25">
      <c r="A24" s="19"/>
      <c r="B24" s="19"/>
      <c r="C24" s="19"/>
      <c r="D24" s="19" t="s">
        <v>43</v>
      </c>
      <c r="E24" s="28">
        <v>0</v>
      </c>
    </row>
    <row r="25" spans="1:5" ht="15.75" x14ac:dyDescent="0.25">
      <c r="A25" s="19"/>
      <c r="B25" s="19"/>
      <c r="C25" s="19"/>
      <c r="D25" s="19" t="s">
        <v>42</v>
      </c>
      <c r="E25" s="5">
        <v>0</v>
      </c>
    </row>
    <row r="26" spans="1:5" ht="15.75" x14ac:dyDescent="0.25">
      <c r="A26" s="19"/>
      <c r="B26" s="19"/>
      <c r="C26" s="19"/>
      <c r="D26" s="19" t="s">
        <v>41</v>
      </c>
      <c r="E26" s="46">
        <v>175093.43</v>
      </c>
    </row>
    <row r="27" spans="1:5" ht="15.75" x14ac:dyDescent="0.25">
      <c r="A27" s="19"/>
      <c r="B27" s="19"/>
      <c r="C27" s="19"/>
      <c r="D27" s="19" t="s">
        <v>40</v>
      </c>
      <c r="E27" s="28">
        <v>0</v>
      </c>
    </row>
    <row r="28" spans="1:5" ht="15.75" x14ac:dyDescent="0.25">
      <c r="A28" s="19"/>
      <c r="B28" s="19"/>
      <c r="C28" s="19" t="s">
        <v>39</v>
      </c>
      <c r="D28" s="19"/>
      <c r="E28" s="14"/>
    </row>
    <row r="29" spans="1:5" ht="15.75" x14ac:dyDescent="0.25">
      <c r="A29" s="19"/>
      <c r="B29" s="19"/>
      <c r="C29" s="19"/>
      <c r="D29" s="19" t="s">
        <v>38</v>
      </c>
      <c r="E29" s="8">
        <v>0</v>
      </c>
    </row>
    <row r="30" spans="1:5" ht="15.75" x14ac:dyDescent="0.25">
      <c r="A30" s="19"/>
      <c r="B30" s="19"/>
      <c r="C30" s="19"/>
      <c r="D30" s="19" t="s">
        <v>37</v>
      </c>
      <c r="E30" s="28">
        <v>0</v>
      </c>
    </row>
    <row r="31" spans="1:5" ht="15.75" x14ac:dyDescent="0.25">
      <c r="A31" s="19"/>
      <c r="B31" s="19"/>
      <c r="C31" s="19" t="s">
        <v>36</v>
      </c>
      <c r="D31" s="19"/>
      <c r="E31" s="29">
        <v>0</v>
      </c>
    </row>
    <row r="32" spans="1:5" ht="15.75" x14ac:dyDescent="0.25">
      <c r="A32" s="19"/>
      <c r="B32" s="19"/>
      <c r="C32" s="19" t="s">
        <v>35</v>
      </c>
      <c r="D32" s="19"/>
      <c r="E32" s="3"/>
    </row>
    <row r="33" spans="1:5" ht="15.75" x14ac:dyDescent="0.25">
      <c r="A33" s="19"/>
      <c r="B33" s="19"/>
      <c r="C33" s="19"/>
      <c r="D33" s="19" t="s">
        <v>34</v>
      </c>
      <c r="E33" s="30">
        <v>0</v>
      </c>
    </row>
    <row r="34" spans="1:5" ht="15.75" x14ac:dyDescent="0.25">
      <c r="A34" s="19"/>
      <c r="B34" s="19"/>
      <c r="C34" s="19"/>
      <c r="D34" s="19" t="s">
        <v>33</v>
      </c>
      <c r="E34" s="8">
        <v>0</v>
      </c>
    </row>
    <row r="35" spans="1:5" ht="15.75" x14ac:dyDescent="0.25">
      <c r="A35" s="19"/>
      <c r="B35" s="19"/>
      <c r="C35" s="19"/>
      <c r="D35" s="19" t="s">
        <v>32</v>
      </c>
      <c r="E35" s="4">
        <v>0</v>
      </c>
    </row>
    <row r="36" spans="1:5" ht="15.75" x14ac:dyDescent="0.25">
      <c r="A36" s="19"/>
      <c r="B36" s="19" t="s">
        <v>31</v>
      </c>
      <c r="C36" s="19"/>
      <c r="D36" s="19"/>
      <c r="E36" s="29">
        <v>0</v>
      </c>
    </row>
    <row r="37" spans="1:5" ht="15.75" x14ac:dyDescent="0.25">
      <c r="A37" s="19"/>
      <c r="B37" s="23" t="s">
        <v>30</v>
      </c>
      <c r="C37" s="19"/>
      <c r="D37" s="19"/>
      <c r="E37" s="13">
        <f>SUM(E14,E19,E21:E36)</f>
        <v>604454707.91999996</v>
      </c>
    </row>
    <row r="38" spans="1:5" ht="15.75" x14ac:dyDescent="0.25">
      <c r="A38" s="19"/>
      <c r="B38" s="23"/>
      <c r="C38" s="19"/>
      <c r="D38" s="19"/>
      <c r="E38" s="12"/>
    </row>
    <row r="39" spans="1:5" ht="15.75" x14ac:dyDescent="0.25">
      <c r="A39" s="23" t="s">
        <v>29</v>
      </c>
      <c r="B39" s="23"/>
      <c r="C39" s="19"/>
      <c r="D39" s="19"/>
      <c r="E39" s="5"/>
    </row>
    <row r="40" spans="1:5" ht="15.75" x14ac:dyDescent="0.25">
      <c r="A40" s="23" t="s">
        <v>28</v>
      </c>
      <c r="B40" s="19"/>
      <c r="C40" s="19"/>
      <c r="D40" s="19"/>
      <c r="E40" s="5"/>
    </row>
    <row r="41" spans="1:5" ht="15.75" x14ac:dyDescent="0.25">
      <c r="A41" s="19"/>
      <c r="B41" s="23" t="s">
        <v>10</v>
      </c>
      <c r="C41" s="19"/>
      <c r="D41" s="19"/>
      <c r="E41" s="3"/>
    </row>
    <row r="42" spans="1:5" ht="15.75" x14ac:dyDescent="0.25">
      <c r="A42" s="19"/>
      <c r="B42" s="19"/>
      <c r="C42" s="19"/>
      <c r="D42" s="19" t="s">
        <v>26</v>
      </c>
      <c r="E42" s="47">
        <v>170829578.81</v>
      </c>
    </row>
    <row r="43" spans="1:5" ht="15.75" x14ac:dyDescent="0.25">
      <c r="A43" s="19"/>
      <c r="B43" s="19"/>
      <c r="C43" s="19"/>
      <c r="D43" s="19" t="s">
        <v>25</v>
      </c>
      <c r="E43" s="47">
        <v>53629798.82</v>
      </c>
    </row>
    <row r="44" spans="1:5" ht="15.75" x14ac:dyDescent="0.25">
      <c r="A44" s="19"/>
      <c r="B44" s="19"/>
      <c r="C44" s="19"/>
      <c r="D44" s="19" t="s">
        <v>2</v>
      </c>
      <c r="E44" s="48">
        <v>12870195.59</v>
      </c>
    </row>
    <row r="45" spans="1:5" ht="15.75" x14ac:dyDescent="0.25">
      <c r="A45" s="19"/>
      <c r="B45" s="23" t="s">
        <v>9</v>
      </c>
      <c r="C45" s="19"/>
      <c r="D45" s="19"/>
      <c r="E45" s="3"/>
    </row>
    <row r="46" spans="1:5" ht="15.75" x14ac:dyDescent="0.25">
      <c r="A46" s="19"/>
      <c r="B46" s="19"/>
      <c r="C46" s="31"/>
      <c r="D46" s="19" t="s">
        <v>26</v>
      </c>
      <c r="E46" s="8">
        <v>0</v>
      </c>
    </row>
    <row r="47" spans="1:5" ht="15.75" x14ac:dyDescent="0.25">
      <c r="A47" s="19"/>
      <c r="B47" s="19"/>
      <c r="C47" s="19"/>
      <c r="D47" s="19" t="s">
        <v>25</v>
      </c>
      <c r="E47" s="47">
        <v>12313294.470000001</v>
      </c>
    </row>
    <row r="48" spans="1:5" ht="15.75" x14ac:dyDescent="0.25">
      <c r="A48" s="19"/>
      <c r="B48" s="19"/>
      <c r="C48" s="19"/>
      <c r="D48" s="19" t="s">
        <v>2</v>
      </c>
      <c r="E48" s="8">
        <v>0</v>
      </c>
    </row>
    <row r="49" spans="1:5" ht="15.75" x14ac:dyDescent="0.25">
      <c r="A49" s="19"/>
      <c r="B49" s="23" t="s">
        <v>8</v>
      </c>
      <c r="C49" s="19"/>
      <c r="D49" s="19"/>
      <c r="E49" s="4"/>
    </row>
    <row r="50" spans="1:5" ht="15.75" x14ac:dyDescent="0.25">
      <c r="A50" s="32"/>
      <c r="B50" s="32"/>
      <c r="C50" s="32"/>
      <c r="D50" s="19" t="s">
        <v>26</v>
      </c>
      <c r="E50" s="47">
        <v>30283369.07</v>
      </c>
    </row>
    <row r="51" spans="1:5" ht="15.75" x14ac:dyDescent="0.25">
      <c r="A51" s="19"/>
      <c r="B51" s="19"/>
      <c r="C51" s="19"/>
      <c r="D51" s="19" t="s">
        <v>25</v>
      </c>
      <c r="E51" s="47">
        <v>13740838.91</v>
      </c>
    </row>
    <row r="52" spans="1:5" ht="15.75" x14ac:dyDescent="0.25">
      <c r="A52" s="19"/>
      <c r="B52" s="19"/>
      <c r="C52" s="19"/>
      <c r="D52" s="19" t="s">
        <v>2</v>
      </c>
      <c r="E52" s="47">
        <v>189150</v>
      </c>
    </row>
    <row r="53" spans="1:5" ht="15.75" x14ac:dyDescent="0.25">
      <c r="A53" s="19"/>
      <c r="B53" s="23" t="s">
        <v>7</v>
      </c>
      <c r="C53" s="19"/>
      <c r="D53" s="19"/>
      <c r="E53" s="4"/>
    </row>
    <row r="54" spans="1:5" ht="15.75" x14ac:dyDescent="0.25">
      <c r="A54" s="19"/>
      <c r="B54" s="19"/>
      <c r="C54" s="19"/>
      <c r="D54" s="19" t="s">
        <v>26</v>
      </c>
      <c r="E54" s="8">
        <v>0</v>
      </c>
    </row>
    <row r="55" spans="1:5" ht="15.75" x14ac:dyDescent="0.25">
      <c r="A55" s="19"/>
      <c r="B55" s="19"/>
      <c r="C55" s="19"/>
      <c r="D55" s="19" t="s">
        <v>25</v>
      </c>
      <c r="E55" s="47">
        <v>484166.16</v>
      </c>
    </row>
    <row r="56" spans="1:5" ht="15.75" x14ac:dyDescent="0.25">
      <c r="A56" s="19"/>
      <c r="B56" s="19"/>
      <c r="C56" s="31"/>
      <c r="D56" s="19" t="s">
        <v>2</v>
      </c>
      <c r="E56" s="33">
        <v>0</v>
      </c>
    </row>
    <row r="57" spans="1:5" ht="15.75" x14ac:dyDescent="0.25">
      <c r="A57" s="19"/>
      <c r="B57" s="23" t="s">
        <v>6</v>
      </c>
      <c r="C57" s="19"/>
      <c r="D57" s="19"/>
      <c r="E57" s="11"/>
    </row>
    <row r="58" spans="1:5" ht="15.75" x14ac:dyDescent="0.25">
      <c r="A58" s="19"/>
      <c r="B58" s="19"/>
      <c r="C58" s="19"/>
      <c r="D58" s="19" t="s">
        <v>26</v>
      </c>
      <c r="E58" s="47">
        <v>4242942.93</v>
      </c>
    </row>
    <row r="59" spans="1:5" ht="15.75" x14ac:dyDescent="0.25">
      <c r="A59" s="19"/>
      <c r="B59" s="19"/>
      <c r="C59" s="19"/>
      <c r="D59" s="19" t="s">
        <v>25</v>
      </c>
      <c r="E59" s="47">
        <v>223615.35999999999</v>
      </c>
    </row>
    <row r="60" spans="1:5" ht="15.75" x14ac:dyDescent="0.25">
      <c r="A60" s="19"/>
      <c r="B60" s="19"/>
      <c r="C60" s="19"/>
      <c r="D60" s="19" t="s">
        <v>2</v>
      </c>
      <c r="E60" s="30">
        <v>0</v>
      </c>
    </row>
    <row r="61" spans="1:5" ht="15.75" x14ac:dyDescent="0.25">
      <c r="A61" s="19"/>
      <c r="B61" s="23" t="s">
        <v>5</v>
      </c>
      <c r="C61" s="19"/>
      <c r="D61" s="19"/>
      <c r="E61" s="11"/>
    </row>
    <row r="62" spans="1:5" ht="15.75" x14ac:dyDescent="0.25">
      <c r="A62" s="19"/>
      <c r="B62" s="19"/>
      <c r="C62" s="19"/>
      <c r="D62" s="19" t="s">
        <v>26</v>
      </c>
      <c r="E62" s="47">
        <v>9214800.3399999999</v>
      </c>
    </row>
    <row r="63" spans="1:5" ht="15.75" x14ac:dyDescent="0.25">
      <c r="A63" s="19"/>
      <c r="B63" s="23"/>
      <c r="C63" s="19"/>
      <c r="D63" s="19" t="s">
        <v>25</v>
      </c>
      <c r="E63" s="49">
        <v>59847270.399999999</v>
      </c>
    </row>
    <row r="64" spans="1:5" ht="15.75" x14ac:dyDescent="0.25">
      <c r="A64" s="19"/>
      <c r="B64" s="19"/>
      <c r="C64" s="19"/>
      <c r="D64" s="19" t="s">
        <v>2</v>
      </c>
      <c r="E64" s="47">
        <v>2182456</v>
      </c>
    </row>
    <row r="65" spans="1:5" ht="15.75" x14ac:dyDescent="0.25">
      <c r="A65" s="19"/>
      <c r="B65" s="23" t="s">
        <v>4</v>
      </c>
      <c r="C65" s="19"/>
      <c r="D65" s="19"/>
      <c r="E65" s="4"/>
    </row>
    <row r="66" spans="1:5" ht="15.75" x14ac:dyDescent="0.25">
      <c r="A66" s="19"/>
      <c r="B66" s="19"/>
      <c r="C66" s="19"/>
      <c r="D66" s="19" t="s">
        <v>26</v>
      </c>
      <c r="E66" s="47">
        <v>31731354.02</v>
      </c>
    </row>
    <row r="67" spans="1:5" ht="15.75" x14ac:dyDescent="0.25">
      <c r="A67" s="19"/>
      <c r="B67" s="19"/>
      <c r="C67" s="19"/>
      <c r="D67" s="19" t="s">
        <v>25</v>
      </c>
      <c r="E67" s="47">
        <v>9536892.6099999994</v>
      </c>
    </row>
    <row r="68" spans="1:5" ht="15.75" x14ac:dyDescent="0.25">
      <c r="A68" s="19"/>
      <c r="B68" s="19"/>
      <c r="C68" s="19"/>
      <c r="D68" s="19" t="s">
        <v>2</v>
      </c>
      <c r="E68" s="47">
        <v>258190</v>
      </c>
    </row>
    <row r="69" spans="1:5" ht="15.75" x14ac:dyDescent="0.25">
      <c r="A69" s="19"/>
      <c r="B69" s="23" t="s">
        <v>27</v>
      </c>
      <c r="C69" s="19"/>
      <c r="D69" s="19"/>
      <c r="E69" s="3"/>
    </row>
    <row r="70" spans="1:5" ht="15.75" x14ac:dyDescent="0.25">
      <c r="A70" s="19"/>
      <c r="B70" s="19"/>
      <c r="C70" s="19"/>
      <c r="D70" s="19" t="s">
        <v>26</v>
      </c>
      <c r="E70" s="5">
        <v>0</v>
      </c>
    </row>
    <row r="71" spans="1:5" ht="15.75" x14ac:dyDescent="0.25">
      <c r="A71" s="19"/>
      <c r="B71" s="19"/>
      <c r="C71" s="19"/>
      <c r="D71" s="19" t="s">
        <v>25</v>
      </c>
      <c r="E71" s="5">
        <v>0</v>
      </c>
    </row>
    <row r="72" spans="1:5" ht="15.75" x14ac:dyDescent="0.25">
      <c r="A72" s="19"/>
      <c r="B72" s="19"/>
      <c r="C72" s="19"/>
      <c r="D72" s="19" t="s">
        <v>2</v>
      </c>
      <c r="E72" s="10">
        <v>0</v>
      </c>
    </row>
    <row r="73" spans="1:5" ht="15.75" x14ac:dyDescent="0.25">
      <c r="A73" s="19"/>
      <c r="B73" s="23" t="s">
        <v>24</v>
      </c>
      <c r="C73" s="19"/>
      <c r="D73" s="19"/>
      <c r="E73" s="3"/>
    </row>
    <row r="74" spans="1:5" ht="15.75" x14ac:dyDescent="0.25">
      <c r="A74" s="19"/>
      <c r="B74" s="19"/>
      <c r="C74" s="19" t="s">
        <v>23</v>
      </c>
      <c r="D74" s="19"/>
      <c r="E74" s="5"/>
    </row>
    <row r="75" spans="1:5" ht="15.75" x14ac:dyDescent="0.25">
      <c r="A75" s="19"/>
      <c r="B75" s="19"/>
      <c r="C75" s="19"/>
      <c r="D75" s="19" t="s">
        <v>22</v>
      </c>
      <c r="E75" s="27">
        <v>0</v>
      </c>
    </row>
    <row r="76" spans="1:5" ht="15.75" x14ac:dyDescent="0.25">
      <c r="A76" s="19"/>
      <c r="B76" s="19"/>
      <c r="C76" s="19"/>
      <c r="D76" s="19" t="s">
        <v>21</v>
      </c>
      <c r="E76" s="44">
        <v>0</v>
      </c>
    </row>
    <row r="77" spans="1:5" ht="15.75" x14ac:dyDescent="0.25">
      <c r="A77" s="19"/>
      <c r="B77" s="19"/>
      <c r="C77" s="34" t="s">
        <v>20</v>
      </c>
      <c r="D77" s="19"/>
      <c r="E77" s="5"/>
    </row>
    <row r="78" spans="1:5" ht="15.75" x14ac:dyDescent="0.25">
      <c r="A78" s="19"/>
      <c r="B78" s="19"/>
      <c r="C78" s="19"/>
      <c r="D78" s="19" t="s">
        <v>14</v>
      </c>
      <c r="E78" s="47">
        <v>11398316.960000001</v>
      </c>
    </row>
    <row r="79" spans="1:5" ht="15.75" x14ac:dyDescent="0.25">
      <c r="A79" s="19"/>
      <c r="B79" s="19"/>
      <c r="C79" s="19"/>
      <c r="D79" s="19" t="s">
        <v>13</v>
      </c>
      <c r="E79" s="47">
        <v>7896132</v>
      </c>
    </row>
    <row r="80" spans="1:5" ht="15.75" x14ac:dyDescent="0.25">
      <c r="A80" s="19"/>
      <c r="B80" s="19"/>
      <c r="C80" s="19" t="s">
        <v>19</v>
      </c>
      <c r="D80" s="19"/>
      <c r="E80" s="6"/>
    </row>
    <row r="81" spans="1:9" ht="15.75" x14ac:dyDescent="0.25">
      <c r="A81" s="19"/>
      <c r="B81" s="19"/>
      <c r="C81" s="19"/>
      <c r="D81" s="34" t="s">
        <v>14</v>
      </c>
      <c r="E81" s="47">
        <v>1440000</v>
      </c>
      <c r="F81" s="36"/>
    </row>
    <row r="82" spans="1:9" ht="15.75" x14ac:dyDescent="0.25">
      <c r="A82" s="19"/>
      <c r="B82" s="19"/>
      <c r="C82" s="19"/>
      <c r="D82" s="34" t="s">
        <v>13</v>
      </c>
      <c r="E82" s="47">
        <v>33046309.120000001</v>
      </c>
    </row>
    <row r="83" spans="1:9" ht="15.75" x14ac:dyDescent="0.25">
      <c r="A83" s="19"/>
      <c r="B83" s="19"/>
      <c r="C83" s="19" t="s">
        <v>18</v>
      </c>
      <c r="D83" s="19"/>
    </row>
    <row r="84" spans="1:9" ht="15.75" x14ac:dyDescent="0.25">
      <c r="A84" s="19"/>
      <c r="B84" s="19"/>
      <c r="C84" s="19"/>
      <c r="D84" s="19" t="s">
        <v>14</v>
      </c>
      <c r="E84" s="9">
        <v>0</v>
      </c>
    </row>
    <row r="85" spans="1:9" ht="15.75" x14ac:dyDescent="0.25">
      <c r="A85" s="19"/>
      <c r="B85" s="19"/>
      <c r="C85" s="19"/>
      <c r="D85" s="19" t="s">
        <v>13</v>
      </c>
      <c r="E85" s="9">
        <v>0</v>
      </c>
    </row>
    <row r="86" spans="1:9" ht="15.75" x14ac:dyDescent="0.25">
      <c r="A86" s="19"/>
      <c r="B86" s="19"/>
      <c r="C86" s="19" t="s">
        <v>17</v>
      </c>
      <c r="D86" s="19"/>
      <c r="E86" s="5"/>
    </row>
    <row r="87" spans="1:9" ht="15.75" x14ac:dyDescent="0.25">
      <c r="A87" s="19"/>
      <c r="B87" s="19"/>
      <c r="C87" s="19"/>
      <c r="D87" s="19" t="s">
        <v>14</v>
      </c>
      <c r="E87" s="47">
        <v>16105894</v>
      </c>
    </row>
    <row r="88" spans="1:9" ht="15.75" x14ac:dyDescent="0.25">
      <c r="A88" s="19"/>
      <c r="B88" s="19"/>
      <c r="C88" s="19"/>
      <c r="D88" s="19" t="s">
        <v>13</v>
      </c>
      <c r="E88" s="8">
        <v>0</v>
      </c>
    </row>
    <row r="89" spans="1:9" ht="15.75" x14ac:dyDescent="0.25">
      <c r="A89" s="19"/>
      <c r="B89" s="19"/>
      <c r="C89" s="19" t="s">
        <v>16</v>
      </c>
      <c r="D89" s="19"/>
      <c r="E89" s="5"/>
    </row>
    <row r="90" spans="1:9" ht="15.75" x14ac:dyDescent="0.25">
      <c r="A90" s="19"/>
      <c r="B90" s="19"/>
      <c r="C90" s="19"/>
      <c r="D90" s="19" t="s">
        <v>15</v>
      </c>
      <c r="E90" s="47">
        <v>8208888.3399999999</v>
      </c>
    </row>
    <row r="91" spans="1:9" ht="15.75" x14ac:dyDescent="0.25">
      <c r="A91" s="19"/>
      <c r="B91" s="19"/>
      <c r="C91" s="19"/>
      <c r="D91" s="19" t="s">
        <v>14</v>
      </c>
      <c r="E91" s="47">
        <v>11375682.939999999</v>
      </c>
    </row>
    <row r="92" spans="1:9" ht="15.75" x14ac:dyDescent="0.25">
      <c r="A92" s="19"/>
      <c r="B92" s="19"/>
      <c r="C92" s="19"/>
      <c r="D92" s="19" t="s">
        <v>13</v>
      </c>
      <c r="E92" s="47">
        <v>1559059</v>
      </c>
    </row>
    <row r="93" spans="1:9" ht="15.75" x14ac:dyDescent="0.25">
      <c r="A93" s="23" t="s">
        <v>12</v>
      </c>
      <c r="D93" s="19"/>
      <c r="E93" s="7">
        <f>SUM(E41:E92)</f>
        <v>502608195.84999996</v>
      </c>
    </row>
    <row r="94" spans="1:9" ht="15.75" x14ac:dyDescent="0.25">
      <c r="A94" s="23" t="s">
        <v>11</v>
      </c>
      <c r="B94" s="19"/>
      <c r="C94" s="23"/>
      <c r="D94" s="34"/>
      <c r="E94" s="5"/>
    </row>
    <row r="95" spans="1:9" ht="15.75" x14ac:dyDescent="0.25">
      <c r="A95" s="19"/>
      <c r="B95" s="23" t="s">
        <v>10</v>
      </c>
      <c r="C95" s="19"/>
      <c r="D95" s="19"/>
      <c r="E95" s="6"/>
      <c r="H95" s="37"/>
      <c r="I95" s="24"/>
    </row>
    <row r="96" spans="1:9" ht="15.75" x14ac:dyDescent="0.25">
      <c r="A96" s="19"/>
      <c r="B96" s="19"/>
      <c r="C96" s="19"/>
      <c r="D96" s="19" t="s">
        <v>2</v>
      </c>
      <c r="E96" s="47">
        <v>4460669.8</v>
      </c>
      <c r="F96" s="37"/>
      <c r="G96" s="19"/>
      <c r="I96" s="24"/>
    </row>
    <row r="97" spans="1:9" ht="15.75" x14ac:dyDescent="0.25">
      <c r="A97" s="19"/>
      <c r="B97" s="23" t="s">
        <v>9</v>
      </c>
      <c r="C97" s="19"/>
      <c r="D97" s="19"/>
      <c r="E97" s="5"/>
      <c r="F97" s="37"/>
      <c r="G97" s="19"/>
      <c r="H97" s="37"/>
      <c r="I97" s="24"/>
    </row>
    <row r="98" spans="1:9" ht="15.75" x14ac:dyDescent="0.25">
      <c r="B98" s="19"/>
      <c r="C98" s="19"/>
      <c r="D98" s="19" t="s">
        <v>2</v>
      </c>
      <c r="E98" s="27">
        <v>0</v>
      </c>
    </row>
    <row r="99" spans="1:9" ht="15.75" customHeight="1" x14ac:dyDescent="0.25">
      <c r="B99" s="23" t="s">
        <v>8</v>
      </c>
      <c r="C99" s="19"/>
      <c r="D99" s="19"/>
      <c r="E99" s="3"/>
    </row>
    <row r="100" spans="1:9" ht="15.75" customHeight="1" x14ac:dyDescent="0.25">
      <c r="B100" s="19"/>
      <c r="C100" s="19"/>
      <c r="D100" s="19" t="s">
        <v>2</v>
      </c>
      <c r="E100" s="47">
        <v>29990</v>
      </c>
    </row>
    <row r="101" spans="1:9" ht="15.75" customHeight="1" x14ac:dyDescent="0.25">
      <c r="B101" s="23" t="s">
        <v>7</v>
      </c>
      <c r="C101" s="19"/>
      <c r="D101" s="19"/>
      <c r="E101" s="3"/>
    </row>
    <row r="102" spans="1:9" ht="15.75" x14ac:dyDescent="0.25">
      <c r="B102" s="19"/>
      <c r="C102" s="31"/>
      <c r="D102" s="19" t="s">
        <v>2</v>
      </c>
      <c r="E102" s="4">
        <v>0</v>
      </c>
    </row>
    <row r="103" spans="1:9" ht="15.75" x14ac:dyDescent="0.25">
      <c r="B103" s="23" t="s">
        <v>6</v>
      </c>
      <c r="C103" s="19"/>
      <c r="D103" s="19"/>
      <c r="E103" s="3"/>
    </row>
    <row r="104" spans="1:9" ht="15.75" x14ac:dyDescent="0.25">
      <c r="B104" s="19"/>
      <c r="C104" s="19"/>
      <c r="D104" s="19" t="s">
        <v>2</v>
      </c>
      <c r="E104" s="30">
        <v>0</v>
      </c>
    </row>
    <row r="105" spans="1:9" ht="15.75" x14ac:dyDescent="0.25">
      <c r="B105" s="23" t="s">
        <v>5</v>
      </c>
      <c r="C105" s="19"/>
      <c r="D105" s="19"/>
    </row>
    <row r="106" spans="1:9" ht="15.75" x14ac:dyDescent="0.25">
      <c r="B106" s="19"/>
      <c r="C106" s="19"/>
      <c r="D106" s="19" t="s">
        <v>2</v>
      </c>
      <c r="E106" s="47">
        <v>10841085.390000001</v>
      </c>
    </row>
    <row r="107" spans="1:9" ht="15.75" x14ac:dyDescent="0.25">
      <c r="B107" s="23" t="s">
        <v>4</v>
      </c>
      <c r="C107" s="19"/>
      <c r="D107" s="19"/>
      <c r="E107" s="3"/>
    </row>
    <row r="108" spans="1:9" ht="15.75" x14ac:dyDescent="0.25">
      <c r="B108" s="19"/>
      <c r="C108" s="19"/>
      <c r="D108" s="19" t="s">
        <v>2</v>
      </c>
      <c r="E108" s="47">
        <v>13062329.01</v>
      </c>
    </row>
    <row r="109" spans="1:9" ht="15.75" x14ac:dyDescent="0.25">
      <c r="A109" s="23"/>
      <c r="B109" s="23" t="s">
        <v>3</v>
      </c>
      <c r="C109" s="19"/>
      <c r="D109" s="19"/>
      <c r="E109" s="3"/>
      <c r="F109" s="47"/>
    </row>
    <row r="110" spans="1:9" ht="15.75" x14ac:dyDescent="0.25">
      <c r="B110" s="19"/>
      <c r="C110" s="19"/>
      <c r="D110" s="19" t="s">
        <v>2</v>
      </c>
      <c r="E110" s="8">
        <v>77004271.689999998</v>
      </c>
      <c r="F110" s="47"/>
    </row>
    <row r="111" spans="1:9" ht="15.75" x14ac:dyDescent="0.25">
      <c r="A111" s="23" t="s">
        <v>1</v>
      </c>
      <c r="E111" s="2">
        <f>SUM(E96,E98,E100,E102,E104,E106,E108,E110)</f>
        <v>105398345.89</v>
      </c>
      <c r="F111" s="47"/>
    </row>
    <row r="112" spans="1:9" ht="30" customHeight="1" x14ac:dyDescent="0.35">
      <c r="A112" s="40" t="s">
        <v>0</v>
      </c>
      <c r="B112" s="41"/>
      <c r="C112" s="41"/>
      <c r="D112" s="41"/>
      <c r="E112" s="1">
        <f>SUM(E93,E111)</f>
        <v>608006541.74000001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8C071-D8FE-4F18-9F82-EAE4C26B51CF}">
  <dimension ref="A1:I112"/>
  <sheetViews>
    <sheetView topLeftCell="A4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style="8" customWidth="1"/>
    <col min="4" max="4" width="50.7109375" style="8" customWidth="1"/>
    <col min="5" max="5" width="30.7109375" style="8" customWidth="1"/>
    <col min="6" max="9" width="20.7109375" style="8" customWidth="1"/>
    <col min="10" max="16384" width="9.140625" style="8"/>
  </cols>
  <sheetData>
    <row r="1" spans="1:9" ht="15.75" x14ac:dyDescent="0.25">
      <c r="A1" s="17" t="s">
        <v>80</v>
      </c>
      <c r="B1" s="17"/>
      <c r="C1" s="17"/>
      <c r="D1" s="17"/>
      <c r="E1" s="17"/>
      <c r="F1" s="17"/>
      <c r="G1" s="17"/>
      <c r="H1" s="17"/>
      <c r="I1" s="17"/>
    </row>
    <row r="2" spans="1:9" ht="15.75" x14ac:dyDescent="0.25">
      <c r="A2" s="18" t="s">
        <v>63</v>
      </c>
      <c r="B2" s="18"/>
      <c r="C2" s="18"/>
      <c r="D2" s="18"/>
      <c r="E2" s="18"/>
      <c r="F2" s="18"/>
      <c r="G2" s="18"/>
      <c r="H2" s="18"/>
      <c r="I2" s="18"/>
    </row>
    <row r="3" spans="1:9" ht="15.75" x14ac:dyDescent="0.25">
      <c r="A3" s="17" t="s">
        <v>62</v>
      </c>
      <c r="B3" s="17"/>
      <c r="C3" s="17"/>
      <c r="D3" s="17"/>
      <c r="E3" s="17"/>
      <c r="F3" s="17"/>
      <c r="G3" s="17"/>
      <c r="H3" s="17"/>
      <c r="I3" s="17"/>
    </row>
    <row r="4" spans="1:9" ht="15.75" x14ac:dyDescent="0.25">
      <c r="A4" s="17"/>
      <c r="B4" s="17"/>
      <c r="C4" s="17"/>
      <c r="D4" s="17"/>
      <c r="E4" s="17"/>
      <c r="F4" s="17"/>
      <c r="G4" s="17"/>
      <c r="H4" s="17"/>
      <c r="I4" s="17"/>
    </row>
    <row r="5" spans="1:9" ht="15.75" x14ac:dyDescent="0.25">
      <c r="A5" s="19"/>
      <c r="B5" s="19"/>
      <c r="C5" s="19"/>
      <c r="D5" s="19"/>
      <c r="E5" s="20"/>
      <c r="F5" s="20"/>
      <c r="G5" s="20"/>
      <c r="H5" s="16"/>
      <c r="I5" s="16"/>
    </row>
    <row r="6" spans="1:9" ht="15.75" customHeight="1" x14ac:dyDescent="0.25">
      <c r="A6" s="17" t="s">
        <v>61</v>
      </c>
      <c r="B6" s="17"/>
      <c r="C6" s="17"/>
      <c r="D6" s="17"/>
      <c r="E6" s="21" t="s">
        <v>60</v>
      </c>
    </row>
    <row r="7" spans="1:9" ht="15" customHeight="1" x14ac:dyDescent="0.25">
      <c r="A7" s="17"/>
      <c r="B7" s="17"/>
      <c r="C7" s="17"/>
      <c r="D7" s="17"/>
      <c r="E7" s="22"/>
    </row>
    <row r="8" spans="1:9" ht="15.75" x14ac:dyDescent="0.25">
      <c r="A8" s="23" t="s">
        <v>59</v>
      </c>
      <c r="B8" s="19"/>
      <c r="C8" s="19"/>
      <c r="D8" s="19"/>
      <c r="E8" s="24"/>
    </row>
    <row r="9" spans="1:9" ht="15.75" x14ac:dyDescent="0.25">
      <c r="A9" s="19"/>
      <c r="B9" s="19" t="s">
        <v>58</v>
      </c>
      <c r="C9" s="19"/>
      <c r="D9" s="19"/>
      <c r="E9" s="24"/>
    </row>
    <row r="10" spans="1:9" ht="15.75" x14ac:dyDescent="0.25">
      <c r="A10" s="19"/>
      <c r="B10" s="19"/>
      <c r="C10" s="19" t="s">
        <v>57</v>
      </c>
      <c r="D10" s="19"/>
    </row>
    <row r="11" spans="1:9" ht="15.75" customHeight="1" x14ac:dyDescent="0.25">
      <c r="A11" s="19"/>
      <c r="B11" s="19"/>
      <c r="C11" s="19"/>
      <c r="D11" s="19" t="s">
        <v>56</v>
      </c>
      <c r="E11" s="8">
        <v>12662269.550000001</v>
      </c>
    </row>
    <row r="12" spans="1:9" ht="15.75" x14ac:dyDescent="0.25">
      <c r="A12" s="19"/>
      <c r="B12" s="19"/>
      <c r="C12" s="19"/>
      <c r="D12" s="19" t="s">
        <v>55</v>
      </c>
      <c r="E12" s="8">
        <v>9048281.9499999993</v>
      </c>
    </row>
    <row r="13" spans="1:9" ht="15.75" x14ac:dyDescent="0.25">
      <c r="A13" s="19"/>
      <c r="B13" s="19"/>
      <c r="C13" s="19"/>
      <c r="D13" s="19" t="s">
        <v>54</v>
      </c>
      <c r="E13" s="8">
        <v>1258148.95</v>
      </c>
    </row>
    <row r="14" spans="1:9" ht="15.75" x14ac:dyDescent="0.25">
      <c r="A14" s="19"/>
      <c r="B14" s="19"/>
      <c r="C14" s="19" t="s">
        <v>53</v>
      </c>
      <c r="D14" s="19"/>
      <c r="E14" s="13">
        <f>SUM(E11:E13)</f>
        <v>22968700.449999999</v>
      </c>
    </row>
    <row r="15" spans="1:9" ht="15.75" x14ac:dyDescent="0.25">
      <c r="A15" s="19"/>
      <c r="B15" s="19"/>
      <c r="C15" s="19" t="s">
        <v>52</v>
      </c>
      <c r="D15" s="19"/>
      <c r="E15" s="15"/>
    </row>
    <row r="16" spans="1:9" ht="15.75" x14ac:dyDescent="0.25">
      <c r="A16" s="19"/>
      <c r="B16" s="19"/>
      <c r="C16" s="19"/>
      <c r="D16" s="19" t="s">
        <v>51</v>
      </c>
      <c r="E16" s="8">
        <v>4473761.4000000004</v>
      </c>
    </row>
    <row r="17" spans="1:5" ht="15.75" x14ac:dyDescent="0.25">
      <c r="A17" s="19"/>
      <c r="B17" s="19"/>
      <c r="C17" s="19"/>
      <c r="D17" s="19" t="s">
        <v>50</v>
      </c>
      <c r="E17" s="8">
        <v>15617864.470000001</v>
      </c>
    </row>
    <row r="18" spans="1:5" ht="15.75" x14ac:dyDescent="0.25">
      <c r="A18" s="19"/>
      <c r="B18" s="19"/>
      <c r="C18" s="26"/>
      <c r="D18" s="19" t="s">
        <v>49</v>
      </c>
      <c r="E18" s="8">
        <v>889354.95</v>
      </c>
    </row>
    <row r="19" spans="1:5" ht="15.75" x14ac:dyDescent="0.25">
      <c r="A19" s="19"/>
      <c r="B19" s="19"/>
      <c r="C19" s="19" t="s">
        <v>48</v>
      </c>
      <c r="D19" s="19"/>
      <c r="E19" s="13">
        <f>SUM(E16:E18)</f>
        <v>20980980.82</v>
      </c>
    </row>
    <row r="20" spans="1:5" ht="15.75" x14ac:dyDescent="0.25">
      <c r="A20" s="19"/>
      <c r="B20" s="19" t="s">
        <v>47</v>
      </c>
      <c r="C20" s="19"/>
      <c r="D20" s="19"/>
      <c r="E20" s="3"/>
    </row>
    <row r="21" spans="1:5" ht="15.75" x14ac:dyDescent="0.25">
      <c r="A21" s="19"/>
      <c r="B21" s="19"/>
      <c r="C21" s="19" t="s">
        <v>46</v>
      </c>
      <c r="D21" s="19"/>
      <c r="E21" s="8">
        <v>497640527</v>
      </c>
    </row>
    <row r="22" spans="1:5" ht="15.75" x14ac:dyDescent="0.25">
      <c r="A22" s="19"/>
      <c r="B22" s="19"/>
      <c r="C22" s="19" t="s">
        <v>45</v>
      </c>
      <c r="D22" s="19"/>
      <c r="E22" s="8">
        <v>0</v>
      </c>
    </row>
    <row r="23" spans="1:5" ht="15.75" x14ac:dyDescent="0.25">
      <c r="A23" s="19"/>
      <c r="B23" s="19"/>
      <c r="C23" s="19" t="s">
        <v>44</v>
      </c>
      <c r="D23" s="19"/>
      <c r="E23" s="6"/>
    </row>
    <row r="24" spans="1:5" ht="15.75" x14ac:dyDescent="0.25">
      <c r="A24" s="19"/>
      <c r="B24" s="19"/>
      <c r="C24" s="19"/>
      <c r="D24" s="19" t="s">
        <v>43</v>
      </c>
      <c r="E24" s="28">
        <v>0</v>
      </c>
    </row>
    <row r="25" spans="1:5" ht="15.75" x14ac:dyDescent="0.25">
      <c r="A25" s="19"/>
      <c r="B25" s="19"/>
      <c r="C25" s="19"/>
      <c r="D25" s="19" t="s">
        <v>42</v>
      </c>
      <c r="E25" s="5">
        <v>0</v>
      </c>
    </row>
    <row r="26" spans="1:5" ht="15.75" x14ac:dyDescent="0.25">
      <c r="A26" s="19"/>
      <c r="B26" s="19"/>
      <c r="C26" s="19"/>
      <c r="D26" s="19" t="s">
        <v>41</v>
      </c>
      <c r="E26" s="27">
        <v>0</v>
      </c>
    </row>
    <row r="27" spans="1:5" ht="15.75" x14ac:dyDescent="0.25">
      <c r="A27" s="19"/>
      <c r="B27" s="19"/>
      <c r="C27" s="19"/>
      <c r="D27" s="19" t="s">
        <v>40</v>
      </c>
      <c r="E27" s="28">
        <v>0</v>
      </c>
    </row>
    <row r="28" spans="1:5" ht="15.75" x14ac:dyDescent="0.25">
      <c r="A28" s="19"/>
      <c r="B28" s="19"/>
      <c r="C28" s="19" t="s">
        <v>39</v>
      </c>
      <c r="D28" s="19"/>
      <c r="E28" s="14"/>
    </row>
    <row r="29" spans="1:5" ht="15.75" x14ac:dyDescent="0.25">
      <c r="A29" s="19"/>
      <c r="B29" s="19"/>
      <c r="C29" s="19"/>
      <c r="D29" s="19" t="s">
        <v>38</v>
      </c>
      <c r="E29" s="8">
        <v>0</v>
      </c>
    </row>
    <row r="30" spans="1:5" ht="15.75" x14ac:dyDescent="0.25">
      <c r="A30" s="19"/>
      <c r="B30" s="19"/>
      <c r="C30" s="19"/>
      <c r="D30" s="19" t="s">
        <v>37</v>
      </c>
      <c r="E30" s="28">
        <v>0</v>
      </c>
    </row>
    <row r="31" spans="1:5" ht="15.75" x14ac:dyDescent="0.25">
      <c r="A31" s="19"/>
      <c r="B31" s="19"/>
      <c r="C31" s="19" t="s">
        <v>36</v>
      </c>
      <c r="D31" s="19"/>
      <c r="E31" s="29">
        <v>0</v>
      </c>
    </row>
    <row r="32" spans="1:5" ht="15.75" x14ac:dyDescent="0.25">
      <c r="A32" s="19"/>
      <c r="B32" s="19"/>
      <c r="C32" s="19" t="s">
        <v>35</v>
      </c>
      <c r="D32" s="19"/>
      <c r="E32" s="3"/>
    </row>
    <row r="33" spans="1:5" ht="15.75" x14ac:dyDescent="0.25">
      <c r="A33" s="19"/>
      <c r="B33" s="19"/>
      <c r="C33" s="19"/>
      <c r="D33" s="19" t="s">
        <v>34</v>
      </c>
      <c r="E33" s="30">
        <v>0</v>
      </c>
    </row>
    <row r="34" spans="1:5" ht="15.75" x14ac:dyDescent="0.25">
      <c r="A34" s="19"/>
      <c r="B34" s="19"/>
      <c r="C34" s="19"/>
      <c r="D34" s="19" t="s">
        <v>33</v>
      </c>
      <c r="E34" s="8">
        <v>0</v>
      </c>
    </row>
    <row r="35" spans="1:5" ht="15.75" x14ac:dyDescent="0.25">
      <c r="A35" s="19"/>
      <c r="B35" s="19"/>
      <c r="C35" s="19"/>
      <c r="D35" s="19" t="s">
        <v>32</v>
      </c>
      <c r="E35" s="4">
        <v>0</v>
      </c>
    </row>
    <row r="36" spans="1:5" ht="15.75" x14ac:dyDescent="0.25">
      <c r="A36" s="19"/>
      <c r="B36" s="19" t="s">
        <v>31</v>
      </c>
      <c r="C36" s="19"/>
      <c r="D36" s="19"/>
      <c r="E36" s="29">
        <v>0</v>
      </c>
    </row>
    <row r="37" spans="1:5" ht="15.75" x14ac:dyDescent="0.25">
      <c r="A37" s="19"/>
      <c r="B37" s="23" t="s">
        <v>30</v>
      </c>
      <c r="C37" s="19"/>
      <c r="D37" s="19"/>
      <c r="E37" s="13">
        <f>SUM(E14,E19,E21:E36)</f>
        <v>541590208.26999998</v>
      </c>
    </row>
    <row r="38" spans="1:5" ht="15.75" x14ac:dyDescent="0.25">
      <c r="A38" s="19"/>
      <c r="B38" s="23"/>
      <c r="C38" s="19"/>
      <c r="D38" s="19"/>
      <c r="E38" s="12"/>
    </row>
    <row r="39" spans="1:5" ht="15.75" x14ac:dyDescent="0.25">
      <c r="A39" s="23" t="s">
        <v>29</v>
      </c>
      <c r="B39" s="23"/>
      <c r="C39" s="19"/>
      <c r="D39" s="19"/>
      <c r="E39" s="5"/>
    </row>
    <row r="40" spans="1:5" ht="15.75" x14ac:dyDescent="0.25">
      <c r="A40" s="23" t="s">
        <v>28</v>
      </c>
      <c r="B40" s="19"/>
      <c r="C40" s="19"/>
      <c r="D40" s="19"/>
      <c r="E40" s="5"/>
    </row>
    <row r="41" spans="1:5" ht="15.75" x14ac:dyDescent="0.25">
      <c r="A41" s="19"/>
      <c r="B41" s="23" t="s">
        <v>10</v>
      </c>
      <c r="C41" s="19"/>
      <c r="D41" s="19"/>
      <c r="E41" s="3"/>
    </row>
    <row r="42" spans="1:5" ht="15.75" x14ac:dyDescent="0.25">
      <c r="A42" s="19"/>
      <c r="B42" s="19"/>
      <c r="C42" s="19"/>
      <c r="D42" s="19" t="s">
        <v>26</v>
      </c>
      <c r="E42" s="8">
        <v>90069814.370000005</v>
      </c>
    </row>
    <row r="43" spans="1:5" ht="15.75" x14ac:dyDescent="0.25">
      <c r="A43" s="19"/>
      <c r="B43" s="19"/>
      <c r="C43" s="19"/>
      <c r="D43" s="19" t="s">
        <v>25</v>
      </c>
      <c r="E43" s="8">
        <v>130983180.53</v>
      </c>
    </row>
    <row r="44" spans="1:5" ht="15.75" x14ac:dyDescent="0.25">
      <c r="A44" s="19"/>
      <c r="B44" s="19"/>
      <c r="C44" s="19"/>
      <c r="D44" s="19" t="s">
        <v>2</v>
      </c>
      <c r="E44" s="8">
        <v>6340264</v>
      </c>
    </row>
    <row r="45" spans="1:5" ht="15.75" x14ac:dyDescent="0.25">
      <c r="A45" s="19"/>
      <c r="B45" s="23" t="s">
        <v>9</v>
      </c>
      <c r="C45" s="19"/>
      <c r="D45" s="19"/>
      <c r="E45" s="3"/>
    </row>
    <row r="46" spans="1:5" ht="15.75" x14ac:dyDescent="0.25">
      <c r="A46" s="19"/>
      <c r="B46" s="19"/>
      <c r="C46" s="31"/>
      <c r="D46" s="19" t="s">
        <v>26</v>
      </c>
      <c r="E46" s="8">
        <v>472434.95</v>
      </c>
    </row>
    <row r="47" spans="1:5" ht="15.75" x14ac:dyDescent="0.25">
      <c r="A47" s="19"/>
      <c r="B47" s="19"/>
      <c r="C47" s="19"/>
      <c r="D47" s="19" t="s">
        <v>25</v>
      </c>
      <c r="E47" s="8">
        <v>2054853.58</v>
      </c>
    </row>
    <row r="48" spans="1:5" ht="15.75" x14ac:dyDescent="0.25">
      <c r="A48" s="19"/>
      <c r="B48" s="19"/>
      <c r="C48" s="19"/>
      <c r="D48" s="19" t="s">
        <v>2</v>
      </c>
      <c r="E48" s="8">
        <v>297742</v>
      </c>
    </row>
    <row r="49" spans="1:5" ht="15.75" x14ac:dyDescent="0.25">
      <c r="A49" s="19"/>
      <c r="B49" s="23" t="s">
        <v>8</v>
      </c>
      <c r="C49" s="19"/>
      <c r="D49" s="19"/>
      <c r="E49" s="4"/>
    </row>
    <row r="50" spans="1:5" ht="15.75" x14ac:dyDescent="0.25">
      <c r="A50" s="32"/>
      <c r="B50" s="32"/>
      <c r="C50" s="32"/>
      <c r="D50" s="19" t="s">
        <v>26</v>
      </c>
      <c r="E50" s="8">
        <v>27576033.469999999</v>
      </c>
    </row>
    <row r="51" spans="1:5" ht="15.75" x14ac:dyDescent="0.25">
      <c r="A51" s="19"/>
      <c r="B51" s="19"/>
      <c r="C51" s="19"/>
      <c r="D51" s="19" t="s">
        <v>25</v>
      </c>
      <c r="E51" s="8">
        <v>8814555.2100000009</v>
      </c>
    </row>
    <row r="52" spans="1:5" ht="15.75" x14ac:dyDescent="0.25">
      <c r="A52" s="19"/>
      <c r="B52" s="19"/>
      <c r="C52" s="19"/>
      <c r="D52" s="19" t="s">
        <v>2</v>
      </c>
      <c r="E52" s="8">
        <v>238883.48</v>
      </c>
    </row>
    <row r="53" spans="1:5" ht="15.75" x14ac:dyDescent="0.25">
      <c r="A53" s="19"/>
      <c r="B53" s="23" t="s">
        <v>7</v>
      </c>
      <c r="C53" s="19"/>
      <c r="D53" s="19"/>
      <c r="E53" s="4"/>
    </row>
    <row r="54" spans="1:5" ht="15.75" x14ac:dyDescent="0.25">
      <c r="A54" s="19"/>
      <c r="B54" s="19"/>
      <c r="C54" s="19"/>
      <c r="D54" s="19" t="s">
        <v>26</v>
      </c>
      <c r="E54" s="8">
        <v>0</v>
      </c>
    </row>
    <row r="55" spans="1:5" ht="15.75" x14ac:dyDescent="0.25">
      <c r="A55" s="19"/>
      <c r="B55" s="19"/>
      <c r="C55" s="19"/>
      <c r="D55" s="19" t="s">
        <v>25</v>
      </c>
      <c r="E55" s="27">
        <v>0</v>
      </c>
    </row>
    <row r="56" spans="1:5" ht="15.75" x14ac:dyDescent="0.25">
      <c r="A56" s="19"/>
      <c r="B56" s="19"/>
      <c r="C56" s="31"/>
      <c r="D56" s="19" t="s">
        <v>2</v>
      </c>
      <c r="E56" s="33">
        <v>0</v>
      </c>
    </row>
    <row r="57" spans="1:5" ht="15.75" x14ac:dyDescent="0.25">
      <c r="A57" s="19"/>
      <c r="B57" s="23" t="s">
        <v>6</v>
      </c>
      <c r="C57" s="19"/>
      <c r="D57" s="19"/>
      <c r="E57" s="11"/>
    </row>
    <row r="58" spans="1:5" ht="15.75" x14ac:dyDescent="0.25">
      <c r="A58" s="19"/>
      <c r="B58" s="19"/>
      <c r="C58" s="19"/>
      <c r="D58" s="19" t="s">
        <v>26</v>
      </c>
      <c r="E58" s="30">
        <v>0</v>
      </c>
    </row>
    <row r="59" spans="1:5" ht="15.75" x14ac:dyDescent="0.25">
      <c r="A59" s="19"/>
      <c r="B59" s="19"/>
      <c r="C59" s="19"/>
      <c r="D59" s="19" t="s">
        <v>25</v>
      </c>
      <c r="E59" s="45">
        <v>0</v>
      </c>
    </row>
    <row r="60" spans="1:5" ht="15.75" x14ac:dyDescent="0.25">
      <c r="A60" s="19"/>
      <c r="B60" s="19"/>
      <c r="C60" s="19"/>
      <c r="D60" s="19" t="s">
        <v>2</v>
      </c>
      <c r="E60" s="30">
        <v>0</v>
      </c>
    </row>
    <row r="61" spans="1:5" ht="15.75" x14ac:dyDescent="0.25">
      <c r="A61" s="19"/>
      <c r="B61" s="23" t="s">
        <v>5</v>
      </c>
      <c r="C61" s="19"/>
      <c r="D61" s="19"/>
      <c r="E61" s="11"/>
    </row>
    <row r="62" spans="1:5" ht="15.75" x14ac:dyDescent="0.25">
      <c r="A62" s="19"/>
      <c r="B62" s="19"/>
      <c r="C62" s="19"/>
      <c r="D62" s="19" t="s">
        <v>26</v>
      </c>
      <c r="E62" s="8">
        <v>4405220.76</v>
      </c>
    </row>
    <row r="63" spans="1:5" ht="15.75" x14ac:dyDescent="0.25">
      <c r="A63" s="19"/>
      <c r="B63" s="23"/>
      <c r="C63" s="19"/>
      <c r="D63" s="19" t="s">
        <v>25</v>
      </c>
      <c r="E63" s="8">
        <v>28952416.699999999</v>
      </c>
    </row>
    <row r="64" spans="1:5" ht="15.75" x14ac:dyDescent="0.25">
      <c r="A64" s="19"/>
      <c r="B64" s="19"/>
      <c r="C64" s="19"/>
      <c r="D64" s="19" t="s">
        <v>2</v>
      </c>
      <c r="E64" s="8">
        <v>2265682</v>
      </c>
    </row>
    <row r="65" spans="1:5" ht="15.75" x14ac:dyDescent="0.25">
      <c r="A65" s="19"/>
      <c r="B65" s="23" t="s">
        <v>4</v>
      </c>
      <c r="C65" s="19"/>
      <c r="D65" s="19"/>
      <c r="E65" s="4"/>
    </row>
    <row r="66" spans="1:5" ht="15.75" x14ac:dyDescent="0.25">
      <c r="A66" s="19"/>
      <c r="B66" s="19"/>
      <c r="C66" s="19"/>
      <c r="D66" s="19" t="s">
        <v>26</v>
      </c>
      <c r="E66" s="8">
        <v>25000111.370000001</v>
      </c>
    </row>
    <row r="67" spans="1:5" ht="15.75" x14ac:dyDescent="0.25">
      <c r="A67" s="19"/>
      <c r="B67" s="19"/>
      <c r="C67" s="19"/>
      <c r="D67" s="19" t="s">
        <v>25</v>
      </c>
      <c r="E67" s="8">
        <v>3555715.52</v>
      </c>
    </row>
    <row r="68" spans="1:5" ht="15.75" x14ac:dyDescent="0.25">
      <c r="A68" s="19"/>
      <c r="B68" s="19"/>
      <c r="C68" s="19"/>
      <c r="D68" s="19" t="s">
        <v>2</v>
      </c>
      <c r="E68" s="8">
        <v>1429696.5</v>
      </c>
    </row>
    <row r="69" spans="1:5" ht="15.75" x14ac:dyDescent="0.25">
      <c r="A69" s="19"/>
      <c r="B69" s="23" t="s">
        <v>27</v>
      </c>
      <c r="C69" s="19"/>
      <c r="D69" s="19"/>
      <c r="E69" s="3"/>
    </row>
    <row r="70" spans="1:5" ht="15.75" x14ac:dyDescent="0.25">
      <c r="A70" s="19"/>
      <c r="B70" s="19"/>
      <c r="C70" s="19"/>
      <c r="D70" s="19" t="s">
        <v>26</v>
      </c>
      <c r="E70" s="5">
        <v>0</v>
      </c>
    </row>
    <row r="71" spans="1:5" ht="15.75" x14ac:dyDescent="0.25">
      <c r="A71" s="19"/>
      <c r="B71" s="19"/>
      <c r="C71" s="19"/>
      <c r="D71" s="19" t="s">
        <v>25</v>
      </c>
      <c r="E71" s="5">
        <v>0</v>
      </c>
    </row>
    <row r="72" spans="1:5" ht="15.75" x14ac:dyDescent="0.25">
      <c r="A72" s="19"/>
      <c r="B72" s="19"/>
      <c r="C72" s="19"/>
      <c r="D72" s="19" t="s">
        <v>2</v>
      </c>
      <c r="E72" s="10">
        <v>0</v>
      </c>
    </row>
    <row r="73" spans="1:5" ht="15.75" x14ac:dyDescent="0.25">
      <c r="A73" s="19"/>
      <c r="B73" s="23" t="s">
        <v>24</v>
      </c>
      <c r="C73" s="19"/>
      <c r="D73" s="19"/>
      <c r="E73" s="3"/>
    </row>
    <row r="74" spans="1:5" ht="15.75" x14ac:dyDescent="0.25">
      <c r="A74" s="19"/>
      <c r="B74" s="19"/>
      <c r="C74" s="19" t="s">
        <v>23</v>
      </c>
      <c r="D74" s="19"/>
      <c r="E74" s="5"/>
    </row>
    <row r="75" spans="1:5" ht="15.75" x14ac:dyDescent="0.25">
      <c r="A75" s="19"/>
      <c r="B75" s="19"/>
      <c r="C75" s="19"/>
      <c r="D75" s="19" t="s">
        <v>22</v>
      </c>
      <c r="E75" s="8">
        <v>3337978.48</v>
      </c>
    </row>
    <row r="76" spans="1:5" ht="15.75" x14ac:dyDescent="0.25">
      <c r="A76" s="19"/>
      <c r="B76" s="19"/>
      <c r="C76" s="19"/>
      <c r="D76" s="19" t="s">
        <v>21</v>
      </c>
      <c r="E76" s="8">
        <v>16173524.92</v>
      </c>
    </row>
    <row r="77" spans="1:5" ht="15.75" x14ac:dyDescent="0.25">
      <c r="A77" s="19"/>
      <c r="B77" s="19"/>
      <c r="C77" s="34" t="s">
        <v>20</v>
      </c>
      <c r="D77" s="19"/>
      <c r="E77" s="5"/>
    </row>
    <row r="78" spans="1:5" ht="15.75" x14ac:dyDescent="0.25">
      <c r="A78" s="19"/>
      <c r="B78" s="19"/>
      <c r="C78" s="19"/>
      <c r="D78" s="19" t="s">
        <v>14</v>
      </c>
      <c r="E78" s="8">
        <v>13201626.35</v>
      </c>
    </row>
    <row r="79" spans="1:5" ht="15.75" x14ac:dyDescent="0.25">
      <c r="A79" s="19"/>
      <c r="B79" s="19"/>
      <c r="C79" s="19"/>
      <c r="D79" s="19" t="s">
        <v>13</v>
      </c>
      <c r="E79" s="8">
        <v>1947053.64</v>
      </c>
    </row>
    <row r="80" spans="1:5" ht="15.75" x14ac:dyDescent="0.25">
      <c r="A80" s="19"/>
      <c r="B80" s="19"/>
      <c r="C80" s="19" t="s">
        <v>19</v>
      </c>
      <c r="D80" s="19"/>
      <c r="E80" s="6"/>
    </row>
    <row r="81" spans="1:9" ht="15.75" x14ac:dyDescent="0.25">
      <c r="A81" s="19"/>
      <c r="B81" s="19"/>
      <c r="C81" s="19"/>
      <c r="D81" s="34" t="s">
        <v>14</v>
      </c>
      <c r="E81" s="8">
        <v>20962429.989999998</v>
      </c>
      <c r="F81" s="36"/>
    </row>
    <row r="82" spans="1:9" ht="15.75" x14ac:dyDescent="0.25">
      <c r="A82" s="19"/>
      <c r="B82" s="19"/>
      <c r="C82" s="19"/>
      <c r="D82" s="34" t="s">
        <v>13</v>
      </c>
      <c r="E82" s="8">
        <v>0</v>
      </c>
    </row>
    <row r="83" spans="1:9" ht="15.75" x14ac:dyDescent="0.25">
      <c r="A83" s="19"/>
      <c r="B83" s="19"/>
      <c r="C83" s="19" t="s">
        <v>18</v>
      </c>
      <c r="D83" s="19"/>
    </row>
    <row r="84" spans="1:9" ht="15.75" x14ac:dyDescent="0.25">
      <c r="A84" s="19"/>
      <c r="B84" s="19"/>
      <c r="C84" s="19"/>
      <c r="D84" s="19" t="s">
        <v>14</v>
      </c>
      <c r="E84" s="9">
        <v>0</v>
      </c>
    </row>
    <row r="85" spans="1:9" ht="15.75" x14ac:dyDescent="0.25">
      <c r="A85" s="19"/>
      <c r="B85" s="19"/>
      <c r="C85" s="19"/>
      <c r="D85" s="19" t="s">
        <v>13</v>
      </c>
      <c r="E85" s="9">
        <v>0</v>
      </c>
    </row>
    <row r="86" spans="1:9" ht="15.75" x14ac:dyDescent="0.25">
      <c r="A86" s="19"/>
      <c r="B86" s="19"/>
      <c r="C86" s="19" t="s">
        <v>17</v>
      </c>
      <c r="D86" s="19"/>
      <c r="E86" s="5"/>
    </row>
    <row r="87" spans="1:9" ht="15.75" x14ac:dyDescent="0.25">
      <c r="A87" s="19"/>
      <c r="B87" s="19"/>
      <c r="C87" s="19"/>
      <c r="D87" s="19" t="s">
        <v>14</v>
      </c>
      <c r="E87" s="8">
        <v>4133746</v>
      </c>
    </row>
    <row r="88" spans="1:9" ht="15.75" x14ac:dyDescent="0.25">
      <c r="A88" s="19"/>
      <c r="B88" s="19"/>
      <c r="C88" s="19"/>
      <c r="D88" s="19" t="s">
        <v>13</v>
      </c>
      <c r="E88" s="8">
        <v>0</v>
      </c>
    </row>
    <row r="89" spans="1:9" ht="15.75" x14ac:dyDescent="0.25">
      <c r="A89" s="19"/>
      <c r="B89" s="19"/>
      <c r="C89" s="19" t="s">
        <v>16</v>
      </c>
      <c r="D89" s="19"/>
      <c r="E89" s="5"/>
    </row>
    <row r="90" spans="1:9" ht="15.75" x14ac:dyDescent="0.25">
      <c r="A90" s="19"/>
      <c r="B90" s="19"/>
      <c r="C90" s="19"/>
      <c r="D90" s="19" t="s">
        <v>15</v>
      </c>
      <c r="E90" s="8">
        <v>0</v>
      </c>
    </row>
    <row r="91" spans="1:9" ht="15.75" x14ac:dyDescent="0.25">
      <c r="A91" s="19"/>
      <c r="B91" s="19"/>
      <c r="C91" s="19"/>
      <c r="D91" s="19" t="s">
        <v>14</v>
      </c>
      <c r="E91" s="8">
        <v>9888332.3000000007</v>
      </c>
    </row>
    <row r="92" spans="1:9" ht="15.75" x14ac:dyDescent="0.25">
      <c r="A92" s="19"/>
      <c r="B92" s="19"/>
      <c r="C92" s="19"/>
      <c r="D92" s="19" t="s">
        <v>13</v>
      </c>
      <c r="E92" s="33">
        <v>0</v>
      </c>
    </row>
    <row r="93" spans="1:9" ht="15.75" x14ac:dyDescent="0.25">
      <c r="A93" s="23" t="s">
        <v>12</v>
      </c>
      <c r="D93" s="19"/>
      <c r="E93" s="7">
        <f>SUM(E41:E92)</f>
        <v>402101296.12000006</v>
      </c>
    </row>
    <row r="94" spans="1:9" ht="15.75" x14ac:dyDescent="0.25">
      <c r="A94" s="23" t="s">
        <v>11</v>
      </c>
      <c r="B94" s="19"/>
      <c r="C94" s="23"/>
      <c r="D94" s="34"/>
      <c r="E94" s="5"/>
    </row>
    <row r="95" spans="1:9" ht="15.75" x14ac:dyDescent="0.25">
      <c r="A95" s="19"/>
      <c r="B95" s="23" t="s">
        <v>10</v>
      </c>
      <c r="C95" s="19"/>
      <c r="D95" s="19"/>
      <c r="E95" s="6"/>
      <c r="H95" s="37"/>
      <c r="I95" s="24"/>
    </row>
    <row r="96" spans="1:9" ht="15.75" x14ac:dyDescent="0.25">
      <c r="A96" s="19"/>
      <c r="B96" s="19"/>
      <c r="C96" s="19"/>
      <c r="D96" s="19" t="s">
        <v>2</v>
      </c>
      <c r="E96" s="8">
        <v>18856292.550000001</v>
      </c>
      <c r="F96" s="37"/>
      <c r="G96" s="19"/>
      <c r="I96" s="24"/>
    </row>
    <row r="97" spans="1:9" ht="15.75" x14ac:dyDescent="0.25">
      <c r="A97" s="19"/>
      <c r="B97" s="23" t="s">
        <v>9</v>
      </c>
      <c r="C97" s="19"/>
      <c r="D97" s="19"/>
      <c r="E97" s="5"/>
      <c r="F97" s="37"/>
      <c r="G97" s="19"/>
      <c r="H97" s="37"/>
      <c r="I97" s="24"/>
    </row>
    <row r="98" spans="1:9" ht="15.75" x14ac:dyDescent="0.25">
      <c r="B98" s="19"/>
      <c r="C98" s="19"/>
      <c r="D98" s="19" t="s">
        <v>2</v>
      </c>
      <c r="E98" s="27">
        <v>0</v>
      </c>
    </row>
    <row r="99" spans="1:9" ht="15.75" customHeight="1" x14ac:dyDescent="0.25">
      <c r="B99" s="23" t="s">
        <v>8</v>
      </c>
      <c r="C99" s="19"/>
      <c r="D99" s="19"/>
      <c r="E99" s="3"/>
    </row>
    <row r="100" spans="1:9" ht="15.75" customHeight="1" x14ac:dyDescent="0.25">
      <c r="B100" s="19"/>
      <c r="C100" s="19"/>
      <c r="D100" s="19" t="s">
        <v>2</v>
      </c>
      <c r="E100" s="8">
        <v>0</v>
      </c>
    </row>
    <row r="101" spans="1:9" ht="15.75" customHeight="1" x14ac:dyDescent="0.25">
      <c r="B101" s="23" t="s">
        <v>7</v>
      </c>
      <c r="C101" s="19"/>
      <c r="D101" s="19"/>
      <c r="E101" s="3"/>
    </row>
    <row r="102" spans="1:9" ht="15.75" x14ac:dyDescent="0.25">
      <c r="B102" s="19"/>
      <c r="C102" s="31"/>
      <c r="D102" s="19" t="s">
        <v>2</v>
      </c>
      <c r="E102" s="4">
        <v>0</v>
      </c>
    </row>
    <row r="103" spans="1:9" ht="15.75" x14ac:dyDescent="0.25">
      <c r="B103" s="23" t="s">
        <v>6</v>
      </c>
      <c r="C103" s="19"/>
      <c r="D103" s="19"/>
      <c r="E103" s="3"/>
    </row>
    <row r="104" spans="1:9" ht="15.75" x14ac:dyDescent="0.25">
      <c r="B104" s="19"/>
      <c r="C104" s="19"/>
      <c r="D104" s="19" t="s">
        <v>2</v>
      </c>
      <c r="E104" s="30">
        <v>0</v>
      </c>
    </row>
    <row r="105" spans="1:9" ht="15.75" x14ac:dyDescent="0.25">
      <c r="B105" s="23" t="s">
        <v>5</v>
      </c>
      <c r="C105" s="19"/>
      <c r="D105" s="19"/>
    </row>
    <row r="106" spans="1:9" ht="15.75" x14ac:dyDescent="0.25">
      <c r="B106" s="19"/>
      <c r="C106" s="19"/>
      <c r="D106" s="19" t="s">
        <v>2</v>
      </c>
      <c r="E106" s="8">
        <v>1858864.6</v>
      </c>
    </row>
    <row r="107" spans="1:9" ht="15.75" x14ac:dyDescent="0.25">
      <c r="B107" s="23" t="s">
        <v>4</v>
      </c>
      <c r="C107" s="19"/>
      <c r="D107" s="19"/>
      <c r="E107" s="3"/>
    </row>
    <row r="108" spans="1:9" ht="15.75" x14ac:dyDescent="0.25">
      <c r="B108" s="19"/>
      <c r="C108" s="19"/>
      <c r="D108" s="19" t="s">
        <v>2</v>
      </c>
      <c r="E108" s="8">
        <v>51585036.530000001</v>
      </c>
    </row>
    <row r="109" spans="1:9" ht="15.75" x14ac:dyDescent="0.25">
      <c r="A109" s="23"/>
      <c r="B109" s="23" t="s">
        <v>3</v>
      </c>
      <c r="C109" s="19"/>
      <c r="D109" s="19"/>
      <c r="E109" s="3"/>
    </row>
    <row r="110" spans="1:9" ht="15.75" x14ac:dyDescent="0.25">
      <c r="B110" s="19"/>
      <c r="C110" s="19"/>
      <c r="D110" s="19" t="s">
        <v>2</v>
      </c>
      <c r="E110" s="8">
        <v>4934145.4800000004</v>
      </c>
      <c r="F110" s="39"/>
    </row>
    <row r="111" spans="1:9" ht="15.75" x14ac:dyDescent="0.25">
      <c r="A111" s="23" t="s">
        <v>1</v>
      </c>
      <c r="E111" s="2">
        <f>SUM(E96,E98,E100,E102,E104,E106,E108,E110)</f>
        <v>77234339.160000011</v>
      </c>
    </row>
    <row r="112" spans="1:9" ht="30" customHeight="1" x14ac:dyDescent="0.35">
      <c r="A112" s="40" t="s">
        <v>0</v>
      </c>
      <c r="B112" s="41"/>
      <c r="C112" s="41"/>
      <c r="D112" s="41"/>
      <c r="E112" s="1">
        <f>SUM(E93,E111)</f>
        <v>479335635.28000009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A3E94-3E1D-44A0-9A54-911E83D8BBA5}">
  <dimension ref="A1:I112"/>
  <sheetViews>
    <sheetView tabSelected="1" workbookViewId="0">
      <selection activeCell="F15" sqref="F15"/>
    </sheetView>
  </sheetViews>
  <sheetFormatPr defaultRowHeight="15" x14ac:dyDescent="0.25"/>
  <cols>
    <col min="1" max="3" width="4.7109375" style="8" customWidth="1"/>
    <col min="4" max="4" width="50.7109375" style="8" customWidth="1"/>
    <col min="5" max="5" width="30.7109375" style="8" customWidth="1"/>
    <col min="6" max="9" width="20.7109375" style="8" customWidth="1"/>
    <col min="10" max="16384" width="9.140625" style="8"/>
  </cols>
  <sheetData>
    <row r="1" spans="1:9" ht="15.75" x14ac:dyDescent="0.25">
      <c r="A1" s="17" t="s">
        <v>81</v>
      </c>
      <c r="B1" s="17"/>
      <c r="C1" s="17"/>
      <c r="D1" s="17"/>
      <c r="E1" s="17"/>
      <c r="F1" s="17"/>
      <c r="G1" s="17"/>
      <c r="H1" s="17"/>
      <c r="I1" s="17"/>
    </row>
    <row r="2" spans="1:9" ht="15.75" x14ac:dyDescent="0.25">
      <c r="A2" s="18" t="s">
        <v>63</v>
      </c>
      <c r="B2" s="18"/>
      <c r="C2" s="18"/>
      <c r="D2" s="18"/>
      <c r="E2" s="18"/>
      <c r="F2" s="18"/>
      <c r="G2" s="18"/>
      <c r="H2" s="18"/>
      <c r="I2" s="18"/>
    </row>
    <row r="3" spans="1:9" ht="15.75" x14ac:dyDescent="0.25">
      <c r="A3" s="17" t="s">
        <v>62</v>
      </c>
      <c r="B3" s="17"/>
      <c r="C3" s="17"/>
      <c r="D3" s="17"/>
      <c r="E3" s="17"/>
      <c r="F3" s="17"/>
      <c r="G3" s="17"/>
      <c r="H3" s="17"/>
      <c r="I3" s="17"/>
    </row>
    <row r="4" spans="1:9" ht="15.75" x14ac:dyDescent="0.25">
      <c r="A4" s="17"/>
      <c r="B4" s="17"/>
      <c r="C4" s="17"/>
      <c r="D4" s="17"/>
      <c r="E4" s="17"/>
      <c r="F4" s="17"/>
      <c r="G4" s="17"/>
      <c r="H4" s="17"/>
      <c r="I4" s="17"/>
    </row>
    <row r="5" spans="1:9" ht="15.75" x14ac:dyDescent="0.25">
      <c r="A5" s="19"/>
      <c r="B5" s="19"/>
      <c r="C5" s="19"/>
      <c r="D5" s="19"/>
      <c r="E5" s="20"/>
      <c r="F5" s="20"/>
      <c r="G5" s="20"/>
      <c r="H5" s="16"/>
      <c r="I5" s="16"/>
    </row>
    <row r="6" spans="1:9" ht="15.75" customHeight="1" x14ac:dyDescent="0.25">
      <c r="A6" s="17" t="s">
        <v>61</v>
      </c>
      <c r="B6" s="17"/>
      <c r="C6" s="17"/>
      <c r="D6" s="17"/>
      <c r="E6" s="21" t="s">
        <v>60</v>
      </c>
    </row>
    <row r="7" spans="1:9" ht="15" customHeight="1" x14ac:dyDescent="0.25">
      <c r="A7" s="17"/>
      <c r="B7" s="17"/>
      <c r="C7" s="17"/>
      <c r="D7" s="17"/>
      <c r="E7" s="22"/>
    </row>
    <row r="8" spans="1:9" ht="15.75" x14ac:dyDescent="0.25">
      <c r="A8" s="23" t="s">
        <v>59</v>
      </c>
      <c r="B8" s="19"/>
      <c r="C8" s="19"/>
      <c r="D8" s="19"/>
      <c r="E8" s="24"/>
    </row>
    <row r="9" spans="1:9" ht="15.75" x14ac:dyDescent="0.25">
      <c r="A9" s="19"/>
      <c r="B9" s="19" t="s">
        <v>58</v>
      </c>
      <c r="C9" s="19"/>
      <c r="D9" s="19"/>
      <c r="E9" s="24"/>
    </row>
    <row r="10" spans="1:9" ht="15.75" x14ac:dyDescent="0.25">
      <c r="A10" s="19"/>
      <c r="B10" s="19"/>
      <c r="C10" s="19" t="s">
        <v>57</v>
      </c>
      <c r="D10" s="19"/>
    </row>
    <row r="11" spans="1:9" ht="15.75" customHeight="1" x14ac:dyDescent="0.25">
      <c r="A11" s="19"/>
      <c r="B11" s="19"/>
      <c r="C11" s="19"/>
      <c r="D11" s="19" t="s">
        <v>56</v>
      </c>
      <c r="E11" s="42">
        <v>65862193.770000003</v>
      </c>
    </row>
    <row r="12" spans="1:9" ht="15.75" x14ac:dyDescent="0.25">
      <c r="A12" s="19"/>
      <c r="B12" s="19"/>
      <c r="C12" s="19"/>
      <c r="D12" s="19" t="s">
        <v>55</v>
      </c>
      <c r="E12" s="42">
        <v>31836785.039999999</v>
      </c>
    </row>
    <row r="13" spans="1:9" ht="15.75" x14ac:dyDescent="0.25">
      <c r="A13" s="19"/>
      <c r="B13" s="19"/>
      <c r="C13" s="19"/>
      <c r="D13" s="19" t="s">
        <v>54</v>
      </c>
      <c r="E13" s="43">
        <v>2381214.44</v>
      </c>
    </row>
    <row r="14" spans="1:9" ht="15.75" x14ac:dyDescent="0.25">
      <c r="A14" s="19"/>
      <c r="B14" s="19"/>
      <c r="C14" s="19" t="s">
        <v>53</v>
      </c>
      <c r="D14" s="19"/>
      <c r="E14" s="13">
        <f>SUM(E11:E13)</f>
        <v>100080193.25</v>
      </c>
    </row>
    <row r="15" spans="1:9" ht="15.75" x14ac:dyDescent="0.25">
      <c r="A15" s="19"/>
      <c r="B15" s="19"/>
      <c r="C15" s="19" t="s">
        <v>52</v>
      </c>
      <c r="D15" s="19"/>
      <c r="E15" s="15"/>
    </row>
    <row r="16" spans="1:9" ht="15.75" x14ac:dyDescent="0.25">
      <c r="A16" s="19"/>
      <c r="B16" s="19"/>
      <c r="C16" s="19"/>
      <c r="D16" s="19" t="s">
        <v>51</v>
      </c>
      <c r="E16" s="42">
        <v>12471915.08</v>
      </c>
    </row>
    <row r="17" spans="1:5" ht="15.75" x14ac:dyDescent="0.25">
      <c r="A17" s="19"/>
      <c r="B17" s="19"/>
      <c r="C17" s="19"/>
      <c r="D17" s="19" t="s">
        <v>50</v>
      </c>
      <c r="E17" s="42">
        <v>3293994.71</v>
      </c>
    </row>
    <row r="18" spans="1:5" ht="15.75" x14ac:dyDescent="0.25">
      <c r="A18" s="19"/>
      <c r="B18" s="19"/>
      <c r="C18" s="26"/>
      <c r="D18" s="19" t="s">
        <v>49</v>
      </c>
      <c r="E18" s="43">
        <v>248027.5</v>
      </c>
    </row>
    <row r="19" spans="1:5" ht="15.75" x14ac:dyDescent="0.25">
      <c r="A19" s="19"/>
      <c r="B19" s="19"/>
      <c r="C19" s="19" t="s">
        <v>48</v>
      </c>
      <c r="D19" s="19"/>
      <c r="E19" s="13">
        <f>SUM(E16:E18)</f>
        <v>16013937.289999999</v>
      </c>
    </row>
    <row r="20" spans="1:5" ht="15.75" x14ac:dyDescent="0.25">
      <c r="A20" s="19"/>
      <c r="B20" s="19" t="s">
        <v>47</v>
      </c>
      <c r="C20" s="19"/>
      <c r="D20" s="19"/>
      <c r="E20" s="3"/>
    </row>
    <row r="21" spans="1:5" ht="15.75" x14ac:dyDescent="0.25">
      <c r="A21" s="19"/>
      <c r="B21" s="19"/>
      <c r="C21" s="19" t="s">
        <v>46</v>
      </c>
      <c r="D21" s="19"/>
      <c r="E21" s="42">
        <v>406533521</v>
      </c>
    </row>
    <row r="22" spans="1:5" ht="15.75" x14ac:dyDescent="0.25">
      <c r="A22" s="19"/>
      <c r="B22" s="19"/>
      <c r="C22" s="19" t="s">
        <v>45</v>
      </c>
      <c r="D22" s="19"/>
      <c r="E22" s="8">
        <v>0</v>
      </c>
    </row>
    <row r="23" spans="1:5" ht="15.75" x14ac:dyDescent="0.25">
      <c r="A23" s="19"/>
      <c r="B23" s="19"/>
      <c r="C23" s="19" t="s">
        <v>44</v>
      </c>
      <c r="D23" s="19"/>
      <c r="E23" s="6"/>
    </row>
    <row r="24" spans="1:5" ht="15.75" x14ac:dyDescent="0.25">
      <c r="A24" s="19"/>
      <c r="B24" s="19"/>
      <c r="C24" s="19"/>
      <c r="D24" s="19" t="s">
        <v>43</v>
      </c>
      <c r="E24" s="28">
        <v>0</v>
      </c>
    </row>
    <row r="25" spans="1:5" ht="15.75" x14ac:dyDescent="0.25">
      <c r="A25" s="19"/>
      <c r="B25" s="19"/>
      <c r="C25" s="19"/>
      <c r="D25" s="19" t="s">
        <v>42</v>
      </c>
      <c r="E25" s="5">
        <v>0</v>
      </c>
    </row>
    <row r="26" spans="1:5" ht="15.75" x14ac:dyDescent="0.25">
      <c r="A26" s="19"/>
      <c r="B26" s="19"/>
      <c r="C26" s="19"/>
      <c r="D26" s="19" t="s">
        <v>41</v>
      </c>
      <c r="E26" s="42">
        <v>514292.17</v>
      </c>
    </row>
    <row r="27" spans="1:5" ht="15.75" x14ac:dyDescent="0.25">
      <c r="A27" s="19"/>
      <c r="B27" s="19"/>
      <c r="C27" s="19"/>
      <c r="D27" s="19" t="s">
        <v>40</v>
      </c>
      <c r="E27" s="28">
        <v>0</v>
      </c>
    </row>
    <row r="28" spans="1:5" ht="15.75" x14ac:dyDescent="0.25">
      <c r="A28" s="19"/>
      <c r="B28" s="19"/>
      <c r="C28" s="19" t="s">
        <v>39</v>
      </c>
      <c r="D28" s="19"/>
      <c r="E28" s="14"/>
    </row>
    <row r="29" spans="1:5" ht="15.75" x14ac:dyDescent="0.25">
      <c r="A29" s="19"/>
      <c r="B29" s="19"/>
      <c r="C29" s="19"/>
      <c r="D29" s="19" t="s">
        <v>38</v>
      </c>
      <c r="E29" s="42">
        <v>9497839.8800000008</v>
      </c>
    </row>
    <row r="30" spans="1:5" ht="15.75" x14ac:dyDescent="0.25">
      <c r="A30" s="19"/>
      <c r="B30" s="19"/>
      <c r="C30" s="19"/>
      <c r="D30" s="19" t="s">
        <v>37</v>
      </c>
      <c r="E30" s="28">
        <v>0</v>
      </c>
    </row>
    <row r="31" spans="1:5" ht="15.75" x14ac:dyDescent="0.25">
      <c r="A31" s="19"/>
      <c r="B31" s="19"/>
      <c r="C31" s="19" t="s">
        <v>36</v>
      </c>
      <c r="D31" s="19"/>
      <c r="E31" s="29">
        <v>0</v>
      </c>
    </row>
    <row r="32" spans="1:5" ht="15.75" x14ac:dyDescent="0.25">
      <c r="A32" s="19"/>
      <c r="B32" s="19"/>
      <c r="C32" s="19" t="s">
        <v>35</v>
      </c>
      <c r="D32" s="19"/>
      <c r="E32" s="3"/>
    </row>
    <row r="33" spans="1:5" ht="15.75" x14ac:dyDescent="0.25">
      <c r="A33" s="19"/>
      <c r="B33" s="19"/>
      <c r="C33" s="19"/>
      <c r="D33" s="19" t="s">
        <v>34</v>
      </c>
      <c r="E33" s="30">
        <v>0</v>
      </c>
    </row>
    <row r="34" spans="1:5" ht="15.75" x14ac:dyDescent="0.25">
      <c r="A34" s="19"/>
      <c r="B34" s="19"/>
      <c r="C34" s="19"/>
      <c r="D34" s="19" t="s">
        <v>33</v>
      </c>
      <c r="E34" s="8">
        <v>0</v>
      </c>
    </row>
    <row r="35" spans="1:5" ht="15.75" x14ac:dyDescent="0.25">
      <c r="A35" s="19"/>
      <c r="B35" s="19"/>
      <c r="C35" s="19"/>
      <c r="D35" s="19" t="s">
        <v>32</v>
      </c>
      <c r="E35" s="43">
        <v>1868110.39</v>
      </c>
    </row>
    <row r="36" spans="1:5" ht="15.75" x14ac:dyDescent="0.25">
      <c r="A36" s="19"/>
      <c r="B36" s="19" t="s">
        <v>31</v>
      </c>
      <c r="C36" s="19"/>
      <c r="D36" s="19"/>
      <c r="E36" s="29">
        <v>0</v>
      </c>
    </row>
    <row r="37" spans="1:5" ht="15.75" x14ac:dyDescent="0.25">
      <c r="A37" s="19"/>
      <c r="B37" s="23" t="s">
        <v>30</v>
      </c>
      <c r="C37" s="19"/>
      <c r="D37" s="19"/>
      <c r="E37" s="13">
        <f>SUM(E14,E19,E21:E36)</f>
        <v>534507893.97999996</v>
      </c>
    </row>
    <row r="38" spans="1:5" ht="15.75" x14ac:dyDescent="0.25">
      <c r="A38" s="19"/>
      <c r="B38" s="23"/>
      <c r="C38" s="19"/>
      <c r="D38" s="19"/>
      <c r="E38" s="12"/>
    </row>
    <row r="39" spans="1:5" ht="15.75" x14ac:dyDescent="0.25">
      <c r="A39" s="23" t="s">
        <v>29</v>
      </c>
      <c r="B39" s="23"/>
      <c r="C39" s="19"/>
      <c r="D39" s="19"/>
      <c r="E39" s="5"/>
    </row>
    <row r="40" spans="1:5" ht="15.75" x14ac:dyDescent="0.25">
      <c r="A40" s="23" t="s">
        <v>28</v>
      </c>
      <c r="B40" s="19"/>
      <c r="C40" s="19"/>
      <c r="D40" s="19"/>
      <c r="E40" s="5"/>
    </row>
    <row r="41" spans="1:5" ht="15.75" x14ac:dyDescent="0.25">
      <c r="A41" s="19"/>
      <c r="B41" s="23" t="s">
        <v>10</v>
      </c>
      <c r="C41" s="19"/>
      <c r="D41" s="19"/>
      <c r="E41" s="3"/>
    </row>
    <row r="42" spans="1:5" ht="15.75" x14ac:dyDescent="0.25">
      <c r="A42" s="19"/>
      <c r="B42" s="19"/>
      <c r="C42" s="19"/>
      <c r="D42" s="19" t="s">
        <v>26</v>
      </c>
      <c r="E42" s="42">
        <v>105576060.76000001</v>
      </c>
    </row>
    <row r="43" spans="1:5" ht="15.75" x14ac:dyDescent="0.25">
      <c r="A43" s="19"/>
      <c r="B43" s="19"/>
      <c r="C43" s="19"/>
      <c r="D43" s="19" t="s">
        <v>25</v>
      </c>
      <c r="E43" s="42">
        <v>103328376.25</v>
      </c>
    </row>
    <row r="44" spans="1:5" ht="15.75" x14ac:dyDescent="0.25">
      <c r="A44" s="19"/>
      <c r="B44" s="19"/>
      <c r="C44" s="19"/>
      <c r="D44" s="19" t="s">
        <v>2</v>
      </c>
      <c r="E44" s="42">
        <v>2218085.7999999998</v>
      </c>
    </row>
    <row r="45" spans="1:5" ht="15.75" x14ac:dyDescent="0.25">
      <c r="A45" s="19"/>
      <c r="B45" s="23" t="s">
        <v>9</v>
      </c>
      <c r="C45" s="19"/>
      <c r="D45" s="19"/>
      <c r="E45" s="3"/>
    </row>
    <row r="46" spans="1:5" ht="15.75" x14ac:dyDescent="0.25">
      <c r="A46" s="19"/>
      <c r="B46" s="19"/>
      <c r="C46" s="31"/>
      <c r="D46" s="19" t="s">
        <v>26</v>
      </c>
      <c r="E46" s="8">
        <v>0</v>
      </c>
    </row>
    <row r="47" spans="1:5" ht="15.75" x14ac:dyDescent="0.25">
      <c r="A47" s="19"/>
      <c r="B47" s="19"/>
      <c r="C47" s="19"/>
      <c r="D47" s="19" t="s">
        <v>25</v>
      </c>
      <c r="E47" s="8">
        <v>0</v>
      </c>
    </row>
    <row r="48" spans="1:5" ht="15.75" x14ac:dyDescent="0.25">
      <c r="A48" s="19"/>
      <c r="B48" s="19"/>
      <c r="C48" s="19"/>
      <c r="D48" s="19" t="s">
        <v>2</v>
      </c>
      <c r="E48" s="8">
        <v>0</v>
      </c>
    </row>
    <row r="49" spans="1:5" ht="15.75" x14ac:dyDescent="0.25">
      <c r="A49" s="19"/>
      <c r="B49" s="23" t="s">
        <v>8</v>
      </c>
      <c r="C49" s="19"/>
      <c r="D49" s="19"/>
      <c r="E49" s="4"/>
    </row>
    <row r="50" spans="1:5" ht="15.75" x14ac:dyDescent="0.25">
      <c r="A50" s="32"/>
      <c r="B50" s="32"/>
      <c r="C50" s="32"/>
      <c r="D50" s="19" t="s">
        <v>26</v>
      </c>
      <c r="E50" s="42">
        <v>23271070.219999999</v>
      </c>
    </row>
    <row r="51" spans="1:5" ht="15.75" x14ac:dyDescent="0.25">
      <c r="A51" s="19"/>
      <c r="B51" s="19"/>
      <c r="C51" s="19"/>
      <c r="D51" s="19" t="s">
        <v>25</v>
      </c>
      <c r="E51" s="42">
        <v>6483789.0700000003</v>
      </c>
    </row>
    <row r="52" spans="1:5" ht="15.75" x14ac:dyDescent="0.25">
      <c r="A52" s="19"/>
      <c r="B52" s="19"/>
      <c r="C52" s="19"/>
      <c r="D52" s="19" t="s">
        <v>2</v>
      </c>
      <c r="E52" s="42">
        <v>203600</v>
      </c>
    </row>
    <row r="53" spans="1:5" ht="15.75" x14ac:dyDescent="0.25">
      <c r="A53" s="19"/>
      <c r="B53" s="23" t="s">
        <v>7</v>
      </c>
      <c r="C53" s="19"/>
      <c r="D53" s="19"/>
      <c r="E53" s="4"/>
    </row>
    <row r="54" spans="1:5" ht="15.75" x14ac:dyDescent="0.25">
      <c r="A54" s="19"/>
      <c r="B54" s="19"/>
      <c r="C54" s="19"/>
      <c r="D54" s="19" t="s">
        <v>26</v>
      </c>
      <c r="E54" s="8">
        <v>0</v>
      </c>
    </row>
    <row r="55" spans="1:5" ht="15.75" x14ac:dyDescent="0.25">
      <c r="A55" s="19"/>
      <c r="B55" s="19"/>
      <c r="C55" s="19"/>
      <c r="D55" s="19" t="s">
        <v>25</v>
      </c>
      <c r="E55" s="27">
        <v>0</v>
      </c>
    </row>
    <row r="56" spans="1:5" ht="15.75" x14ac:dyDescent="0.25">
      <c r="A56" s="19"/>
      <c r="B56" s="19"/>
      <c r="C56" s="31"/>
      <c r="D56" s="19" t="s">
        <v>2</v>
      </c>
      <c r="E56" s="33">
        <v>0</v>
      </c>
    </row>
    <row r="57" spans="1:5" ht="15.75" x14ac:dyDescent="0.25">
      <c r="A57" s="19"/>
      <c r="B57" s="23" t="s">
        <v>6</v>
      </c>
      <c r="C57" s="19"/>
      <c r="D57" s="19"/>
      <c r="E57" s="11"/>
    </row>
    <row r="58" spans="1:5" ht="15.75" x14ac:dyDescent="0.25">
      <c r="A58" s="19"/>
      <c r="B58" s="19"/>
      <c r="C58" s="19"/>
      <c r="D58" s="19" t="s">
        <v>26</v>
      </c>
      <c r="E58" s="42">
        <v>2305572.2400000002</v>
      </c>
    </row>
    <row r="59" spans="1:5" ht="15.75" x14ac:dyDescent="0.25">
      <c r="A59" s="19"/>
      <c r="B59" s="19"/>
      <c r="C59" s="19"/>
      <c r="D59" s="19" t="s">
        <v>25</v>
      </c>
      <c r="E59" s="42">
        <v>301159.28000000003</v>
      </c>
    </row>
    <row r="60" spans="1:5" ht="15.75" x14ac:dyDescent="0.25">
      <c r="A60" s="19"/>
      <c r="B60" s="19"/>
      <c r="C60" s="19"/>
      <c r="D60" s="19" t="s">
        <v>2</v>
      </c>
      <c r="E60" s="30">
        <v>0</v>
      </c>
    </row>
    <row r="61" spans="1:5" ht="15.75" x14ac:dyDescent="0.25">
      <c r="A61" s="19"/>
      <c r="B61" s="23" t="s">
        <v>5</v>
      </c>
      <c r="C61" s="19"/>
      <c r="D61" s="19"/>
      <c r="E61" s="11"/>
    </row>
    <row r="62" spans="1:5" ht="15.75" x14ac:dyDescent="0.25">
      <c r="A62" s="19"/>
      <c r="B62" s="19"/>
      <c r="C62" s="19"/>
      <c r="D62" s="19" t="s">
        <v>26</v>
      </c>
      <c r="E62" s="42">
        <v>5701635.1799999997</v>
      </c>
    </row>
    <row r="63" spans="1:5" ht="15.75" x14ac:dyDescent="0.25">
      <c r="A63" s="19"/>
      <c r="B63" s="23"/>
      <c r="C63" s="19"/>
      <c r="D63" s="19" t="s">
        <v>25</v>
      </c>
      <c r="E63" s="42">
        <v>1563883.15</v>
      </c>
    </row>
    <row r="64" spans="1:5" ht="15.75" x14ac:dyDescent="0.25">
      <c r="A64" s="19"/>
      <c r="B64" s="19"/>
      <c r="C64" s="19"/>
      <c r="D64" s="19" t="s">
        <v>2</v>
      </c>
      <c r="E64" s="8">
        <v>0</v>
      </c>
    </row>
    <row r="65" spans="1:5" ht="15.75" x14ac:dyDescent="0.25">
      <c r="A65" s="19"/>
      <c r="B65" s="23" t="s">
        <v>4</v>
      </c>
      <c r="C65" s="19"/>
      <c r="D65" s="19"/>
      <c r="E65" s="4"/>
    </row>
    <row r="66" spans="1:5" ht="15.75" x14ac:dyDescent="0.25">
      <c r="A66" s="19"/>
      <c r="B66" s="19"/>
      <c r="C66" s="19"/>
      <c r="D66" s="19" t="s">
        <v>26</v>
      </c>
      <c r="E66" s="42">
        <v>16867766.710000001</v>
      </c>
    </row>
    <row r="67" spans="1:5" ht="15.75" x14ac:dyDescent="0.25">
      <c r="A67" s="19"/>
      <c r="B67" s="19"/>
      <c r="C67" s="19"/>
      <c r="D67" s="19" t="s">
        <v>25</v>
      </c>
      <c r="E67" s="42">
        <v>9133351.4800000004</v>
      </c>
    </row>
    <row r="68" spans="1:5" ht="15.75" x14ac:dyDescent="0.25">
      <c r="A68" s="19"/>
      <c r="B68" s="19"/>
      <c r="C68" s="19"/>
      <c r="D68" s="19" t="s">
        <v>2</v>
      </c>
      <c r="E68" s="42">
        <v>376550</v>
      </c>
    </row>
    <row r="69" spans="1:5" ht="15.75" x14ac:dyDescent="0.25">
      <c r="A69" s="19"/>
      <c r="B69" s="23" t="s">
        <v>27</v>
      </c>
      <c r="C69" s="19"/>
      <c r="D69" s="19"/>
      <c r="E69" s="3"/>
    </row>
    <row r="70" spans="1:5" ht="15.75" x14ac:dyDescent="0.25">
      <c r="A70" s="19"/>
      <c r="B70" s="19"/>
      <c r="C70" s="19"/>
      <c r="D70" s="19" t="s">
        <v>26</v>
      </c>
      <c r="E70" s="5">
        <v>0</v>
      </c>
    </row>
    <row r="71" spans="1:5" ht="15.75" x14ac:dyDescent="0.25">
      <c r="A71" s="19"/>
      <c r="B71" s="19"/>
      <c r="C71" s="19"/>
      <c r="D71" s="19" t="s">
        <v>25</v>
      </c>
      <c r="E71" s="5">
        <v>0</v>
      </c>
    </row>
    <row r="72" spans="1:5" ht="15.75" x14ac:dyDescent="0.25">
      <c r="A72" s="19"/>
      <c r="B72" s="19"/>
      <c r="C72" s="19"/>
      <c r="D72" s="19" t="s">
        <v>2</v>
      </c>
      <c r="E72" s="10">
        <v>0</v>
      </c>
    </row>
    <row r="73" spans="1:5" ht="15.75" x14ac:dyDescent="0.25">
      <c r="A73" s="19"/>
      <c r="B73" s="23" t="s">
        <v>24</v>
      </c>
      <c r="C73" s="19"/>
      <c r="D73" s="19"/>
      <c r="E73" s="3"/>
    </row>
    <row r="74" spans="1:5" ht="15.75" x14ac:dyDescent="0.25">
      <c r="A74" s="19"/>
      <c r="B74" s="19"/>
      <c r="C74" s="19" t="s">
        <v>23</v>
      </c>
      <c r="D74" s="19"/>
      <c r="E74" s="5"/>
    </row>
    <row r="75" spans="1:5" ht="15.75" x14ac:dyDescent="0.25">
      <c r="A75" s="19"/>
      <c r="B75" s="19"/>
      <c r="C75" s="19"/>
      <c r="D75" s="19" t="s">
        <v>22</v>
      </c>
      <c r="E75" s="27">
        <v>0</v>
      </c>
    </row>
    <row r="76" spans="1:5" ht="15.75" x14ac:dyDescent="0.25">
      <c r="A76" s="19"/>
      <c r="B76" s="19"/>
      <c r="C76" s="19"/>
      <c r="D76" s="19" t="s">
        <v>21</v>
      </c>
      <c r="E76" s="44">
        <v>0</v>
      </c>
    </row>
    <row r="77" spans="1:5" ht="15.75" x14ac:dyDescent="0.25">
      <c r="A77" s="19"/>
      <c r="B77" s="19"/>
      <c r="C77" s="34" t="s">
        <v>20</v>
      </c>
      <c r="D77" s="19"/>
      <c r="E77" s="5"/>
    </row>
    <row r="78" spans="1:5" ht="15.75" x14ac:dyDescent="0.25">
      <c r="A78" s="19"/>
      <c r="B78" s="19"/>
      <c r="C78" s="19"/>
      <c r="D78" s="19" t="s">
        <v>14</v>
      </c>
      <c r="E78" s="42">
        <v>9689675.0299999993</v>
      </c>
    </row>
    <row r="79" spans="1:5" ht="15.75" x14ac:dyDescent="0.25">
      <c r="A79" s="19"/>
      <c r="B79" s="19"/>
      <c r="C79" s="19"/>
      <c r="D79" s="19" t="s">
        <v>13</v>
      </c>
      <c r="E79" s="42">
        <v>928325</v>
      </c>
    </row>
    <row r="80" spans="1:5" ht="15.75" x14ac:dyDescent="0.25">
      <c r="A80" s="19"/>
      <c r="B80" s="19"/>
      <c r="C80" s="19" t="s">
        <v>19</v>
      </c>
      <c r="D80" s="19"/>
      <c r="E80" s="6"/>
    </row>
    <row r="81" spans="1:9" ht="15.75" x14ac:dyDescent="0.25">
      <c r="A81" s="19"/>
      <c r="B81" s="19"/>
      <c r="C81" s="19"/>
      <c r="D81" s="34" t="s">
        <v>14</v>
      </c>
      <c r="E81" s="42">
        <v>24901358.050000001</v>
      </c>
      <c r="F81" s="36"/>
    </row>
    <row r="82" spans="1:9" ht="15.75" x14ac:dyDescent="0.25">
      <c r="A82" s="19"/>
      <c r="B82" s="19"/>
      <c r="C82" s="19"/>
      <c r="D82" s="34" t="s">
        <v>13</v>
      </c>
      <c r="E82" s="42">
        <v>8473554.9399999995</v>
      </c>
    </row>
    <row r="83" spans="1:9" ht="15.75" x14ac:dyDescent="0.25">
      <c r="A83" s="19"/>
      <c r="B83" s="19"/>
      <c r="C83" s="19" t="s">
        <v>18</v>
      </c>
      <c r="D83" s="19"/>
    </row>
    <row r="84" spans="1:9" ht="15.75" x14ac:dyDescent="0.25">
      <c r="A84" s="19"/>
      <c r="B84" s="19"/>
      <c r="C84" s="19"/>
      <c r="D84" s="19" t="s">
        <v>14</v>
      </c>
      <c r="E84" s="42">
        <v>7425344.9900000002</v>
      </c>
    </row>
    <row r="85" spans="1:9" ht="15.75" x14ac:dyDescent="0.25">
      <c r="A85" s="19"/>
      <c r="B85" s="19"/>
      <c r="C85" s="19"/>
      <c r="D85" s="19" t="s">
        <v>13</v>
      </c>
      <c r="E85" s="42">
        <v>7052771.2300000004</v>
      </c>
    </row>
    <row r="86" spans="1:9" ht="15.75" x14ac:dyDescent="0.25">
      <c r="A86" s="19"/>
      <c r="B86" s="19"/>
      <c r="C86" s="19" t="s">
        <v>17</v>
      </c>
      <c r="D86" s="19"/>
      <c r="E86" s="5"/>
    </row>
    <row r="87" spans="1:9" ht="15.75" x14ac:dyDescent="0.25">
      <c r="A87" s="19"/>
      <c r="B87" s="19"/>
      <c r="C87" s="19"/>
      <c r="D87" s="19" t="s">
        <v>14</v>
      </c>
      <c r="E87" s="42">
        <v>1994130.5</v>
      </c>
    </row>
    <row r="88" spans="1:9" ht="15.75" x14ac:dyDescent="0.25">
      <c r="A88" s="19"/>
      <c r="B88" s="19"/>
      <c r="C88" s="19"/>
      <c r="D88" s="19" t="s">
        <v>13</v>
      </c>
      <c r="E88" s="8">
        <v>0</v>
      </c>
    </row>
    <row r="89" spans="1:9" ht="15.75" x14ac:dyDescent="0.25">
      <c r="A89" s="19"/>
      <c r="B89" s="19"/>
      <c r="C89" s="19" t="s">
        <v>16</v>
      </c>
      <c r="D89" s="19"/>
      <c r="E89" s="5"/>
    </row>
    <row r="90" spans="1:9" ht="15.75" x14ac:dyDescent="0.25">
      <c r="A90" s="19"/>
      <c r="B90" s="19"/>
      <c r="C90" s="19"/>
      <c r="D90" s="19" t="s">
        <v>15</v>
      </c>
      <c r="E90" s="42">
        <v>40433889.079999998</v>
      </c>
    </row>
    <row r="91" spans="1:9" ht="15.75" x14ac:dyDescent="0.25">
      <c r="A91" s="19"/>
      <c r="B91" s="19"/>
      <c r="C91" s="19"/>
      <c r="D91" s="19" t="s">
        <v>14</v>
      </c>
      <c r="E91" s="42">
        <v>64260790.380000003</v>
      </c>
    </row>
    <row r="92" spans="1:9" ht="15.75" x14ac:dyDescent="0.25">
      <c r="A92" s="19"/>
      <c r="B92" s="19"/>
      <c r="C92" s="19"/>
      <c r="D92" s="19" t="s">
        <v>13</v>
      </c>
      <c r="E92" s="42">
        <v>1223790</v>
      </c>
    </row>
    <row r="93" spans="1:9" ht="15.75" x14ac:dyDescent="0.25">
      <c r="A93" s="23" t="s">
        <v>12</v>
      </c>
      <c r="D93" s="19"/>
      <c r="E93" s="7">
        <f>SUM(E41:E92)</f>
        <v>443714529.34000003</v>
      </c>
    </row>
    <row r="94" spans="1:9" ht="15.75" x14ac:dyDescent="0.25">
      <c r="A94" s="23" t="s">
        <v>11</v>
      </c>
      <c r="B94" s="19"/>
      <c r="C94" s="23"/>
      <c r="D94" s="34"/>
      <c r="E94" s="5"/>
    </row>
    <row r="95" spans="1:9" ht="15.75" x14ac:dyDescent="0.25">
      <c r="A95" s="19"/>
      <c r="B95" s="23" t="s">
        <v>10</v>
      </c>
      <c r="C95" s="19"/>
      <c r="D95" s="19"/>
      <c r="E95" s="6"/>
      <c r="H95" s="37"/>
      <c r="I95" s="24"/>
    </row>
    <row r="96" spans="1:9" ht="15.75" x14ac:dyDescent="0.25">
      <c r="A96" s="19"/>
      <c r="B96" s="19"/>
      <c r="C96" s="19"/>
      <c r="D96" s="19" t="s">
        <v>2</v>
      </c>
      <c r="E96" s="42">
        <v>734712</v>
      </c>
      <c r="F96" s="37"/>
      <c r="G96" s="19"/>
      <c r="I96" s="24"/>
    </row>
    <row r="97" spans="1:9" ht="15.75" x14ac:dyDescent="0.25">
      <c r="A97" s="19"/>
      <c r="B97" s="23" t="s">
        <v>9</v>
      </c>
      <c r="C97" s="19"/>
      <c r="D97" s="19"/>
      <c r="E97" s="5"/>
      <c r="F97" s="37"/>
      <c r="G97" s="19"/>
      <c r="H97" s="37"/>
      <c r="I97" s="24"/>
    </row>
    <row r="98" spans="1:9" ht="15.75" x14ac:dyDescent="0.25">
      <c r="B98" s="19"/>
      <c r="C98" s="19"/>
      <c r="D98" s="19" t="s">
        <v>2</v>
      </c>
      <c r="E98" s="27">
        <v>0</v>
      </c>
    </row>
    <row r="99" spans="1:9" ht="15.75" customHeight="1" x14ac:dyDescent="0.25">
      <c r="B99" s="23" t="s">
        <v>8</v>
      </c>
      <c r="C99" s="19"/>
      <c r="D99" s="19"/>
      <c r="E99" s="3"/>
    </row>
    <row r="100" spans="1:9" ht="15.75" customHeight="1" x14ac:dyDescent="0.25">
      <c r="B100" s="19"/>
      <c r="C100" s="19"/>
      <c r="D100" s="19" t="s">
        <v>2</v>
      </c>
      <c r="E100" s="8">
        <v>0</v>
      </c>
    </row>
    <row r="101" spans="1:9" ht="15.75" customHeight="1" x14ac:dyDescent="0.25">
      <c r="B101" s="23" t="s">
        <v>7</v>
      </c>
      <c r="C101" s="19"/>
      <c r="D101" s="19"/>
      <c r="E101" s="3"/>
    </row>
    <row r="102" spans="1:9" ht="15.75" x14ac:dyDescent="0.25">
      <c r="B102" s="19"/>
      <c r="C102" s="31"/>
      <c r="D102" s="19" t="s">
        <v>2</v>
      </c>
      <c r="E102" s="4">
        <v>0</v>
      </c>
    </row>
    <row r="103" spans="1:9" ht="15.75" x14ac:dyDescent="0.25">
      <c r="B103" s="23" t="s">
        <v>6</v>
      </c>
      <c r="C103" s="19"/>
      <c r="D103" s="19"/>
      <c r="E103" s="3"/>
    </row>
    <row r="104" spans="1:9" ht="15.75" x14ac:dyDescent="0.25">
      <c r="B104" s="19"/>
      <c r="C104" s="19"/>
      <c r="D104" s="19" t="s">
        <v>2</v>
      </c>
      <c r="E104" s="30">
        <v>0</v>
      </c>
    </row>
    <row r="105" spans="1:9" ht="15.75" x14ac:dyDescent="0.25">
      <c r="B105" s="23" t="s">
        <v>5</v>
      </c>
      <c r="C105" s="19"/>
      <c r="D105" s="19"/>
    </row>
    <row r="106" spans="1:9" ht="15.75" x14ac:dyDescent="0.25">
      <c r="B106" s="19"/>
      <c r="C106" s="19"/>
      <c r="D106" s="19" t="s">
        <v>2</v>
      </c>
      <c r="E106" s="3">
        <v>0</v>
      </c>
      <c r="F106" s="42"/>
    </row>
    <row r="107" spans="1:9" ht="15.75" x14ac:dyDescent="0.25">
      <c r="B107" s="23" t="s">
        <v>4</v>
      </c>
      <c r="C107" s="19"/>
      <c r="D107" s="19"/>
      <c r="E107" s="3"/>
      <c r="F107" s="42"/>
    </row>
    <row r="108" spans="1:9" ht="15.75" x14ac:dyDescent="0.25">
      <c r="B108" s="19"/>
      <c r="C108" s="19"/>
      <c r="D108" s="19" t="s">
        <v>2</v>
      </c>
      <c r="E108" s="42">
        <v>497464</v>
      </c>
      <c r="F108" s="42"/>
    </row>
    <row r="109" spans="1:9" ht="15.75" x14ac:dyDescent="0.25">
      <c r="A109" s="23"/>
      <c r="B109" s="23" t="s">
        <v>3</v>
      </c>
      <c r="C109" s="19"/>
      <c r="D109" s="19"/>
      <c r="E109" s="3"/>
    </row>
    <row r="110" spans="1:9" ht="15.75" x14ac:dyDescent="0.25">
      <c r="B110" s="19"/>
      <c r="C110" s="19"/>
      <c r="D110" s="19" t="s">
        <v>2</v>
      </c>
      <c r="E110" s="8">
        <v>22315770.18</v>
      </c>
      <c r="F110" s="39"/>
    </row>
    <row r="111" spans="1:9" ht="15.75" x14ac:dyDescent="0.25">
      <c r="A111" s="23" t="s">
        <v>1</v>
      </c>
      <c r="E111" s="2">
        <f>SUM(E96,E98,E100,E102,E104,E106,E108,E110)</f>
        <v>23547946.18</v>
      </c>
    </row>
    <row r="112" spans="1:9" ht="30" customHeight="1" x14ac:dyDescent="0.35">
      <c r="A112" s="40" t="s">
        <v>0</v>
      </c>
      <c r="B112" s="41"/>
      <c r="C112" s="41"/>
      <c r="D112" s="41"/>
      <c r="E112" s="1">
        <f>SUM(E93,E111)</f>
        <v>467262475.52000004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F9101-F36C-4EF4-AC30-D47C6069A20E}">
  <dimension ref="A1:I112"/>
  <sheetViews>
    <sheetView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style="8" customWidth="1"/>
    <col min="4" max="4" width="50.7109375" style="8" customWidth="1"/>
    <col min="5" max="5" width="30.7109375" style="8" customWidth="1"/>
    <col min="6" max="9" width="20.7109375" style="8" customWidth="1"/>
    <col min="10" max="16384" width="9.140625" style="8"/>
  </cols>
  <sheetData>
    <row r="1" spans="1:9" ht="15.75" x14ac:dyDescent="0.25">
      <c r="A1" s="17" t="s">
        <v>65</v>
      </c>
      <c r="B1" s="17"/>
      <c r="C1" s="17"/>
      <c r="D1" s="17"/>
      <c r="E1" s="17"/>
      <c r="F1" s="17"/>
      <c r="G1" s="17"/>
      <c r="H1" s="17"/>
      <c r="I1" s="17"/>
    </row>
    <row r="2" spans="1:9" ht="15.75" x14ac:dyDescent="0.25">
      <c r="A2" s="18" t="s">
        <v>63</v>
      </c>
      <c r="B2" s="18"/>
      <c r="C2" s="18"/>
      <c r="D2" s="18"/>
      <c r="E2" s="18"/>
      <c r="F2" s="18"/>
      <c r="G2" s="18"/>
      <c r="H2" s="18"/>
      <c r="I2" s="18"/>
    </row>
    <row r="3" spans="1:9" ht="15.75" x14ac:dyDescent="0.25">
      <c r="A3" s="17" t="s">
        <v>62</v>
      </c>
      <c r="B3" s="17"/>
      <c r="C3" s="17"/>
      <c r="D3" s="17"/>
      <c r="E3" s="17"/>
      <c r="F3" s="17"/>
      <c r="G3" s="17"/>
      <c r="H3" s="17"/>
      <c r="I3" s="17"/>
    </row>
    <row r="4" spans="1:9" ht="15.75" x14ac:dyDescent="0.25">
      <c r="A4" s="17"/>
      <c r="B4" s="17"/>
      <c r="C4" s="17"/>
      <c r="D4" s="17"/>
      <c r="E4" s="17"/>
      <c r="F4" s="17"/>
      <c r="G4" s="17"/>
      <c r="H4" s="17"/>
      <c r="I4" s="17"/>
    </row>
    <row r="5" spans="1:9" ht="15.75" x14ac:dyDescent="0.25">
      <c r="A5" s="19"/>
      <c r="B5" s="19"/>
      <c r="C5" s="19"/>
      <c r="D5" s="19"/>
      <c r="E5" s="20"/>
      <c r="F5" s="20"/>
      <c r="G5" s="20"/>
      <c r="H5" s="16"/>
      <c r="I5" s="16"/>
    </row>
    <row r="6" spans="1:9" ht="15.75" customHeight="1" x14ac:dyDescent="0.25">
      <c r="A6" s="17" t="s">
        <v>61</v>
      </c>
      <c r="B6" s="17"/>
      <c r="C6" s="17"/>
      <c r="D6" s="17"/>
      <c r="E6" s="21" t="s">
        <v>60</v>
      </c>
    </row>
    <row r="7" spans="1:9" ht="15" customHeight="1" x14ac:dyDescent="0.25">
      <c r="A7" s="17"/>
      <c r="B7" s="17"/>
      <c r="C7" s="17"/>
      <c r="D7" s="17"/>
      <c r="E7" s="22"/>
    </row>
    <row r="8" spans="1:9" ht="15.75" x14ac:dyDescent="0.25">
      <c r="A8" s="23" t="s">
        <v>59</v>
      </c>
      <c r="B8" s="19"/>
      <c r="C8" s="19"/>
      <c r="D8" s="19"/>
      <c r="E8" s="24"/>
    </row>
    <row r="9" spans="1:9" ht="15.75" x14ac:dyDescent="0.25">
      <c r="A9" s="19"/>
      <c r="B9" s="19" t="s">
        <v>58</v>
      </c>
      <c r="C9" s="19"/>
      <c r="D9" s="19"/>
      <c r="E9" s="24"/>
    </row>
    <row r="10" spans="1:9" ht="15.75" x14ac:dyDescent="0.25">
      <c r="A10" s="19"/>
      <c r="B10" s="19"/>
      <c r="C10" s="19" t="s">
        <v>57</v>
      </c>
      <c r="D10" s="19"/>
    </row>
    <row r="11" spans="1:9" ht="15.75" customHeight="1" x14ac:dyDescent="0.25">
      <c r="A11" s="19"/>
      <c r="B11" s="19"/>
      <c r="C11" s="19"/>
      <c r="D11" s="19" t="s">
        <v>56</v>
      </c>
      <c r="E11" s="69">
        <f>34715289.48+24060910.2</f>
        <v>58776199.679999992</v>
      </c>
    </row>
    <row r="12" spans="1:9" ht="15.75" x14ac:dyDescent="0.25">
      <c r="A12" s="19"/>
      <c r="B12" s="19"/>
      <c r="C12" s="19"/>
      <c r="D12" s="19" t="s">
        <v>55</v>
      </c>
      <c r="E12" s="69">
        <v>18788278.649999999</v>
      </c>
    </row>
    <row r="13" spans="1:9" ht="15.75" x14ac:dyDescent="0.25">
      <c r="A13" s="19"/>
      <c r="B13" s="19"/>
      <c r="C13" s="19"/>
      <c r="D13" s="19" t="s">
        <v>54</v>
      </c>
      <c r="E13" s="70">
        <f>5013000.3+1560040.95</f>
        <v>6573041.25</v>
      </c>
    </row>
    <row r="14" spans="1:9" ht="15.75" x14ac:dyDescent="0.25">
      <c r="A14" s="19"/>
      <c r="B14" s="19"/>
      <c r="C14" s="19" t="s">
        <v>53</v>
      </c>
      <c r="D14" s="19"/>
      <c r="E14" s="13">
        <f>SUM(E11:E13)</f>
        <v>84137519.579999983</v>
      </c>
    </row>
    <row r="15" spans="1:9" ht="15.75" x14ac:dyDescent="0.25">
      <c r="A15" s="19"/>
      <c r="B15" s="19"/>
      <c r="C15" s="19" t="s">
        <v>52</v>
      </c>
      <c r="D15" s="19"/>
      <c r="E15" s="15"/>
    </row>
    <row r="16" spans="1:9" ht="15.75" x14ac:dyDescent="0.25">
      <c r="A16" s="19"/>
      <c r="B16" s="19"/>
      <c r="C16" s="19"/>
      <c r="D16" s="19" t="s">
        <v>51</v>
      </c>
      <c r="E16" s="69">
        <v>10519532.780000001</v>
      </c>
    </row>
    <row r="17" spans="1:5" ht="15.75" x14ac:dyDescent="0.25">
      <c r="A17" s="19"/>
      <c r="B17" s="19"/>
      <c r="C17" s="19"/>
      <c r="D17" s="19" t="s">
        <v>50</v>
      </c>
      <c r="E17" s="69">
        <v>46728888.580000006</v>
      </c>
    </row>
    <row r="18" spans="1:5" ht="15.75" x14ac:dyDescent="0.25">
      <c r="A18" s="19"/>
      <c r="B18" s="19"/>
      <c r="C18" s="26"/>
      <c r="D18" s="19" t="s">
        <v>49</v>
      </c>
      <c r="E18" s="27">
        <v>0</v>
      </c>
    </row>
    <row r="19" spans="1:5" ht="15.75" x14ac:dyDescent="0.25">
      <c r="A19" s="19"/>
      <c r="B19" s="19"/>
      <c r="C19" s="19" t="s">
        <v>48</v>
      </c>
      <c r="D19" s="19"/>
      <c r="E19" s="13">
        <f>SUM(E16:E18)</f>
        <v>57248421.360000007</v>
      </c>
    </row>
    <row r="20" spans="1:5" ht="15.75" x14ac:dyDescent="0.25">
      <c r="A20" s="19"/>
      <c r="B20" s="19" t="s">
        <v>47</v>
      </c>
      <c r="C20" s="19"/>
      <c r="D20" s="19"/>
      <c r="E20" s="3"/>
    </row>
    <row r="21" spans="1:5" ht="15.75" x14ac:dyDescent="0.25">
      <c r="A21" s="19"/>
      <c r="B21" s="19"/>
      <c r="C21" s="19" t="s">
        <v>46</v>
      </c>
      <c r="D21" s="19"/>
      <c r="E21" s="69">
        <v>706015251</v>
      </c>
    </row>
    <row r="22" spans="1:5" ht="15.75" x14ac:dyDescent="0.25">
      <c r="A22" s="19"/>
      <c r="B22" s="19"/>
      <c r="C22" s="19" t="s">
        <v>45</v>
      </c>
      <c r="D22" s="19"/>
      <c r="E22" s="8">
        <v>0</v>
      </c>
    </row>
    <row r="23" spans="1:5" ht="15.75" x14ac:dyDescent="0.25">
      <c r="A23" s="19"/>
      <c r="B23" s="19"/>
      <c r="C23" s="19" t="s">
        <v>44</v>
      </c>
      <c r="D23" s="19"/>
      <c r="E23" s="6"/>
    </row>
    <row r="24" spans="1:5" ht="15.75" x14ac:dyDescent="0.25">
      <c r="A24" s="19"/>
      <c r="B24" s="19"/>
      <c r="C24" s="19"/>
      <c r="D24" s="19" t="s">
        <v>43</v>
      </c>
      <c r="E24" s="28">
        <v>3774598.62</v>
      </c>
    </row>
    <row r="25" spans="1:5" ht="15.75" x14ac:dyDescent="0.25">
      <c r="A25" s="19"/>
      <c r="B25" s="19"/>
      <c r="C25" s="19"/>
      <c r="D25" s="19" t="s">
        <v>42</v>
      </c>
      <c r="E25" s="5">
        <v>0</v>
      </c>
    </row>
    <row r="26" spans="1:5" ht="15.75" x14ac:dyDescent="0.25">
      <c r="A26" s="19"/>
      <c r="B26" s="19"/>
      <c r="C26" s="19"/>
      <c r="D26" s="19" t="s">
        <v>41</v>
      </c>
      <c r="E26" s="69">
        <v>2313630</v>
      </c>
    </row>
    <row r="27" spans="1:5" ht="15.75" x14ac:dyDescent="0.25">
      <c r="A27" s="19"/>
      <c r="B27" s="19"/>
      <c r="C27" s="19"/>
      <c r="D27" s="19" t="s">
        <v>40</v>
      </c>
      <c r="E27" s="28">
        <v>0</v>
      </c>
    </row>
    <row r="28" spans="1:5" ht="15.75" x14ac:dyDescent="0.25">
      <c r="A28" s="19"/>
      <c r="B28" s="19"/>
      <c r="C28" s="19" t="s">
        <v>39</v>
      </c>
      <c r="D28" s="19"/>
      <c r="E28" s="14"/>
    </row>
    <row r="29" spans="1:5" ht="15.75" x14ac:dyDescent="0.25">
      <c r="A29" s="19"/>
      <c r="B29" s="19"/>
      <c r="C29" s="19"/>
      <c r="D29" s="19" t="s">
        <v>38</v>
      </c>
      <c r="E29" s="69">
        <v>13469199.33</v>
      </c>
    </row>
    <row r="30" spans="1:5" ht="15.75" x14ac:dyDescent="0.25">
      <c r="A30" s="19"/>
      <c r="B30" s="19"/>
      <c r="C30" s="19"/>
      <c r="D30" s="19" t="s">
        <v>37</v>
      </c>
      <c r="E30" s="28">
        <v>0</v>
      </c>
    </row>
    <row r="31" spans="1:5" ht="15.75" x14ac:dyDescent="0.25">
      <c r="A31" s="19"/>
      <c r="B31" s="19"/>
      <c r="C31" s="19" t="s">
        <v>36</v>
      </c>
      <c r="D31" s="19"/>
      <c r="E31" s="29">
        <v>0</v>
      </c>
    </row>
    <row r="32" spans="1:5" ht="15.75" x14ac:dyDescent="0.25">
      <c r="A32" s="19"/>
      <c r="B32" s="19"/>
      <c r="C32" s="19" t="s">
        <v>35</v>
      </c>
      <c r="D32" s="19"/>
      <c r="E32" s="3"/>
    </row>
    <row r="33" spans="1:5" ht="15.75" x14ac:dyDescent="0.25">
      <c r="A33" s="19"/>
      <c r="B33" s="19"/>
      <c r="C33" s="19"/>
      <c r="D33" s="19" t="s">
        <v>34</v>
      </c>
      <c r="E33" s="30">
        <v>0</v>
      </c>
    </row>
    <row r="34" spans="1:5" ht="15.75" x14ac:dyDescent="0.25">
      <c r="A34" s="19"/>
      <c r="B34" s="19"/>
      <c r="C34" s="19"/>
      <c r="D34" s="19" t="s">
        <v>33</v>
      </c>
      <c r="E34" s="8">
        <v>0</v>
      </c>
    </row>
    <row r="35" spans="1:5" ht="15.75" x14ac:dyDescent="0.25">
      <c r="A35" s="19"/>
      <c r="B35" s="19"/>
      <c r="C35" s="19"/>
      <c r="D35" s="19" t="s">
        <v>32</v>
      </c>
      <c r="E35" s="4">
        <v>0</v>
      </c>
    </row>
    <row r="36" spans="1:5" ht="15.75" x14ac:dyDescent="0.25">
      <c r="A36" s="19"/>
      <c r="B36" s="19" t="s">
        <v>31</v>
      </c>
      <c r="C36" s="19"/>
      <c r="D36" s="19"/>
      <c r="E36" s="29">
        <v>0</v>
      </c>
    </row>
    <row r="37" spans="1:5" ht="15.75" x14ac:dyDescent="0.25">
      <c r="A37" s="19"/>
      <c r="B37" s="23" t="s">
        <v>30</v>
      </c>
      <c r="C37" s="19"/>
      <c r="D37" s="19"/>
      <c r="E37" s="13">
        <f>SUM(E14,E19,E21:E36)</f>
        <v>866958619.8900001</v>
      </c>
    </row>
    <row r="38" spans="1:5" ht="15.75" x14ac:dyDescent="0.25">
      <c r="A38" s="19"/>
      <c r="B38" s="23"/>
      <c r="C38" s="19"/>
      <c r="D38" s="19"/>
      <c r="E38" s="12"/>
    </row>
    <row r="39" spans="1:5" ht="15.75" x14ac:dyDescent="0.25">
      <c r="A39" s="23" t="s">
        <v>29</v>
      </c>
      <c r="B39" s="23"/>
      <c r="C39" s="19"/>
      <c r="D39" s="19"/>
      <c r="E39" s="5"/>
    </row>
    <row r="40" spans="1:5" ht="15.75" x14ac:dyDescent="0.25">
      <c r="A40" s="23" t="s">
        <v>28</v>
      </c>
      <c r="B40" s="19"/>
      <c r="C40" s="19"/>
      <c r="D40" s="19"/>
      <c r="E40" s="5"/>
    </row>
    <row r="41" spans="1:5" ht="15.75" x14ac:dyDescent="0.25">
      <c r="A41" s="19"/>
      <c r="B41" s="23" t="s">
        <v>10</v>
      </c>
      <c r="C41" s="19"/>
      <c r="D41" s="19"/>
      <c r="E41" s="3"/>
    </row>
    <row r="42" spans="1:5" ht="15.75" x14ac:dyDescent="0.25">
      <c r="A42" s="19"/>
      <c r="B42" s="19"/>
      <c r="C42" s="19"/>
      <c r="D42" s="19" t="s">
        <v>26</v>
      </c>
      <c r="E42" s="69">
        <v>130631885.28000003</v>
      </c>
    </row>
    <row r="43" spans="1:5" ht="15.75" x14ac:dyDescent="0.25">
      <c r="A43" s="19"/>
      <c r="B43" s="19"/>
      <c r="C43" s="19"/>
      <c r="D43" s="19" t="s">
        <v>25</v>
      </c>
      <c r="E43" s="69">
        <v>124451396.41</v>
      </c>
    </row>
    <row r="44" spans="1:5" ht="15.75" x14ac:dyDescent="0.25">
      <c r="A44" s="19"/>
      <c r="B44" s="19"/>
      <c r="C44" s="19"/>
      <c r="D44" s="19" t="s">
        <v>2</v>
      </c>
      <c r="E44" s="69">
        <v>5329151</v>
      </c>
    </row>
    <row r="45" spans="1:5" ht="15.75" x14ac:dyDescent="0.25">
      <c r="A45" s="19"/>
      <c r="B45" s="23" t="s">
        <v>9</v>
      </c>
      <c r="C45" s="19"/>
      <c r="D45" s="19"/>
      <c r="E45" s="3"/>
    </row>
    <row r="46" spans="1:5" ht="15.75" x14ac:dyDescent="0.25">
      <c r="A46" s="19"/>
      <c r="B46" s="19"/>
      <c r="C46" s="31"/>
      <c r="D46" s="19" t="s">
        <v>26</v>
      </c>
      <c r="E46" s="69">
        <v>22209816.780000001</v>
      </c>
    </row>
    <row r="47" spans="1:5" ht="15.75" x14ac:dyDescent="0.25">
      <c r="A47" s="19"/>
      <c r="B47" s="19"/>
      <c r="C47" s="19"/>
      <c r="D47" s="19" t="s">
        <v>25</v>
      </c>
      <c r="E47" s="69">
        <f>32355701.97+20026873.45</f>
        <v>52382575.420000002</v>
      </c>
    </row>
    <row r="48" spans="1:5" ht="15.75" x14ac:dyDescent="0.25">
      <c r="A48" s="19"/>
      <c r="B48" s="19"/>
      <c r="C48" s="19"/>
      <c r="D48" s="19" t="s">
        <v>2</v>
      </c>
      <c r="E48" s="69">
        <f>1283720+1785000</f>
        <v>3068720</v>
      </c>
    </row>
    <row r="49" spans="1:5" ht="15.75" x14ac:dyDescent="0.25">
      <c r="A49" s="19"/>
      <c r="B49" s="23" t="s">
        <v>8</v>
      </c>
      <c r="C49" s="19"/>
      <c r="D49" s="19"/>
      <c r="E49" s="4"/>
    </row>
    <row r="50" spans="1:5" ht="15.75" x14ac:dyDescent="0.25">
      <c r="A50" s="32"/>
      <c r="B50" s="32"/>
      <c r="C50" s="32"/>
      <c r="D50" s="19" t="s">
        <v>26</v>
      </c>
      <c r="E50" s="69">
        <v>75833629.340000004</v>
      </c>
    </row>
    <row r="51" spans="1:5" ht="15.75" x14ac:dyDescent="0.25">
      <c r="A51" s="19"/>
      <c r="B51" s="19"/>
      <c r="C51" s="19"/>
      <c r="D51" s="19" t="s">
        <v>25</v>
      </c>
      <c r="E51" s="69">
        <v>15649658.5</v>
      </c>
    </row>
    <row r="52" spans="1:5" ht="15.75" x14ac:dyDescent="0.25">
      <c r="A52" s="19"/>
      <c r="B52" s="19"/>
      <c r="C52" s="19"/>
      <c r="D52" s="19" t="s">
        <v>2</v>
      </c>
      <c r="E52" s="8">
        <v>0</v>
      </c>
    </row>
    <row r="53" spans="1:5" ht="15.75" x14ac:dyDescent="0.25">
      <c r="A53" s="19"/>
      <c r="B53" s="23" t="s">
        <v>7</v>
      </c>
      <c r="C53" s="19"/>
      <c r="D53" s="19"/>
      <c r="E53" s="4"/>
    </row>
    <row r="54" spans="1:5" ht="15.75" x14ac:dyDescent="0.25">
      <c r="A54" s="19"/>
      <c r="B54" s="19"/>
      <c r="C54" s="19"/>
      <c r="D54" s="19" t="s">
        <v>26</v>
      </c>
      <c r="E54" s="8">
        <v>0</v>
      </c>
    </row>
    <row r="55" spans="1:5" ht="15.75" x14ac:dyDescent="0.25">
      <c r="A55" s="19"/>
      <c r="B55" s="19"/>
      <c r="C55" s="19"/>
      <c r="D55" s="19" t="s">
        <v>25</v>
      </c>
      <c r="E55" s="27">
        <v>0</v>
      </c>
    </row>
    <row r="56" spans="1:5" ht="15.75" x14ac:dyDescent="0.25">
      <c r="A56" s="19"/>
      <c r="B56" s="19"/>
      <c r="C56" s="31"/>
      <c r="D56" s="19" t="s">
        <v>2</v>
      </c>
      <c r="E56" s="33">
        <v>0</v>
      </c>
    </row>
    <row r="57" spans="1:5" ht="15.75" x14ac:dyDescent="0.25">
      <c r="A57" s="19"/>
      <c r="B57" s="23" t="s">
        <v>6</v>
      </c>
      <c r="C57" s="19"/>
      <c r="D57" s="19"/>
      <c r="E57" s="11"/>
    </row>
    <row r="58" spans="1:5" ht="15.75" x14ac:dyDescent="0.25">
      <c r="A58" s="19"/>
      <c r="B58" s="19"/>
      <c r="C58" s="19"/>
      <c r="D58" s="19" t="s">
        <v>26</v>
      </c>
      <c r="E58" s="30">
        <v>0</v>
      </c>
    </row>
    <row r="59" spans="1:5" ht="15.75" x14ac:dyDescent="0.25">
      <c r="A59" s="19"/>
      <c r="B59" s="19"/>
      <c r="C59" s="19"/>
      <c r="D59" s="19" t="s">
        <v>25</v>
      </c>
      <c r="E59" s="45">
        <v>0</v>
      </c>
    </row>
    <row r="60" spans="1:5" ht="15.75" x14ac:dyDescent="0.25">
      <c r="A60" s="19"/>
      <c r="B60" s="19"/>
      <c r="C60" s="19"/>
      <c r="D60" s="19" t="s">
        <v>2</v>
      </c>
      <c r="E60" s="30">
        <v>0</v>
      </c>
    </row>
    <row r="61" spans="1:5" ht="15.75" x14ac:dyDescent="0.25">
      <c r="A61" s="19"/>
      <c r="B61" s="23" t="s">
        <v>5</v>
      </c>
      <c r="C61" s="19"/>
      <c r="D61" s="19"/>
      <c r="E61" s="11"/>
    </row>
    <row r="62" spans="1:5" ht="15.75" x14ac:dyDescent="0.25">
      <c r="A62" s="19"/>
      <c r="B62" s="19"/>
      <c r="C62" s="19"/>
      <c r="D62" s="19" t="s">
        <v>26</v>
      </c>
      <c r="E62" s="69">
        <v>6241079.5199999996</v>
      </c>
    </row>
    <row r="63" spans="1:5" ht="15.75" x14ac:dyDescent="0.25">
      <c r="A63" s="19"/>
      <c r="B63" s="23"/>
      <c r="C63" s="19"/>
      <c r="D63" s="19" t="s">
        <v>25</v>
      </c>
      <c r="E63" s="69">
        <v>33106782.989999998</v>
      </c>
    </row>
    <row r="64" spans="1:5" ht="15.75" x14ac:dyDescent="0.25">
      <c r="A64" s="19"/>
      <c r="B64" s="19"/>
      <c r="C64" s="19"/>
      <c r="D64" s="19" t="s">
        <v>2</v>
      </c>
      <c r="E64" s="69">
        <v>303700</v>
      </c>
    </row>
    <row r="65" spans="1:5" ht="15.75" x14ac:dyDescent="0.25">
      <c r="A65" s="19"/>
      <c r="B65" s="23" t="s">
        <v>4</v>
      </c>
      <c r="C65" s="19"/>
      <c r="D65" s="19"/>
      <c r="E65" s="4"/>
    </row>
    <row r="66" spans="1:5" ht="15.75" x14ac:dyDescent="0.25">
      <c r="A66" s="19"/>
      <c r="B66" s="19"/>
      <c r="C66" s="19"/>
      <c r="D66" s="19" t="s">
        <v>26</v>
      </c>
      <c r="E66" s="69">
        <v>64996271.740000002</v>
      </c>
    </row>
    <row r="67" spans="1:5" ht="15.75" x14ac:dyDescent="0.25">
      <c r="A67" s="19"/>
      <c r="B67" s="19"/>
      <c r="C67" s="19"/>
      <c r="D67" s="19" t="s">
        <v>25</v>
      </c>
      <c r="E67" s="69">
        <v>87348752.299999997</v>
      </c>
    </row>
    <row r="68" spans="1:5" ht="15.75" x14ac:dyDescent="0.25">
      <c r="A68" s="19"/>
      <c r="B68" s="19"/>
      <c r="C68" s="19"/>
      <c r="D68" s="19" t="s">
        <v>2</v>
      </c>
      <c r="E68" s="69">
        <v>43487442.82</v>
      </c>
    </row>
    <row r="69" spans="1:5" ht="15.75" x14ac:dyDescent="0.25">
      <c r="A69" s="19"/>
      <c r="B69" s="23" t="s">
        <v>27</v>
      </c>
      <c r="C69" s="19"/>
      <c r="D69" s="19"/>
      <c r="E69" s="3"/>
    </row>
    <row r="70" spans="1:5" ht="15.75" x14ac:dyDescent="0.25">
      <c r="A70" s="19"/>
      <c r="B70" s="19"/>
      <c r="C70" s="19"/>
      <c r="D70" s="19" t="s">
        <v>26</v>
      </c>
      <c r="E70" s="5">
        <v>0</v>
      </c>
    </row>
    <row r="71" spans="1:5" ht="15.75" x14ac:dyDescent="0.25">
      <c r="A71" s="19"/>
      <c r="B71" s="19"/>
      <c r="C71" s="19"/>
      <c r="D71" s="19" t="s">
        <v>25</v>
      </c>
      <c r="E71" s="5">
        <v>0</v>
      </c>
    </row>
    <row r="72" spans="1:5" ht="15.75" x14ac:dyDescent="0.25">
      <c r="A72" s="19"/>
      <c r="B72" s="19"/>
      <c r="C72" s="19"/>
      <c r="D72" s="19" t="s">
        <v>2</v>
      </c>
      <c r="E72" s="10">
        <v>0</v>
      </c>
    </row>
    <row r="73" spans="1:5" ht="15.75" x14ac:dyDescent="0.25">
      <c r="A73" s="19"/>
      <c r="B73" s="23" t="s">
        <v>24</v>
      </c>
      <c r="C73" s="19"/>
      <c r="D73" s="19"/>
      <c r="E73" s="3"/>
    </row>
    <row r="74" spans="1:5" ht="15.75" x14ac:dyDescent="0.25">
      <c r="A74" s="19"/>
      <c r="B74" s="19"/>
      <c r="C74" s="19" t="s">
        <v>23</v>
      </c>
      <c r="D74" s="19"/>
      <c r="E74" s="5"/>
    </row>
    <row r="75" spans="1:5" ht="15.75" x14ac:dyDescent="0.25">
      <c r="A75" s="19"/>
      <c r="B75" s="19"/>
      <c r="C75" s="19"/>
      <c r="D75" s="19" t="s">
        <v>22</v>
      </c>
      <c r="E75" s="27">
        <v>0</v>
      </c>
    </row>
    <row r="76" spans="1:5" ht="15.75" x14ac:dyDescent="0.25">
      <c r="A76" s="19"/>
      <c r="B76" s="19"/>
      <c r="C76" s="19"/>
      <c r="D76" s="19" t="s">
        <v>21</v>
      </c>
      <c r="E76" s="44">
        <v>0</v>
      </c>
    </row>
    <row r="77" spans="1:5" ht="15.75" x14ac:dyDescent="0.25">
      <c r="A77" s="19"/>
      <c r="B77" s="19"/>
      <c r="C77" s="34" t="s">
        <v>20</v>
      </c>
      <c r="D77" s="19"/>
      <c r="E77" s="5"/>
    </row>
    <row r="78" spans="1:5" ht="15.75" x14ac:dyDescent="0.25">
      <c r="A78" s="19"/>
      <c r="B78" s="19"/>
      <c r="C78" s="19"/>
      <c r="D78" s="19" t="s">
        <v>14</v>
      </c>
      <c r="E78" s="69">
        <v>8503770.379999999</v>
      </c>
    </row>
    <row r="79" spans="1:5" ht="15.75" x14ac:dyDescent="0.25">
      <c r="A79" s="19"/>
      <c r="B79" s="19"/>
      <c r="C79" s="19"/>
      <c r="D79" s="19" t="s">
        <v>13</v>
      </c>
      <c r="E79" s="69">
        <v>3050600</v>
      </c>
    </row>
    <row r="80" spans="1:5" ht="15.75" x14ac:dyDescent="0.25">
      <c r="A80" s="19"/>
      <c r="B80" s="19"/>
      <c r="C80" s="19" t="s">
        <v>19</v>
      </c>
      <c r="D80" s="19"/>
      <c r="E80" s="6"/>
    </row>
    <row r="81" spans="1:9" ht="15.75" x14ac:dyDescent="0.25">
      <c r="A81" s="19"/>
      <c r="B81" s="19"/>
      <c r="C81" s="19"/>
      <c r="D81" s="34" t="s">
        <v>14</v>
      </c>
      <c r="E81" s="69">
        <v>101211927.72</v>
      </c>
      <c r="F81" s="36"/>
    </row>
    <row r="82" spans="1:9" ht="15.75" x14ac:dyDescent="0.25">
      <c r="A82" s="19"/>
      <c r="B82" s="19"/>
      <c r="C82" s="19"/>
      <c r="D82" s="34" t="s">
        <v>13</v>
      </c>
      <c r="E82" s="8">
        <v>0</v>
      </c>
    </row>
    <row r="83" spans="1:9" ht="15.75" x14ac:dyDescent="0.25">
      <c r="A83" s="19"/>
      <c r="B83" s="19"/>
      <c r="C83" s="19" t="s">
        <v>18</v>
      </c>
      <c r="D83" s="19"/>
    </row>
    <row r="84" spans="1:9" ht="15.75" x14ac:dyDescent="0.25">
      <c r="A84" s="19"/>
      <c r="B84" s="19"/>
      <c r="C84" s="19"/>
      <c r="D84" s="19" t="s">
        <v>14</v>
      </c>
      <c r="E84" s="9">
        <v>0</v>
      </c>
    </row>
    <row r="85" spans="1:9" ht="15.75" x14ac:dyDescent="0.25">
      <c r="A85" s="19"/>
      <c r="B85" s="19"/>
      <c r="C85" s="19"/>
      <c r="D85" s="19" t="s">
        <v>13</v>
      </c>
      <c r="E85" s="9">
        <v>0</v>
      </c>
    </row>
    <row r="86" spans="1:9" ht="15.75" x14ac:dyDescent="0.25">
      <c r="A86" s="19"/>
      <c r="B86" s="19"/>
      <c r="C86" s="19" t="s">
        <v>17</v>
      </c>
      <c r="D86" s="19"/>
      <c r="E86" s="5"/>
    </row>
    <row r="87" spans="1:9" ht="15.75" x14ac:dyDescent="0.25">
      <c r="A87" s="19"/>
      <c r="B87" s="19"/>
      <c r="C87" s="19"/>
      <c r="D87" s="19" t="s">
        <v>14</v>
      </c>
      <c r="E87" s="69">
        <v>1903591.9</v>
      </c>
    </row>
    <row r="88" spans="1:9" ht="15.75" x14ac:dyDescent="0.25">
      <c r="A88" s="19"/>
      <c r="B88" s="19"/>
      <c r="C88" s="19"/>
      <c r="D88" s="19" t="s">
        <v>13</v>
      </c>
      <c r="E88" s="8">
        <v>0</v>
      </c>
    </row>
    <row r="89" spans="1:9" ht="15.75" x14ac:dyDescent="0.25">
      <c r="A89" s="19"/>
      <c r="B89" s="19"/>
      <c r="C89" s="19" t="s">
        <v>16</v>
      </c>
      <c r="D89" s="19"/>
      <c r="E89" s="5"/>
    </row>
    <row r="90" spans="1:9" ht="15.75" x14ac:dyDescent="0.25">
      <c r="A90" s="19"/>
      <c r="B90" s="19"/>
      <c r="C90" s="19"/>
      <c r="D90" s="19" t="s">
        <v>15</v>
      </c>
      <c r="E90" s="8">
        <v>0</v>
      </c>
    </row>
    <row r="91" spans="1:9" ht="15.75" x14ac:dyDescent="0.25">
      <c r="A91" s="19"/>
      <c r="B91" s="19"/>
      <c r="C91" s="19"/>
      <c r="D91" s="19" t="s">
        <v>14</v>
      </c>
      <c r="E91" s="8">
        <v>0</v>
      </c>
    </row>
    <row r="92" spans="1:9" ht="15.75" x14ac:dyDescent="0.25">
      <c r="A92" s="19"/>
      <c r="B92" s="19"/>
      <c r="C92" s="19"/>
      <c r="D92" s="19" t="s">
        <v>13</v>
      </c>
      <c r="E92" s="33">
        <v>0</v>
      </c>
    </row>
    <row r="93" spans="1:9" ht="15.75" x14ac:dyDescent="0.25">
      <c r="A93" s="23" t="s">
        <v>12</v>
      </c>
      <c r="D93" s="19"/>
      <c r="E93" s="7">
        <f>SUM(E41:E92)</f>
        <v>779710752.10000002</v>
      </c>
    </row>
    <row r="94" spans="1:9" ht="15.75" x14ac:dyDescent="0.25">
      <c r="A94" s="23" t="s">
        <v>11</v>
      </c>
      <c r="B94" s="19"/>
      <c r="C94" s="23"/>
      <c r="D94" s="34"/>
      <c r="E94" s="5"/>
    </row>
    <row r="95" spans="1:9" ht="15.75" x14ac:dyDescent="0.25">
      <c r="A95" s="19"/>
      <c r="B95" s="23" t="s">
        <v>10</v>
      </c>
      <c r="C95" s="19"/>
      <c r="D95" s="19"/>
      <c r="E95" s="6"/>
      <c r="H95" s="37"/>
      <c r="I95" s="24"/>
    </row>
    <row r="96" spans="1:9" ht="15.75" x14ac:dyDescent="0.25">
      <c r="A96" s="19"/>
      <c r="B96" s="19"/>
      <c r="C96" s="19"/>
      <c r="D96" s="19" t="s">
        <v>2</v>
      </c>
      <c r="E96" s="8">
        <v>0</v>
      </c>
      <c r="F96" s="37"/>
      <c r="G96" s="19"/>
      <c r="I96" s="24"/>
    </row>
    <row r="97" spans="1:9" ht="15.75" x14ac:dyDescent="0.25">
      <c r="A97" s="19"/>
      <c r="B97" s="23" t="s">
        <v>9</v>
      </c>
      <c r="C97" s="19"/>
      <c r="D97" s="19"/>
      <c r="E97" s="5"/>
      <c r="F97" s="37"/>
      <c r="G97" s="19"/>
      <c r="H97" s="37"/>
      <c r="I97" s="24"/>
    </row>
    <row r="98" spans="1:9" ht="15.75" x14ac:dyDescent="0.25">
      <c r="B98" s="19"/>
      <c r="C98" s="19"/>
      <c r="D98" s="19" t="s">
        <v>2</v>
      </c>
      <c r="E98" s="27">
        <v>0</v>
      </c>
    </row>
    <row r="99" spans="1:9" ht="15.75" customHeight="1" x14ac:dyDescent="0.25">
      <c r="B99" s="23" t="s">
        <v>8</v>
      </c>
      <c r="C99" s="19"/>
      <c r="D99" s="19"/>
      <c r="E99" s="3"/>
    </row>
    <row r="100" spans="1:9" ht="15.75" customHeight="1" x14ac:dyDescent="0.25">
      <c r="B100" s="19"/>
      <c r="C100" s="19"/>
      <c r="D100" s="19" t="s">
        <v>2</v>
      </c>
      <c r="E100" s="8">
        <v>0</v>
      </c>
    </row>
    <row r="101" spans="1:9" ht="15.75" customHeight="1" x14ac:dyDescent="0.25">
      <c r="B101" s="23" t="s">
        <v>7</v>
      </c>
      <c r="C101" s="19"/>
      <c r="D101" s="19"/>
      <c r="E101" s="3"/>
    </row>
    <row r="102" spans="1:9" ht="15.75" x14ac:dyDescent="0.25">
      <c r="B102" s="19"/>
      <c r="C102" s="31"/>
      <c r="D102" s="19" t="s">
        <v>2</v>
      </c>
      <c r="E102" s="4">
        <v>0</v>
      </c>
    </row>
    <row r="103" spans="1:9" ht="15.75" x14ac:dyDescent="0.25">
      <c r="B103" s="23" t="s">
        <v>6</v>
      </c>
      <c r="C103" s="19"/>
      <c r="D103" s="19"/>
      <c r="E103" s="3"/>
    </row>
    <row r="104" spans="1:9" ht="15.75" x14ac:dyDescent="0.25">
      <c r="B104" s="19"/>
      <c r="C104" s="19"/>
      <c r="D104" s="19" t="s">
        <v>2</v>
      </c>
      <c r="E104" s="30">
        <v>0</v>
      </c>
    </row>
    <row r="105" spans="1:9" ht="15.75" x14ac:dyDescent="0.25">
      <c r="B105" s="23" t="s">
        <v>5</v>
      </c>
      <c r="C105" s="19"/>
      <c r="D105" s="19"/>
    </row>
    <row r="106" spans="1:9" ht="15.75" x14ac:dyDescent="0.25">
      <c r="B106" s="19"/>
      <c r="C106" s="19"/>
      <c r="D106" s="19" t="s">
        <v>2</v>
      </c>
      <c r="E106" s="3">
        <v>0</v>
      </c>
    </row>
    <row r="107" spans="1:9" ht="15.75" x14ac:dyDescent="0.25">
      <c r="B107" s="23" t="s">
        <v>4</v>
      </c>
      <c r="C107" s="19"/>
      <c r="D107" s="19"/>
      <c r="E107" s="3"/>
    </row>
    <row r="108" spans="1:9" ht="15.75" x14ac:dyDescent="0.25">
      <c r="B108" s="19"/>
      <c r="C108" s="19"/>
      <c r="D108" s="19" t="s">
        <v>2</v>
      </c>
      <c r="E108" s="8">
        <v>0</v>
      </c>
    </row>
    <row r="109" spans="1:9" ht="15.75" x14ac:dyDescent="0.25">
      <c r="A109" s="23"/>
      <c r="B109" s="23" t="s">
        <v>3</v>
      </c>
      <c r="C109" s="19"/>
      <c r="D109" s="19"/>
      <c r="E109" s="3"/>
    </row>
    <row r="110" spans="1:9" ht="15.75" x14ac:dyDescent="0.25">
      <c r="B110" s="19"/>
      <c r="C110" s="19"/>
      <c r="D110" s="19" t="s">
        <v>2</v>
      </c>
      <c r="E110" s="8">
        <v>0</v>
      </c>
      <c r="F110" s="39"/>
    </row>
    <row r="111" spans="1:9" ht="15.75" x14ac:dyDescent="0.25">
      <c r="A111" s="23" t="s">
        <v>1</v>
      </c>
      <c r="E111" s="2">
        <f>SUM(E96,E98,E100,E102,E104,E106,E108,E110)</f>
        <v>0</v>
      </c>
    </row>
    <row r="112" spans="1:9" ht="30" customHeight="1" x14ac:dyDescent="0.35">
      <c r="A112" s="40" t="s">
        <v>0</v>
      </c>
      <c r="B112" s="41"/>
      <c r="C112" s="41"/>
      <c r="D112" s="41"/>
      <c r="E112" s="1">
        <f>SUM(E93,E111)</f>
        <v>779710752.10000002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487B1-DD0B-463F-B755-5D938D81D6B2}">
  <dimension ref="A1:I112"/>
  <sheetViews>
    <sheetView topLeftCell="A7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style="8" customWidth="1"/>
    <col min="4" max="4" width="50.7109375" style="8" customWidth="1"/>
    <col min="5" max="5" width="30.7109375" style="8" customWidth="1"/>
    <col min="6" max="9" width="20.7109375" style="8" customWidth="1"/>
    <col min="10" max="16384" width="9.140625" style="8"/>
  </cols>
  <sheetData>
    <row r="1" spans="1:9" ht="15.75" x14ac:dyDescent="0.25">
      <c r="A1" s="17" t="s">
        <v>66</v>
      </c>
      <c r="B1" s="17"/>
      <c r="C1" s="17"/>
      <c r="D1" s="17"/>
      <c r="E1" s="17"/>
      <c r="F1" s="17"/>
      <c r="G1" s="17"/>
      <c r="H1" s="17"/>
      <c r="I1" s="17"/>
    </row>
    <row r="2" spans="1:9" ht="15.75" x14ac:dyDescent="0.25">
      <c r="A2" s="18" t="s">
        <v>63</v>
      </c>
      <c r="B2" s="18"/>
      <c r="C2" s="18"/>
      <c r="D2" s="18"/>
      <c r="E2" s="18"/>
      <c r="F2" s="18"/>
      <c r="G2" s="18"/>
      <c r="H2" s="18"/>
      <c r="I2" s="18"/>
    </row>
    <row r="3" spans="1:9" ht="15.75" x14ac:dyDescent="0.25">
      <c r="A3" s="17" t="s">
        <v>62</v>
      </c>
      <c r="B3" s="17"/>
      <c r="C3" s="17"/>
      <c r="D3" s="17"/>
      <c r="E3" s="17"/>
      <c r="F3" s="17"/>
      <c r="G3" s="17"/>
      <c r="H3" s="17"/>
      <c r="I3" s="17"/>
    </row>
    <row r="4" spans="1:9" ht="15.75" x14ac:dyDescent="0.25">
      <c r="A4" s="17"/>
      <c r="B4" s="17"/>
      <c r="C4" s="17"/>
      <c r="D4" s="17"/>
      <c r="E4" s="17"/>
      <c r="F4" s="17"/>
      <c r="G4" s="17"/>
      <c r="H4" s="17"/>
      <c r="I4" s="17"/>
    </row>
    <row r="5" spans="1:9" ht="15.75" x14ac:dyDescent="0.25">
      <c r="A5" s="19"/>
      <c r="B5" s="19"/>
      <c r="C5" s="19"/>
      <c r="D5" s="19"/>
      <c r="E5" s="20"/>
      <c r="F5" s="20"/>
      <c r="G5" s="20"/>
      <c r="H5" s="16"/>
      <c r="I5" s="16"/>
    </row>
    <row r="6" spans="1:9" ht="15.75" customHeight="1" x14ac:dyDescent="0.25">
      <c r="A6" s="17" t="s">
        <v>61</v>
      </c>
      <c r="B6" s="17"/>
      <c r="C6" s="17"/>
      <c r="D6" s="17"/>
      <c r="E6" s="21" t="s">
        <v>60</v>
      </c>
    </row>
    <row r="7" spans="1:9" ht="15" customHeight="1" x14ac:dyDescent="0.25">
      <c r="A7" s="17"/>
      <c r="B7" s="17"/>
      <c r="C7" s="17"/>
      <c r="D7" s="17"/>
      <c r="E7" s="22"/>
    </row>
    <row r="8" spans="1:9" ht="15.75" x14ac:dyDescent="0.25">
      <c r="A8" s="23" t="s">
        <v>59</v>
      </c>
      <c r="B8" s="19"/>
      <c r="C8" s="19"/>
      <c r="D8" s="19"/>
      <c r="E8" s="24"/>
    </row>
    <row r="9" spans="1:9" ht="15.75" x14ac:dyDescent="0.25">
      <c r="A9" s="19"/>
      <c r="B9" s="19" t="s">
        <v>58</v>
      </c>
      <c r="C9" s="19"/>
      <c r="D9" s="19"/>
      <c r="E9" s="24"/>
    </row>
    <row r="10" spans="1:9" ht="15.75" x14ac:dyDescent="0.25">
      <c r="A10" s="19"/>
      <c r="B10" s="19"/>
      <c r="C10" s="19" t="s">
        <v>57</v>
      </c>
      <c r="D10" s="19"/>
    </row>
    <row r="11" spans="1:9" ht="15.75" customHeight="1" x14ac:dyDescent="0.25">
      <c r="A11" s="19"/>
      <c r="B11" s="19"/>
      <c r="C11" s="19"/>
      <c r="D11" s="19" t="s">
        <v>56</v>
      </c>
      <c r="E11" s="8">
        <v>49404546.530000001</v>
      </c>
    </row>
    <row r="12" spans="1:9" ht="15.75" x14ac:dyDescent="0.25">
      <c r="A12" s="19"/>
      <c r="B12" s="19"/>
      <c r="C12" s="19"/>
      <c r="D12" s="19" t="s">
        <v>55</v>
      </c>
      <c r="E12" s="8">
        <v>14912057.16</v>
      </c>
    </row>
    <row r="13" spans="1:9" ht="15.75" x14ac:dyDescent="0.25">
      <c r="A13" s="19"/>
      <c r="B13" s="19"/>
      <c r="C13" s="19"/>
      <c r="D13" s="19" t="s">
        <v>54</v>
      </c>
      <c r="E13" s="8">
        <v>1752811.85</v>
      </c>
    </row>
    <row r="14" spans="1:9" ht="15.75" x14ac:dyDescent="0.25">
      <c r="A14" s="19"/>
      <c r="B14" s="19"/>
      <c r="C14" s="19" t="s">
        <v>53</v>
      </c>
      <c r="D14" s="19"/>
      <c r="E14" s="13">
        <f>SUM(E11:E13)</f>
        <v>66069415.539999999</v>
      </c>
    </row>
    <row r="15" spans="1:9" ht="15.75" x14ac:dyDescent="0.25">
      <c r="A15" s="19"/>
      <c r="B15" s="19"/>
      <c r="C15" s="19" t="s">
        <v>52</v>
      </c>
      <c r="D15" s="19"/>
      <c r="E15" s="15"/>
    </row>
    <row r="16" spans="1:9" ht="15.75" x14ac:dyDescent="0.25">
      <c r="A16" s="19"/>
      <c r="B16" s="19"/>
      <c r="C16" s="19"/>
      <c r="D16" s="19" t="s">
        <v>51</v>
      </c>
      <c r="E16" s="8">
        <v>6106859.4199999999</v>
      </c>
    </row>
    <row r="17" spans="1:5" ht="15.75" x14ac:dyDescent="0.25">
      <c r="A17" s="19"/>
      <c r="B17" s="19"/>
      <c r="C17" s="19"/>
      <c r="D17" s="19" t="s">
        <v>50</v>
      </c>
      <c r="E17" s="8">
        <v>16803425.899999999</v>
      </c>
    </row>
    <row r="18" spans="1:5" ht="15.75" x14ac:dyDescent="0.25">
      <c r="A18" s="19"/>
      <c r="B18" s="19"/>
      <c r="C18" s="26"/>
      <c r="D18" s="19" t="s">
        <v>49</v>
      </c>
      <c r="E18" s="8">
        <v>4136671.12</v>
      </c>
    </row>
    <row r="19" spans="1:5" ht="15.75" x14ac:dyDescent="0.25">
      <c r="A19" s="19"/>
      <c r="B19" s="19"/>
      <c r="C19" s="19" t="s">
        <v>48</v>
      </c>
      <c r="D19" s="19"/>
      <c r="E19" s="13">
        <f>SUM(E16:E18)</f>
        <v>27046956.440000001</v>
      </c>
    </row>
    <row r="20" spans="1:5" ht="15.75" x14ac:dyDescent="0.25">
      <c r="A20" s="19"/>
      <c r="B20" s="19" t="s">
        <v>47</v>
      </c>
      <c r="C20" s="19"/>
      <c r="D20" s="19"/>
      <c r="E20" s="3"/>
    </row>
    <row r="21" spans="1:5" ht="15.75" x14ac:dyDescent="0.25">
      <c r="A21" s="19"/>
      <c r="B21" s="19"/>
      <c r="C21" s="19" t="s">
        <v>46</v>
      </c>
      <c r="D21" s="19"/>
      <c r="E21" s="8">
        <v>521241914</v>
      </c>
    </row>
    <row r="22" spans="1:5" ht="15.75" x14ac:dyDescent="0.25">
      <c r="A22" s="19"/>
      <c r="B22" s="19"/>
      <c r="C22" s="19" t="s">
        <v>45</v>
      </c>
      <c r="D22" s="19"/>
      <c r="E22" s="8">
        <v>106698.04</v>
      </c>
    </row>
    <row r="23" spans="1:5" ht="15.75" x14ac:dyDescent="0.25">
      <c r="A23" s="19"/>
      <c r="B23" s="19"/>
      <c r="C23" s="19" t="s">
        <v>44</v>
      </c>
      <c r="D23" s="19"/>
      <c r="E23" s="6"/>
    </row>
    <row r="24" spans="1:5" ht="15.75" x14ac:dyDescent="0.25">
      <c r="A24" s="19"/>
      <c r="B24" s="19"/>
      <c r="C24" s="19"/>
      <c r="D24" s="19" t="s">
        <v>43</v>
      </c>
      <c r="E24" s="28">
        <v>0</v>
      </c>
    </row>
    <row r="25" spans="1:5" ht="15.75" x14ac:dyDescent="0.25">
      <c r="A25" s="19"/>
      <c r="B25" s="19"/>
      <c r="C25" s="19"/>
      <c r="D25" s="19" t="s">
        <v>42</v>
      </c>
      <c r="E25" s="5">
        <v>0</v>
      </c>
    </row>
    <row r="26" spans="1:5" ht="15.75" x14ac:dyDescent="0.25">
      <c r="A26" s="19"/>
      <c r="B26" s="19"/>
      <c r="C26" s="19"/>
      <c r="D26" s="19" t="s">
        <v>41</v>
      </c>
      <c r="E26" s="27">
        <v>0</v>
      </c>
    </row>
    <row r="27" spans="1:5" ht="15.75" x14ac:dyDescent="0.25">
      <c r="A27" s="19"/>
      <c r="B27" s="19"/>
      <c r="C27" s="19"/>
      <c r="D27" s="19" t="s">
        <v>40</v>
      </c>
      <c r="E27" s="28">
        <v>0</v>
      </c>
    </row>
    <row r="28" spans="1:5" ht="15.75" x14ac:dyDescent="0.25">
      <c r="A28" s="19"/>
      <c r="B28" s="19"/>
      <c r="C28" s="19" t="s">
        <v>39</v>
      </c>
      <c r="D28" s="19"/>
      <c r="E28" s="14"/>
    </row>
    <row r="29" spans="1:5" ht="15.75" x14ac:dyDescent="0.25">
      <c r="A29" s="19"/>
      <c r="B29" s="19"/>
      <c r="C29" s="19"/>
      <c r="D29" s="19" t="s">
        <v>38</v>
      </c>
      <c r="E29" s="8">
        <v>0</v>
      </c>
    </row>
    <row r="30" spans="1:5" ht="15.75" x14ac:dyDescent="0.25">
      <c r="A30" s="19"/>
      <c r="B30" s="19"/>
      <c r="C30" s="19"/>
      <c r="D30" s="19" t="s">
        <v>37</v>
      </c>
      <c r="E30" s="28">
        <v>0</v>
      </c>
    </row>
    <row r="31" spans="1:5" ht="15.75" x14ac:dyDescent="0.25">
      <c r="A31" s="19"/>
      <c r="B31" s="19"/>
      <c r="C31" s="19" t="s">
        <v>36</v>
      </c>
      <c r="D31" s="19"/>
      <c r="E31" s="29">
        <v>0</v>
      </c>
    </row>
    <row r="32" spans="1:5" ht="15.75" x14ac:dyDescent="0.25">
      <c r="A32" s="19"/>
      <c r="B32" s="19"/>
      <c r="C32" s="19" t="s">
        <v>35</v>
      </c>
      <c r="D32" s="19"/>
      <c r="E32" s="3"/>
    </row>
    <row r="33" spans="1:5" ht="15.75" x14ac:dyDescent="0.25">
      <c r="A33" s="19"/>
      <c r="B33" s="19"/>
      <c r="C33" s="19"/>
      <c r="D33" s="19" t="s">
        <v>34</v>
      </c>
      <c r="E33" s="30">
        <v>0</v>
      </c>
    </row>
    <row r="34" spans="1:5" ht="15.75" x14ac:dyDescent="0.25">
      <c r="A34" s="19"/>
      <c r="B34" s="19"/>
      <c r="C34" s="19"/>
      <c r="D34" s="19" t="s">
        <v>33</v>
      </c>
      <c r="E34" s="8">
        <v>0</v>
      </c>
    </row>
    <row r="35" spans="1:5" ht="15.75" x14ac:dyDescent="0.25">
      <c r="A35" s="19"/>
      <c r="B35" s="19"/>
      <c r="C35" s="19"/>
      <c r="D35" s="19" t="s">
        <v>32</v>
      </c>
      <c r="E35" s="4">
        <v>0</v>
      </c>
    </row>
    <row r="36" spans="1:5" ht="15.75" x14ac:dyDescent="0.25">
      <c r="A36" s="19"/>
      <c r="B36" s="19" t="s">
        <v>31</v>
      </c>
      <c r="C36" s="19"/>
      <c r="D36" s="19"/>
      <c r="E36" s="29">
        <v>0</v>
      </c>
    </row>
    <row r="37" spans="1:5" ht="15.75" x14ac:dyDescent="0.25">
      <c r="A37" s="19"/>
      <c r="B37" s="23" t="s">
        <v>30</v>
      </c>
      <c r="C37" s="19"/>
      <c r="D37" s="19"/>
      <c r="E37" s="13">
        <f>SUM(E14,E19,E21:E36)</f>
        <v>614464984.01999998</v>
      </c>
    </row>
    <row r="38" spans="1:5" ht="15.75" x14ac:dyDescent="0.25">
      <c r="A38" s="19"/>
      <c r="B38" s="23"/>
      <c r="C38" s="19"/>
      <c r="D38" s="19"/>
      <c r="E38" s="12"/>
    </row>
    <row r="39" spans="1:5" ht="15.75" x14ac:dyDescent="0.25">
      <c r="A39" s="23" t="s">
        <v>29</v>
      </c>
      <c r="B39" s="23"/>
      <c r="C39" s="19"/>
      <c r="D39" s="19"/>
      <c r="E39" s="5"/>
    </row>
    <row r="40" spans="1:5" ht="15.75" x14ac:dyDescent="0.25">
      <c r="A40" s="23" t="s">
        <v>28</v>
      </c>
      <c r="B40" s="19"/>
      <c r="C40" s="19"/>
      <c r="D40" s="19"/>
      <c r="E40" s="5"/>
    </row>
    <row r="41" spans="1:5" ht="15.75" x14ac:dyDescent="0.25">
      <c r="A41" s="19"/>
      <c r="B41" s="23" t="s">
        <v>10</v>
      </c>
      <c r="C41" s="19"/>
      <c r="D41" s="19"/>
      <c r="E41" s="3"/>
    </row>
    <row r="42" spans="1:5" ht="15.75" x14ac:dyDescent="0.25">
      <c r="A42" s="19"/>
      <c r="B42" s="19"/>
      <c r="C42" s="19"/>
      <c r="D42" s="19" t="s">
        <v>26</v>
      </c>
      <c r="E42" s="8">
        <v>88119389.189999998</v>
      </c>
    </row>
    <row r="43" spans="1:5" ht="15.75" x14ac:dyDescent="0.25">
      <c r="A43" s="19"/>
      <c r="B43" s="19"/>
      <c r="C43" s="19"/>
      <c r="D43" s="19" t="s">
        <v>25</v>
      </c>
      <c r="E43" s="8">
        <v>57952995.210000001</v>
      </c>
    </row>
    <row r="44" spans="1:5" ht="15.75" x14ac:dyDescent="0.25">
      <c r="A44" s="19"/>
      <c r="B44" s="19"/>
      <c r="C44" s="19"/>
      <c r="D44" s="19" t="s">
        <v>2</v>
      </c>
      <c r="E44" s="8">
        <v>4485810.83</v>
      </c>
    </row>
    <row r="45" spans="1:5" ht="15.75" x14ac:dyDescent="0.25">
      <c r="A45" s="19"/>
      <c r="B45" s="23" t="s">
        <v>9</v>
      </c>
      <c r="C45" s="19"/>
      <c r="D45" s="19"/>
      <c r="E45" s="3"/>
    </row>
    <row r="46" spans="1:5" ht="15.75" x14ac:dyDescent="0.25">
      <c r="A46" s="19"/>
      <c r="B46" s="19"/>
      <c r="C46" s="31"/>
      <c r="D46" s="19" t="s">
        <v>26</v>
      </c>
      <c r="E46" s="8">
        <v>251936.49</v>
      </c>
    </row>
    <row r="47" spans="1:5" ht="15.75" x14ac:dyDescent="0.25">
      <c r="A47" s="19"/>
      <c r="B47" s="19"/>
      <c r="C47" s="19"/>
      <c r="D47" s="19" t="s">
        <v>25</v>
      </c>
      <c r="E47" s="8">
        <v>6426612.8099999996</v>
      </c>
    </row>
    <row r="48" spans="1:5" ht="15.75" x14ac:dyDescent="0.25">
      <c r="A48" s="19"/>
      <c r="B48" s="19"/>
      <c r="C48" s="19"/>
      <c r="D48" s="19" t="s">
        <v>2</v>
      </c>
      <c r="E48" s="8">
        <v>0</v>
      </c>
    </row>
    <row r="49" spans="1:5" ht="15.75" x14ac:dyDescent="0.25">
      <c r="A49" s="19"/>
      <c r="B49" s="23" t="s">
        <v>8</v>
      </c>
      <c r="C49" s="19"/>
      <c r="D49" s="19"/>
      <c r="E49" s="4"/>
    </row>
    <row r="50" spans="1:5" ht="15.75" x14ac:dyDescent="0.25">
      <c r="A50" s="32"/>
      <c r="B50" s="32"/>
      <c r="C50" s="32"/>
      <c r="D50" s="19" t="s">
        <v>26</v>
      </c>
      <c r="E50" s="8">
        <v>27259829.289999999</v>
      </c>
    </row>
    <row r="51" spans="1:5" ht="15.75" x14ac:dyDescent="0.25">
      <c r="A51" s="19"/>
      <c r="B51" s="19"/>
      <c r="C51" s="19"/>
      <c r="D51" s="19" t="s">
        <v>25</v>
      </c>
      <c r="E51" s="8">
        <v>11083759.109999999</v>
      </c>
    </row>
    <row r="52" spans="1:5" ht="15.75" x14ac:dyDescent="0.25">
      <c r="A52" s="19"/>
      <c r="B52" s="19"/>
      <c r="C52" s="19"/>
      <c r="D52" s="19" t="s">
        <v>2</v>
      </c>
      <c r="E52" s="8">
        <v>73750</v>
      </c>
    </row>
    <row r="53" spans="1:5" ht="15.75" x14ac:dyDescent="0.25">
      <c r="A53" s="19"/>
      <c r="B53" s="23" t="s">
        <v>7</v>
      </c>
      <c r="C53" s="19"/>
      <c r="D53" s="19"/>
      <c r="E53" s="4"/>
    </row>
    <row r="54" spans="1:5" ht="15.75" x14ac:dyDescent="0.25">
      <c r="A54" s="19"/>
      <c r="B54" s="19"/>
      <c r="C54" s="19"/>
      <c r="D54" s="19" t="s">
        <v>26</v>
      </c>
      <c r="E54" s="8">
        <v>11610697.289999999</v>
      </c>
    </row>
    <row r="55" spans="1:5" ht="15.75" x14ac:dyDescent="0.25">
      <c r="A55" s="19"/>
      <c r="B55" s="19"/>
      <c r="C55" s="19"/>
      <c r="D55" s="19" t="s">
        <v>25</v>
      </c>
      <c r="E55" s="27">
        <v>0</v>
      </c>
    </row>
    <row r="56" spans="1:5" ht="15.75" x14ac:dyDescent="0.25">
      <c r="A56" s="19"/>
      <c r="B56" s="19"/>
      <c r="C56" s="31"/>
      <c r="D56" s="19" t="s">
        <v>2</v>
      </c>
      <c r="E56" s="33">
        <v>0</v>
      </c>
    </row>
    <row r="57" spans="1:5" ht="15.75" x14ac:dyDescent="0.25">
      <c r="A57" s="19"/>
      <c r="B57" s="23" t="s">
        <v>6</v>
      </c>
      <c r="C57" s="19"/>
      <c r="D57" s="19"/>
      <c r="E57" s="11"/>
    </row>
    <row r="58" spans="1:5" ht="15.75" x14ac:dyDescent="0.25">
      <c r="A58" s="19"/>
      <c r="B58" s="19"/>
      <c r="C58" s="19"/>
      <c r="D58" s="19" t="s">
        <v>26</v>
      </c>
      <c r="E58" s="30">
        <v>0</v>
      </c>
    </row>
    <row r="59" spans="1:5" ht="15.75" x14ac:dyDescent="0.25">
      <c r="A59" s="19"/>
      <c r="B59" s="19"/>
      <c r="C59" s="19"/>
      <c r="D59" s="19" t="s">
        <v>25</v>
      </c>
      <c r="E59" s="45">
        <v>0</v>
      </c>
    </row>
    <row r="60" spans="1:5" ht="15.75" x14ac:dyDescent="0.25">
      <c r="A60" s="19"/>
      <c r="B60" s="19"/>
      <c r="C60" s="19"/>
      <c r="D60" s="19" t="s">
        <v>2</v>
      </c>
      <c r="E60" s="30">
        <v>0</v>
      </c>
    </row>
    <row r="61" spans="1:5" ht="15.75" x14ac:dyDescent="0.25">
      <c r="A61" s="19"/>
      <c r="B61" s="23" t="s">
        <v>5</v>
      </c>
      <c r="C61" s="19"/>
      <c r="D61" s="19"/>
      <c r="E61" s="11"/>
    </row>
    <row r="62" spans="1:5" ht="15.75" x14ac:dyDescent="0.25">
      <c r="A62" s="19"/>
      <c r="B62" s="19"/>
      <c r="C62" s="19"/>
      <c r="D62" s="19" t="s">
        <v>26</v>
      </c>
      <c r="E62" s="8">
        <v>7198780.2599999998</v>
      </c>
    </row>
    <row r="63" spans="1:5" ht="15.75" x14ac:dyDescent="0.25">
      <c r="A63" s="19"/>
      <c r="B63" s="23"/>
      <c r="C63" s="19"/>
      <c r="D63" s="19" t="s">
        <v>25</v>
      </c>
      <c r="E63" s="8">
        <v>11425742.539999999</v>
      </c>
    </row>
    <row r="64" spans="1:5" ht="15.75" x14ac:dyDescent="0.25">
      <c r="A64" s="19"/>
      <c r="B64" s="19"/>
      <c r="C64" s="19"/>
      <c r="D64" s="19" t="s">
        <v>2</v>
      </c>
      <c r="E64" s="8">
        <v>0</v>
      </c>
    </row>
    <row r="65" spans="1:5" ht="15.75" x14ac:dyDescent="0.25">
      <c r="A65" s="19"/>
      <c r="B65" s="23" t="s">
        <v>4</v>
      </c>
      <c r="C65" s="19"/>
      <c r="D65" s="19"/>
      <c r="E65" s="4"/>
    </row>
    <row r="66" spans="1:5" ht="15.75" x14ac:dyDescent="0.25">
      <c r="A66" s="19"/>
      <c r="B66" s="19"/>
      <c r="C66" s="19"/>
      <c r="D66" s="19" t="s">
        <v>26</v>
      </c>
      <c r="E66" s="8">
        <v>32380528.18</v>
      </c>
    </row>
    <row r="67" spans="1:5" ht="15.75" x14ac:dyDescent="0.25">
      <c r="A67" s="19"/>
      <c r="B67" s="19"/>
      <c r="C67" s="19"/>
      <c r="D67" s="19" t="s">
        <v>25</v>
      </c>
      <c r="E67" s="8">
        <v>60997583.979999997</v>
      </c>
    </row>
    <row r="68" spans="1:5" ht="15.75" x14ac:dyDescent="0.25">
      <c r="A68" s="19"/>
      <c r="B68" s="19"/>
      <c r="C68" s="19"/>
      <c r="D68" s="19" t="s">
        <v>2</v>
      </c>
      <c r="E68" s="8">
        <v>805301.49</v>
      </c>
    </row>
    <row r="69" spans="1:5" ht="15.75" x14ac:dyDescent="0.25">
      <c r="A69" s="19"/>
      <c r="B69" s="23" t="s">
        <v>27</v>
      </c>
      <c r="C69" s="19"/>
      <c r="D69" s="19"/>
      <c r="E69" s="3"/>
    </row>
    <row r="70" spans="1:5" ht="15.75" x14ac:dyDescent="0.25">
      <c r="A70" s="19"/>
      <c r="B70" s="19"/>
      <c r="C70" s="19"/>
      <c r="D70" s="19" t="s">
        <v>26</v>
      </c>
      <c r="E70" s="8">
        <v>28800</v>
      </c>
    </row>
    <row r="71" spans="1:5" ht="15.75" x14ac:dyDescent="0.25">
      <c r="A71" s="19"/>
      <c r="B71" s="19"/>
      <c r="C71" s="19"/>
      <c r="D71" s="19" t="s">
        <v>25</v>
      </c>
      <c r="E71" s="5">
        <v>0</v>
      </c>
    </row>
    <row r="72" spans="1:5" ht="15.75" x14ac:dyDescent="0.25">
      <c r="A72" s="19"/>
      <c r="B72" s="19"/>
      <c r="C72" s="19"/>
      <c r="D72" s="19" t="s">
        <v>2</v>
      </c>
      <c r="E72" s="10">
        <v>0</v>
      </c>
    </row>
    <row r="73" spans="1:5" ht="15.75" x14ac:dyDescent="0.25">
      <c r="A73" s="19"/>
      <c r="B73" s="23" t="s">
        <v>24</v>
      </c>
      <c r="C73" s="19"/>
      <c r="D73" s="19"/>
      <c r="E73" s="3"/>
    </row>
    <row r="74" spans="1:5" ht="15.75" x14ac:dyDescent="0.25">
      <c r="A74" s="19"/>
      <c r="B74" s="19"/>
      <c r="C74" s="19" t="s">
        <v>23</v>
      </c>
      <c r="D74" s="19"/>
      <c r="E74" s="5"/>
    </row>
    <row r="75" spans="1:5" ht="15.75" x14ac:dyDescent="0.25">
      <c r="A75" s="19"/>
      <c r="B75" s="19"/>
      <c r="C75" s="19"/>
      <c r="D75" s="19" t="s">
        <v>22</v>
      </c>
      <c r="E75" s="27">
        <v>0</v>
      </c>
    </row>
    <row r="76" spans="1:5" ht="15.75" x14ac:dyDescent="0.25">
      <c r="A76" s="19"/>
      <c r="B76" s="19"/>
      <c r="C76" s="19"/>
      <c r="D76" s="19" t="s">
        <v>21</v>
      </c>
      <c r="E76" s="44">
        <v>0</v>
      </c>
    </row>
    <row r="77" spans="1:5" ht="15.75" x14ac:dyDescent="0.25">
      <c r="A77" s="19"/>
      <c r="B77" s="19"/>
      <c r="C77" s="34" t="s">
        <v>20</v>
      </c>
      <c r="D77" s="19"/>
      <c r="E77" s="5"/>
    </row>
    <row r="78" spans="1:5" ht="15.75" x14ac:dyDescent="0.25">
      <c r="A78" s="19"/>
      <c r="B78" s="19"/>
      <c r="C78" s="19"/>
      <c r="D78" s="19" t="s">
        <v>14</v>
      </c>
      <c r="E78" s="8">
        <v>27083071.91</v>
      </c>
    </row>
    <row r="79" spans="1:5" ht="15.75" x14ac:dyDescent="0.25">
      <c r="A79" s="19"/>
      <c r="B79" s="19"/>
      <c r="C79" s="19"/>
      <c r="D79" s="19" t="s">
        <v>13</v>
      </c>
      <c r="E79" s="27">
        <v>0</v>
      </c>
    </row>
    <row r="80" spans="1:5" ht="15.75" x14ac:dyDescent="0.25">
      <c r="A80" s="19"/>
      <c r="B80" s="19"/>
      <c r="C80" s="19" t="s">
        <v>19</v>
      </c>
      <c r="D80" s="19"/>
      <c r="E80" s="6"/>
    </row>
    <row r="81" spans="1:9" ht="15.75" x14ac:dyDescent="0.25">
      <c r="A81" s="19"/>
      <c r="B81" s="19"/>
      <c r="C81" s="19"/>
      <c r="D81" s="34" t="s">
        <v>14</v>
      </c>
      <c r="E81" s="8">
        <v>18645906.559999999</v>
      </c>
      <c r="F81" s="36"/>
    </row>
    <row r="82" spans="1:9" ht="15.75" x14ac:dyDescent="0.25">
      <c r="A82" s="19"/>
      <c r="B82" s="19"/>
      <c r="C82" s="19"/>
      <c r="D82" s="34" t="s">
        <v>13</v>
      </c>
      <c r="E82" s="8">
        <v>0</v>
      </c>
    </row>
    <row r="83" spans="1:9" ht="15.75" x14ac:dyDescent="0.25">
      <c r="A83" s="19"/>
      <c r="B83" s="19"/>
      <c r="C83" s="19" t="s">
        <v>18</v>
      </c>
      <c r="D83" s="19"/>
    </row>
    <row r="84" spans="1:9" ht="15.75" x14ac:dyDescent="0.25">
      <c r="A84" s="19"/>
      <c r="B84" s="19"/>
      <c r="C84" s="19"/>
      <c r="D84" s="19" t="s">
        <v>14</v>
      </c>
      <c r="E84" s="9">
        <v>0</v>
      </c>
    </row>
    <row r="85" spans="1:9" ht="15.75" x14ac:dyDescent="0.25">
      <c r="A85" s="19"/>
      <c r="B85" s="19"/>
      <c r="C85" s="19"/>
      <c r="D85" s="19" t="s">
        <v>13</v>
      </c>
      <c r="E85" s="9">
        <v>0</v>
      </c>
    </row>
    <row r="86" spans="1:9" ht="15.75" x14ac:dyDescent="0.25">
      <c r="A86" s="19"/>
      <c r="B86" s="19"/>
      <c r="C86" s="19" t="s">
        <v>17</v>
      </c>
      <c r="D86" s="19"/>
      <c r="E86" s="5"/>
    </row>
    <row r="87" spans="1:9" ht="15.75" x14ac:dyDescent="0.25">
      <c r="A87" s="19"/>
      <c r="B87" s="19"/>
      <c r="C87" s="19"/>
      <c r="D87" s="19" t="s">
        <v>14</v>
      </c>
      <c r="E87" s="8">
        <v>2980467.02</v>
      </c>
    </row>
    <row r="88" spans="1:9" ht="15.75" x14ac:dyDescent="0.25">
      <c r="A88" s="19"/>
      <c r="B88" s="19"/>
      <c r="C88" s="19"/>
      <c r="D88" s="19" t="s">
        <v>13</v>
      </c>
      <c r="E88" s="8">
        <v>0</v>
      </c>
    </row>
    <row r="89" spans="1:9" ht="15.75" x14ac:dyDescent="0.25">
      <c r="A89" s="19"/>
      <c r="B89" s="19"/>
      <c r="C89" s="19" t="s">
        <v>16</v>
      </c>
      <c r="D89" s="19"/>
      <c r="E89" s="5"/>
    </row>
    <row r="90" spans="1:9" ht="15.75" x14ac:dyDescent="0.25">
      <c r="A90" s="19"/>
      <c r="B90" s="19"/>
      <c r="C90" s="19"/>
      <c r="D90" s="19" t="s">
        <v>15</v>
      </c>
      <c r="E90" s="8">
        <v>2870109.04</v>
      </c>
    </row>
    <row r="91" spans="1:9" ht="15.75" x14ac:dyDescent="0.25">
      <c r="A91" s="19"/>
      <c r="B91" s="19"/>
      <c r="C91" s="19"/>
      <c r="D91" s="19" t="s">
        <v>14</v>
      </c>
      <c r="E91" s="8">
        <v>19163741.539999999</v>
      </c>
    </row>
    <row r="92" spans="1:9" ht="15.75" x14ac:dyDescent="0.25">
      <c r="A92" s="19"/>
      <c r="B92" s="19"/>
      <c r="C92" s="19"/>
      <c r="D92" s="19" t="s">
        <v>13</v>
      </c>
      <c r="E92" s="8">
        <v>1456298.25</v>
      </c>
    </row>
    <row r="93" spans="1:9" ht="15.75" x14ac:dyDescent="0.25">
      <c r="A93" s="23" t="s">
        <v>12</v>
      </c>
      <c r="D93" s="19"/>
      <c r="E93" s="7">
        <f>SUM(E41:E92)</f>
        <v>392301110.99000007</v>
      </c>
    </row>
    <row r="94" spans="1:9" ht="15.75" x14ac:dyDescent="0.25">
      <c r="A94" s="23" t="s">
        <v>11</v>
      </c>
      <c r="B94" s="19"/>
      <c r="C94" s="23"/>
      <c r="D94" s="34"/>
      <c r="E94" s="5"/>
    </row>
    <row r="95" spans="1:9" ht="15.75" x14ac:dyDescent="0.25">
      <c r="A95" s="19"/>
      <c r="B95" s="23" t="s">
        <v>10</v>
      </c>
      <c r="C95" s="19"/>
      <c r="D95" s="19"/>
      <c r="E95" s="6"/>
      <c r="H95" s="37"/>
      <c r="I95" s="24"/>
    </row>
    <row r="96" spans="1:9" ht="15.75" x14ac:dyDescent="0.25">
      <c r="A96" s="19"/>
      <c r="B96" s="19"/>
      <c r="C96" s="19"/>
      <c r="D96" s="19" t="s">
        <v>2</v>
      </c>
      <c r="E96" s="8">
        <v>1954135.64</v>
      </c>
      <c r="F96" s="37"/>
      <c r="G96" s="19"/>
      <c r="I96" s="24"/>
    </row>
    <row r="97" spans="1:9" ht="15.75" x14ac:dyDescent="0.25">
      <c r="A97" s="19"/>
      <c r="B97" s="23" t="s">
        <v>9</v>
      </c>
      <c r="C97" s="19"/>
      <c r="D97" s="19"/>
      <c r="E97" s="5"/>
      <c r="F97" s="37"/>
      <c r="G97" s="19"/>
      <c r="H97" s="37"/>
      <c r="I97" s="24"/>
    </row>
    <row r="98" spans="1:9" ht="15.75" x14ac:dyDescent="0.25">
      <c r="B98" s="19"/>
      <c r="C98" s="19"/>
      <c r="D98" s="19" t="s">
        <v>2</v>
      </c>
      <c r="E98" s="8">
        <v>107271.19</v>
      </c>
    </row>
    <row r="99" spans="1:9" ht="15.75" customHeight="1" x14ac:dyDescent="0.25">
      <c r="B99" s="23" t="s">
        <v>8</v>
      </c>
      <c r="C99" s="19"/>
      <c r="D99" s="19"/>
      <c r="E99" s="3"/>
    </row>
    <row r="100" spans="1:9" ht="15.75" customHeight="1" x14ac:dyDescent="0.25">
      <c r="B100" s="19"/>
      <c r="C100" s="19"/>
      <c r="D100" s="19" t="s">
        <v>2</v>
      </c>
      <c r="E100" s="8">
        <v>64450</v>
      </c>
    </row>
    <row r="101" spans="1:9" ht="15.75" customHeight="1" x14ac:dyDescent="0.25">
      <c r="B101" s="23" t="s">
        <v>7</v>
      </c>
      <c r="C101" s="19"/>
      <c r="D101" s="19"/>
      <c r="E101" s="3"/>
    </row>
    <row r="102" spans="1:9" ht="15.75" x14ac:dyDescent="0.25">
      <c r="B102" s="19"/>
      <c r="C102" s="31"/>
      <c r="D102" s="19" t="s">
        <v>2</v>
      </c>
      <c r="E102" s="4">
        <v>0</v>
      </c>
    </row>
    <row r="103" spans="1:9" ht="15.75" x14ac:dyDescent="0.25">
      <c r="B103" s="23" t="s">
        <v>6</v>
      </c>
      <c r="C103" s="19"/>
      <c r="D103" s="19"/>
      <c r="E103" s="3"/>
    </row>
    <row r="104" spans="1:9" ht="15.75" x14ac:dyDescent="0.25">
      <c r="B104" s="19"/>
      <c r="C104" s="19"/>
      <c r="D104" s="19" t="s">
        <v>2</v>
      </c>
      <c r="E104" s="8">
        <v>3178084.09</v>
      </c>
    </row>
    <row r="105" spans="1:9" ht="15.75" x14ac:dyDescent="0.25">
      <c r="B105" s="23" t="s">
        <v>5</v>
      </c>
      <c r="C105" s="19"/>
      <c r="D105" s="19"/>
    </row>
    <row r="106" spans="1:9" ht="15.75" x14ac:dyDescent="0.25">
      <c r="B106" s="19"/>
      <c r="C106" s="19"/>
      <c r="D106" s="19" t="s">
        <v>2</v>
      </c>
      <c r="E106" s="8">
        <v>1702350.01</v>
      </c>
    </row>
    <row r="107" spans="1:9" ht="15.75" x14ac:dyDescent="0.25">
      <c r="B107" s="23" t="s">
        <v>4</v>
      </c>
      <c r="C107" s="19"/>
      <c r="D107" s="19"/>
      <c r="E107" s="3"/>
    </row>
    <row r="108" spans="1:9" ht="15.75" x14ac:dyDescent="0.25">
      <c r="B108" s="19"/>
      <c r="C108" s="19"/>
      <c r="D108" s="19" t="s">
        <v>2</v>
      </c>
      <c r="E108" s="8">
        <v>60080477.57</v>
      </c>
    </row>
    <row r="109" spans="1:9" ht="15.75" x14ac:dyDescent="0.25">
      <c r="A109" s="23"/>
      <c r="B109" s="23" t="s">
        <v>3</v>
      </c>
      <c r="C109" s="19"/>
      <c r="D109" s="19"/>
      <c r="E109" s="3"/>
    </row>
    <row r="110" spans="1:9" ht="15.75" x14ac:dyDescent="0.25">
      <c r="B110" s="19"/>
      <c r="C110" s="19"/>
      <c r="D110" s="19" t="s">
        <v>2</v>
      </c>
      <c r="E110" s="8">
        <v>0</v>
      </c>
      <c r="F110" s="39"/>
    </row>
    <row r="111" spans="1:9" ht="15.75" x14ac:dyDescent="0.25">
      <c r="A111" s="23" t="s">
        <v>1</v>
      </c>
      <c r="E111" s="2">
        <f>SUM(E96,E98,E100,E102,E104,E106,E108,E110)</f>
        <v>67086768.5</v>
      </c>
    </row>
    <row r="112" spans="1:9" ht="30" customHeight="1" x14ac:dyDescent="0.35">
      <c r="A112" s="40" t="s">
        <v>0</v>
      </c>
      <c r="B112" s="41"/>
      <c r="C112" s="41"/>
      <c r="D112" s="41"/>
      <c r="E112" s="1">
        <f>SUM(E93,E111)</f>
        <v>459387879.49000007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9E1C0-2475-4CE8-BA11-4DCAF2E211AE}">
  <dimension ref="A1:I112"/>
  <sheetViews>
    <sheetView topLeftCell="A4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style="8" customWidth="1"/>
    <col min="4" max="4" width="50.7109375" style="8" customWidth="1"/>
    <col min="5" max="5" width="30.7109375" style="8" customWidth="1"/>
    <col min="6" max="9" width="20.7109375" style="8" customWidth="1"/>
    <col min="10" max="16384" width="9.140625" style="8"/>
  </cols>
  <sheetData>
    <row r="1" spans="1:9" ht="15.75" x14ac:dyDescent="0.25">
      <c r="A1" s="17" t="s">
        <v>67</v>
      </c>
      <c r="B1" s="17"/>
      <c r="C1" s="17"/>
      <c r="D1" s="17"/>
      <c r="E1" s="17"/>
      <c r="F1" s="17"/>
      <c r="G1" s="17"/>
      <c r="H1" s="17"/>
      <c r="I1" s="17"/>
    </row>
    <row r="2" spans="1:9" ht="15.75" x14ac:dyDescent="0.25">
      <c r="A2" s="18" t="s">
        <v>63</v>
      </c>
      <c r="B2" s="18"/>
      <c r="C2" s="18"/>
      <c r="D2" s="18"/>
      <c r="E2" s="18"/>
      <c r="F2" s="18"/>
      <c r="G2" s="18"/>
      <c r="H2" s="18"/>
      <c r="I2" s="18"/>
    </row>
    <row r="3" spans="1:9" ht="15.75" x14ac:dyDescent="0.25">
      <c r="A3" s="17" t="s">
        <v>62</v>
      </c>
      <c r="B3" s="17"/>
      <c r="C3" s="17"/>
      <c r="D3" s="17"/>
      <c r="E3" s="17"/>
      <c r="F3" s="17"/>
      <c r="G3" s="17"/>
      <c r="H3" s="17"/>
      <c r="I3" s="17"/>
    </row>
    <row r="4" spans="1:9" ht="15.75" x14ac:dyDescent="0.25">
      <c r="A4" s="17"/>
      <c r="B4" s="17"/>
      <c r="C4" s="17"/>
      <c r="D4" s="17"/>
      <c r="E4" s="17"/>
      <c r="F4" s="17"/>
      <c r="G4" s="17"/>
      <c r="H4" s="17"/>
      <c r="I4" s="17"/>
    </row>
    <row r="5" spans="1:9" ht="15.75" x14ac:dyDescent="0.25">
      <c r="A5" s="19"/>
      <c r="B5" s="19"/>
      <c r="C5" s="19"/>
      <c r="D5" s="19"/>
      <c r="E5" s="20"/>
      <c r="F5" s="20"/>
      <c r="G5" s="20"/>
      <c r="H5" s="16"/>
      <c r="I5" s="16"/>
    </row>
    <row r="6" spans="1:9" ht="15.75" customHeight="1" x14ac:dyDescent="0.25">
      <c r="A6" s="17" t="s">
        <v>61</v>
      </c>
      <c r="B6" s="17"/>
      <c r="C6" s="17"/>
      <c r="D6" s="17"/>
      <c r="E6" s="21" t="s">
        <v>60</v>
      </c>
    </row>
    <row r="7" spans="1:9" ht="15" customHeight="1" x14ac:dyDescent="0.25">
      <c r="A7" s="17"/>
      <c r="B7" s="17"/>
      <c r="C7" s="17"/>
      <c r="D7" s="17"/>
      <c r="E7" s="22"/>
    </row>
    <row r="8" spans="1:9" ht="15.75" x14ac:dyDescent="0.25">
      <c r="A8" s="23" t="s">
        <v>59</v>
      </c>
      <c r="B8" s="19"/>
      <c r="C8" s="19"/>
      <c r="D8" s="19"/>
      <c r="E8" s="24"/>
    </row>
    <row r="9" spans="1:9" ht="15.75" x14ac:dyDescent="0.25">
      <c r="A9" s="19"/>
      <c r="B9" s="19" t="s">
        <v>58</v>
      </c>
      <c r="C9" s="19"/>
      <c r="D9" s="19"/>
      <c r="E9" s="24"/>
    </row>
    <row r="10" spans="1:9" ht="15.75" x14ac:dyDescent="0.25">
      <c r="A10" s="19"/>
      <c r="B10" s="19"/>
      <c r="C10" s="19" t="s">
        <v>57</v>
      </c>
      <c r="D10" s="19"/>
    </row>
    <row r="11" spans="1:9" ht="15.75" customHeight="1" x14ac:dyDescent="0.25">
      <c r="A11" s="19"/>
      <c r="B11" s="19"/>
      <c r="C11" s="19"/>
      <c r="D11" s="19" t="s">
        <v>56</v>
      </c>
      <c r="E11" s="8">
        <v>16836383.719999999</v>
      </c>
    </row>
    <row r="12" spans="1:9" ht="15.75" x14ac:dyDescent="0.25">
      <c r="A12" s="19"/>
      <c r="B12" s="19"/>
      <c r="C12" s="19"/>
      <c r="D12" s="19" t="s">
        <v>55</v>
      </c>
      <c r="E12" s="8">
        <v>0</v>
      </c>
    </row>
    <row r="13" spans="1:9" ht="15.75" x14ac:dyDescent="0.25">
      <c r="A13" s="19"/>
      <c r="B13" s="19"/>
      <c r="C13" s="19"/>
      <c r="D13" s="19" t="s">
        <v>54</v>
      </c>
      <c r="E13" s="8">
        <v>22549357.260000002</v>
      </c>
    </row>
    <row r="14" spans="1:9" ht="15.75" x14ac:dyDescent="0.25">
      <c r="A14" s="19"/>
      <c r="B14" s="19"/>
      <c r="C14" s="19" t="s">
        <v>53</v>
      </c>
      <c r="D14" s="19"/>
      <c r="E14" s="13">
        <f>SUM(E11:E13)</f>
        <v>39385740.980000004</v>
      </c>
    </row>
    <row r="15" spans="1:9" ht="15.75" x14ac:dyDescent="0.25">
      <c r="A15" s="19"/>
      <c r="B15" s="19"/>
      <c r="C15" s="19" t="s">
        <v>52</v>
      </c>
      <c r="D15" s="19"/>
      <c r="E15" s="15"/>
    </row>
    <row r="16" spans="1:9" ht="15.75" x14ac:dyDescent="0.25">
      <c r="A16" s="19"/>
      <c r="B16" s="19"/>
      <c r="C16" s="19"/>
      <c r="D16" s="19" t="s">
        <v>51</v>
      </c>
      <c r="E16" s="8">
        <v>8517149.9499999993</v>
      </c>
    </row>
    <row r="17" spans="1:5" ht="15.75" x14ac:dyDescent="0.25">
      <c r="A17" s="19"/>
      <c r="B17" s="19"/>
      <c r="C17" s="19"/>
      <c r="D17" s="19" t="s">
        <v>50</v>
      </c>
      <c r="E17" s="8">
        <v>7754483.0099999998</v>
      </c>
    </row>
    <row r="18" spans="1:5" ht="15.75" x14ac:dyDescent="0.25">
      <c r="A18" s="19"/>
      <c r="B18" s="19"/>
      <c r="C18" s="26"/>
      <c r="D18" s="19" t="s">
        <v>49</v>
      </c>
      <c r="E18" s="8">
        <v>4156334.79</v>
      </c>
    </row>
    <row r="19" spans="1:5" ht="15.75" x14ac:dyDescent="0.25">
      <c r="A19" s="19"/>
      <c r="B19" s="19"/>
      <c r="C19" s="19" t="s">
        <v>48</v>
      </c>
      <c r="D19" s="19"/>
      <c r="E19" s="13">
        <f>SUM(E16:E18)</f>
        <v>20427967.75</v>
      </c>
    </row>
    <row r="20" spans="1:5" ht="15.75" x14ac:dyDescent="0.25">
      <c r="A20" s="19"/>
      <c r="B20" s="19" t="s">
        <v>47</v>
      </c>
      <c r="C20" s="19"/>
      <c r="D20" s="19"/>
      <c r="E20" s="3"/>
    </row>
    <row r="21" spans="1:5" ht="15.75" x14ac:dyDescent="0.25">
      <c r="A21" s="19"/>
      <c r="B21" s="19"/>
      <c r="C21" s="19" t="s">
        <v>46</v>
      </c>
      <c r="D21" s="19"/>
      <c r="E21" s="8">
        <v>847376234</v>
      </c>
    </row>
    <row r="22" spans="1:5" ht="15.75" x14ac:dyDescent="0.25">
      <c r="A22" s="19"/>
      <c r="B22" s="19"/>
      <c r="C22" s="19" t="s">
        <v>45</v>
      </c>
      <c r="D22" s="19"/>
      <c r="E22" s="8">
        <v>0</v>
      </c>
    </row>
    <row r="23" spans="1:5" ht="15.75" x14ac:dyDescent="0.25">
      <c r="A23" s="19"/>
      <c r="B23" s="19"/>
      <c r="C23" s="19" t="s">
        <v>44</v>
      </c>
      <c r="D23" s="19"/>
      <c r="E23" s="6"/>
    </row>
    <row r="24" spans="1:5" ht="15.75" x14ac:dyDescent="0.25">
      <c r="A24" s="19"/>
      <c r="B24" s="19"/>
      <c r="C24" s="19"/>
      <c r="D24" s="19" t="s">
        <v>43</v>
      </c>
      <c r="E24" s="28">
        <v>0</v>
      </c>
    </row>
    <row r="25" spans="1:5" ht="15.75" x14ac:dyDescent="0.25">
      <c r="A25" s="19"/>
      <c r="B25" s="19"/>
      <c r="C25" s="19"/>
      <c r="D25" s="19" t="s">
        <v>42</v>
      </c>
      <c r="E25" s="5">
        <v>0</v>
      </c>
    </row>
    <row r="26" spans="1:5" ht="15.75" x14ac:dyDescent="0.25">
      <c r="A26" s="19"/>
      <c r="B26" s="19"/>
      <c r="C26" s="19"/>
      <c r="D26" s="19" t="s">
        <v>41</v>
      </c>
      <c r="E26" s="27">
        <v>0</v>
      </c>
    </row>
    <row r="27" spans="1:5" ht="15.75" x14ac:dyDescent="0.25">
      <c r="A27" s="19"/>
      <c r="B27" s="19"/>
      <c r="C27" s="19"/>
      <c r="D27" s="19" t="s">
        <v>40</v>
      </c>
      <c r="E27" s="28">
        <v>0</v>
      </c>
    </row>
    <row r="28" spans="1:5" ht="15.75" x14ac:dyDescent="0.25">
      <c r="A28" s="19"/>
      <c r="B28" s="19"/>
      <c r="C28" s="19" t="s">
        <v>39</v>
      </c>
      <c r="D28" s="19"/>
      <c r="E28" s="14"/>
    </row>
    <row r="29" spans="1:5" ht="15.75" x14ac:dyDescent="0.25">
      <c r="A29" s="19"/>
      <c r="B29" s="19"/>
      <c r="C29" s="19"/>
      <c r="D29" s="19" t="s">
        <v>38</v>
      </c>
      <c r="E29" s="8">
        <v>1950000</v>
      </c>
    </row>
    <row r="30" spans="1:5" ht="15.75" x14ac:dyDescent="0.25">
      <c r="A30" s="19"/>
      <c r="B30" s="19"/>
      <c r="C30" s="19"/>
      <c r="D30" s="19" t="s">
        <v>37</v>
      </c>
      <c r="E30" s="28">
        <v>0</v>
      </c>
    </row>
    <row r="31" spans="1:5" ht="15.75" x14ac:dyDescent="0.25">
      <c r="A31" s="19"/>
      <c r="B31" s="19"/>
      <c r="C31" s="19" t="s">
        <v>36</v>
      </c>
      <c r="D31" s="19"/>
      <c r="E31" s="29">
        <v>0</v>
      </c>
    </row>
    <row r="32" spans="1:5" ht="15.75" x14ac:dyDescent="0.25">
      <c r="A32" s="19"/>
      <c r="B32" s="19"/>
      <c r="C32" s="19" t="s">
        <v>35</v>
      </c>
      <c r="D32" s="19"/>
      <c r="E32" s="3"/>
    </row>
    <row r="33" spans="1:5" ht="15.75" x14ac:dyDescent="0.25">
      <c r="A33" s="19"/>
      <c r="B33" s="19"/>
      <c r="C33" s="19"/>
      <c r="D33" s="19" t="s">
        <v>34</v>
      </c>
      <c r="E33" s="8">
        <v>2344051.11</v>
      </c>
    </row>
    <row r="34" spans="1:5" ht="15.75" x14ac:dyDescent="0.25">
      <c r="A34" s="19"/>
      <c r="B34" s="19"/>
      <c r="C34" s="19"/>
      <c r="D34" s="19" t="s">
        <v>33</v>
      </c>
      <c r="E34" s="8">
        <v>0</v>
      </c>
    </row>
    <row r="35" spans="1:5" ht="15.75" x14ac:dyDescent="0.25">
      <c r="A35" s="19"/>
      <c r="B35" s="19"/>
      <c r="C35" s="19"/>
      <c r="D35" s="19" t="s">
        <v>32</v>
      </c>
      <c r="E35" s="4">
        <v>0</v>
      </c>
    </row>
    <row r="36" spans="1:5" ht="15.75" x14ac:dyDescent="0.25">
      <c r="A36" s="19"/>
      <c r="B36" s="19" t="s">
        <v>31</v>
      </c>
      <c r="C36" s="19"/>
      <c r="D36" s="19"/>
      <c r="E36" s="8">
        <v>6075687.3899999997</v>
      </c>
    </row>
    <row r="37" spans="1:5" ht="15.75" x14ac:dyDescent="0.25">
      <c r="A37" s="19"/>
      <c r="B37" s="23" t="s">
        <v>30</v>
      </c>
      <c r="C37" s="19"/>
      <c r="D37" s="19"/>
      <c r="E37" s="13">
        <f>SUM(E14,E19,E21:E36)</f>
        <v>917559681.23000002</v>
      </c>
    </row>
    <row r="38" spans="1:5" ht="15.75" x14ac:dyDescent="0.25">
      <c r="A38" s="19"/>
      <c r="B38" s="23"/>
      <c r="C38" s="19"/>
      <c r="D38" s="19"/>
      <c r="E38" s="12"/>
    </row>
    <row r="39" spans="1:5" ht="15.75" x14ac:dyDescent="0.25">
      <c r="A39" s="23" t="s">
        <v>29</v>
      </c>
      <c r="B39" s="23"/>
      <c r="C39" s="19"/>
      <c r="D39" s="19"/>
      <c r="E39" s="5"/>
    </row>
    <row r="40" spans="1:5" ht="15.75" x14ac:dyDescent="0.25">
      <c r="A40" s="23" t="s">
        <v>28</v>
      </c>
      <c r="B40" s="19"/>
      <c r="C40" s="19"/>
      <c r="D40" s="19"/>
      <c r="E40" s="5"/>
    </row>
    <row r="41" spans="1:5" ht="15.75" x14ac:dyDescent="0.25">
      <c r="A41" s="19"/>
      <c r="B41" s="23" t="s">
        <v>10</v>
      </c>
      <c r="C41" s="19"/>
      <c r="D41" s="19"/>
      <c r="E41" s="3"/>
    </row>
    <row r="42" spans="1:5" ht="15.75" x14ac:dyDescent="0.25">
      <c r="A42" s="19"/>
      <c r="B42" s="19"/>
      <c r="C42" s="19"/>
      <c r="D42" s="19" t="s">
        <v>26</v>
      </c>
      <c r="E42" s="8">
        <v>228580357.31999999</v>
      </c>
    </row>
    <row r="43" spans="1:5" ht="15.75" x14ac:dyDescent="0.25">
      <c r="A43" s="19"/>
      <c r="B43" s="19"/>
      <c r="C43" s="19"/>
      <c r="D43" s="19" t="s">
        <v>25</v>
      </c>
      <c r="E43" s="8">
        <v>159067867.75999999</v>
      </c>
    </row>
    <row r="44" spans="1:5" ht="15.75" x14ac:dyDescent="0.25">
      <c r="A44" s="19"/>
      <c r="B44" s="19"/>
      <c r="C44" s="19"/>
      <c r="D44" s="19" t="s">
        <v>2</v>
      </c>
      <c r="E44" s="8">
        <v>0</v>
      </c>
    </row>
    <row r="45" spans="1:5" ht="15.75" x14ac:dyDescent="0.25">
      <c r="A45" s="19"/>
      <c r="B45" s="23" t="s">
        <v>9</v>
      </c>
      <c r="C45" s="19"/>
      <c r="D45" s="19"/>
      <c r="E45" s="3"/>
    </row>
    <row r="46" spans="1:5" ht="15.75" x14ac:dyDescent="0.25">
      <c r="A46" s="19"/>
      <c r="B46" s="19"/>
      <c r="C46" s="31"/>
      <c r="D46" s="19" t="s">
        <v>26</v>
      </c>
      <c r="E46" s="8">
        <v>1603747.4</v>
      </c>
    </row>
    <row r="47" spans="1:5" ht="15.75" x14ac:dyDescent="0.25">
      <c r="A47" s="19"/>
      <c r="B47" s="19"/>
      <c r="C47" s="19"/>
      <c r="D47" s="19" t="s">
        <v>25</v>
      </c>
      <c r="E47" s="8">
        <v>5115732.47</v>
      </c>
    </row>
    <row r="48" spans="1:5" ht="15.75" x14ac:dyDescent="0.25">
      <c r="A48" s="19"/>
      <c r="B48" s="19"/>
      <c r="C48" s="19"/>
      <c r="D48" s="19" t="s">
        <v>2</v>
      </c>
      <c r="E48" s="8">
        <v>173565</v>
      </c>
    </row>
    <row r="49" spans="1:5" ht="15.75" x14ac:dyDescent="0.25">
      <c r="A49" s="19"/>
      <c r="B49" s="23" t="s">
        <v>8</v>
      </c>
      <c r="C49" s="19"/>
      <c r="D49" s="19"/>
      <c r="E49" s="4"/>
    </row>
    <row r="50" spans="1:5" ht="15.75" x14ac:dyDescent="0.25">
      <c r="A50" s="32"/>
      <c r="B50" s="32"/>
      <c r="C50" s="32"/>
      <c r="D50" s="19" t="s">
        <v>26</v>
      </c>
      <c r="E50" s="8">
        <v>32989524.02</v>
      </c>
    </row>
    <row r="51" spans="1:5" ht="15.75" x14ac:dyDescent="0.25">
      <c r="A51" s="19"/>
      <c r="B51" s="19"/>
      <c r="C51" s="19"/>
      <c r="D51" s="19" t="s">
        <v>25</v>
      </c>
      <c r="E51" s="8">
        <v>19022059.91</v>
      </c>
    </row>
    <row r="52" spans="1:5" ht="15.75" x14ac:dyDescent="0.25">
      <c r="A52" s="19"/>
      <c r="B52" s="19"/>
      <c r="C52" s="19"/>
      <c r="D52" s="19" t="s">
        <v>2</v>
      </c>
      <c r="E52" s="8">
        <v>0</v>
      </c>
    </row>
    <row r="53" spans="1:5" ht="15.75" x14ac:dyDescent="0.25">
      <c r="A53" s="19"/>
      <c r="B53" s="23" t="s">
        <v>7</v>
      </c>
      <c r="C53" s="19"/>
      <c r="D53" s="19"/>
      <c r="E53" s="4"/>
    </row>
    <row r="54" spans="1:5" ht="15.75" x14ac:dyDescent="0.25">
      <c r="A54" s="19"/>
      <c r="B54" s="19"/>
      <c r="C54" s="19"/>
      <c r="D54" s="19" t="s">
        <v>26</v>
      </c>
      <c r="E54" s="8">
        <v>0</v>
      </c>
    </row>
    <row r="55" spans="1:5" ht="15.75" x14ac:dyDescent="0.25">
      <c r="A55" s="19"/>
      <c r="B55" s="19"/>
      <c r="C55" s="19"/>
      <c r="D55" s="19" t="s">
        <v>25</v>
      </c>
      <c r="E55" s="27">
        <v>0</v>
      </c>
    </row>
    <row r="56" spans="1:5" ht="15.75" x14ac:dyDescent="0.25">
      <c r="A56" s="19"/>
      <c r="B56" s="19"/>
      <c r="C56" s="31"/>
      <c r="D56" s="19" t="s">
        <v>2</v>
      </c>
      <c r="E56" s="33">
        <v>0</v>
      </c>
    </row>
    <row r="57" spans="1:5" ht="15.75" x14ac:dyDescent="0.25">
      <c r="A57" s="19"/>
      <c r="B57" s="23" t="s">
        <v>6</v>
      </c>
      <c r="C57" s="19"/>
      <c r="D57" s="19"/>
      <c r="E57" s="11"/>
    </row>
    <row r="58" spans="1:5" ht="15.75" x14ac:dyDescent="0.25">
      <c r="A58" s="19"/>
      <c r="B58" s="19"/>
      <c r="C58" s="19"/>
      <c r="D58" s="19" t="s">
        <v>26</v>
      </c>
      <c r="E58" s="30">
        <v>0</v>
      </c>
    </row>
    <row r="59" spans="1:5" ht="15.75" x14ac:dyDescent="0.25">
      <c r="A59" s="19"/>
      <c r="B59" s="19"/>
      <c r="C59" s="19"/>
      <c r="D59" s="19" t="s">
        <v>25</v>
      </c>
      <c r="E59" s="45">
        <v>0</v>
      </c>
    </row>
    <row r="60" spans="1:5" ht="15.75" x14ac:dyDescent="0.25">
      <c r="A60" s="19"/>
      <c r="B60" s="19"/>
      <c r="C60" s="19"/>
      <c r="D60" s="19" t="s">
        <v>2</v>
      </c>
      <c r="E60" s="30">
        <v>0</v>
      </c>
    </row>
    <row r="61" spans="1:5" ht="15.75" x14ac:dyDescent="0.25">
      <c r="A61" s="19"/>
      <c r="B61" s="23" t="s">
        <v>5</v>
      </c>
      <c r="C61" s="19"/>
      <c r="D61" s="19"/>
      <c r="E61" s="11"/>
    </row>
    <row r="62" spans="1:5" ht="15.75" x14ac:dyDescent="0.25">
      <c r="A62" s="19"/>
      <c r="B62" s="19"/>
      <c r="C62" s="19"/>
      <c r="D62" s="19" t="s">
        <v>26</v>
      </c>
      <c r="E62" s="8">
        <v>8703670.5</v>
      </c>
    </row>
    <row r="63" spans="1:5" ht="15.75" x14ac:dyDescent="0.25">
      <c r="A63" s="19"/>
      <c r="B63" s="23"/>
      <c r="C63" s="19"/>
      <c r="D63" s="19" t="s">
        <v>25</v>
      </c>
      <c r="E63" s="8">
        <v>6991217.2300000004</v>
      </c>
    </row>
    <row r="64" spans="1:5" ht="15.75" x14ac:dyDescent="0.25">
      <c r="A64" s="19"/>
      <c r="B64" s="19"/>
      <c r="C64" s="19"/>
      <c r="D64" s="19" t="s">
        <v>2</v>
      </c>
      <c r="E64" s="8">
        <v>0</v>
      </c>
    </row>
    <row r="65" spans="1:5" ht="15.75" x14ac:dyDescent="0.25">
      <c r="A65" s="19"/>
      <c r="B65" s="23" t="s">
        <v>4</v>
      </c>
      <c r="C65" s="19"/>
      <c r="D65" s="19"/>
      <c r="E65" s="4"/>
    </row>
    <row r="66" spans="1:5" ht="15.75" x14ac:dyDescent="0.25">
      <c r="A66" s="19"/>
      <c r="B66" s="19"/>
      <c r="C66" s="19"/>
      <c r="D66" s="19" t="s">
        <v>26</v>
      </c>
      <c r="E66" s="8">
        <v>46355776.82</v>
      </c>
    </row>
    <row r="67" spans="1:5" ht="15.75" x14ac:dyDescent="0.25">
      <c r="A67" s="19"/>
      <c r="B67" s="19"/>
      <c r="C67" s="19"/>
      <c r="D67" s="19" t="s">
        <v>25</v>
      </c>
      <c r="E67" s="8">
        <v>120201470.02</v>
      </c>
    </row>
    <row r="68" spans="1:5" ht="15.75" x14ac:dyDescent="0.25">
      <c r="A68" s="19"/>
      <c r="B68" s="19"/>
      <c r="C68" s="19"/>
      <c r="D68" s="19" t="s">
        <v>2</v>
      </c>
      <c r="E68" s="8">
        <v>0</v>
      </c>
    </row>
    <row r="69" spans="1:5" ht="15.75" x14ac:dyDescent="0.25">
      <c r="A69" s="19"/>
      <c r="B69" s="23" t="s">
        <v>27</v>
      </c>
      <c r="C69" s="19"/>
      <c r="D69" s="19"/>
      <c r="E69" s="3"/>
    </row>
    <row r="70" spans="1:5" ht="15.75" x14ac:dyDescent="0.25">
      <c r="A70" s="19"/>
      <c r="B70" s="19"/>
      <c r="C70" s="19"/>
      <c r="D70" s="19" t="s">
        <v>26</v>
      </c>
      <c r="E70" s="5">
        <v>0</v>
      </c>
    </row>
    <row r="71" spans="1:5" ht="15.75" x14ac:dyDescent="0.25">
      <c r="A71" s="19"/>
      <c r="B71" s="19"/>
      <c r="C71" s="19"/>
      <c r="D71" s="19" t="s">
        <v>25</v>
      </c>
      <c r="E71" s="5">
        <v>0</v>
      </c>
    </row>
    <row r="72" spans="1:5" ht="15.75" x14ac:dyDescent="0.25">
      <c r="A72" s="19"/>
      <c r="B72" s="19"/>
      <c r="C72" s="19"/>
      <c r="D72" s="19" t="s">
        <v>2</v>
      </c>
      <c r="E72" s="10">
        <v>0</v>
      </c>
    </row>
    <row r="73" spans="1:5" ht="15.75" x14ac:dyDescent="0.25">
      <c r="A73" s="19"/>
      <c r="B73" s="23" t="s">
        <v>24</v>
      </c>
      <c r="C73" s="19"/>
      <c r="D73" s="19"/>
      <c r="E73" s="3"/>
    </row>
    <row r="74" spans="1:5" ht="15.75" x14ac:dyDescent="0.25">
      <c r="A74" s="19"/>
      <c r="B74" s="19"/>
      <c r="C74" s="19" t="s">
        <v>23</v>
      </c>
      <c r="D74" s="19"/>
      <c r="E74" s="5"/>
    </row>
    <row r="75" spans="1:5" ht="15.75" x14ac:dyDescent="0.25">
      <c r="A75" s="19"/>
      <c r="B75" s="19"/>
      <c r="C75" s="19"/>
      <c r="D75" s="19" t="s">
        <v>22</v>
      </c>
      <c r="E75" s="8">
        <v>6878991.2000000002</v>
      </c>
    </row>
    <row r="76" spans="1:5" ht="15.75" x14ac:dyDescent="0.25">
      <c r="A76" s="19"/>
      <c r="B76" s="19"/>
      <c r="C76" s="19"/>
      <c r="D76" s="19" t="s">
        <v>21</v>
      </c>
      <c r="E76" s="44">
        <v>0</v>
      </c>
    </row>
    <row r="77" spans="1:5" ht="15.75" x14ac:dyDescent="0.25">
      <c r="A77" s="19"/>
      <c r="B77" s="19"/>
      <c r="C77" s="34" t="s">
        <v>20</v>
      </c>
      <c r="D77" s="19"/>
      <c r="E77" s="5"/>
    </row>
    <row r="78" spans="1:5" ht="15.75" x14ac:dyDescent="0.25">
      <c r="A78" s="19"/>
      <c r="B78" s="19"/>
      <c r="C78" s="19"/>
      <c r="D78" s="19" t="s">
        <v>14</v>
      </c>
      <c r="E78" s="8">
        <v>23836032.66</v>
      </c>
    </row>
    <row r="79" spans="1:5" ht="15.75" x14ac:dyDescent="0.25">
      <c r="A79" s="19"/>
      <c r="B79" s="19"/>
      <c r="C79" s="19"/>
      <c r="D79" s="19" t="s">
        <v>13</v>
      </c>
      <c r="E79" s="27">
        <v>0</v>
      </c>
    </row>
    <row r="80" spans="1:5" ht="15.75" x14ac:dyDescent="0.25">
      <c r="A80" s="19"/>
      <c r="B80" s="19"/>
      <c r="C80" s="19" t="s">
        <v>19</v>
      </c>
      <c r="D80" s="19"/>
      <c r="E80" s="6"/>
    </row>
    <row r="81" spans="1:9" ht="15.75" x14ac:dyDescent="0.25">
      <c r="A81" s="19"/>
      <c r="B81" s="19"/>
      <c r="C81" s="19"/>
      <c r="D81" s="34" t="s">
        <v>14</v>
      </c>
      <c r="E81" s="8">
        <v>0</v>
      </c>
      <c r="F81" s="36"/>
    </row>
    <row r="82" spans="1:9" ht="15.75" x14ac:dyDescent="0.25">
      <c r="A82" s="19"/>
      <c r="B82" s="19"/>
      <c r="C82" s="19"/>
      <c r="D82" s="34" t="s">
        <v>13</v>
      </c>
      <c r="E82" s="8">
        <v>0</v>
      </c>
    </row>
    <row r="83" spans="1:9" ht="15.75" x14ac:dyDescent="0.25">
      <c r="A83" s="19"/>
      <c r="B83" s="19"/>
      <c r="C83" s="19" t="s">
        <v>18</v>
      </c>
      <c r="D83" s="19"/>
    </row>
    <row r="84" spans="1:9" ht="15.75" x14ac:dyDescent="0.25">
      <c r="A84" s="19"/>
      <c r="B84" s="19"/>
      <c r="C84" s="19"/>
      <c r="D84" s="19" t="s">
        <v>14</v>
      </c>
      <c r="E84" s="9">
        <v>0</v>
      </c>
    </row>
    <row r="85" spans="1:9" ht="15.75" x14ac:dyDescent="0.25">
      <c r="A85" s="19"/>
      <c r="B85" s="19"/>
      <c r="C85" s="19"/>
      <c r="D85" s="19" t="s">
        <v>13</v>
      </c>
      <c r="E85" s="9">
        <v>0</v>
      </c>
    </row>
    <row r="86" spans="1:9" ht="15.75" x14ac:dyDescent="0.25">
      <c r="A86" s="19"/>
      <c r="B86" s="19"/>
      <c r="C86" s="19" t="s">
        <v>17</v>
      </c>
      <c r="D86" s="19"/>
      <c r="E86" s="5"/>
    </row>
    <row r="87" spans="1:9" ht="15.75" x14ac:dyDescent="0.25">
      <c r="A87" s="19"/>
      <c r="B87" s="19"/>
      <c r="C87" s="19"/>
      <c r="D87" s="19" t="s">
        <v>14</v>
      </c>
      <c r="E87" s="8">
        <v>0</v>
      </c>
    </row>
    <row r="88" spans="1:9" ht="15.75" x14ac:dyDescent="0.25">
      <c r="A88" s="19"/>
      <c r="B88" s="19"/>
      <c r="C88" s="19"/>
      <c r="D88" s="19" t="s">
        <v>13</v>
      </c>
      <c r="E88" s="8">
        <v>0</v>
      </c>
    </row>
    <row r="89" spans="1:9" ht="15.75" x14ac:dyDescent="0.25">
      <c r="A89" s="19"/>
      <c r="B89" s="19"/>
      <c r="C89" s="19" t="s">
        <v>16</v>
      </c>
      <c r="D89" s="19"/>
      <c r="E89" s="5"/>
    </row>
    <row r="90" spans="1:9" ht="15.75" x14ac:dyDescent="0.25">
      <c r="A90" s="19"/>
      <c r="B90" s="19"/>
      <c r="C90" s="19"/>
      <c r="D90" s="19" t="s">
        <v>15</v>
      </c>
      <c r="E90" s="8">
        <v>0</v>
      </c>
    </row>
    <row r="91" spans="1:9" ht="15.75" x14ac:dyDescent="0.25">
      <c r="A91" s="19"/>
      <c r="B91" s="19"/>
      <c r="C91" s="19"/>
      <c r="D91" s="19" t="s">
        <v>14</v>
      </c>
      <c r="E91" s="8">
        <v>72094004.219999999</v>
      </c>
    </row>
    <row r="92" spans="1:9" ht="15.75" x14ac:dyDescent="0.25">
      <c r="A92" s="19"/>
      <c r="B92" s="19"/>
      <c r="C92" s="19"/>
      <c r="D92" s="19" t="s">
        <v>13</v>
      </c>
      <c r="E92" s="33">
        <v>0</v>
      </c>
    </row>
    <row r="93" spans="1:9" ht="15.75" x14ac:dyDescent="0.25">
      <c r="A93" s="23" t="s">
        <v>12</v>
      </c>
      <c r="D93" s="19"/>
      <c r="E93" s="7">
        <f>SUM(E41:E92)</f>
        <v>731614016.53000009</v>
      </c>
    </row>
    <row r="94" spans="1:9" ht="15.75" x14ac:dyDescent="0.25">
      <c r="A94" s="23" t="s">
        <v>11</v>
      </c>
      <c r="B94" s="19"/>
      <c r="C94" s="23"/>
      <c r="D94" s="34"/>
      <c r="E94" s="5"/>
    </row>
    <row r="95" spans="1:9" ht="15.75" x14ac:dyDescent="0.25">
      <c r="A95" s="19"/>
      <c r="B95" s="23" t="s">
        <v>10</v>
      </c>
      <c r="C95" s="19"/>
      <c r="D95" s="19"/>
      <c r="E95" s="6"/>
      <c r="H95" s="37"/>
      <c r="I95" s="24"/>
    </row>
    <row r="96" spans="1:9" ht="15.75" x14ac:dyDescent="0.25">
      <c r="A96" s="19"/>
      <c r="B96" s="19"/>
      <c r="C96" s="19"/>
      <c r="D96" s="19" t="s">
        <v>2</v>
      </c>
      <c r="E96" s="8">
        <v>618181.30000000005</v>
      </c>
      <c r="F96" s="37"/>
      <c r="G96" s="19"/>
      <c r="I96" s="24"/>
    </row>
    <row r="97" spans="1:9" ht="15.75" x14ac:dyDescent="0.25">
      <c r="A97" s="19"/>
      <c r="B97" s="23" t="s">
        <v>9</v>
      </c>
      <c r="C97" s="19"/>
      <c r="D97" s="19"/>
      <c r="E97" s="5"/>
      <c r="F97" s="37"/>
      <c r="G97" s="19"/>
      <c r="H97" s="37"/>
      <c r="I97" s="24"/>
    </row>
    <row r="98" spans="1:9" ht="15.75" x14ac:dyDescent="0.25">
      <c r="B98" s="19"/>
      <c r="C98" s="19"/>
      <c r="D98" s="19" t="s">
        <v>2</v>
      </c>
      <c r="E98" s="27">
        <v>0</v>
      </c>
    </row>
    <row r="99" spans="1:9" ht="15.75" customHeight="1" x14ac:dyDescent="0.25">
      <c r="B99" s="23" t="s">
        <v>8</v>
      </c>
      <c r="C99" s="19"/>
      <c r="D99" s="19"/>
      <c r="E99" s="3"/>
    </row>
    <row r="100" spans="1:9" ht="15.75" customHeight="1" x14ac:dyDescent="0.25">
      <c r="B100" s="19"/>
      <c r="C100" s="19"/>
      <c r="D100" s="19" t="s">
        <v>2</v>
      </c>
      <c r="E100" s="8">
        <v>0</v>
      </c>
    </row>
    <row r="101" spans="1:9" ht="15.75" customHeight="1" x14ac:dyDescent="0.25">
      <c r="B101" s="23" t="s">
        <v>7</v>
      </c>
      <c r="C101" s="19"/>
      <c r="D101" s="19"/>
      <c r="E101" s="3"/>
    </row>
    <row r="102" spans="1:9" ht="15.75" x14ac:dyDescent="0.25">
      <c r="B102" s="19"/>
      <c r="C102" s="31"/>
      <c r="D102" s="19" t="s">
        <v>2</v>
      </c>
      <c r="E102" s="4">
        <v>0</v>
      </c>
    </row>
    <row r="103" spans="1:9" ht="15.75" x14ac:dyDescent="0.25">
      <c r="B103" s="23" t="s">
        <v>6</v>
      </c>
      <c r="C103" s="19"/>
      <c r="D103" s="19"/>
      <c r="E103" s="3"/>
    </row>
    <row r="104" spans="1:9" ht="15.75" x14ac:dyDescent="0.25">
      <c r="B104" s="19"/>
      <c r="C104" s="19"/>
      <c r="D104" s="19" t="s">
        <v>2</v>
      </c>
      <c r="E104" s="30">
        <v>0</v>
      </c>
    </row>
    <row r="105" spans="1:9" ht="15.75" x14ac:dyDescent="0.25">
      <c r="B105" s="23" t="s">
        <v>5</v>
      </c>
      <c r="C105" s="19"/>
      <c r="D105" s="19"/>
    </row>
    <row r="106" spans="1:9" ht="15.75" x14ac:dyDescent="0.25">
      <c r="B106" s="19"/>
      <c r="C106" s="19"/>
      <c r="D106" s="19" t="s">
        <v>2</v>
      </c>
      <c r="E106" s="3">
        <v>0</v>
      </c>
    </row>
    <row r="107" spans="1:9" ht="15.75" x14ac:dyDescent="0.25">
      <c r="B107" s="23" t="s">
        <v>4</v>
      </c>
      <c r="C107" s="19"/>
      <c r="D107" s="19"/>
      <c r="E107" s="3"/>
    </row>
    <row r="108" spans="1:9" ht="15.75" x14ac:dyDescent="0.25">
      <c r="B108" s="19"/>
      <c r="C108" s="19"/>
      <c r="D108" s="19" t="s">
        <v>2</v>
      </c>
      <c r="E108" s="8">
        <v>0</v>
      </c>
    </row>
    <row r="109" spans="1:9" ht="15.75" x14ac:dyDescent="0.25">
      <c r="A109" s="23"/>
      <c r="B109" s="23" t="s">
        <v>3</v>
      </c>
      <c r="C109" s="19"/>
      <c r="D109" s="19"/>
      <c r="E109" s="3"/>
    </row>
    <row r="110" spans="1:9" ht="15.75" x14ac:dyDescent="0.25">
      <c r="B110" s="19"/>
      <c r="C110" s="19"/>
      <c r="D110" s="19" t="s">
        <v>2</v>
      </c>
      <c r="E110" s="8">
        <v>0</v>
      </c>
      <c r="F110" s="39"/>
    </row>
    <row r="111" spans="1:9" ht="15.75" x14ac:dyDescent="0.25">
      <c r="A111" s="23" t="s">
        <v>1</v>
      </c>
      <c r="E111" s="2">
        <f>SUM(E96,E98,E100,E102,E104,E106,E108,E110)</f>
        <v>618181.30000000005</v>
      </c>
    </row>
    <row r="112" spans="1:9" ht="30" customHeight="1" x14ac:dyDescent="0.35">
      <c r="A112" s="40" t="s">
        <v>0</v>
      </c>
      <c r="B112" s="41"/>
      <c r="C112" s="41"/>
      <c r="D112" s="41"/>
      <c r="E112" s="1">
        <f>SUM(E93,E111)</f>
        <v>732232197.83000004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39AA7-BBDF-4581-BC22-38FC06412076}">
  <dimension ref="A1:I112"/>
  <sheetViews>
    <sheetView topLeftCell="A4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style="8" customWidth="1"/>
    <col min="4" max="4" width="50.7109375" style="8" customWidth="1"/>
    <col min="5" max="5" width="30.7109375" style="8" customWidth="1"/>
    <col min="6" max="9" width="20.7109375" style="8" customWidth="1"/>
    <col min="10" max="16384" width="9.140625" style="8"/>
  </cols>
  <sheetData>
    <row r="1" spans="1:9" ht="15.75" x14ac:dyDescent="0.25">
      <c r="A1" s="17" t="s">
        <v>68</v>
      </c>
      <c r="B1" s="17"/>
      <c r="C1" s="17"/>
      <c r="D1" s="17"/>
      <c r="E1" s="17"/>
      <c r="F1" s="17"/>
      <c r="G1" s="17"/>
      <c r="H1" s="17"/>
      <c r="I1" s="17"/>
    </row>
    <row r="2" spans="1:9" ht="15.75" x14ac:dyDescent="0.25">
      <c r="A2" s="18" t="s">
        <v>63</v>
      </c>
      <c r="B2" s="18"/>
      <c r="C2" s="18"/>
      <c r="D2" s="18"/>
      <c r="E2" s="18"/>
      <c r="F2" s="18"/>
      <c r="G2" s="18"/>
      <c r="H2" s="18"/>
      <c r="I2" s="18"/>
    </row>
    <row r="3" spans="1:9" ht="15.75" x14ac:dyDescent="0.25">
      <c r="A3" s="17" t="s">
        <v>62</v>
      </c>
      <c r="B3" s="17"/>
      <c r="C3" s="17"/>
      <c r="D3" s="17"/>
      <c r="E3" s="17"/>
      <c r="F3" s="17"/>
      <c r="G3" s="17"/>
      <c r="H3" s="17"/>
      <c r="I3" s="17"/>
    </row>
    <row r="4" spans="1:9" ht="15.75" x14ac:dyDescent="0.25">
      <c r="A4" s="17"/>
      <c r="B4" s="17"/>
      <c r="C4" s="17"/>
      <c r="D4" s="17"/>
      <c r="E4" s="17"/>
      <c r="F4" s="17"/>
      <c r="G4" s="17"/>
      <c r="H4" s="17"/>
      <c r="I4" s="17"/>
    </row>
    <row r="5" spans="1:9" ht="15.75" x14ac:dyDescent="0.25">
      <c r="A5" s="19"/>
      <c r="B5" s="19"/>
      <c r="C5" s="19"/>
      <c r="D5" s="19"/>
      <c r="E5" s="20"/>
      <c r="F5" s="20"/>
      <c r="G5" s="20"/>
      <c r="H5" s="16"/>
      <c r="I5" s="16"/>
    </row>
    <row r="6" spans="1:9" ht="15.75" customHeight="1" x14ac:dyDescent="0.25">
      <c r="A6" s="17" t="s">
        <v>61</v>
      </c>
      <c r="B6" s="17"/>
      <c r="C6" s="17"/>
      <c r="D6" s="17"/>
      <c r="E6" s="21" t="s">
        <v>60</v>
      </c>
    </row>
    <row r="7" spans="1:9" ht="15" customHeight="1" x14ac:dyDescent="0.25">
      <c r="A7" s="17"/>
      <c r="B7" s="17"/>
      <c r="C7" s="17"/>
      <c r="D7" s="17"/>
      <c r="E7" s="22"/>
    </row>
    <row r="8" spans="1:9" ht="15.75" x14ac:dyDescent="0.25">
      <c r="A8" s="23" t="s">
        <v>59</v>
      </c>
      <c r="B8" s="19"/>
      <c r="C8" s="19"/>
      <c r="D8" s="19"/>
      <c r="E8" s="24"/>
    </row>
    <row r="9" spans="1:9" ht="15.75" x14ac:dyDescent="0.25">
      <c r="A9" s="19"/>
      <c r="B9" s="19" t="s">
        <v>58</v>
      </c>
      <c r="C9" s="19"/>
      <c r="D9" s="19"/>
      <c r="E9" s="24"/>
    </row>
    <row r="10" spans="1:9" ht="15.75" x14ac:dyDescent="0.25">
      <c r="A10" s="19"/>
      <c r="B10" s="19"/>
      <c r="C10" s="19" t="s">
        <v>57</v>
      </c>
      <c r="D10" s="19"/>
    </row>
    <row r="11" spans="1:9" ht="15.75" customHeight="1" x14ac:dyDescent="0.25">
      <c r="A11" s="19"/>
      <c r="B11" s="19"/>
      <c r="C11" s="19"/>
      <c r="D11" s="19" t="s">
        <v>56</v>
      </c>
      <c r="E11" s="66">
        <f>25657823.5-3153779.53+1255738.32</f>
        <v>23759782.289999999</v>
      </c>
    </row>
    <row r="12" spans="1:9" ht="15.75" x14ac:dyDescent="0.25">
      <c r="A12" s="19"/>
      <c r="B12" s="19"/>
      <c r="C12" s="19"/>
      <c r="D12" s="19" t="s">
        <v>55</v>
      </c>
      <c r="E12" s="66">
        <f>22311552.44+150795+136950+29350</f>
        <v>22628647.440000001</v>
      </c>
    </row>
    <row r="13" spans="1:9" ht="15.75" x14ac:dyDescent="0.25">
      <c r="A13" s="19"/>
      <c r="B13" s="19"/>
      <c r="C13" s="19"/>
      <c r="D13" s="19" t="s">
        <v>54</v>
      </c>
      <c r="E13" s="67">
        <f>16900+2372694.04+86134.35+2714758.74+349725.96+64950.09</f>
        <v>5605163.1800000006</v>
      </c>
    </row>
    <row r="14" spans="1:9" ht="15.75" x14ac:dyDescent="0.25">
      <c r="A14" s="19"/>
      <c r="B14" s="19"/>
      <c r="C14" s="19" t="s">
        <v>53</v>
      </c>
      <c r="D14" s="19"/>
      <c r="E14" s="13">
        <f>SUM(E11:E13)</f>
        <v>51993592.910000004</v>
      </c>
    </row>
    <row r="15" spans="1:9" ht="15.75" x14ac:dyDescent="0.25">
      <c r="A15" s="19"/>
      <c r="B15" s="19"/>
      <c r="C15" s="19" t="s">
        <v>52</v>
      </c>
      <c r="D15" s="19"/>
      <c r="E15" s="15"/>
    </row>
    <row r="16" spans="1:9" ht="15.75" x14ac:dyDescent="0.25">
      <c r="A16" s="19"/>
      <c r="B16" s="19"/>
      <c r="C16" s="19"/>
      <c r="D16" s="19" t="s">
        <v>51</v>
      </c>
      <c r="E16" s="66">
        <f>3943373+353428+542955+1161907.71+338810+598996.1+419515+401200+2065+400+6765</f>
        <v>7769414.8099999996</v>
      </c>
    </row>
    <row r="17" spans="1:5" ht="15.75" x14ac:dyDescent="0.25">
      <c r="A17" s="19"/>
      <c r="B17" s="19"/>
      <c r="C17" s="19"/>
      <c r="D17" s="19" t="s">
        <v>50</v>
      </c>
      <c r="E17" s="66">
        <f>3100+391084.95+4312752.61+3100+5665459.41+1204229.9+129380+1007930+236265+548160.3</f>
        <v>13501462.170000002</v>
      </c>
    </row>
    <row r="18" spans="1:5" ht="15.75" x14ac:dyDescent="0.25">
      <c r="A18" s="19"/>
      <c r="B18" s="19"/>
      <c r="C18" s="26"/>
      <c r="D18" s="19" t="s">
        <v>49</v>
      </c>
      <c r="E18" s="66">
        <v>1242396.01</v>
      </c>
    </row>
    <row r="19" spans="1:5" ht="15.75" x14ac:dyDescent="0.25">
      <c r="A19" s="19"/>
      <c r="B19" s="19"/>
      <c r="C19" s="19" t="s">
        <v>48</v>
      </c>
      <c r="D19" s="19"/>
      <c r="E19" s="13">
        <f>SUM(E16:E18)</f>
        <v>22513272.990000002</v>
      </c>
    </row>
    <row r="20" spans="1:5" ht="15.75" x14ac:dyDescent="0.25">
      <c r="A20" s="19"/>
      <c r="B20" s="19" t="s">
        <v>47</v>
      </c>
      <c r="C20" s="19"/>
      <c r="D20" s="19"/>
      <c r="E20" s="3"/>
    </row>
    <row r="21" spans="1:5" ht="15.75" x14ac:dyDescent="0.25">
      <c r="A21" s="19"/>
      <c r="B21" s="19"/>
      <c r="C21" s="19" t="s">
        <v>46</v>
      </c>
      <c r="D21" s="19"/>
      <c r="E21" s="66">
        <v>771938371</v>
      </c>
    </row>
    <row r="22" spans="1:5" ht="15.75" x14ac:dyDescent="0.25">
      <c r="A22" s="19"/>
      <c r="B22" s="19"/>
      <c r="C22" s="19" t="s">
        <v>45</v>
      </c>
      <c r="D22" s="19"/>
      <c r="E22" s="8">
        <v>0</v>
      </c>
    </row>
    <row r="23" spans="1:5" ht="15.75" x14ac:dyDescent="0.25">
      <c r="A23" s="19"/>
      <c r="B23" s="19"/>
      <c r="C23" s="19" t="s">
        <v>44</v>
      </c>
      <c r="D23" s="19"/>
      <c r="E23" s="6"/>
    </row>
    <row r="24" spans="1:5" ht="15.75" x14ac:dyDescent="0.25">
      <c r="A24" s="19"/>
      <c r="B24" s="19"/>
      <c r="C24" s="19"/>
      <c r="D24" s="19" t="s">
        <v>43</v>
      </c>
      <c r="E24" s="28">
        <v>0</v>
      </c>
    </row>
    <row r="25" spans="1:5" ht="15.75" x14ac:dyDescent="0.25">
      <c r="A25" s="19"/>
      <c r="B25" s="19"/>
      <c r="C25" s="19"/>
      <c r="D25" s="19" t="s">
        <v>42</v>
      </c>
      <c r="E25" s="66">
        <v>232549.38</v>
      </c>
    </row>
    <row r="26" spans="1:5" ht="15.75" x14ac:dyDescent="0.25">
      <c r="A26" s="19"/>
      <c r="B26" s="19"/>
      <c r="C26" s="19"/>
      <c r="D26" s="19" t="s">
        <v>41</v>
      </c>
      <c r="E26" s="27">
        <v>0</v>
      </c>
    </row>
    <row r="27" spans="1:5" ht="15.75" x14ac:dyDescent="0.25">
      <c r="A27" s="19"/>
      <c r="B27" s="19"/>
      <c r="C27" s="19"/>
      <c r="D27" s="19" t="s">
        <v>40</v>
      </c>
      <c r="E27" s="28">
        <v>0</v>
      </c>
    </row>
    <row r="28" spans="1:5" ht="15.75" x14ac:dyDescent="0.25">
      <c r="A28" s="19"/>
      <c r="B28" s="19"/>
      <c r="C28" s="19" t="s">
        <v>39</v>
      </c>
      <c r="D28" s="19"/>
      <c r="E28" s="14"/>
    </row>
    <row r="29" spans="1:5" ht="15.75" x14ac:dyDescent="0.25">
      <c r="A29" s="19"/>
      <c r="B29" s="19"/>
      <c r="C29" s="19"/>
      <c r="D29" s="19" t="s">
        <v>38</v>
      </c>
      <c r="E29" s="8">
        <v>0</v>
      </c>
    </row>
    <row r="30" spans="1:5" ht="15.75" x14ac:dyDescent="0.25">
      <c r="A30" s="19"/>
      <c r="B30" s="19"/>
      <c r="C30" s="19"/>
      <c r="D30" s="19" t="s">
        <v>37</v>
      </c>
      <c r="E30" s="28">
        <v>0</v>
      </c>
    </row>
    <row r="31" spans="1:5" ht="15.75" x14ac:dyDescent="0.25">
      <c r="A31" s="19"/>
      <c r="B31" s="19"/>
      <c r="C31" s="19" t="s">
        <v>36</v>
      </c>
      <c r="D31" s="19"/>
      <c r="E31" s="29">
        <v>0</v>
      </c>
    </row>
    <row r="32" spans="1:5" ht="15.75" x14ac:dyDescent="0.25">
      <c r="A32" s="19"/>
      <c r="B32" s="19"/>
      <c r="C32" s="19" t="s">
        <v>35</v>
      </c>
      <c r="D32" s="19"/>
      <c r="E32" s="3"/>
    </row>
    <row r="33" spans="1:5" ht="15.75" x14ac:dyDescent="0.25">
      <c r="A33" s="19"/>
      <c r="B33" s="19"/>
      <c r="C33" s="19"/>
      <c r="D33" s="19" t="s">
        <v>34</v>
      </c>
      <c r="E33" s="30">
        <v>0</v>
      </c>
    </row>
    <row r="34" spans="1:5" ht="15.75" x14ac:dyDescent="0.25">
      <c r="A34" s="19"/>
      <c r="B34" s="19"/>
      <c r="C34" s="19"/>
      <c r="D34" s="19" t="s">
        <v>33</v>
      </c>
      <c r="E34" s="8">
        <v>0</v>
      </c>
    </row>
    <row r="35" spans="1:5" ht="15.75" x14ac:dyDescent="0.25">
      <c r="A35" s="19"/>
      <c r="B35" s="19"/>
      <c r="C35" s="19"/>
      <c r="D35" s="19" t="s">
        <v>32</v>
      </c>
      <c r="E35" s="4">
        <v>0</v>
      </c>
    </row>
    <row r="36" spans="1:5" ht="15.75" x14ac:dyDescent="0.25">
      <c r="A36" s="19"/>
      <c r="B36" s="19" t="s">
        <v>31</v>
      </c>
      <c r="C36" s="19"/>
      <c r="D36" s="19"/>
      <c r="E36" s="66">
        <v>75000000</v>
      </c>
    </row>
    <row r="37" spans="1:5" ht="15.75" x14ac:dyDescent="0.25">
      <c r="A37" s="19"/>
      <c r="B37" s="23" t="s">
        <v>30</v>
      </c>
      <c r="C37" s="19"/>
      <c r="D37" s="19"/>
      <c r="E37" s="13">
        <f>SUM(E14,E19,E21:E36)</f>
        <v>921677786.27999997</v>
      </c>
    </row>
    <row r="38" spans="1:5" ht="15.75" x14ac:dyDescent="0.25">
      <c r="A38" s="19"/>
      <c r="B38" s="23"/>
      <c r="C38" s="19"/>
      <c r="D38" s="19"/>
      <c r="E38" s="12"/>
    </row>
    <row r="39" spans="1:5" ht="15.75" x14ac:dyDescent="0.25">
      <c r="A39" s="23" t="s">
        <v>29</v>
      </c>
      <c r="B39" s="23"/>
      <c r="C39" s="19"/>
      <c r="D39" s="19"/>
      <c r="E39" s="5"/>
    </row>
    <row r="40" spans="1:5" ht="15.75" x14ac:dyDescent="0.25">
      <c r="A40" s="23" t="s">
        <v>28</v>
      </c>
      <c r="B40" s="19"/>
      <c r="C40" s="19"/>
      <c r="D40" s="19"/>
      <c r="E40" s="5"/>
    </row>
    <row r="41" spans="1:5" ht="15.75" x14ac:dyDescent="0.25">
      <c r="A41" s="19"/>
      <c r="B41" s="23" t="s">
        <v>10</v>
      </c>
      <c r="C41" s="19"/>
      <c r="D41" s="19"/>
      <c r="E41" s="3"/>
    </row>
    <row r="42" spans="1:5" ht="15.75" x14ac:dyDescent="0.25">
      <c r="A42" s="19"/>
      <c r="B42" s="19"/>
      <c r="C42" s="19"/>
      <c r="D42" s="19" t="s">
        <v>26</v>
      </c>
      <c r="E42" s="66">
        <v>191672988.31</v>
      </c>
    </row>
    <row r="43" spans="1:5" ht="15.75" x14ac:dyDescent="0.25">
      <c r="A43" s="19"/>
      <c r="B43" s="19"/>
      <c r="C43" s="19"/>
      <c r="D43" s="19" t="s">
        <v>25</v>
      </c>
      <c r="E43" s="66">
        <v>150312782.84</v>
      </c>
    </row>
    <row r="44" spans="1:5" ht="15.75" x14ac:dyDescent="0.25">
      <c r="A44" s="19"/>
      <c r="B44" s="19"/>
      <c r="C44" s="19"/>
      <c r="D44" s="19" t="s">
        <v>2</v>
      </c>
      <c r="E44" s="66">
        <v>11615582.189999999</v>
      </c>
    </row>
    <row r="45" spans="1:5" ht="15.75" x14ac:dyDescent="0.25">
      <c r="A45" s="19"/>
      <c r="B45" s="23" t="s">
        <v>9</v>
      </c>
      <c r="C45" s="19"/>
      <c r="D45" s="19"/>
      <c r="E45" s="3"/>
    </row>
    <row r="46" spans="1:5" ht="15.75" x14ac:dyDescent="0.25">
      <c r="A46" s="19"/>
      <c r="B46" s="19"/>
      <c r="C46" s="31"/>
      <c r="D46" s="19" t="s">
        <v>26</v>
      </c>
      <c r="E46" s="8">
        <v>0</v>
      </c>
    </row>
    <row r="47" spans="1:5" ht="15.75" x14ac:dyDescent="0.25">
      <c r="A47" s="19"/>
      <c r="B47" s="19"/>
      <c r="C47" s="19"/>
      <c r="D47" s="19" t="s">
        <v>25</v>
      </c>
      <c r="E47" s="8">
        <v>0</v>
      </c>
    </row>
    <row r="48" spans="1:5" ht="15.75" x14ac:dyDescent="0.25">
      <c r="A48" s="19"/>
      <c r="B48" s="19"/>
      <c r="C48" s="19"/>
      <c r="D48" s="19" t="s">
        <v>2</v>
      </c>
      <c r="E48" s="8">
        <v>0</v>
      </c>
    </row>
    <row r="49" spans="1:5" ht="15.75" x14ac:dyDescent="0.25">
      <c r="A49" s="19"/>
      <c r="B49" s="23" t="s">
        <v>8</v>
      </c>
      <c r="C49" s="19"/>
      <c r="D49" s="19"/>
      <c r="E49" s="4"/>
    </row>
    <row r="50" spans="1:5" ht="15.75" x14ac:dyDescent="0.25">
      <c r="A50" s="32"/>
      <c r="B50" s="32"/>
      <c r="C50" s="32"/>
      <c r="D50" s="19" t="s">
        <v>26</v>
      </c>
      <c r="E50" s="66">
        <v>57000311.950000003</v>
      </c>
    </row>
    <row r="51" spans="1:5" ht="15.75" x14ac:dyDescent="0.25">
      <c r="A51" s="19"/>
      <c r="B51" s="19"/>
      <c r="C51" s="19"/>
      <c r="D51" s="19" t="s">
        <v>25</v>
      </c>
      <c r="E51" s="66">
        <v>18927251.870000001</v>
      </c>
    </row>
    <row r="52" spans="1:5" ht="15.75" x14ac:dyDescent="0.25">
      <c r="A52" s="19"/>
      <c r="B52" s="19"/>
      <c r="C52" s="19"/>
      <c r="D52" s="19" t="s">
        <v>2</v>
      </c>
      <c r="E52" s="66">
        <v>761101.38</v>
      </c>
    </row>
    <row r="53" spans="1:5" ht="15.75" x14ac:dyDescent="0.25">
      <c r="A53" s="19"/>
      <c r="B53" s="23" t="s">
        <v>7</v>
      </c>
      <c r="C53" s="19"/>
      <c r="D53" s="19"/>
      <c r="E53" s="4"/>
    </row>
    <row r="54" spans="1:5" ht="15.75" x14ac:dyDescent="0.25">
      <c r="A54" s="19"/>
      <c r="B54" s="19"/>
      <c r="C54" s="19"/>
      <c r="D54" s="19" t="s">
        <v>26</v>
      </c>
      <c r="E54" s="8">
        <v>0</v>
      </c>
    </row>
    <row r="55" spans="1:5" ht="15.75" x14ac:dyDescent="0.25">
      <c r="A55" s="19"/>
      <c r="B55" s="19"/>
      <c r="C55" s="19"/>
      <c r="D55" s="19" t="s">
        <v>25</v>
      </c>
      <c r="E55" s="66">
        <v>1277626.69</v>
      </c>
    </row>
    <row r="56" spans="1:5" ht="15.75" x14ac:dyDescent="0.25">
      <c r="A56" s="19"/>
      <c r="B56" s="19"/>
      <c r="C56" s="31"/>
      <c r="D56" s="19" t="s">
        <v>2</v>
      </c>
      <c r="E56" s="66">
        <v>61300</v>
      </c>
    </row>
    <row r="57" spans="1:5" ht="15.75" x14ac:dyDescent="0.25">
      <c r="A57" s="19"/>
      <c r="B57" s="23" t="s">
        <v>6</v>
      </c>
      <c r="C57" s="19"/>
      <c r="D57" s="19"/>
      <c r="E57" s="11"/>
    </row>
    <row r="58" spans="1:5" ht="15.75" x14ac:dyDescent="0.25">
      <c r="A58" s="19"/>
      <c r="B58" s="19"/>
      <c r="C58" s="19"/>
      <c r="D58" s="19" t="s">
        <v>26</v>
      </c>
      <c r="E58" s="30">
        <v>0</v>
      </c>
    </row>
    <row r="59" spans="1:5" ht="15.75" x14ac:dyDescent="0.25">
      <c r="A59" s="19"/>
      <c r="B59" s="19"/>
      <c r="C59" s="19"/>
      <c r="D59" s="19" t="s">
        <v>25</v>
      </c>
      <c r="E59" s="66">
        <v>623602</v>
      </c>
    </row>
    <row r="60" spans="1:5" ht="15.75" x14ac:dyDescent="0.25">
      <c r="A60" s="19"/>
      <c r="B60" s="19"/>
      <c r="C60" s="19"/>
      <c r="D60" s="19" t="s">
        <v>2</v>
      </c>
      <c r="E60" s="66">
        <v>790000</v>
      </c>
    </row>
    <row r="61" spans="1:5" ht="15.75" x14ac:dyDescent="0.25">
      <c r="A61" s="19"/>
      <c r="B61" s="23" t="s">
        <v>5</v>
      </c>
      <c r="C61" s="19"/>
      <c r="D61" s="19"/>
      <c r="E61" s="11"/>
    </row>
    <row r="62" spans="1:5" ht="15.75" x14ac:dyDescent="0.25">
      <c r="A62" s="19"/>
      <c r="B62" s="19"/>
      <c r="C62" s="19"/>
      <c r="D62" s="19" t="s">
        <v>26</v>
      </c>
      <c r="E62" s="66">
        <v>9871887.6199999992</v>
      </c>
    </row>
    <row r="63" spans="1:5" ht="15.75" x14ac:dyDescent="0.25">
      <c r="A63" s="19"/>
      <c r="B63" s="23"/>
      <c r="C63" s="19"/>
      <c r="D63" s="19" t="s">
        <v>25</v>
      </c>
      <c r="E63" s="66">
        <v>12532548.23</v>
      </c>
    </row>
    <row r="64" spans="1:5" ht="15.75" x14ac:dyDescent="0.25">
      <c r="A64" s="19"/>
      <c r="B64" s="19"/>
      <c r="C64" s="19"/>
      <c r="D64" s="19" t="s">
        <v>2</v>
      </c>
      <c r="E64" s="66">
        <v>104921</v>
      </c>
    </row>
    <row r="65" spans="1:5" ht="15.75" x14ac:dyDescent="0.25">
      <c r="A65" s="19"/>
      <c r="B65" s="23" t="s">
        <v>4</v>
      </c>
      <c r="C65" s="19"/>
      <c r="D65" s="19"/>
      <c r="E65" s="4"/>
    </row>
    <row r="66" spans="1:5" ht="15.75" x14ac:dyDescent="0.25">
      <c r="A66" s="19"/>
      <c r="B66" s="19"/>
      <c r="C66" s="19"/>
      <c r="D66" s="19" t="s">
        <v>26</v>
      </c>
      <c r="E66" s="66">
        <v>57435148.719999999</v>
      </c>
    </row>
    <row r="67" spans="1:5" ht="15.75" x14ac:dyDescent="0.25">
      <c r="A67" s="19"/>
      <c r="B67" s="19"/>
      <c r="C67" s="19"/>
      <c r="D67" s="19" t="s">
        <v>25</v>
      </c>
      <c r="E67" s="66">
        <v>20745129.649999999</v>
      </c>
    </row>
    <row r="68" spans="1:5" ht="15.75" x14ac:dyDescent="0.25">
      <c r="A68" s="19"/>
      <c r="B68" s="19"/>
      <c r="C68" s="19"/>
      <c r="D68" s="19" t="s">
        <v>2</v>
      </c>
      <c r="E68" s="66">
        <v>44154137.979999997</v>
      </c>
    </row>
    <row r="69" spans="1:5" ht="15.75" x14ac:dyDescent="0.25">
      <c r="A69" s="19"/>
      <c r="B69" s="23" t="s">
        <v>27</v>
      </c>
      <c r="C69" s="19"/>
      <c r="D69" s="19"/>
      <c r="E69" s="3"/>
    </row>
    <row r="70" spans="1:5" ht="15.75" x14ac:dyDescent="0.25">
      <c r="A70" s="19"/>
      <c r="B70" s="19"/>
      <c r="C70" s="19"/>
      <c r="D70" s="19" t="s">
        <v>26</v>
      </c>
      <c r="E70" s="5">
        <v>0</v>
      </c>
    </row>
    <row r="71" spans="1:5" ht="15.75" x14ac:dyDescent="0.25">
      <c r="A71" s="19"/>
      <c r="B71" s="19"/>
      <c r="C71" s="19"/>
      <c r="D71" s="19" t="s">
        <v>25</v>
      </c>
      <c r="E71" s="5">
        <v>0</v>
      </c>
    </row>
    <row r="72" spans="1:5" ht="15.75" x14ac:dyDescent="0.25">
      <c r="A72" s="19"/>
      <c r="B72" s="19"/>
      <c r="C72" s="19"/>
      <c r="D72" s="19" t="s">
        <v>2</v>
      </c>
      <c r="E72" s="10">
        <v>0</v>
      </c>
    </row>
    <row r="73" spans="1:5" ht="15.75" x14ac:dyDescent="0.25">
      <c r="A73" s="19"/>
      <c r="B73" s="23" t="s">
        <v>24</v>
      </c>
      <c r="C73" s="19"/>
      <c r="D73" s="19"/>
      <c r="E73" s="3"/>
    </row>
    <row r="74" spans="1:5" ht="15.75" x14ac:dyDescent="0.25">
      <c r="A74" s="19"/>
      <c r="B74" s="19"/>
      <c r="C74" s="19" t="s">
        <v>23</v>
      </c>
      <c r="D74" s="19"/>
      <c r="E74" s="5"/>
    </row>
    <row r="75" spans="1:5" ht="15.75" x14ac:dyDescent="0.25">
      <c r="A75" s="19"/>
      <c r="B75" s="19"/>
      <c r="C75" s="19"/>
      <c r="D75" s="19" t="s">
        <v>22</v>
      </c>
      <c r="E75" s="66">
        <v>10680151.92</v>
      </c>
    </row>
    <row r="76" spans="1:5" ht="15.75" x14ac:dyDescent="0.25">
      <c r="A76" s="19"/>
      <c r="B76" s="19"/>
      <c r="C76" s="19"/>
      <c r="D76" s="19" t="s">
        <v>21</v>
      </c>
      <c r="E76" s="66">
        <v>0</v>
      </c>
    </row>
    <row r="77" spans="1:5" ht="15.75" x14ac:dyDescent="0.25">
      <c r="A77" s="19"/>
      <c r="B77" s="19"/>
      <c r="C77" s="34" t="s">
        <v>20</v>
      </c>
      <c r="D77" s="19"/>
      <c r="E77" s="5"/>
    </row>
    <row r="78" spans="1:5" ht="15.75" x14ac:dyDescent="0.25">
      <c r="A78" s="19"/>
      <c r="B78" s="19"/>
      <c r="C78" s="19"/>
      <c r="D78" s="19" t="s">
        <v>14</v>
      </c>
      <c r="E78" s="66">
        <v>940868.5</v>
      </c>
    </row>
    <row r="79" spans="1:5" ht="16.5" thickBot="1" x14ac:dyDescent="0.3">
      <c r="A79" s="19"/>
      <c r="B79" s="19"/>
      <c r="C79" s="19"/>
      <c r="D79" s="19" t="s">
        <v>13</v>
      </c>
      <c r="E79" s="68">
        <v>11313523.6</v>
      </c>
    </row>
    <row r="80" spans="1:5" ht="15.75" x14ac:dyDescent="0.25">
      <c r="A80" s="19"/>
      <c r="B80" s="19"/>
      <c r="C80" s="19" t="s">
        <v>19</v>
      </c>
      <c r="D80" s="19"/>
      <c r="E80" s="6"/>
    </row>
    <row r="81" spans="1:9" ht="15.75" x14ac:dyDescent="0.25">
      <c r="A81" s="19"/>
      <c r="B81" s="19"/>
      <c r="C81" s="19"/>
      <c r="D81" s="34" t="s">
        <v>14</v>
      </c>
      <c r="E81" s="66">
        <v>19794000</v>
      </c>
      <c r="F81" s="36"/>
    </row>
    <row r="82" spans="1:9" ht="15.75" x14ac:dyDescent="0.25">
      <c r="A82" s="19"/>
      <c r="B82" s="19"/>
      <c r="C82" s="19"/>
      <c r="D82" s="34" t="s">
        <v>13</v>
      </c>
      <c r="E82" s="66">
        <v>76612561.579999998</v>
      </c>
    </row>
    <row r="83" spans="1:9" ht="15.75" x14ac:dyDescent="0.25">
      <c r="A83" s="19"/>
      <c r="B83" s="19"/>
      <c r="C83" s="19" t="s">
        <v>18</v>
      </c>
      <c r="D83" s="19"/>
    </row>
    <row r="84" spans="1:9" ht="15.75" x14ac:dyDescent="0.25">
      <c r="A84" s="19"/>
      <c r="B84" s="19"/>
      <c r="C84" s="19"/>
      <c r="D84" s="19" t="s">
        <v>14</v>
      </c>
      <c r="E84" s="9">
        <v>0</v>
      </c>
    </row>
    <row r="85" spans="1:9" ht="15.75" x14ac:dyDescent="0.25">
      <c r="A85" s="19"/>
      <c r="B85" s="19"/>
      <c r="C85" s="19"/>
      <c r="D85" s="19" t="s">
        <v>13</v>
      </c>
      <c r="E85" s="9">
        <v>0</v>
      </c>
    </row>
    <row r="86" spans="1:9" ht="15.75" x14ac:dyDescent="0.25">
      <c r="A86" s="19"/>
      <c r="B86" s="19"/>
      <c r="C86" s="19" t="s">
        <v>17</v>
      </c>
      <c r="D86" s="19"/>
      <c r="E86" s="5"/>
    </row>
    <row r="87" spans="1:9" ht="15.75" x14ac:dyDescent="0.25">
      <c r="A87" s="19"/>
      <c r="B87" s="19"/>
      <c r="C87" s="19"/>
      <c r="D87" s="19" t="s">
        <v>14</v>
      </c>
      <c r="E87" s="66">
        <v>6132559.6900000004</v>
      </c>
    </row>
    <row r="88" spans="1:9" ht="15.75" x14ac:dyDescent="0.25">
      <c r="A88" s="19"/>
      <c r="B88" s="19"/>
      <c r="C88" s="19"/>
      <c r="D88" s="19" t="s">
        <v>13</v>
      </c>
      <c r="E88" s="66">
        <v>635473</v>
      </c>
    </row>
    <row r="89" spans="1:9" ht="15.75" x14ac:dyDescent="0.25">
      <c r="A89" s="19"/>
      <c r="B89" s="19"/>
      <c r="C89" s="19" t="s">
        <v>16</v>
      </c>
      <c r="D89" s="19"/>
      <c r="E89" s="5"/>
    </row>
    <row r="90" spans="1:9" ht="15.75" x14ac:dyDescent="0.25">
      <c r="A90" s="19"/>
      <c r="B90" s="19"/>
      <c r="C90" s="19"/>
      <c r="D90" s="19" t="s">
        <v>15</v>
      </c>
      <c r="E90" s="66">
        <v>38664113.460000001</v>
      </c>
    </row>
    <row r="91" spans="1:9" ht="15.75" x14ac:dyDescent="0.25">
      <c r="A91" s="19"/>
      <c r="B91" s="19"/>
      <c r="C91" s="19"/>
      <c r="D91" s="19" t="s">
        <v>14</v>
      </c>
      <c r="E91" s="66">
        <v>9570003.0600000005</v>
      </c>
    </row>
    <row r="92" spans="1:9" ht="15.75" x14ac:dyDescent="0.25">
      <c r="A92" s="19"/>
      <c r="B92" s="19"/>
      <c r="C92" s="19"/>
      <c r="D92" s="19" t="s">
        <v>13</v>
      </c>
      <c r="E92" s="33">
        <v>0</v>
      </c>
    </row>
    <row r="93" spans="1:9" ht="15.75" x14ac:dyDescent="0.25">
      <c r="A93" s="23" t="s">
        <v>12</v>
      </c>
      <c r="D93" s="19"/>
      <c r="E93" s="7">
        <f>SUM(E41:E92)</f>
        <v>752229575.24000001</v>
      </c>
    </row>
    <row r="94" spans="1:9" ht="15.75" x14ac:dyDescent="0.25">
      <c r="A94" s="23" t="s">
        <v>11</v>
      </c>
      <c r="B94" s="19"/>
      <c r="C94" s="23"/>
      <c r="D94" s="34"/>
      <c r="E94" s="5"/>
    </row>
    <row r="95" spans="1:9" ht="15.75" x14ac:dyDescent="0.25">
      <c r="A95" s="19"/>
      <c r="B95" s="23" t="s">
        <v>10</v>
      </c>
      <c r="C95" s="19"/>
      <c r="D95" s="19"/>
      <c r="E95" s="6"/>
      <c r="H95" s="37"/>
      <c r="I95" s="24"/>
    </row>
    <row r="96" spans="1:9" ht="15.75" x14ac:dyDescent="0.25">
      <c r="A96" s="19"/>
      <c r="B96" s="19"/>
      <c r="C96" s="19"/>
      <c r="D96" s="19" t="s">
        <v>2</v>
      </c>
      <c r="E96" s="8">
        <v>0</v>
      </c>
      <c r="F96" s="37"/>
      <c r="G96" s="19"/>
      <c r="I96" s="24"/>
    </row>
    <row r="97" spans="1:9" ht="15.75" x14ac:dyDescent="0.25">
      <c r="A97" s="19"/>
      <c r="B97" s="23" t="s">
        <v>9</v>
      </c>
      <c r="C97" s="19"/>
      <c r="D97" s="19"/>
      <c r="E97" s="5"/>
      <c r="F97" s="37"/>
      <c r="G97" s="19"/>
      <c r="H97" s="37"/>
      <c r="I97" s="24"/>
    </row>
    <row r="98" spans="1:9" ht="15.75" x14ac:dyDescent="0.25">
      <c r="B98" s="19"/>
      <c r="C98" s="19"/>
      <c r="D98" s="19" t="s">
        <v>2</v>
      </c>
      <c r="E98" s="27">
        <v>0</v>
      </c>
    </row>
    <row r="99" spans="1:9" ht="15.75" customHeight="1" x14ac:dyDescent="0.25">
      <c r="B99" s="23" t="s">
        <v>8</v>
      </c>
      <c r="C99" s="19"/>
      <c r="D99" s="19"/>
      <c r="E99" s="3"/>
    </row>
    <row r="100" spans="1:9" ht="15.75" customHeight="1" x14ac:dyDescent="0.25">
      <c r="B100" s="19"/>
      <c r="C100" s="19"/>
      <c r="D100" s="19" t="s">
        <v>2</v>
      </c>
      <c r="E100" s="8">
        <v>0</v>
      </c>
    </row>
    <row r="101" spans="1:9" ht="15.75" customHeight="1" x14ac:dyDescent="0.25">
      <c r="B101" s="23" t="s">
        <v>7</v>
      </c>
      <c r="C101" s="19"/>
      <c r="D101" s="19"/>
      <c r="E101" s="3"/>
    </row>
    <row r="102" spans="1:9" ht="15.75" x14ac:dyDescent="0.25">
      <c r="B102" s="19"/>
      <c r="C102" s="31"/>
      <c r="D102" s="19" t="s">
        <v>2</v>
      </c>
      <c r="E102" s="4">
        <v>0</v>
      </c>
    </row>
    <row r="103" spans="1:9" ht="15.75" x14ac:dyDescent="0.25">
      <c r="B103" s="23" t="s">
        <v>6</v>
      </c>
      <c r="C103" s="19"/>
      <c r="D103" s="19"/>
      <c r="E103" s="3"/>
    </row>
    <row r="104" spans="1:9" ht="15.75" x14ac:dyDescent="0.25">
      <c r="B104" s="19"/>
      <c r="C104" s="19"/>
      <c r="D104" s="19" t="s">
        <v>2</v>
      </c>
      <c r="E104" s="30">
        <v>0</v>
      </c>
    </row>
    <row r="105" spans="1:9" ht="15.75" x14ac:dyDescent="0.25">
      <c r="B105" s="23" t="s">
        <v>5</v>
      </c>
      <c r="C105" s="19"/>
      <c r="D105" s="19"/>
    </row>
    <row r="106" spans="1:9" ht="15.75" x14ac:dyDescent="0.25">
      <c r="B106" s="19"/>
      <c r="C106" s="19"/>
      <c r="D106" s="19" t="s">
        <v>2</v>
      </c>
      <c r="E106" s="3">
        <v>0</v>
      </c>
    </row>
    <row r="107" spans="1:9" ht="15.75" x14ac:dyDescent="0.25">
      <c r="B107" s="23" t="s">
        <v>4</v>
      </c>
      <c r="C107" s="19"/>
      <c r="D107" s="19"/>
      <c r="E107" s="3"/>
    </row>
    <row r="108" spans="1:9" ht="15.75" x14ac:dyDescent="0.25">
      <c r="B108" s="19"/>
      <c r="C108" s="19"/>
      <c r="D108" s="19" t="s">
        <v>2</v>
      </c>
      <c r="E108" s="8">
        <v>0</v>
      </c>
    </row>
    <row r="109" spans="1:9" ht="15.75" x14ac:dyDescent="0.25">
      <c r="A109" s="23"/>
      <c r="B109" s="23" t="s">
        <v>3</v>
      </c>
      <c r="C109" s="19"/>
      <c r="D109" s="19"/>
      <c r="E109" s="3"/>
    </row>
    <row r="110" spans="1:9" ht="15.75" x14ac:dyDescent="0.25">
      <c r="B110" s="19"/>
      <c r="C110" s="19"/>
      <c r="D110" s="19" t="s">
        <v>2</v>
      </c>
      <c r="E110" s="8">
        <v>0</v>
      </c>
      <c r="F110" s="39"/>
    </row>
    <row r="111" spans="1:9" ht="15.75" x14ac:dyDescent="0.25">
      <c r="A111" s="23" t="s">
        <v>1</v>
      </c>
      <c r="E111" s="2">
        <f>SUM(E96,E98,E100,E102,E104,E106,E108,E110)</f>
        <v>0</v>
      </c>
    </row>
    <row r="112" spans="1:9" ht="30" customHeight="1" x14ac:dyDescent="0.35">
      <c r="A112" s="40" t="s">
        <v>0</v>
      </c>
      <c r="B112" s="41"/>
      <c r="C112" s="41"/>
      <c r="D112" s="41"/>
      <c r="E112" s="1">
        <f>SUM(E93,E111)</f>
        <v>752229575.24000001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9C756-790B-4819-8A64-AA94FE86713B}">
  <dimension ref="A1:I112"/>
  <sheetViews>
    <sheetView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style="8" customWidth="1"/>
    <col min="4" max="4" width="50.7109375" style="8" customWidth="1"/>
    <col min="5" max="5" width="30.7109375" style="8" customWidth="1"/>
    <col min="6" max="9" width="20.7109375" style="8" customWidth="1"/>
    <col min="10" max="16384" width="9.140625" style="8"/>
  </cols>
  <sheetData>
    <row r="1" spans="1:9" ht="15.75" x14ac:dyDescent="0.25">
      <c r="A1" s="17" t="s">
        <v>69</v>
      </c>
      <c r="B1" s="17"/>
      <c r="C1" s="17"/>
      <c r="D1" s="17"/>
      <c r="E1" s="17"/>
      <c r="F1" s="17"/>
      <c r="G1" s="17"/>
      <c r="H1" s="17"/>
      <c r="I1" s="17"/>
    </row>
    <row r="2" spans="1:9" ht="15.75" x14ac:dyDescent="0.25">
      <c r="A2" s="18" t="s">
        <v>63</v>
      </c>
      <c r="B2" s="18"/>
      <c r="C2" s="18"/>
      <c r="D2" s="18"/>
      <c r="E2" s="18"/>
      <c r="F2" s="18"/>
      <c r="G2" s="18"/>
      <c r="H2" s="18"/>
      <c r="I2" s="18"/>
    </row>
    <row r="3" spans="1:9" ht="15.75" x14ac:dyDescent="0.25">
      <c r="A3" s="17" t="s">
        <v>62</v>
      </c>
      <c r="B3" s="17"/>
      <c r="C3" s="17"/>
      <c r="D3" s="17"/>
      <c r="E3" s="17"/>
      <c r="F3" s="17"/>
      <c r="G3" s="17"/>
      <c r="H3" s="17"/>
      <c r="I3" s="17"/>
    </row>
    <row r="4" spans="1:9" ht="15.75" x14ac:dyDescent="0.25">
      <c r="A4" s="17"/>
      <c r="B4" s="17"/>
      <c r="C4" s="17"/>
      <c r="D4" s="17"/>
      <c r="E4" s="17"/>
      <c r="F4" s="17"/>
      <c r="G4" s="17"/>
      <c r="H4" s="17"/>
      <c r="I4" s="17"/>
    </row>
    <row r="5" spans="1:9" ht="15.75" x14ac:dyDescent="0.25">
      <c r="A5" s="19"/>
      <c r="B5" s="19"/>
      <c r="C5" s="19"/>
      <c r="D5" s="19"/>
      <c r="E5" s="20"/>
      <c r="F5" s="20"/>
      <c r="G5" s="20"/>
      <c r="H5" s="16"/>
      <c r="I5" s="16"/>
    </row>
    <row r="6" spans="1:9" ht="15.75" customHeight="1" x14ac:dyDescent="0.25">
      <c r="A6" s="17" t="s">
        <v>61</v>
      </c>
      <c r="B6" s="17"/>
      <c r="C6" s="17"/>
      <c r="D6" s="17"/>
      <c r="E6" s="21" t="s">
        <v>60</v>
      </c>
    </row>
    <row r="7" spans="1:9" ht="15" customHeight="1" x14ac:dyDescent="0.25">
      <c r="A7" s="17"/>
      <c r="B7" s="17"/>
      <c r="C7" s="17"/>
      <c r="D7" s="17"/>
      <c r="E7" s="22"/>
    </row>
    <row r="8" spans="1:9" ht="15.75" x14ac:dyDescent="0.25">
      <c r="A8" s="23" t="s">
        <v>59</v>
      </c>
      <c r="B8" s="19"/>
      <c r="C8" s="19"/>
      <c r="D8" s="19"/>
      <c r="E8" s="24"/>
    </row>
    <row r="9" spans="1:9" ht="15.75" x14ac:dyDescent="0.25">
      <c r="A9" s="19"/>
      <c r="B9" s="19" t="s">
        <v>58</v>
      </c>
      <c r="C9" s="19"/>
      <c r="D9" s="19"/>
      <c r="E9" s="24"/>
    </row>
    <row r="10" spans="1:9" ht="15.75" x14ac:dyDescent="0.25">
      <c r="A10" s="19"/>
      <c r="B10" s="19"/>
      <c r="C10" s="19" t="s">
        <v>57</v>
      </c>
      <c r="D10" s="19"/>
    </row>
    <row r="11" spans="1:9" ht="15.75" customHeight="1" x14ac:dyDescent="0.25">
      <c r="A11" s="19"/>
      <c r="B11" s="19"/>
      <c r="C11" s="19"/>
      <c r="D11" s="19" t="s">
        <v>56</v>
      </c>
      <c r="E11" s="8">
        <v>5009020.5199999996</v>
      </c>
    </row>
    <row r="12" spans="1:9" ht="15.75" x14ac:dyDescent="0.25">
      <c r="A12" s="19"/>
      <c r="B12" s="19"/>
      <c r="C12" s="19"/>
      <c r="D12" s="19" t="s">
        <v>55</v>
      </c>
      <c r="E12" s="8">
        <v>5214717.1399999997</v>
      </c>
    </row>
    <row r="13" spans="1:9" ht="15.75" x14ac:dyDescent="0.25">
      <c r="A13" s="19"/>
      <c r="B13" s="19"/>
      <c r="C13" s="19"/>
      <c r="D13" s="19" t="s">
        <v>54</v>
      </c>
      <c r="E13" s="8">
        <v>1688794.04</v>
      </c>
    </row>
    <row r="14" spans="1:9" ht="15.75" x14ac:dyDescent="0.25">
      <c r="A14" s="19"/>
      <c r="B14" s="19"/>
      <c r="C14" s="19" t="s">
        <v>53</v>
      </c>
      <c r="D14" s="19"/>
      <c r="E14" s="13">
        <f>SUM(E11:E13)</f>
        <v>11912531.699999999</v>
      </c>
    </row>
    <row r="15" spans="1:9" ht="15.75" x14ac:dyDescent="0.25">
      <c r="A15" s="19"/>
      <c r="B15" s="19"/>
      <c r="C15" s="19" t="s">
        <v>52</v>
      </c>
      <c r="D15" s="19"/>
      <c r="E15" s="15"/>
    </row>
    <row r="16" spans="1:9" ht="15.75" x14ac:dyDescent="0.25">
      <c r="A16" s="19"/>
      <c r="B16" s="19"/>
      <c r="C16" s="19"/>
      <c r="D16" s="19" t="s">
        <v>51</v>
      </c>
      <c r="E16" s="8">
        <v>4521429.55</v>
      </c>
    </row>
    <row r="17" spans="1:5" ht="15.75" x14ac:dyDescent="0.25">
      <c r="A17" s="19"/>
      <c r="B17" s="19"/>
      <c r="C17" s="19"/>
      <c r="D17" s="19" t="s">
        <v>50</v>
      </c>
      <c r="E17" s="8">
        <v>16123134.01</v>
      </c>
    </row>
    <row r="18" spans="1:5" ht="15.75" x14ac:dyDescent="0.25">
      <c r="A18" s="19"/>
      <c r="B18" s="19"/>
      <c r="C18" s="26"/>
      <c r="D18" s="19" t="s">
        <v>49</v>
      </c>
      <c r="E18" s="8">
        <v>754423.72</v>
      </c>
    </row>
    <row r="19" spans="1:5" ht="15.75" x14ac:dyDescent="0.25">
      <c r="A19" s="19"/>
      <c r="B19" s="19"/>
      <c r="C19" s="19" t="s">
        <v>48</v>
      </c>
      <c r="D19" s="19"/>
      <c r="E19" s="13">
        <f>SUM(E16:E18)</f>
        <v>21398987.279999997</v>
      </c>
    </row>
    <row r="20" spans="1:5" ht="15.75" x14ac:dyDescent="0.25">
      <c r="A20" s="19"/>
      <c r="B20" s="19" t="s">
        <v>47</v>
      </c>
      <c r="C20" s="19"/>
      <c r="D20" s="19"/>
      <c r="E20" s="3"/>
    </row>
    <row r="21" spans="1:5" ht="15.75" x14ac:dyDescent="0.25">
      <c r="A21" s="19"/>
      <c r="B21" s="19"/>
      <c r="C21" s="19" t="s">
        <v>46</v>
      </c>
      <c r="D21" s="19"/>
      <c r="E21" s="8">
        <v>386429088</v>
      </c>
    </row>
    <row r="22" spans="1:5" ht="15.75" x14ac:dyDescent="0.25">
      <c r="A22" s="19"/>
      <c r="B22" s="19"/>
      <c r="C22" s="19" t="s">
        <v>45</v>
      </c>
      <c r="D22" s="19"/>
      <c r="E22" s="8">
        <v>0</v>
      </c>
    </row>
    <row r="23" spans="1:5" ht="15.75" x14ac:dyDescent="0.25">
      <c r="A23" s="19"/>
      <c r="B23" s="19"/>
      <c r="C23" s="19" t="s">
        <v>44</v>
      </c>
      <c r="D23" s="19"/>
      <c r="E23" s="6"/>
    </row>
    <row r="24" spans="1:5" ht="15.75" x14ac:dyDescent="0.25">
      <c r="A24" s="19"/>
      <c r="B24" s="19"/>
      <c r="C24" s="19"/>
      <c r="D24" s="19" t="s">
        <v>43</v>
      </c>
      <c r="E24" s="28">
        <v>0</v>
      </c>
    </row>
    <row r="25" spans="1:5" ht="15.75" x14ac:dyDescent="0.25">
      <c r="A25" s="19"/>
      <c r="B25" s="19"/>
      <c r="C25" s="19"/>
      <c r="D25" s="19" t="s">
        <v>42</v>
      </c>
      <c r="E25" s="5">
        <v>0</v>
      </c>
    </row>
    <row r="26" spans="1:5" ht="15.75" x14ac:dyDescent="0.25">
      <c r="A26" s="19"/>
      <c r="B26" s="19"/>
      <c r="C26" s="19"/>
      <c r="D26" s="19" t="s">
        <v>41</v>
      </c>
      <c r="E26" s="27">
        <v>0</v>
      </c>
    </row>
    <row r="27" spans="1:5" ht="15.75" x14ac:dyDescent="0.25">
      <c r="A27" s="19"/>
      <c r="B27" s="19"/>
      <c r="C27" s="19"/>
      <c r="D27" s="19" t="s">
        <v>40</v>
      </c>
      <c r="E27" s="28">
        <v>0</v>
      </c>
    </row>
    <row r="28" spans="1:5" ht="15.75" x14ac:dyDescent="0.25">
      <c r="A28" s="19"/>
      <c r="B28" s="19"/>
      <c r="C28" s="19" t="s">
        <v>39</v>
      </c>
      <c r="D28" s="19"/>
      <c r="E28" s="14"/>
    </row>
    <row r="29" spans="1:5" ht="15.75" x14ac:dyDescent="0.25">
      <c r="A29" s="19"/>
      <c r="B29" s="19"/>
      <c r="C29" s="19"/>
      <c r="D29" s="19" t="s">
        <v>38</v>
      </c>
      <c r="E29" s="8">
        <v>0</v>
      </c>
    </row>
    <row r="30" spans="1:5" ht="15.75" x14ac:dyDescent="0.25">
      <c r="A30" s="19"/>
      <c r="B30" s="19"/>
      <c r="C30" s="19"/>
      <c r="D30" s="19" t="s">
        <v>37</v>
      </c>
      <c r="E30" s="28">
        <v>0</v>
      </c>
    </row>
    <row r="31" spans="1:5" ht="15.75" x14ac:dyDescent="0.25">
      <c r="A31" s="19"/>
      <c r="B31" s="19"/>
      <c r="C31" s="19" t="s">
        <v>36</v>
      </c>
      <c r="D31" s="19"/>
      <c r="E31" s="29">
        <v>0</v>
      </c>
    </row>
    <row r="32" spans="1:5" ht="15.75" x14ac:dyDescent="0.25">
      <c r="A32" s="19"/>
      <c r="B32" s="19"/>
      <c r="C32" s="19" t="s">
        <v>35</v>
      </c>
      <c r="D32" s="19"/>
      <c r="E32" s="3"/>
    </row>
    <row r="33" spans="1:5" ht="15.75" x14ac:dyDescent="0.25">
      <c r="A33" s="19"/>
      <c r="B33" s="19"/>
      <c r="C33" s="19"/>
      <c r="D33" s="19" t="s">
        <v>34</v>
      </c>
      <c r="E33" s="30">
        <v>0</v>
      </c>
    </row>
    <row r="34" spans="1:5" ht="15.75" x14ac:dyDescent="0.25">
      <c r="A34" s="19"/>
      <c r="B34" s="19"/>
      <c r="C34" s="19"/>
      <c r="D34" s="19" t="s">
        <v>33</v>
      </c>
      <c r="E34" s="8">
        <v>0</v>
      </c>
    </row>
    <row r="35" spans="1:5" ht="15.75" x14ac:dyDescent="0.25">
      <c r="A35" s="19"/>
      <c r="B35" s="19"/>
      <c r="C35" s="19"/>
      <c r="D35" s="19" t="s">
        <v>32</v>
      </c>
      <c r="E35" s="4">
        <v>0</v>
      </c>
    </row>
    <row r="36" spans="1:5" ht="15.75" x14ac:dyDescent="0.25">
      <c r="A36" s="19"/>
      <c r="B36" s="19" t="s">
        <v>31</v>
      </c>
      <c r="C36" s="19"/>
      <c r="D36" s="19"/>
      <c r="E36" s="29">
        <v>0</v>
      </c>
    </row>
    <row r="37" spans="1:5" ht="15.75" x14ac:dyDescent="0.25">
      <c r="A37" s="19"/>
      <c r="B37" s="23" t="s">
        <v>30</v>
      </c>
      <c r="C37" s="19"/>
      <c r="D37" s="19"/>
      <c r="E37" s="13">
        <f>SUM(E14,E19,E21:E36)</f>
        <v>419740606.98000002</v>
      </c>
    </row>
    <row r="38" spans="1:5" ht="15.75" x14ac:dyDescent="0.25">
      <c r="A38" s="19"/>
      <c r="B38" s="23"/>
      <c r="C38" s="19"/>
      <c r="D38" s="19"/>
      <c r="E38" s="12"/>
    </row>
    <row r="39" spans="1:5" ht="15.75" x14ac:dyDescent="0.25">
      <c r="A39" s="23" t="s">
        <v>29</v>
      </c>
      <c r="B39" s="23"/>
      <c r="C39" s="19"/>
      <c r="D39" s="19"/>
      <c r="E39" s="5"/>
    </row>
    <row r="40" spans="1:5" ht="15.75" x14ac:dyDescent="0.25">
      <c r="A40" s="23" t="s">
        <v>28</v>
      </c>
      <c r="B40" s="19"/>
      <c r="C40" s="19"/>
      <c r="D40" s="19"/>
      <c r="E40" s="5"/>
    </row>
    <row r="41" spans="1:5" ht="15.75" x14ac:dyDescent="0.25">
      <c r="A41" s="19"/>
      <c r="B41" s="23" t="s">
        <v>10</v>
      </c>
      <c r="C41" s="19"/>
      <c r="D41" s="19"/>
      <c r="E41" s="3"/>
    </row>
    <row r="42" spans="1:5" ht="15.75" x14ac:dyDescent="0.25">
      <c r="A42" s="19"/>
      <c r="B42" s="19"/>
      <c r="C42" s="19"/>
      <c r="D42" s="19" t="s">
        <v>26</v>
      </c>
      <c r="E42" s="8">
        <v>107446243.91</v>
      </c>
    </row>
    <row r="43" spans="1:5" ht="15.75" x14ac:dyDescent="0.25">
      <c r="A43" s="19"/>
      <c r="B43" s="19"/>
      <c r="C43" s="19"/>
      <c r="D43" s="19" t="s">
        <v>25</v>
      </c>
      <c r="E43" s="8">
        <v>79714713.049999997</v>
      </c>
    </row>
    <row r="44" spans="1:5" ht="15.75" x14ac:dyDescent="0.25">
      <c r="A44" s="19"/>
      <c r="B44" s="19"/>
      <c r="C44" s="19"/>
      <c r="D44" s="19" t="s">
        <v>2</v>
      </c>
      <c r="E44" s="8">
        <v>1345575</v>
      </c>
    </row>
    <row r="45" spans="1:5" ht="15.75" x14ac:dyDescent="0.25">
      <c r="A45" s="19"/>
      <c r="B45" s="23" t="s">
        <v>9</v>
      </c>
      <c r="C45" s="19"/>
      <c r="D45" s="19"/>
      <c r="E45" s="3"/>
    </row>
    <row r="46" spans="1:5" ht="15.75" x14ac:dyDescent="0.25">
      <c r="A46" s="19"/>
      <c r="B46" s="19"/>
      <c r="C46" s="31"/>
      <c r="D46" s="19" t="s">
        <v>26</v>
      </c>
      <c r="E46" s="8">
        <v>1936299.33</v>
      </c>
    </row>
    <row r="47" spans="1:5" ht="15.75" x14ac:dyDescent="0.25">
      <c r="A47" s="19"/>
      <c r="B47" s="19"/>
      <c r="C47" s="19"/>
      <c r="D47" s="19" t="s">
        <v>25</v>
      </c>
      <c r="E47" s="8">
        <v>247754.61</v>
      </c>
    </row>
    <row r="48" spans="1:5" ht="15.75" x14ac:dyDescent="0.25">
      <c r="A48" s="19"/>
      <c r="B48" s="19"/>
      <c r="C48" s="19"/>
      <c r="D48" s="19" t="s">
        <v>2</v>
      </c>
      <c r="E48" s="8">
        <v>0</v>
      </c>
    </row>
    <row r="49" spans="1:5" ht="15.75" x14ac:dyDescent="0.25">
      <c r="A49" s="19"/>
      <c r="B49" s="23" t="s">
        <v>8</v>
      </c>
      <c r="C49" s="19"/>
      <c r="D49" s="19"/>
      <c r="E49" s="4"/>
    </row>
    <row r="50" spans="1:5" ht="15.75" x14ac:dyDescent="0.25">
      <c r="A50" s="32"/>
      <c r="B50" s="32"/>
      <c r="C50" s="32"/>
      <c r="D50" s="19" t="s">
        <v>26</v>
      </c>
      <c r="E50" s="8">
        <v>16024529.84</v>
      </c>
    </row>
    <row r="51" spans="1:5" ht="15.75" x14ac:dyDescent="0.25">
      <c r="A51" s="19"/>
      <c r="B51" s="19"/>
      <c r="C51" s="19"/>
      <c r="D51" s="19" t="s">
        <v>25</v>
      </c>
      <c r="E51" s="8">
        <v>3290034.89</v>
      </c>
    </row>
    <row r="52" spans="1:5" ht="15.75" x14ac:dyDescent="0.25">
      <c r="A52" s="19"/>
      <c r="B52" s="19"/>
      <c r="C52" s="19"/>
      <c r="D52" s="19" t="s">
        <v>2</v>
      </c>
      <c r="E52" s="8">
        <v>0</v>
      </c>
    </row>
    <row r="53" spans="1:5" ht="15.75" x14ac:dyDescent="0.25">
      <c r="A53" s="19"/>
      <c r="B53" s="23" t="s">
        <v>7</v>
      </c>
      <c r="C53" s="19"/>
      <c r="D53" s="19"/>
      <c r="E53" s="4"/>
    </row>
    <row r="54" spans="1:5" ht="15.75" x14ac:dyDescent="0.25">
      <c r="A54" s="19"/>
      <c r="B54" s="19"/>
      <c r="C54" s="19"/>
      <c r="D54" s="19" t="s">
        <v>26</v>
      </c>
      <c r="E54" s="8">
        <v>0</v>
      </c>
    </row>
    <row r="55" spans="1:5" ht="15.75" x14ac:dyDescent="0.25">
      <c r="A55" s="19"/>
      <c r="B55" s="19"/>
      <c r="C55" s="19"/>
      <c r="D55" s="19" t="s">
        <v>25</v>
      </c>
      <c r="E55" s="27">
        <v>0</v>
      </c>
    </row>
    <row r="56" spans="1:5" ht="15.75" x14ac:dyDescent="0.25">
      <c r="A56" s="19"/>
      <c r="B56" s="19"/>
      <c r="C56" s="31"/>
      <c r="D56" s="19" t="s">
        <v>2</v>
      </c>
      <c r="E56" s="33">
        <v>0</v>
      </c>
    </row>
    <row r="57" spans="1:5" ht="15.75" x14ac:dyDescent="0.25">
      <c r="A57" s="19"/>
      <c r="B57" s="23" t="s">
        <v>6</v>
      </c>
      <c r="C57" s="19"/>
      <c r="D57" s="19"/>
      <c r="E57" s="11"/>
    </row>
    <row r="58" spans="1:5" ht="15.75" x14ac:dyDescent="0.25">
      <c r="A58" s="19"/>
      <c r="B58" s="19"/>
      <c r="C58" s="19"/>
      <c r="D58" s="19" t="s">
        <v>26</v>
      </c>
      <c r="E58" s="30">
        <v>0</v>
      </c>
    </row>
    <row r="59" spans="1:5" ht="15.75" x14ac:dyDescent="0.25">
      <c r="A59" s="19"/>
      <c r="B59" s="19"/>
      <c r="C59" s="19"/>
      <c r="D59" s="19" t="s">
        <v>25</v>
      </c>
      <c r="E59" s="45">
        <v>0</v>
      </c>
    </row>
    <row r="60" spans="1:5" ht="15.75" x14ac:dyDescent="0.25">
      <c r="A60" s="19"/>
      <c r="B60" s="19"/>
      <c r="C60" s="19"/>
      <c r="D60" s="19" t="s">
        <v>2</v>
      </c>
      <c r="E60" s="30">
        <v>0</v>
      </c>
    </row>
    <row r="61" spans="1:5" ht="15.75" x14ac:dyDescent="0.25">
      <c r="A61" s="19"/>
      <c r="B61" s="23" t="s">
        <v>5</v>
      </c>
      <c r="C61" s="19"/>
      <c r="D61" s="19"/>
      <c r="E61" s="11"/>
    </row>
    <row r="62" spans="1:5" ht="15.75" x14ac:dyDescent="0.25">
      <c r="A62" s="19"/>
      <c r="B62" s="19"/>
      <c r="C62" s="19"/>
      <c r="D62" s="19" t="s">
        <v>26</v>
      </c>
      <c r="E62" s="8">
        <v>5900594.8600000003</v>
      </c>
    </row>
    <row r="63" spans="1:5" ht="15.75" x14ac:dyDescent="0.25">
      <c r="A63" s="19"/>
      <c r="B63" s="23"/>
      <c r="C63" s="19"/>
      <c r="D63" s="19" t="s">
        <v>25</v>
      </c>
      <c r="E63" s="8">
        <v>5096209.0199999996</v>
      </c>
    </row>
    <row r="64" spans="1:5" ht="15.75" x14ac:dyDescent="0.25">
      <c r="A64" s="19"/>
      <c r="B64" s="19"/>
      <c r="C64" s="19"/>
      <c r="D64" s="19" t="s">
        <v>2</v>
      </c>
      <c r="E64" s="8">
        <v>0</v>
      </c>
    </row>
    <row r="65" spans="1:5" ht="15.75" x14ac:dyDescent="0.25">
      <c r="A65" s="19"/>
      <c r="B65" s="23" t="s">
        <v>4</v>
      </c>
      <c r="C65" s="19"/>
      <c r="D65" s="19"/>
      <c r="E65" s="4"/>
    </row>
    <row r="66" spans="1:5" ht="15.75" x14ac:dyDescent="0.25">
      <c r="A66" s="19"/>
      <c r="B66" s="19"/>
      <c r="C66" s="19"/>
      <c r="D66" s="19" t="s">
        <v>26</v>
      </c>
      <c r="E66" s="8">
        <v>26378030.059999999</v>
      </c>
    </row>
    <row r="67" spans="1:5" ht="15.75" x14ac:dyDescent="0.25">
      <c r="A67" s="19"/>
      <c r="B67" s="19"/>
      <c r="C67" s="19"/>
      <c r="D67" s="19" t="s">
        <v>25</v>
      </c>
      <c r="E67" s="8">
        <v>18299999.559999999</v>
      </c>
    </row>
    <row r="68" spans="1:5" ht="15.75" x14ac:dyDescent="0.25">
      <c r="A68" s="19"/>
      <c r="B68" s="19"/>
      <c r="C68" s="19"/>
      <c r="D68" s="19" t="s">
        <v>2</v>
      </c>
      <c r="E68" s="8">
        <v>1645620.47</v>
      </c>
    </row>
    <row r="69" spans="1:5" ht="15.75" x14ac:dyDescent="0.25">
      <c r="A69" s="19"/>
      <c r="B69" s="23" t="s">
        <v>27</v>
      </c>
      <c r="C69" s="19"/>
      <c r="D69" s="19"/>
      <c r="E69" s="3"/>
    </row>
    <row r="70" spans="1:5" ht="15.75" x14ac:dyDescent="0.25">
      <c r="A70" s="19"/>
      <c r="B70" s="19"/>
      <c r="C70" s="19"/>
      <c r="D70" s="19" t="s">
        <v>26</v>
      </c>
      <c r="E70" s="5">
        <v>0</v>
      </c>
    </row>
    <row r="71" spans="1:5" ht="15.75" x14ac:dyDescent="0.25">
      <c r="A71" s="19"/>
      <c r="B71" s="19"/>
      <c r="C71" s="19"/>
      <c r="D71" s="19" t="s">
        <v>25</v>
      </c>
      <c r="E71" s="5">
        <v>0</v>
      </c>
    </row>
    <row r="72" spans="1:5" ht="15.75" x14ac:dyDescent="0.25">
      <c r="A72" s="19"/>
      <c r="B72" s="19"/>
      <c r="C72" s="19"/>
      <c r="D72" s="19" t="s">
        <v>2</v>
      </c>
      <c r="E72" s="10">
        <v>0</v>
      </c>
    </row>
    <row r="73" spans="1:5" ht="15.75" x14ac:dyDescent="0.25">
      <c r="A73" s="19"/>
      <c r="B73" s="23" t="s">
        <v>24</v>
      </c>
      <c r="C73" s="19"/>
      <c r="D73" s="19"/>
      <c r="E73" s="3"/>
    </row>
    <row r="74" spans="1:5" ht="15.75" x14ac:dyDescent="0.25">
      <c r="A74" s="19"/>
      <c r="B74" s="19"/>
      <c r="C74" s="19" t="s">
        <v>23</v>
      </c>
      <c r="D74" s="19"/>
      <c r="E74" s="5"/>
    </row>
    <row r="75" spans="1:5" ht="15.75" x14ac:dyDescent="0.25">
      <c r="A75" s="19"/>
      <c r="B75" s="19"/>
      <c r="C75" s="19"/>
      <c r="D75" s="19" t="s">
        <v>22</v>
      </c>
      <c r="E75" s="27">
        <v>0</v>
      </c>
    </row>
    <row r="76" spans="1:5" ht="15.75" x14ac:dyDescent="0.25">
      <c r="A76" s="19"/>
      <c r="B76" s="19"/>
      <c r="C76" s="19"/>
      <c r="D76" s="19" t="s">
        <v>21</v>
      </c>
      <c r="E76" s="8">
        <v>529607.38</v>
      </c>
    </row>
    <row r="77" spans="1:5" ht="15.75" x14ac:dyDescent="0.25">
      <c r="A77" s="19"/>
      <c r="B77" s="19"/>
      <c r="C77" s="34" t="s">
        <v>20</v>
      </c>
      <c r="D77" s="19"/>
      <c r="E77" s="5"/>
    </row>
    <row r="78" spans="1:5" ht="15.75" x14ac:dyDescent="0.25">
      <c r="A78" s="19"/>
      <c r="B78" s="19"/>
      <c r="C78" s="19"/>
      <c r="D78" s="19" t="s">
        <v>14</v>
      </c>
      <c r="E78" s="8">
        <v>7604591.9900000002</v>
      </c>
    </row>
    <row r="79" spans="1:5" ht="15.75" x14ac:dyDescent="0.25">
      <c r="A79" s="19"/>
      <c r="B79" s="19"/>
      <c r="C79" s="19"/>
      <c r="D79" s="19" t="s">
        <v>13</v>
      </c>
      <c r="E79" s="8">
        <v>4684805.75</v>
      </c>
    </row>
    <row r="80" spans="1:5" ht="15.75" x14ac:dyDescent="0.25">
      <c r="A80" s="19"/>
      <c r="B80" s="19"/>
      <c r="C80" s="19" t="s">
        <v>19</v>
      </c>
      <c r="D80" s="19"/>
      <c r="E80" s="6"/>
    </row>
    <row r="81" spans="1:9" ht="15.75" x14ac:dyDescent="0.25">
      <c r="A81" s="19"/>
      <c r="B81" s="19"/>
      <c r="C81" s="19"/>
      <c r="D81" s="34" t="s">
        <v>14</v>
      </c>
      <c r="E81" s="8">
        <v>23669343.670000002</v>
      </c>
      <c r="F81" s="36"/>
    </row>
    <row r="82" spans="1:9" ht="15.75" x14ac:dyDescent="0.25">
      <c r="A82" s="19"/>
      <c r="B82" s="19"/>
      <c r="C82" s="19"/>
      <c r="D82" s="34" t="s">
        <v>13</v>
      </c>
      <c r="E82" s="8">
        <v>0</v>
      </c>
    </row>
    <row r="83" spans="1:9" ht="15.75" x14ac:dyDescent="0.25">
      <c r="A83" s="19"/>
      <c r="B83" s="19"/>
      <c r="C83" s="19" t="s">
        <v>18</v>
      </c>
      <c r="D83" s="19"/>
    </row>
    <row r="84" spans="1:9" ht="15.75" x14ac:dyDescent="0.25">
      <c r="A84" s="19"/>
      <c r="B84" s="19"/>
      <c r="C84" s="19"/>
      <c r="D84" s="19" t="s">
        <v>14</v>
      </c>
      <c r="E84" s="9">
        <v>0</v>
      </c>
    </row>
    <row r="85" spans="1:9" ht="15.75" x14ac:dyDescent="0.25">
      <c r="A85" s="19"/>
      <c r="B85" s="19"/>
      <c r="C85" s="19"/>
      <c r="D85" s="19" t="s">
        <v>13</v>
      </c>
      <c r="E85" s="9">
        <v>0</v>
      </c>
    </row>
    <row r="86" spans="1:9" ht="15.75" x14ac:dyDescent="0.25">
      <c r="A86" s="19"/>
      <c r="B86" s="19"/>
      <c r="C86" s="19" t="s">
        <v>17</v>
      </c>
      <c r="D86" s="19"/>
      <c r="E86" s="5"/>
    </row>
    <row r="87" spans="1:9" ht="15.75" x14ac:dyDescent="0.25">
      <c r="A87" s="19"/>
      <c r="B87" s="19"/>
      <c r="C87" s="19"/>
      <c r="D87" s="19" t="s">
        <v>14</v>
      </c>
      <c r="E87" s="8">
        <v>1963799.47</v>
      </c>
    </row>
    <row r="88" spans="1:9" ht="15.75" x14ac:dyDescent="0.25">
      <c r="A88" s="19"/>
      <c r="B88" s="19"/>
      <c r="C88" s="19"/>
      <c r="D88" s="19" t="s">
        <v>13</v>
      </c>
      <c r="E88" s="8">
        <v>249088</v>
      </c>
    </row>
    <row r="89" spans="1:9" ht="15.75" x14ac:dyDescent="0.25">
      <c r="A89" s="19"/>
      <c r="B89" s="19"/>
      <c r="C89" s="19" t="s">
        <v>16</v>
      </c>
      <c r="D89" s="19"/>
      <c r="E89" s="5"/>
    </row>
    <row r="90" spans="1:9" ht="15.75" x14ac:dyDescent="0.25">
      <c r="A90" s="19"/>
      <c r="B90" s="19"/>
      <c r="C90" s="19"/>
      <c r="D90" s="19" t="s">
        <v>15</v>
      </c>
      <c r="E90" s="8">
        <v>0</v>
      </c>
    </row>
    <row r="91" spans="1:9" ht="15.75" x14ac:dyDescent="0.25">
      <c r="A91" s="19"/>
      <c r="B91" s="19"/>
      <c r="C91" s="19"/>
      <c r="D91" s="19" t="s">
        <v>14</v>
      </c>
      <c r="E91" s="8">
        <v>21447423.670000002</v>
      </c>
    </row>
    <row r="92" spans="1:9" ht="15.75" x14ac:dyDescent="0.25">
      <c r="A92" s="19"/>
      <c r="B92" s="19"/>
      <c r="C92" s="19"/>
      <c r="D92" s="19" t="s">
        <v>13</v>
      </c>
      <c r="E92" s="33">
        <v>0</v>
      </c>
    </row>
    <row r="93" spans="1:9" ht="15.75" x14ac:dyDescent="0.25">
      <c r="A93" s="23" t="s">
        <v>12</v>
      </c>
      <c r="D93" s="19"/>
      <c r="E93" s="7">
        <f>SUM(E41:E92)</f>
        <v>327474264.53000009</v>
      </c>
    </row>
    <row r="94" spans="1:9" ht="15.75" x14ac:dyDescent="0.25">
      <c r="A94" s="23" t="s">
        <v>11</v>
      </c>
      <c r="B94" s="19"/>
      <c r="C94" s="23"/>
      <c r="D94" s="34"/>
      <c r="E94" s="5"/>
    </row>
    <row r="95" spans="1:9" ht="15.75" x14ac:dyDescent="0.25">
      <c r="A95" s="19"/>
      <c r="B95" s="23" t="s">
        <v>10</v>
      </c>
      <c r="C95" s="19"/>
      <c r="D95" s="19"/>
      <c r="E95" s="6"/>
      <c r="H95" s="37"/>
      <c r="I95" s="24"/>
    </row>
    <row r="96" spans="1:9" ht="15.75" x14ac:dyDescent="0.25">
      <c r="A96" s="19"/>
      <c r="B96" s="19"/>
      <c r="C96" s="19"/>
      <c r="D96" s="19" t="s">
        <v>2</v>
      </c>
      <c r="E96" s="8">
        <v>1107781.3500000001</v>
      </c>
      <c r="F96" s="37"/>
      <c r="G96" s="19"/>
      <c r="I96" s="24"/>
    </row>
    <row r="97" spans="1:9" ht="15.75" x14ac:dyDescent="0.25">
      <c r="A97" s="19"/>
      <c r="B97" s="23" t="s">
        <v>9</v>
      </c>
      <c r="C97" s="19"/>
      <c r="D97" s="19"/>
      <c r="E97" s="5"/>
      <c r="F97" s="37"/>
      <c r="G97" s="19"/>
      <c r="H97" s="37"/>
      <c r="I97" s="24"/>
    </row>
    <row r="98" spans="1:9" ht="15.75" x14ac:dyDescent="0.25">
      <c r="B98" s="19"/>
      <c r="C98" s="19"/>
      <c r="D98" s="19" t="s">
        <v>2</v>
      </c>
      <c r="E98" s="8">
        <v>1653893.48</v>
      </c>
    </row>
    <row r="99" spans="1:9" ht="15.75" customHeight="1" x14ac:dyDescent="0.25">
      <c r="B99" s="23" t="s">
        <v>8</v>
      </c>
      <c r="C99" s="19"/>
      <c r="D99" s="19"/>
      <c r="E99" s="3"/>
    </row>
    <row r="100" spans="1:9" ht="15.75" customHeight="1" x14ac:dyDescent="0.25">
      <c r="B100" s="19"/>
      <c r="C100" s="19"/>
      <c r="D100" s="19" t="s">
        <v>2</v>
      </c>
      <c r="E100" s="8">
        <v>0</v>
      </c>
    </row>
    <row r="101" spans="1:9" ht="15.75" customHeight="1" x14ac:dyDescent="0.25">
      <c r="B101" s="23" t="s">
        <v>7</v>
      </c>
      <c r="C101" s="19"/>
      <c r="D101" s="19"/>
      <c r="E101" s="3"/>
    </row>
    <row r="102" spans="1:9" ht="15.75" x14ac:dyDescent="0.25">
      <c r="B102" s="19"/>
      <c r="C102" s="31"/>
      <c r="D102" s="19" t="s">
        <v>2</v>
      </c>
      <c r="E102" s="4">
        <v>0</v>
      </c>
    </row>
    <row r="103" spans="1:9" ht="15.75" x14ac:dyDescent="0.25">
      <c r="B103" s="23" t="s">
        <v>6</v>
      </c>
      <c r="C103" s="19"/>
      <c r="D103" s="19"/>
      <c r="E103" s="3"/>
    </row>
    <row r="104" spans="1:9" ht="15.75" x14ac:dyDescent="0.25">
      <c r="B104" s="19"/>
      <c r="C104" s="19"/>
      <c r="D104" s="19" t="s">
        <v>2</v>
      </c>
      <c r="E104" s="8">
        <v>22608215.829999998</v>
      </c>
    </row>
    <row r="105" spans="1:9" ht="15.75" x14ac:dyDescent="0.25">
      <c r="B105" s="23" t="s">
        <v>5</v>
      </c>
      <c r="C105" s="19"/>
      <c r="D105" s="19"/>
    </row>
    <row r="106" spans="1:9" ht="15.75" x14ac:dyDescent="0.25">
      <c r="B106" s="19"/>
      <c r="C106" s="19"/>
      <c r="D106" s="19" t="s">
        <v>2</v>
      </c>
      <c r="E106" s="3">
        <v>0</v>
      </c>
    </row>
    <row r="107" spans="1:9" ht="15.75" x14ac:dyDescent="0.25">
      <c r="B107" s="23" t="s">
        <v>4</v>
      </c>
      <c r="C107" s="19"/>
      <c r="D107" s="19"/>
      <c r="E107" s="3"/>
    </row>
    <row r="108" spans="1:9" ht="15.75" x14ac:dyDescent="0.25">
      <c r="B108" s="19"/>
      <c r="C108" s="19"/>
      <c r="D108" s="19" t="s">
        <v>2</v>
      </c>
      <c r="E108" s="8">
        <v>1293862</v>
      </c>
    </row>
    <row r="109" spans="1:9" ht="15.75" x14ac:dyDescent="0.25">
      <c r="A109" s="23"/>
      <c r="B109" s="23" t="s">
        <v>3</v>
      </c>
      <c r="C109" s="19"/>
      <c r="D109" s="19"/>
      <c r="E109" s="3"/>
    </row>
    <row r="110" spans="1:9" ht="15.75" x14ac:dyDescent="0.25">
      <c r="B110" s="19"/>
      <c r="C110" s="19"/>
      <c r="D110" s="19" t="s">
        <v>2</v>
      </c>
      <c r="E110" s="8">
        <v>287458.37</v>
      </c>
      <c r="F110" s="39"/>
    </row>
    <row r="111" spans="1:9" ht="15.75" x14ac:dyDescent="0.25">
      <c r="A111" s="23" t="s">
        <v>1</v>
      </c>
      <c r="E111" s="2">
        <f>SUM(E96,E98,E100,E102,E104,E106,E108,E110)</f>
        <v>26951211.029999997</v>
      </c>
    </row>
    <row r="112" spans="1:9" ht="30" customHeight="1" x14ac:dyDescent="0.35">
      <c r="A112" s="40" t="s">
        <v>0</v>
      </c>
      <c r="B112" s="41"/>
      <c r="C112" s="41"/>
      <c r="D112" s="41"/>
      <c r="E112" s="1">
        <f>SUM(E93,E111)</f>
        <v>354425475.56000006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76B82-52CB-4B77-8FE6-3E0B3296CD85}">
  <dimension ref="A1:I112"/>
  <sheetViews>
    <sheetView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style="8" customWidth="1"/>
    <col min="4" max="4" width="50.7109375" style="8" customWidth="1"/>
    <col min="5" max="5" width="30.7109375" style="8" customWidth="1"/>
    <col min="6" max="9" width="20.7109375" style="8" customWidth="1"/>
    <col min="10" max="16384" width="9.140625" style="8"/>
  </cols>
  <sheetData>
    <row r="1" spans="1:9" ht="15.75" x14ac:dyDescent="0.25">
      <c r="A1" s="17" t="s">
        <v>70</v>
      </c>
      <c r="B1" s="17"/>
      <c r="C1" s="17"/>
      <c r="D1" s="17"/>
      <c r="E1" s="17"/>
      <c r="F1" s="17"/>
      <c r="G1" s="17"/>
      <c r="H1" s="17"/>
      <c r="I1" s="17"/>
    </row>
    <row r="2" spans="1:9" ht="15.75" x14ac:dyDescent="0.25">
      <c r="A2" s="18" t="s">
        <v>63</v>
      </c>
      <c r="B2" s="18"/>
      <c r="C2" s="18"/>
      <c r="D2" s="18"/>
      <c r="E2" s="18"/>
      <c r="F2" s="18"/>
      <c r="G2" s="18"/>
      <c r="H2" s="18"/>
      <c r="I2" s="18"/>
    </row>
    <row r="3" spans="1:9" ht="15.75" x14ac:dyDescent="0.25">
      <c r="A3" s="17" t="s">
        <v>62</v>
      </c>
      <c r="B3" s="17"/>
      <c r="C3" s="17"/>
      <c r="D3" s="17"/>
      <c r="E3" s="17"/>
      <c r="F3" s="17"/>
      <c r="G3" s="17"/>
      <c r="H3" s="17"/>
      <c r="I3" s="17"/>
    </row>
    <row r="4" spans="1:9" ht="15.75" x14ac:dyDescent="0.25">
      <c r="A4" s="17"/>
      <c r="B4" s="17"/>
      <c r="C4" s="17"/>
      <c r="D4" s="17"/>
      <c r="E4" s="17"/>
      <c r="F4" s="17"/>
      <c r="G4" s="17"/>
      <c r="H4" s="17"/>
      <c r="I4" s="17"/>
    </row>
    <row r="5" spans="1:9" ht="15.75" x14ac:dyDescent="0.25">
      <c r="A5" s="19"/>
      <c r="B5" s="19"/>
      <c r="C5" s="19"/>
      <c r="D5" s="19"/>
      <c r="E5" s="20"/>
      <c r="F5" s="20"/>
      <c r="G5" s="20"/>
      <c r="H5" s="16"/>
      <c r="I5" s="16"/>
    </row>
    <row r="6" spans="1:9" ht="15.75" customHeight="1" x14ac:dyDescent="0.25">
      <c r="A6" s="17" t="s">
        <v>61</v>
      </c>
      <c r="B6" s="17"/>
      <c r="C6" s="17"/>
      <c r="D6" s="17"/>
      <c r="E6" s="21" t="s">
        <v>60</v>
      </c>
    </row>
    <row r="7" spans="1:9" ht="15" customHeight="1" x14ac:dyDescent="0.25">
      <c r="A7" s="17"/>
      <c r="B7" s="17"/>
      <c r="C7" s="17"/>
      <c r="D7" s="17"/>
      <c r="E7" s="22"/>
    </row>
    <row r="8" spans="1:9" ht="15.75" x14ac:dyDescent="0.25">
      <c r="A8" s="23" t="s">
        <v>59</v>
      </c>
      <c r="B8" s="19"/>
      <c r="C8" s="19"/>
      <c r="D8" s="19"/>
      <c r="E8" s="24"/>
    </row>
    <row r="9" spans="1:9" ht="15.75" x14ac:dyDescent="0.25">
      <c r="A9" s="19"/>
      <c r="B9" s="19" t="s">
        <v>58</v>
      </c>
      <c r="C9" s="19"/>
      <c r="D9" s="19"/>
      <c r="E9" s="24"/>
    </row>
    <row r="10" spans="1:9" ht="15.75" x14ac:dyDescent="0.25">
      <c r="A10" s="19"/>
      <c r="B10" s="19"/>
      <c r="C10" s="19" t="s">
        <v>57</v>
      </c>
      <c r="D10" s="19"/>
    </row>
    <row r="11" spans="1:9" ht="15.75" customHeight="1" x14ac:dyDescent="0.25">
      <c r="A11" s="19"/>
      <c r="B11" s="19"/>
      <c r="C11" s="19"/>
      <c r="D11" s="19" t="s">
        <v>56</v>
      </c>
      <c r="E11" s="8">
        <v>76991900.209999993</v>
      </c>
    </row>
    <row r="12" spans="1:9" ht="15.75" x14ac:dyDescent="0.25">
      <c r="A12" s="19"/>
      <c r="B12" s="19"/>
      <c r="C12" s="19"/>
      <c r="D12" s="19" t="s">
        <v>55</v>
      </c>
      <c r="E12" s="8">
        <v>178672081.19</v>
      </c>
    </row>
    <row r="13" spans="1:9" ht="15.75" x14ac:dyDescent="0.25">
      <c r="A13" s="19"/>
      <c r="B13" s="19"/>
      <c r="C13" s="19"/>
      <c r="D13" s="19" t="s">
        <v>54</v>
      </c>
      <c r="E13" s="8">
        <v>10443969.539999999</v>
      </c>
    </row>
    <row r="14" spans="1:9" ht="15.75" x14ac:dyDescent="0.25">
      <c r="A14" s="19"/>
      <c r="B14" s="19"/>
      <c r="C14" s="19" t="s">
        <v>53</v>
      </c>
      <c r="D14" s="19"/>
      <c r="E14" s="13">
        <f>SUM(E11:E13)</f>
        <v>266107950.93999997</v>
      </c>
    </row>
    <row r="15" spans="1:9" ht="15.75" x14ac:dyDescent="0.25">
      <c r="A15" s="19"/>
      <c r="B15" s="19"/>
      <c r="C15" s="19" t="s">
        <v>52</v>
      </c>
      <c r="D15" s="19"/>
      <c r="E15" s="15"/>
    </row>
    <row r="16" spans="1:9" ht="15.75" x14ac:dyDescent="0.25">
      <c r="A16" s="19"/>
      <c r="B16" s="19"/>
      <c r="C16" s="19"/>
      <c r="D16" s="19" t="s">
        <v>51</v>
      </c>
      <c r="E16" s="8">
        <v>40524798.719999999</v>
      </c>
    </row>
    <row r="17" spans="1:5" ht="15.75" x14ac:dyDescent="0.25">
      <c r="A17" s="19"/>
      <c r="B17" s="19"/>
      <c r="C17" s="19"/>
      <c r="D17" s="19" t="s">
        <v>50</v>
      </c>
      <c r="E17" s="8">
        <v>9566518.3699999992</v>
      </c>
    </row>
    <row r="18" spans="1:5" ht="15.75" x14ac:dyDescent="0.25">
      <c r="A18" s="19"/>
      <c r="B18" s="19"/>
      <c r="C18" s="26"/>
      <c r="D18" s="19" t="s">
        <v>49</v>
      </c>
      <c r="E18" s="8">
        <v>39459044.810000002</v>
      </c>
    </row>
    <row r="19" spans="1:5" ht="15.75" x14ac:dyDescent="0.25">
      <c r="A19" s="19"/>
      <c r="B19" s="19"/>
      <c r="C19" s="19" t="s">
        <v>48</v>
      </c>
      <c r="D19" s="19"/>
      <c r="E19" s="13">
        <f>SUM(E16:E18)</f>
        <v>89550361.900000006</v>
      </c>
    </row>
    <row r="20" spans="1:5" ht="15.75" x14ac:dyDescent="0.25">
      <c r="A20" s="19"/>
      <c r="B20" s="19" t="s">
        <v>47</v>
      </c>
      <c r="C20" s="19"/>
      <c r="D20" s="19"/>
      <c r="E20" s="3"/>
    </row>
    <row r="21" spans="1:5" ht="15.75" x14ac:dyDescent="0.25">
      <c r="A21" s="19"/>
      <c r="B21" s="19"/>
      <c r="C21" s="19" t="s">
        <v>46</v>
      </c>
      <c r="D21" s="19"/>
      <c r="E21" s="8">
        <v>393889224</v>
      </c>
    </row>
    <row r="22" spans="1:5" ht="15.75" x14ac:dyDescent="0.25">
      <c r="A22" s="19"/>
      <c r="B22" s="19"/>
      <c r="C22" s="19" t="s">
        <v>45</v>
      </c>
      <c r="D22" s="19"/>
      <c r="E22" s="8">
        <v>0</v>
      </c>
    </row>
    <row r="23" spans="1:5" ht="15.75" x14ac:dyDescent="0.25">
      <c r="A23" s="19"/>
      <c r="B23" s="19"/>
      <c r="C23" s="19" t="s">
        <v>44</v>
      </c>
      <c r="D23" s="19"/>
      <c r="E23" s="6"/>
    </row>
    <row r="24" spans="1:5" ht="15.75" x14ac:dyDescent="0.25">
      <c r="A24" s="19"/>
      <c r="B24" s="19"/>
      <c r="C24" s="19"/>
      <c r="D24" s="19" t="s">
        <v>43</v>
      </c>
      <c r="E24" s="28">
        <v>0</v>
      </c>
    </row>
    <row r="25" spans="1:5" ht="15.75" x14ac:dyDescent="0.25">
      <c r="A25" s="19"/>
      <c r="B25" s="19"/>
      <c r="C25" s="19"/>
      <c r="D25" s="19" t="s">
        <v>42</v>
      </c>
      <c r="E25" s="5">
        <v>0</v>
      </c>
    </row>
    <row r="26" spans="1:5" ht="15.75" x14ac:dyDescent="0.25">
      <c r="A26" s="19"/>
      <c r="B26" s="19"/>
      <c r="C26" s="19"/>
      <c r="D26" s="19" t="s">
        <v>41</v>
      </c>
      <c r="E26" s="27">
        <v>0</v>
      </c>
    </row>
    <row r="27" spans="1:5" ht="15.75" x14ac:dyDescent="0.25">
      <c r="A27" s="19"/>
      <c r="B27" s="19"/>
      <c r="C27" s="19"/>
      <c r="D27" s="19" t="s">
        <v>40</v>
      </c>
      <c r="E27" s="28">
        <v>0</v>
      </c>
    </row>
    <row r="28" spans="1:5" ht="15.75" x14ac:dyDescent="0.25">
      <c r="A28" s="19"/>
      <c r="B28" s="19"/>
      <c r="C28" s="19" t="s">
        <v>39</v>
      </c>
      <c r="D28" s="19"/>
      <c r="E28" s="14"/>
    </row>
    <row r="29" spans="1:5" ht="15.75" x14ac:dyDescent="0.25">
      <c r="A29" s="19"/>
      <c r="B29" s="19"/>
      <c r="C29" s="19"/>
      <c r="D29" s="19" t="s">
        <v>38</v>
      </c>
      <c r="E29" s="8">
        <v>12000</v>
      </c>
    </row>
    <row r="30" spans="1:5" ht="15.75" x14ac:dyDescent="0.25">
      <c r="A30" s="19"/>
      <c r="B30" s="19"/>
      <c r="C30" s="19"/>
      <c r="D30" s="19" t="s">
        <v>37</v>
      </c>
      <c r="E30" s="28">
        <v>0</v>
      </c>
    </row>
    <row r="31" spans="1:5" ht="15.75" x14ac:dyDescent="0.25">
      <c r="A31" s="19"/>
      <c r="B31" s="19"/>
      <c r="C31" s="19" t="s">
        <v>36</v>
      </c>
      <c r="D31" s="19"/>
      <c r="E31" s="29">
        <v>0</v>
      </c>
    </row>
    <row r="32" spans="1:5" ht="15.75" x14ac:dyDescent="0.25">
      <c r="A32" s="19"/>
      <c r="B32" s="19"/>
      <c r="C32" s="19" t="s">
        <v>35</v>
      </c>
      <c r="D32" s="19"/>
      <c r="E32" s="3"/>
    </row>
    <row r="33" spans="1:5" ht="15.75" x14ac:dyDescent="0.25">
      <c r="A33" s="19"/>
      <c r="B33" s="19"/>
      <c r="C33" s="19"/>
      <c r="D33" s="19" t="s">
        <v>34</v>
      </c>
      <c r="E33" s="30">
        <v>0</v>
      </c>
    </row>
    <row r="34" spans="1:5" ht="15.75" x14ac:dyDescent="0.25">
      <c r="A34" s="19"/>
      <c r="B34" s="19"/>
      <c r="C34" s="19"/>
      <c r="D34" s="19" t="s">
        <v>33</v>
      </c>
      <c r="E34" s="8">
        <v>0</v>
      </c>
    </row>
    <row r="35" spans="1:5" ht="15.75" x14ac:dyDescent="0.25">
      <c r="A35" s="19"/>
      <c r="B35" s="19"/>
      <c r="C35" s="19"/>
      <c r="D35" s="19" t="s">
        <v>32</v>
      </c>
      <c r="E35" s="8">
        <v>10800158</v>
      </c>
    </row>
    <row r="36" spans="1:5" ht="15.75" x14ac:dyDescent="0.25">
      <c r="A36" s="19"/>
      <c r="B36" s="19" t="s">
        <v>31</v>
      </c>
      <c r="C36" s="19"/>
      <c r="D36" s="19"/>
      <c r="E36" s="8">
        <v>125472145.04000001</v>
      </c>
    </row>
    <row r="37" spans="1:5" ht="15.75" x14ac:dyDescent="0.25">
      <c r="A37" s="19"/>
      <c r="B37" s="23" t="s">
        <v>30</v>
      </c>
      <c r="C37" s="19"/>
      <c r="D37" s="19"/>
      <c r="E37" s="13">
        <f>SUM(E14,E19,E21:E36)</f>
        <v>885831839.87999988</v>
      </c>
    </row>
    <row r="38" spans="1:5" ht="15.75" x14ac:dyDescent="0.25">
      <c r="A38" s="19"/>
      <c r="B38" s="23"/>
      <c r="C38" s="19"/>
      <c r="D38" s="19"/>
      <c r="E38" s="12"/>
    </row>
    <row r="39" spans="1:5" ht="15.75" x14ac:dyDescent="0.25">
      <c r="A39" s="23" t="s">
        <v>29</v>
      </c>
      <c r="B39" s="23"/>
      <c r="C39" s="19"/>
      <c r="D39" s="19"/>
      <c r="E39" s="5"/>
    </row>
    <row r="40" spans="1:5" ht="15.75" x14ac:dyDescent="0.25">
      <c r="A40" s="23" t="s">
        <v>28</v>
      </c>
      <c r="B40" s="19"/>
      <c r="C40" s="19"/>
      <c r="D40" s="19"/>
      <c r="E40" s="5"/>
    </row>
    <row r="41" spans="1:5" ht="15.75" x14ac:dyDescent="0.25">
      <c r="A41" s="19"/>
      <c r="B41" s="23" t="s">
        <v>10</v>
      </c>
      <c r="C41" s="19"/>
      <c r="D41" s="19"/>
      <c r="E41" s="3"/>
    </row>
    <row r="42" spans="1:5" ht="15.75" x14ac:dyDescent="0.25">
      <c r="A42" s="19"/>
      <c r="B42" s="19"/>
      <c r="C42" s="19"/>
      <c r="D42" s="19" t="s">
        <v>26</v>
      </c>
      <c r="E42" s="8">
        <v>129692688.48</v>
      </c>
    </row>
    <row r="43" spans="1:5" ht="15.75" x14ac:dyDescent="0.25">
      <c r="A43" s="19"/>
      <c r="B43" s="19"/>
      <c r="C43" s="19"/>
      <c r="D43" s="19" t="s">
        <v>25</v>
      </c>
      <c r="E43" s="8">
        <v>79897485.819999993</v>
      </c>
    </row>
    <row r="44" spans="1:5" ht="15.75" x14ac:dyDescent="0.25">
      <c r="A44" s="19"/>
      <c r="B44" s="19"/>
      <c r="C44" s="19"/>
      <c r="D44" s="19" t="s">
        <v>2</v>
      </c>
      <c r="E44" s="8">
        <v>12892678.439999999</v>
      </c>
    </row>
    <row r="45" spans="1:5" ht="15.75" x14ac:dyDescent="0.25">
      <c r="A45" s="19"/>
      <c r="B45" s="23" t="s">
        <v>9</v>
      </c>
      <c r="C45" s="19"/>
      <c r="D45" s="19"/>
      <c r="E45" s="3"/>
    </row>
    <row r="46" spans="1:5" ht="15.75" x14ac:dyDescent="0.25">
      <c r="A46" s="19"/>
      <c r="B46" s="19"/>
      <c r="C46" s="31"/>
      <c r="D46" s="19" t="s">
        <v>26</v>
      </c>
      <c r="E46" s="8">
        <v>2326562</v>
      </c>
    </row>
    <row r="47" spans="1:5" ht="15.75" x14ac:dyDescent="0.25">
      <c r="A47" s="19"/>
      <c r="B47" s="19"/>
      <c r="C47" s="19"/>
      <c r="D47" s="19" t="s">
        <v>25</v>
      </c>
      <c r="E47" s="8">
        <v>20887117.149999999</v>
      </c>
    </row>
    <row r="48" spans="1:5" ht="15.75" x14ac:dyDescent="0.25">
      <c r="A48" s="19"/>
      <c r="B48" s="19"/>
      <c r="C48" s="19"/>
      <c r="D48" s="19" t="s">
        <v>2</v>
      </c>
      <c r="E48" s="8">
        <v>6681797.3099999996</v>
      </c>
    </row>
    <row r="49" spans="1:5" ht="15.75" x14ac:dyDescent="0.25">
      <c r="A49" s="19"/>
      <c r="B49" s="23" t="s">
        <v>8</v>
      </c>
      <c r="C49" s="19"/>
      <c r="D49" s="19"/>
      <c r="E49" s="4"/>
    </row>
    <row r="50" spans="1:5" ht="15.75" x14ac:dyDescent="0.25">
      <c r="A50" s="32"/>
      <c r="B50" s="32"/>
      <c r="C50" s="32"/>
      <c r="D50" s="19" t="s">
        <v>26</v>
      </c>
      <c r="E50" s="8">
        <v>25916922.440000001</v>
      </c>
    </row>
    <row r="51" spans="1:5" ht="15.75" x14ac:dyDescent="0.25">
      <c r="A51" s="19"/>
      <c r="B51" s="19"/>
      <c r="C51" s="19"/>
      <c r="D51" s="19" t="s">
        <v>25</v>
      </c>
      <c r="E51" s="8">
        <v>18121523.640000001</v>
      </c>
    </row>
    <row r="52" spans="1:5" ht="15.75" x14ac:dyDescent="0.25">
      <c r="A52" s="19"/>
      <c r="B52" s="19"/>
      <c r="C52" s="19"/>
      <c r="D52" s="19" t="s">
        <v>2</v>
      </c>
      <c r="E52" s="8">
        <v>0</v>
      </c>
    </row>
    <row r="53" spans="1:5" ht="15.75" x14ac:dyDescent="0.25">
      <c r="A53" s="19"/>
      <c r="B53" s="23" t="s">
        <v>7</v>
      </c>
      <c r="C53" s="19"/>
      <c r="D53" s="19"/>
      <c r="E53" s="4"/>
    </row>
    <row r="54" spans="1:5" ht="15.75" x14ac:dyDescent="0.25">
      <c r="A54" s="19"/>
      <c r="B54" s="19"/>
      <c r="C54" s="19"/>
      <c r="D54" s="19" t="s">
        <v>26</v>
      </c>
      <c r="E54" s="8">
        <v>0</v>
      </c>
    </row>
    <row r="55" spans="1:5" ht="15.75" x14ac:dyDescent="0.25">
      <c r="A55" s="19"/>
      <c r="B55" s="19"/>
      <c r="C55" s="19"/>
      <c r="D55" s="19" t="s">
        <v>25</v>
      </c>
      <c r="E55" s="27">
        <v>0</v>
      </c>
    </row>
    <row r="56" spans="1:5" ht="15.75" x14ac:dyDescent="0.25">
      <c r="A56" s="19"/>
      <c r="B56" s="19"/>
      <c r="C56" s="31"/>
      <c r="D56" s="19" t="s">
        <v>2</v>
      </c>
      <c r="E56" s="33">
        <v>0</v>
      </c>
    </row>
    <row r="57" spans="1:5" ht="15.75" x14ac:dyDescent="0.25">
      <c r="A57" s="19"/>
      <c r="B57" s="23" t="s">
        <v>6</v>
      </c>
      <c r="C57" s="19"/>
      <c r="D57" s="19"/>
      <c r="E57" s="11"/>
    </row>
    <row r="58" spans="1:5" ht="15.75" x14ac:dyDescent="0.25">
      <c r="A58" s="19"/>
      <c r="B58" s="19"/>
      <c r="C58" s="19"/>
      <c r="D58" s="19" t="s">
        <v>26</v>
      </c>
      <c r="E58" s="30">
        <v>0</v>
      </c>
    </row>
    <row r="59" spans="1:5" ht="15.75" x14ac:dyDescent="0.25">
      <c r="A59" s="19"/>
      <c r="B59" s="19"/>
      <c r="C59" s="19"/>
      <c r="D59" s="19" t="s">
        <v>25</v>
      </c>
      <c r="E59" s="8">
        <v>8762279.2699999996</v>
      </c>
    </row>
    <row r="60" spans="1:5" ht="15.75" x14ac:dyDescent="0.25">
      <c r="A60" s="19"/>
      <c r="B60" s="19"/>
      <c r="C60" s="19"/>
      <c r="D60" s="19" t="s">
        <v>2</v>
      </c>
      <c r="E60" s="30">
        <v>0</v>
      </c>
    </row>
    <row r="61" spans="1:5" ht="15.75" x14ac:dyDescent="0.25">
      <c r="A61" s="19"/>
      <c r="B61" s="23" t="s">
        <v>5</v>
      </c>
      <c r="C61" s="19"/>
      <c r="D61" s="19"/>
      <c r="E61" s="11"/>
    </row>
    <row r="62" spans="1:5" ht="15.75" x14ac:dyDescent="0.25">
      <c r="A62" s="19"/>
      <c r="B62" s="19"/>
      <c r="C62" s="19"/>
      <c r="D62" s="19" t="s">
        <v>26</v>
      </c>
      <c r="E62" s="8">
        <v>24222246.32</v>
      </c>
    </row>
    <row r="63" spans="1:5" ht="15.75" x14ac:dyDescent="0.25">
      <c r="A63" s="19"/>
      <c r="B63" s="23"/>
      <c r="C63" s="19"/>
      <c r="D63" s="19" t="s">
        <v>25</v>
      </c>
      <c r="E63" s="8">
        <v>21978515.870000001</v>
      </c>
    </row>
    <row r="64" spans="1:5" ht="15.75" x14ac:dyDescent="0.25">
      <c r="A64" s="19"/>
      <c r="B64" s="19"/>
      <c r="C64" s="19"/>
      <c r="D64" s="19" t="s">
        <v>2</v>
      </c>
      <c r="E64" s="8">
        <v>0</v>
      </c>
    </row>
    <row r="65" spans="1:5" ht="15.75" x14ac:dyDescent="0.25">
      <c r="A65" s="19"/>
      <c r="B65" s="23" t="s">
        <v>4</v>
      </c>
      <c r="C65" s="19"/>
      <c r="D65" s="19"/>
      <c r="E65" s="4"/>
    </row>
    <row r="66" spans="1:5" ht="15.75" x14ac:dyDescent="0.25">
      <c r="A66" s="19"/>
      <c r="B66" s="19"/>
      <c r="C66" s="19"/>
      <c r="D66" s="19" t="s">
        <v>26</v>
      </c>
      <c r="E66" s="8">
        <v>63762744.140000001</v>
      </c>
    </row>
    <row r="67" spans="1:5" ht="15.75" x14ac:dyDescent="0.25">
      <c r="A67" s="19"/>
      <c r="B67" s="19"/>
      <c r="C67" s="19"/>
      <c r="D67" s="19" t="s">
        <v>25</v>
      </c>
      <c r="E67" s="8">
        <v>35176175.390000001</v>
      </c>
    </row>
    <row r="68" spans="1:5" ht="15.75" x14ac:dyDescent="0.25">
      <c r="A68" s="19"/>
      <c r="B68" s="19"/>
      <c r="C68" s="19"/>
      <c r="D68" s="19" t="s">
        <v>2</v>
      </c>
      <c r="E68" s="8">
        <v>2037414.39</v>
      </c>
    </row>
    <row r="69" spans="1:5" ht="15.75" x14ac:dyDescent="0.25">
      <c r="A69" s="19"/>
      <c r="B69" s="23" t="s">
        <v>27</v>
      </c>
      <c r="C69" s="19"/>
      <c r="D69" s="19"/>
      <c r="E69" s="3"/>
    </row>
    <row r="70" spans="1:5" ht="15.75" x14ac:dyDescent="0.25">
      <c r="A70" s="19"/>
      <c r="B70" s="19"/>
      <c r="C70" s="19"/>
      <c r="D70" s="19" t="s">
        <v>26</v>
      </c>
      <c r="E70" s="5">
        <v>0</v>
      </c>
    </row>
    <row r="71" spans="1:5" ht="15.75" x14ac:dyDescent="0.25">
      <c r="A71" s="19"/>
      <c r="B71" s="19"/>
      <c r="C71" s="19"/>
      <c r="D71" s="19" t="s">
        <v>25</v>
      </c>
      <c r="E71" s="5">
        <v>0</v>
      </c>
    </row>
    <row r="72" spans="1:5" ht="15.75" x14ac:dyDescent="0.25">
      <c r="A72" s="19"/>
      <c r="B72" s="19"/>
      <c r="C72" s="19"/>
      <c r="D72" s="19" t="s">
        <v>2</v>
      </c>
      <c r="E72" s="10">
        <v>0</v>
      </c>
    </row>
    <row r="73" spans="1:5" ht="15.75" x14ac:dyDescent="0.25">
      <c r="A73" s="19"/>
      <c r="B73" s="23" t="s">
        <v>24</v>
      </c>
      <c r="C73" s="19"/>
      <c r="D73" s="19"/>
      <c r="E73" s="3"/>
    </row>
    <row r="74" spans="1:5" ht="15.75" x14ac:dyDescent="0.25">
      <c r="A74" s="19"/>
      <c r="B74" s="19"/>
      <c r="C74" s="19" t="s">
        <v>23</v>
      </c>
      <c r="D74" s="19"/>
      <c r="E74" s="5"/>
    </row>
    <row r="75" spans="1:5" ht="15.75" x14ac:dyDescent="0.25">
      <c r="A75" s="19"/>
      <c r="B75" s="19"/>
      <c r="C75" s="19"/>
      <c r="D75" s="19" t="s">
        <v>22</v>
      </c>
      <c r="E75" s="27">
        <v>0</v>
      </c>
    </row>
    <row r="76" spans="1:5" ht="15.75" x14ac:dyDescent="0.25">
      <c r="A76" s="19"/>
      <c r="B76" s="19"/>
      <c r="C76" s="19"/>
      <c r="D76" s="19" t="s">
        <v>21</v>
      </c>
      <c r="E76" s="44">
        <v>0</v>
      </c>
    </row>
    <row r="77" spans="1:5" ht="15.75" x14ac:dyDescent="0.25">
      <c r="A77" s="19"/>
      <c r="B77" s="19"/>
      <c r="C77" s="34" t="s">
        <v>20</v>
      </c>
      <c r="D77" s="19"/>
      <c r="E77" s="5"/>
    </row>
    <row r="78" spans="1:5" ht="15.75" x14ac:dyDescent="0.25">
      <c r="A78" s="19"/>
      <c r="B78" s="19"/>
      <c r="C78" s="19"/>
      <c r="D78" s="19" t="s">
        <v>14</v>
      </c>
      <c r="E78" s="8">
        <v>13494461.199999999</v>
      </c>
    </row>
    <row r="79" spans="1:5" ht="15.75" x14ac:dyDescent="0.25">
      <c r="A79" s="19"/>
      <c r="B79" s="19"/>
      <c r="C79" s="19"/>
      <c r="D79" s="19" t="s">
        <v>13</v>
      </c>
      <c r="E79" s="8">
        <v>8460322.3000000007</v>
      </c>
    </row>
    <row r="80" spans="1:5" ht="15.75" x14ac:dyDescent="0.25">
      <c r="A80" s="19"/>
      <c r="B80" s="19"/>
      <c r="C80" s="19" t="s">
        <v>19</v>
      </c>
      <c r="D80" s="19"/>
      <c r="E80" s="6"/>
    </row>
    <row r="81" spans="1:9" ht="15.75" x14ac:dyDescent="0.25">
      <c r="A81" s="19"/>
      <c r="B81" s="19"/>
      <c r="C81" s="19"/>
      <c r="D81" s="34" t="s">
        <v>14</v>
      </c>
      <c r="E81" s="8">
        <v>5519882.96</v>
      </c>
      <c r="F81" s="36"/>
    </row>
    <row r="82" spans="1:9" ht="15.75" x14ac:dyDescent="0.25">
      <c r="A82" s="19"/>
      <c r="B82" s="19"/>
      <c r="C82" s="19"/>
      <c r="D82" s="34" t="s">
        <v>13</v>
      </c>
      <c r="E82" s="8">
        <v>44637675.780000001</v>
      </c>
    </row>
    <row r="83" spans="1:9" ht="15.75" x14ac:dyDescent="0.25">
      <c r="A83" s="19"/>
      <c r="B83" s="19"/>
      <c r="C83" s="19" t="s">
        <v>18</v>
      </c>
      <c r="D83" s="19"/>
    </row>
    <row r="84" spans="1:9" ht="15.75" x14ac:dyDescent="0.25">
      <c r="A84" s="19"/>
      <c r="B84" s="19"/>
      <c r="C84" s="19"/>
      <c r="D84" s="19" t="s">
        <v>14</v>
      </c>
      <c r="E84" s="9">
        <v>0</v>
      </c>
    </row>
    <row r="85" spans="1:9" ht="15.75" x14ac:dyDescent="0.25">
      <c r="A85" s="19"/>
      <c r="B85" s="19"/>
      <c r="C85" s="19"/>
      <c r="D85" s="19" t="s">
        <v>13</v>
      </c>
      <c r="E85" s="9">
        <v>0</v>
      </c>
    </row>
    <row r="86" spans="1:9" ht="15.75" x14ac:dyDescent="0.25">
      <c r="A86" s="19"/>
      <c r="B86" s="19"/>
      <c r="C86" s="19" t="s">
        <v>17</v>
      </c>
      <c r="D86" s="19"/>
      <c r="E86" s="5"/>
    </row>
    <row r="87" spans="1:9" ht="15.75" x14ac:dyDescent="0.25">
      <c r="A87" s="19"/>
      <c r="B87" s="19"/>
      <c r="C87" s="19"/>
      <c r="D87" s="19" t="s">
        <v>14</v>
      </c>
      <c r="E87" s="8">
        <v>6834606.6399999997</v>
      </c>
    </row>
    <row r="88" spans="1:9" ht="15.75" x14ac:dyDescent="0.25">
      <c r="A88" s="19"/>
      <c r="B88" s="19"/>
      <c r="C88" s="19"/>
      <c r="D88" s="19" t="s">
        <v>13</v>
      </c>
      <c r="E88" s="8">
        <v>335785</v>
      </c>
    </row>
    <row r="89" spans="1:9" ht="15.75" x14ac:dyDescent="0.25">
      <c r="A89" s="19"/>
      <c r="B89" s="19"/>
      <c r="C89" s="19" t="s">
        <v>16</v>
      </c>
      <c r="D89" s="19"/>
      <c r="E89" s="5"/>
    </row>
    <row r="90" spans="1:9" ht="15.75" x14ac:dyDescent="0.25">
      <c r="A90" s="19"/>
      <c r="B90" s="19"/>
      <c r="C90" s="19"/>
      <c r="D90" s="19" t="s">
        <v>15</v>
      </c>
      <c r="E90" s="8">
        <v>6525845.2400000002</v>
      </c>
    </row>
    <row r="91" spans="1:9" ht="15.75" x14ac:dyDescent="0.25">
      <c r="A91" s="19"/>
      <c r="B91" s="19"/>
      <c r="C91" s="19"/>
      <c r="D91" s="19" t="s">
        <v>14</v>
      </c>
      <c r="E91" s="8">
        <v>2766554.56</v>
      </c>
    </row>
    <row r="92" spans="1:9" ht="15.75" x14ac:dyDescent="0.25">
      <c r="A92" s="19"/>
      <c r="B92" s="19"/>
      <c r="C92" s="19"/>
      <c r="D92" s="19" t="s">
        <v>13</v>
      </c>
      <c r="E92" s="33">
        <v>0</v>
      </c>
    </row>
    <row r="93" spans="1:9" ht="15.75" x14ac:dyDescent="0.25">
      <c r="A93" s="23" t="s">
        <v>12</v>
      </c>
      <c r="D93" s="19"/>
      <c r="E93" s="7">
        <f>SUM(E41:E92)</f>
        <v>540931284.33999991</v>
      </c>
    </row>
    <row r="94" spans="1:9" ht="15.75" x14ac:dyDescent="0.25">
      <c r="A94" s="23" t="s">
        <v>11</v>
      </c>
      <c r="B94" s="19"/>
      <c r="C94" s="23"/>
      <c r="D94" s="34"/>
      <c r="E94" s="5"/>
    </row>
    <row r="95" spans="1:9" ht="15.75" x14ac:dyDescent="0.25">
      <c r="A95" s="19"/>
      <c r="B95" s="23" t="s">
        <v>10</v>
      </c>
      <c r="C95" s="19"/>
      <c r="D95" s="19"/>
      <c r="E95" s="6"/>
      <c r="H95" s="37"/>
      <c r="I95" s="24"/>
    </row>
    <row r="96" spans="1:9" ht="15.75" x14ac:dyDescent="0.25">
      <c r="A96" s="19"/>
      <c r="B96" s="19"/>
      <c r="C96" s="19"/>
      <c r="D96" s="19" t="s">
        <v>2</v>
      </c>
      <c r="E96" s="8">
        <v>9828660.8699999992</v>
      </c>
      <c r="F96" s="37"/>
      <c r="G96" s="19"/>
      <c r="I96" s="24"/>
    </row>
    <row r="97" spans="1:9" ht="15.75" x14ac:dyDescent="0.25">
      <c r="A97" s="19"/>
      <c r="B97" s="23" t="s">
        <v>9</v>
      </c>
      <c r="C97" s="19"/>
      <c r="D97" s="19"/>
      <c r="E97" s="5"/>
      <c r="F97" s="37"/>
      <c r="G97" s="19"/>
      <c r="H97" s="37"/>
      <c r="I97" s="24"/>
    </row>
    <row r="98" spans="1:9" ht="15.75" x14ac:dyDescent="0.25">
      <c r="B98" s="19"/>
      <c r="C98" s="19"/>
      <c r="D98" s="19" t="s">
        <v>2</v>
      </c>
      <c r="E98" s="8">
        <v>8131749.7999999998</v>
      </c>
    </row>
    <row r="99" spans="1:9" ht="15.75" customHeight="1" x14ac:dyDescent="0.25">
      <c r="B99" s="23" t="s">
        <v>8</v>
      </c>
      <c r="C99" s="19"/>
      <c r="D99" s="19"/>
      <c r="E99" s="3"/>
    </row>
    <row r="100" spans="1:9" ht="15.75" customHeight="1" x14ac:dyDescent="0.25">
      <c r="B100" s="19"/>
      <c r="C100" s="19"/>
      <c r="D100" s="19" t="s">
        <v>2</v>
      </c>
      <c r="E100" s="8">
        <v>0</v>
      </c>
    </row>
    <row r="101" spans="1:9" ht="15.75" customHeight="1" x14ac:dyDescent="0.25">
      <c r="B101" s="23" t="s">
        <v>7</v>
      </c>
      <c r="C101" s="19"/>
      <c r="D101" s="19"/>
      <c r="E101" s="3"/>
    </row>
    <row r="102" spans="1:9" ht="15.75" x14ac:dyDescent="0.25">
      <c r="B102" s="19"/>
      <c r="C102" s="31"/>
      <c r="D102" s="19" t="s">
        <v>2</v>
      </c>
      <c r="E102" s="4">
        <v>0</v>
      </c>
    </row>
    <row r="103" spans="1:9" ht="15.75" x14ac:dyDescent="0.25">
      <c r="B103" s="23" t="s">
        <v>6</v>
      </c>
      <c r="C103" s="19"/>
      <c r="D103" s="19"/>
      <c r="E103" s="3"/>
    </row>
    <row r="104" spans="1:9" ht="15.75" x14ac:dyDescent="0.25">
      <c r="B104" s="19"/>
      <c r="C104" s="19"/>
      <c r="D104" s="19" t="s">
        <v>2</v>
      </c>
      <c r="E104" s="30">
        <v>0</v>
      </c>
    </row>
    <row r="105" spans="1:9" ht="15.75" x14ac:dyDescent="0.25">
      <c r="B105" s="23" t="s">
        <v>5</v>
      </c>
      <c r="C105" s="19"/>
      <c r="D105" s="19"/>
    </row>
    <row r="106" spans="1:9" ht="15.75" x14ac:dyDescent="0.25">
      <c r="B106" s="19"/>
      <c r="C106" s="19"/>
      <c r="D106" s="19" t="s">
        <v>2</v>
      </c>
      <c r="E106" s="8">
        <v>3500000</v>
      </c>
    </row>
    <row r="107" spans="1:9" ht="15.75" x14ac:dyDescent="0.25">
      <c r="B107" s="23" t="s">
        <v>4</v>
      </c>
      <c r="C107" s="19"/>
      <c r="D107" s="19"/>
      <c r="E107" s="3"/>
    </row>
    <row r="108" spans="1:9" ht="15.75" x14ac:dyDescent="0.25">
      <c r="B108" s="19"/>
      <c r="C108" s="19"/>
      <c r="D108" s="19" t="s">
        <v>2</v>
      </c>
      <c r="E108" s="8">
        <v>1062216.33</v>
      </c>
    </row>
    <row r="109" spans="1:9" ht="15.75" x14ac:dyDescent="0.25">
      <c r="A109" s="23"/>
      <c r="B109" s="23" t="s">
        <v>3</v>
      </c>
      <c r="C109" s="19"/>
      <c r="D109" s="19"/>
      <c r="E109" s="3"/>
    </row>
    <row r="110" spans="1:9" ht="15.75" x14ac:dyDescent="0.25">
      <c r="B110" s="19"/>
      <c r="C110" s="19"/>
      <c r="D110" s="19" t="s">
        <v>2</v>
      </c>
      <c r="E110" s="8">
        <v>10473174.780000001</v>
      </c>
    </row>
    <row r="111" spans="1:9" ht="15.75" x14ac:dyDescent="0.25">
      <c r="A111" s="23" t="s">
        <v>1</v>
      </c>
      <c r="E111" s="2">
        <f>SUM(E96,E98,E100,E102,E104,E106,E108,E110)</f>
        <v>32995801.780000001</v>
      </c>
    </row>
    <row r="112" spans="1:9" ht="30" customHeight="1" x14ac:dyDescent="0.35">
      <c r="A112" s="40" t="s">
        <v>0</v>
      </c>
      <c r="B112" s="41"/>
      <c r="C112" s="41"/>
      <c r="D112" s="41"/>
      <c r="E112" s="1">
        <f>SUM(E93,E111)</f>
        <v>573927086.11999989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583A6E-483C-47A2-B72C-15D740E5072A}">
  <dimension ref="A1:I112"/>
  <sheetViews>
    <sheetView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style="8" customWidth="1"/>
    <col min="4" max="4" width="50.7109375" style="8" customWidth="1"/>
    <col min="5" max="5" width="30.7109375" style="8" customWidth="1"/>
    <col min="6" max="9" width="20.7109375" style="8" customWidth="1"/>
    <col min="10" max="16384" width="9.140625" style="8"/>
  </cols>
  <sheetData>
    <row r="1" spans="1:9" ht="15.75" x14ac:dyDescent="0.25">
      <c r="A1" s="17" t="s">
        <v>71</v>
      </c>
      <c r="B1" s="17"/>
      <c r="C1" s="17"/>
      <c r="D1" s="17"/>
      <c r="E1" s="17"/>
      <c r="F1" s="17"/>
      <c r="G1" s="17"/>
      <c r="H1" s="17"/>
      <c r="I1" s="17"/>
    </row>
    <row r="2" spans="1:9" ht="15.75" x14ac:dyDescent="0.25">
      <c r="A2" s="18" t="s">
        <v>63</v>
      </c>
      <c r="B2" s="18"/>
      <c r="C2" s="18"/>
      <c r="D2" s="18"/>
      <c r="E2" s="18"/>
      <c r="F2" s="18"/>
      <c r="G2" s="18"/>
      <c r="H2" s="18"/>
      <c r="I2" s="18"/>
    </row>
    <row r="3" spans="1:9" ht="15.75" x14ac:dyDescent="0.25">
      <c r="A3" s="17" t="s">
        <v>62</v>
      </c>
      <c r="B3" s="17"/>
      <c r="C3" s="17"/>
      <c r="D3" s="17"/>
      <c r="E3" s="17"/>
      <c r="F3" s="17"/>
      <c r="G3" s="17"/>
      <c r="H3" s="17"/>
      <c r="I3" s="17"/>
    </row>
    <row r="4" spans="1:9" ht="15.75" x14ac:dyDescent="0.25">
      <c r="A4" s="17"/>
      <c r="B4" s="17"/>
      <c r="C4" s="17"/>
      <c r="D4" s="17"/>
      <c r="E4" s="17"/>
      <c r="F4" s="17"/>
      <c r="G4" s="17"/>
      <c r="H4" s="17"/>
      <c r="I4" s="17"/>
    </row>
    <row r="5" spans="1:9" ht="15.75" x14ac:dyDescent="0.25">
      <c r="A5" s="19"/>
      <c r="B5" s="19"/>
      <c r="C5" s="19"/>
      <c r="D5" s="19"/>
      <c r="E5" s="20"/>
      <c r="F5" s="20"/>
      <c r="G5" s="20"/>
      <c r="H5" s="16"/>
      <c r="I5" s="16"/>
    </row>
    <row r="6" spans="1:9" ht="15.75" customHeight="1" x14ac:dyDescent="0.25">
      <c r="A6" s="17" t="s">
        <v>61</v>
      </c>
      <c r="B6" s="17"/>
      <c r="C6" s="17"/>
      <c r="D6" s="17"/>
      <c r="E6" s="21" t="s">
        <v>60</v>
      </c>
    </row>
    <row r="7" spans="1:9" ht="15" customHeight="1" x14ac:dyDescent="0.25">
      <c r="A7" s="17"/>
      <c r="B7" s="17"/>
      <c r="C7" s="17"/>
      <c r="D7" s="17"/>
      <c r="E7" s="22"/>
    </row>
    <row r="8" spans="1:9" ht="15.75" x14ac:dyDescent="0.25">
      <c r="A8" s="23" t="s">
        <v>59</v>
      </c>
      <c r="B8" s="19"/>
      <c r="C8" s="19"/>
      <c r="D8" s="19"/>
      <c r="E8" s="24"/>
    </row>
    <row r="9" spans="1:9" ht="15.75" x14ac:dyDescent="0.25">
      <c r="A9" s="19"/>
      <c r="B9" s="19" t="s">
        <v>58</v>
      </c>
      <c r="C9" s="19"/>
      <c r="D9" s="19"/>
      <c r="E9" s="24"/>
    </row>
    <row r="10" spans="1:9" ht="15.75" x14ac:dyDescent="0.25">
      <c r="A10" s="19"/>
      <c r="B10" s="19"/>
      <c r="C10" s="19" t="s">
        <v>57</v>
      </c>
      <c r="D10" s="19"/>
    </row>
    <row r="11" spans="1:9" ht="15.75" customHeight="1" x14ac:dyDescent="0.25">
      <c r="A11" s="19"/>
      <c r="B11" s="19"/>
      <c r="C11" s="19"/>
      <c r="D11" s="19" t="s">
        <v>56</v>
      </c>
      <c r="E11" s="61">
        <v>1093997.18</v>
      </c>
    </row>
    <row r="12" spans="1:9" ht="15.75" x14ac:dyDescent="0.25">
      <c r="A12" s="19"/>
      <c r="B12" s="19"/>
      <c r="C12" s="19"/>
      <c r="D12" s="19" t="s">
        <v>55</v>
      </c>
      <c r="E12" s="61">
        <v>11573313.84</v>
      </c>
    </row>
    <row r="13" spans="1:9" ht="15.75" x14ac:dyDescent="0.25">
      <c r="A13" s="19"/>
      <c r="B13" s="19"/>
      <c r="C13" s="19"/>
      <c r="D13" s="19" t="s">
        <v>54</v>
      </c>
      <c r="E13" s="61">
        <v>7658922.7599999998</v>
      </c>
    </row>
    <row r="14" spans="1:9" ht="15.75" x14ac:dyDescent="0.25">
      <c r="A14" s="19"/>
      <c r="B14" s="19"/>
      <c r="C14" s="19" t="s">
        <v>53</v>
      </c>
      <c r="D14" s="19"/>
      <c r="E14" s="13">
        <f>SUM(E11:E13)</f>
        <v>20326233.780000001</v>
      </c>
    </row>
    <row r="15" spans="1:9" ht="15.75" x14ac:dyDescent="0.25">
      <c r="A15" s="19"/>
      <c r="B15" s="19"/>
      <c r="C15" s="19" t="s">
        <v>52</v>
      </c>
      <c r="D15" s="19"/>
      <c r="E15" s="15"/>
    </row>
    <row r="16" spans="1:9" ht="15.75" x14ac:dyDescent="0.25">
      <c r="A16" s="19"/>
      <c r="B16" s="19"/>
      <c r="C16" s="19"/>
      <c r="D16" s="19" t="s">
        <v>51</v>
      </c>
      <c r="E16" s="61">
        <v>4028760.63</v>
      </c>
    </row>
    <row r="17" spans="1:5" ht="15.75" x14ac:dyDescent="0.25">
      <c r="A17" s="19"/>
      <c r="B17" s="19"/>
      <c r="C17" s="19"/>
      <c r="D17" s="19" t="s">
        <v>50</v>
      </c>
      <c r="E17" s="61">
        <v>16195780.609999999</v>
      </c>
    </row>
    <row r="18" spans="1:5" ht="15.75" x14ac:dyDescent="0.25">
      <c r="A18" s="19"/>
      <c r="B18" s="19"/>
      <c r="C18" s="26"/>
      <c r="D18" s="19" t="s">
        <v>49</v>
      </c>
      <c r="E18" s="61">
        <v>5949223.1600000001</v>
      </c>
    </row>
    <row r="19" spans="1:5" ht="15.75" x14ac:dyDescent="0.25">
      <c r="A19" s="19"/>
      <c r="B19" s="19"/>
      <c r="C19" s="19" t="s">
        <v>48</v>
      </c>
      <c r="D19" s="19"/>
      <c r="E19" s="13">
        <f>SUM(E16:E18)</f>
        <v>26173764.399999999</v>
      </c>
    </row>
    <row r="20" spans="1:5" ht="15.75" x14ac:dyDescent="0.25">
      <c r="A20" s="19"/>
      <c r="B20" s="19" t="s">
        <v>47</v>
      </c>
      <c r="C20" s="19"/>
      <c r="D20" s="19"/>
      <c r="E20" s="3"/>
    </row>
    <row r="21" spans="1:5" ht="15.75" x14ac:dyDescent="0.25">
      <c r="A21" s="19"/>
      <c r="B21" s="19"/>
      <c r="C21" s="19" t="s">
        <v>46</v>
      </c>
      <c r="D21" s="19"/>
      <c r="E21" s="61">
        <v>456347719</v>
      </c>
    </row>
    <row r="22" spans="1:5" ht="15.75" x14ac:dyDescent="0.25">
      <c r="A22" s="19"/>
      <c r="B22" s="19"/>
      <c r="C22" s="19" t="s">
        <v>45</v>
      </c>
      <c r="D22" s="19"/>
      <c r="E22" s="8">
        <v>0</v>
      </c>
    </row>
    <row r="23" spans="1:5" ht="15.75" x14ac:dyDescent="0.25">
      <c r="A23" s="19"/>
      <c r="B23" s="19"/>
      <c r="C23" s="19" t="s">
        <v>44</v>
      </c>
      <c r="D23" s="19"/>
      <c r="E23" s="6"/>
    </row>
    <row r="24" spans="1:5" ht="15.75" x14ac:dyDescent="0.25">
      <c r="A24" s="19"/>
      <c r="B24" s="19"/>
      <c r="C24" s="19"/>
      <c r="D24" s="19" t="s">
        <v>43</v>
      </c>
      <c r="E24" s="61">
        <v>103208.56</v>
      </c>
    </row>
    <row r="25" spans="1:5" ht="15.75" x14ac:dyDescent="0.25">
      <c r="A25" s="19"/>
      <c r="B25" s="19"/>
      <c r="C25" s="19"/>
      <c r="D25" s="19" t="s">
        <v>42</v>
      </c>
      <c r="E25" s="62">
        <v>16186951.949999999</v>
      </c>
    </row>
    <row r="26" spans="1:5" ht="15.75" x14ac:dyDescent="0.25">
      <c r="A26" s="19"/>
      <c r="B26" s="19"/>
      <c r="C26" s="19"/>
      <c r="D26" s="19" t="s">
        <v>41</v>
      </c>
      <c r="E26" s="27">
        <v>0</v>
      </c>
    </row>
    <row r="27" spans="1:5" ht="15.75" x14ac:dyDescent="0.25">
      <c r="A27" s="19"/>
      <c r="B27" s="19"/>
      <c r="C27" s="19"/>
      <c r="D27" s="19" t="s">
        <v>40</v>
      </c>
      <c r="E27" s="28">
        <v>0</v>
      </c>
    </row>
    <row r="28" spans="1:5" ht="15.75" x14ac:dyDescent="0.25">
      <c r="A28" s="19"/>
      <c r="B28" s="19"/>
      <c r="C28" s="19" t="s">
        <v>39</v>
      </c>
      <c r="D28" s="19"/>
      <c r="E28" s="14"/>
    </row>
    <row r="29" spans="1:5" ht="15.75" x14ac:dyDescent="0.25">
      <c r="A29" s="19"/>
      <c r="B29" s="19"/>
      <c r="C29" s="19"/>
      <c r="D29" s="19" t="s">
        <v>38</v>
      </c>
      <c r="E29" s="8">
        <v>0</v>
      </c>
    </row>
    <row r="30" spans="1:5" ht="15.75" x14ac:dyDescent="0.25">
      <c r="A30" s="19"/>
      <c r="B30" s="19"/>
      <c r="C30" s="19"/>
      <c r="D30" s="19" t="s">
        <v>37</v>
      </c>
      <c r="E30" s="28">
        <v>0</v>
      </c>
    </row>
    <row r="31" spans="1:5" ht="15.75" x14ac:dyDescent="0.25">
      <c r="A31" s="19"/>
      <c r="B31" s="19"/>
      <c r="C31" s="19" t="s">
        <v>36</v>
      </c>
      <c r="D31" s="19"/>
      <c r="E31" s="29">
        <v>0</v>
      </c>
    </row>
    <row r="32" spans="1:5" ht="15.75" x14ac:dyDescent="0.25">
      <c r="A32" s="19"/>
      <c r="B32" s="19"/>
      <c r="C32" s="19" t="s">
        <v>35</v>
      </c>
      <c r="D32" s="19"/>
      <c r="E32" s="3"/>
    </row>
    <row r="33" spans="1:5" ht="15.75" x14ac:dyDescent="0.25">
      <c r="A33" s="19"/>
      <c r="B33" s="19"/>
      <c r="C33" s="19"/>
      <c r="D33" s="19" t="s">
        <v>34</v>
      </c>
      <c r="E33" s="30">
        <v>0</v>
      </c>
    </row>
    <row r="34" spans="1:5" ht="15.75" x14ac:dyDescent="0.25">
      <c r="A34" s="19"/>
      <c r="B34" s="19"/>
      <c r="C34" s="19"/>
      <c r="D34" s="19" t="s">
        <v>33</v>
      </c>
      <c r="E34" s="8">
        <v>0</v>
      </c>
    </row>
    <row r="35" spans="1:5" ht="15.75" x14ac:dyDescent="0.25">
      <c r="A35" s="19"/>
      <c r="B35" s="19"/>
      <c r="C35" s="19"/>
      <c r="D35" s="19" t="s">
        <v>32</v>
      </c>
      <c r="E35" s="4">
        <v>0</v>
      </c>
    </row>
    <row r="36" spans="1:5" ht="15.75" x14ac:dyDescent="0.25">
      <c r="A36" s="19"/>
      <c r="B36" s="19" t="s">
        <v>31</v>
      </c>
      <c r="C36" s="19"/>
      <c r="D36" s="19"/>
      <c r="E36" s="61">
        <v>75763842.909999996</v>
      </c>
    </row>
    <row r="37" spans="1:5" ht="15.75" x14ac:dyDescent="0.25">
      <c r="A37" s="19"/>
      <c r="B37" s="23" t="s">
        <v>30</v>
      </c>
      <c r="C37" s="19"/>
      <c r="D37" s="19"/>
      <c r="E37" s="13">
        <f>SUM(E14,E19,E21:E36)</f>
        <v>594901720.60000002</v>
      </c>
    </row>
    <row r="38" spans="1:5" ht="15.75" x14ac:dyDescent="0.25">
      <c r="A38" s="19"/>
      <c r="B38" s="23"/>
      <c r="C38" s="19"/>
      <c r="D38" s="19"/>
      <c r="E38" s="12"/>
    </row>
    <row r="39" spans="1:5" ht="15.75" x14ac:dyDescent="0.25">
      <c r="A39" s="23" t="s">
        <v>29</v>
      </c>
      <c r="B39" s="23"/>
      <c r="C39" s="19"/>
      <c r="D39" s="19"/>
      <c r="E39" s="5"/>
    </row>
    <row r="40" spans="1:5" ht="15.75" x14ac:dyDescent="0.25">
      <c r="A40" s="23" t="s">
        <v>28</v>
      </c>
      <c r="B40" s="19"/>
      <c r="C40" s="19"/>
      <c r="D40" s="19"/>
      <c r="E40" s="5"/>
    </row>
    <row r="41" spans="1:5" ht="15.75" x14ac:dyDescent="0.25">
      <c r="A41" s="19"/>
      <c r="B41" s="23" t="s">
        <v>10</v>
      </c>
      <c r="C41" s="19"/>
      <c r="D41" s="19"/>
      <c r="E41" s="3"/>
    </row>
    <row r="42" spans="1:5" ht="15.75" x14ac:dyDescent="0.25">
      <c r="A42" s="19"/>
      <c r="B42" s="19"/>
      <c r="C42" s="19"/>
      <c r="D42" s="19" t="s">
        <v>26</v>
      </c>
      <c r="E42" s="61">
        <v>113847878.23</v>
      </c>
    </row>
    <row r="43" spans="1:5" ht="15.75" x14ac:dyDescent="0.25">
      <c r="A43" s="19"/>
      <c r="B43" s="19"/>
      <c r="C43" s="19"/>
      <c r="D43" s="19" t="s">
        <v>25</v>
      </c>
      <c r="E43" s="61">
        <v>107375044.89</v>
      </c>
    </row>
    <row r="44" spans="1:5" ht="15.75" x14ac:dyDescent="0.25">
      <c r="A44" s="19"/>
      <c r="B44" s="19"/>
      <c r="C44" s="19"/>
      <c r="D44" s="19" t="s">
        <v>2</v>
      </c>
      <c r="E44" s="61">
        <v>4299647</v>
      </c>
    </row>
    <row r="45" spans="1:5" ht="15.75" x14ac:dyDescent="0.25">
      <c r="A45" s="19"/>
      <c r="B45" s="23" t="s">
        <v>9</v>
      </c>
      <c r="C45" s="19"/>
      <c r="D45" s="19"/>
      <c r="E45" s="3"/>
    </row>
    <row r="46" spans="1:5" ht="15.75" x14ac:dyDescent="0.25">
      <c r="A46" s="19"/>
      <c r="B46" s="19"/>
      <c r="C46" s="31"/>
      <c r="D46" s="19" t="s">
        <v>26</v>
      </c>
      <c r="E46" s="8">
        <v>0</v>
      </c>
    </row>
    <row r="47" spans="1:5" ht="15.75" x14ac:dyDescent="0.25">
      <c r="A47" s="19"/>
      <c r="B47" s="19"/>
      <c r="C47" s="19"/>
      <c r="D47" s="19" t="s">
        <v>25</v>
      </c>
      <c r="E47" s="61">
        <v>9860044.9199999999</v>
      </c>
    </row>
    <row r="48" spans="1:5" ht="15.75" x14ac:dyDescent="0.25">
      <c r="A48" s="19"/>
      <c r="B48" s="19"/>
      <c r="C48" s="19"/>
      <c r="D48" s="19" t="s">
        <v>2</v>
      </c>
      <c r="E48" s="8">
        <v>0</v>
      </c>
    </row>
    <row r="49" spans="1:5" ht="15.75" x14ac:dyDescent="0.25">
      <c r="A49" s="19"/>
      <c r="B49" s="23" t="s">
        <v>8</v>
      </c>
      <c r="C49" s="19"/>
      <c r="D49" s="19"/>
      <c r="E49" s="4"/>
    </row>
    <row r="50" spans="1:5" ht="15.75" x14ac:dyDescent="0.25">
      <c r="A50" s="32"/>
      <c r="B50" s="32"/>
      <c r="C50" s="32"/>
      <c r="D50" s="19" t="s">
        <v>26</v>
      </c>
      <c r="E50" s="61">
        <v>17590219.949999999</v>
      </c>
    </row>
    <row r="51" spans="1:5" ht="15.75" x14ac:dyDescent="0.25">
      <c r="A51" s="19"/>
      <c r="B51" s="19"/>
      <c r="C51" s="19"/>
      <c r="D51" s="19" t="s">
        <v>25</v>
      </c>
      <c r="E51" s="61">
        <v>2608749.66</v>
      </c>
    </row>
    <row r="52" spans="1:5" ht="16.5" thickBot="1" x14ac:dyDescent="0.3">
      <c r="A52" s="19"/>
      <c r="B52" s="19"/>
      <c r="C52" s="19"/>
      <c r="D52" s="19" t="s">
        <v>2</v>
      </c>
      <c r="E52" s="63">
        <v>20850</v>
      </c>
    </row>
    <row r="53" spans="1:5" ht="15.75" x14ac:dyDescent="0.25">
      <c r="A53" s="19"/>
      <c r="B53" s="23" t="s">
        <v>7</v>
      </c>
      <c r="C53" s="19"/>
      <c r="D53" s="19"/>
      <c r="E53" s="4"/>
    </row>
    <row r="54" spans="1:5" ht="15.75" x14ac:dyDescent="0.25">
      <c r="A54" s="19"/>
      <c r="B54" s="19"/>
      <c r="C54" s="19"/>
      <c r="D54" s="19" t="s">
        <v>26</v>
      </c>
      <c r="E54" s="8">
        <v>0</v>
      </c>
    </row>
    <row r="55" spans="1:5" ht="15.75" x14ac:dyDescent="0.25">
      <c r="A55" s="19"/>
      <c r="B55" s="19"/>
      <c r="C55" s="19"/>
      <c r="D55" s="19" t="s">
        <v>25</v>
      </c>
      <c r="E55" s="27">
        <v>0</v>
      </c>
    </row>
    <row r="56" spans="1:5" ht="15.75" x14ac:dyDescent="0.25">
      <c r="A56" s="19"/>
      <c r="B56" s="19"/>
      <c r="C56" s="31"/>
      <c r="D56" s="19" t="s">
        <v>2</v>
      </c>
      <c r="E56" s="33">
        <v>0</v>
      </c>
    </row>
    <row r="57" spans="1:5" ht="15.75" x14ac:dyDescent="0.25">
      <c r="A57" s="19"/>
      <c r="B57" s="23" t="s">
        <v>6</v>
      </c>
      <c r="C57" s="19"/>
      <c r="D57" s="19"/>
      <c r="E57" s="11"/>
    </row>
    <row r="58" spans="1:5" ht="15.75" x14ac:dyDescent="0.25">
      <c r="A58" s="19"/>
      <c r="B58" s="19"/>
      <c r="C58" s="19"/>
      <c r="D58" s="19" t="s">
        <v>26</v>
      </c>
      <c r="E58" s="64">
        <v>6397097.8499999996</v>
      </c>
    </row>
    <row r="59" spans="1:5" ht="15.75" x14ac:dyDescent="0.25">
      <c r="A59" s="19"/>
      <c r="B59" s="19"/>
      <c r="C59" s="19"/>
      <c r="D59" s="19" t="s">
        <v>25</v>
      </c>
      <c r="E59" s="64">
        <v>11966948.449999999</v>
      </c>
    </row>
    <row r="60" spans="1:5" ht="15.75" x14ac:dyDescent="0.25">
      <c r="A60" s="19"/>
      <c r="B60" s="19"/>
      <c r="C60" s="19"/>
      <c r="D60" s="19" t="s">
        <v>2</v>
      </c>
      <c r="E60" s="65">
        <v>16038</v>
      </c>
    </row>
    <row r="61" spans="1:5" ht="15.75" x14ac:dyDescent="0.25">
      <c r="A61" s="19"/>
      <c r="B61" s="23" t="s">
        <v>5</v>
      </c>
      <c r="C61" s="19"/>
      <c r="D61" s="19"/>
      <c r="E61" s="11"/>
    </row>
    <row r="62" spans="1:5" ht="15.75" x14ac:dyDescent="0.25">
      <c r="A62" s="19"/>
      <c r="B62" s="19"/>
      <c r="C62" s="19"/>
      <c r="D62" s="19" t="s">
        <v>26</v>
      </c>
      <c r="E62" s="64">
        <v>5799807.8899999997</v>
      </c>
    </row>
    <row r="63" spans="1:5" ht="15.75" x14ac:dyDescent="0.25">
      <c r="A63" s="19"/>
      <c r="B63" s="23"/>
      <c r="C63" s="19"/>
      <c r="D63" s="19" t="s">
        <v>25</v>
      </c>
      <c r="E63" s="64">
        <v>310267.09999999998</v>
      </c>
    </row>
    <row r="64" spans="1:5" ht="15.75" x14ac:dyDescent="0.25">
      <c r="A64" s="19"/>
      <c r="B64" s="19"/>
      <c r="C64" s="19"/>
      <c r="D64" s="19" t="s">
        <v>2</v>
      </c>
      <c r="E64" s="65">
        <v>28250</v>
      </c>
    </row>
    <row r="65" spans="1:5" ht="15.75" x14ac:dyDescent="0.25">
      <c r="A65" s="19"/>
      <c r="B65" s="23" t="s">
        <v>4</v>
      </c>
      <c r="C65" s="19"/>
      <c r="D65" s="19"/>
      <c r="E65" s="4"/>
    </row>
    <row r="66" spans="1:5" ht="15.75" x14ac:dyDescent="0.25">
      <c r="A66" s="19"/>
      <c r="B66" s="19"/>
      <c r="C66" s="19"/>
      <c r="D66" s="19" t="s">
        <v>26</v>
      </c>
      <c r="E66" s="64">
        <v>24828421.280000001</v>
      </c>
    </row>
    <row r="67" spans="1:5" ht="15.75" x14ac:dyDescent="0.25">
      <c r="A67" s="19"/>
      <c r="B67" s="19"/>
      <c r="C67" s="19"/>
      <c r="D67" s="19" t="s">
        <v>25</v>
      </c>
      <c r="E67" s="64">
        <v>1508655.84</v>
      </c>
    </row>
    <row r="68" spans="1:5" ht="15.75" x14ac:dyDescent="0.25">
      <c r="A68" s="19"/>
      <c r="B68" s="19"/>
      <c r="C68" s="19"/>
      <c r="D68" s="19" t="s">
        <v>2</v>
      </c>
      <c r="E68" s="64">
        <v>120385</v>
      </c>
    </row>
    <row r="69" spans="1:5" ht="15.75" x14ac:dyDescent="0.25">
      <c r="A69" s="19"/>
      <c r="B69" s="23" t="s">
        <v>27</v>
      </c>
      <c r="C69" s="19"/>
      <c r="D69" s="19"/>
      <c r="E69" s="3"/>
    </row>
    <row r="70" spans="1:5" ht="15.75" x14ac:dyDescent="0.25">
      <c r="A70" s="19"/>
      <c r="B70" s="19"/>
      <c r="C70" s="19"/>
      <c r="D70" s="19" t="s">
        <v>26</v>
      </c>
      <c r="E70" s="5">
        <v>0</v>
      </c>
    </row>
    <row r="71" spans="1:5" ht="15.75" x14ac:dyDescent="0.25">
      <c r="A71" s="19"/>
      <c r="B71" s="19"/>
      <c r="C71" s="19"/>
      <c r="D71" s="19" t="s">
        <v>25</v>
      </c>
      <c r="E71" s="5">
        <v>0</v>
      </c>
    </row>
    <row r="72" spans="1:5" ht="15.75" x14ac:dyDescent="0.25">
      <c r="A72" s="19"/>
      <c r="B72" s="19"/>
      <c r="C72" s="19"/>
      <c r="D72" s="19" t="s">
        <v>2</v>
      </c>
      <c r="E72" s="10">
        <v>0</v>
      </c>
    </row>
    <row r="73" spans="1:5" ht="15.75" x14ac:dyDescent="0.25">
      <c r="A73" s="19"/>
      <c r="B73" s="23" t="s">
        <v>24</v>
      </c>
      <c r="C73" s="19"/>
      <c r="D73" s="19"/>
      <c r="E73" s="3"/>
    </row>
    <row r="74" spans="1:5" ht="15.75" x14ac:dyDescent="0.25">
      <c r="A74" s="19"/>
      <c r="B74" s="19"/>
      <c r="C74" s="19" t="s">
        <v>23</v>
      </c>
      <c r="D74" s="19"/>
      <c r="E74" s="5"/>
    </row>
    <row r="75" spans="1:5" ht="15.75" x14ac:dyDescent="0.25">
      <c r="A75" s="19"/>
      <c r="B75" s="19"/>
      <c r="C75" s="19"/>
      <c r="D75" s="19" t="s">
        <v>22</v>
      </c>
      <c r="E75" s="27">
        <v>0</v>
      </c>
    </row>
    <row r="76" spans="1:5" ht="15.75" x14ac:dyDescent="0.25">
      <c r="A76" s="19"/>
      <c r="B76" s="19"/>
      <c r="C76" s="19"/>
      <c r="D76" s="19" t="s">
        <v>21</v>
      </c>
      <c r="E76" s="44">
        <v>0</v>
      </c>
    </row>
    <row r="77" spans="1:5" ht="15.75" x14ac:dyDescent="0.25">
      <c r="A77" s="19"/>
      <c r="B77" s="19"/>
      <c r="C77" s="34" t="s">
        <v>20</v>
      </c>
      <c r="D77" s="19"/>
      <c r="E77" s="5"/>
    </row>
    <row r="78" spans="1:5" ht="15.75" x14ac:dyDescent="0.25">
      <c r="A78" s="19"/>
      <c r="B78" s="19"/>
      <c r="C78" s="19"/>
      <c r="D78" s="19" t="s">
        <v>14</v>
      </c>
      <c r="E78" s="64">
        <v>9435102.75</v>
      </c>
    </row>
    <row r="79" spans="1:5" ht="15.75" x14ac:dyDescent="0.25">
      <c r="A79" s="19"/>
      <c r="B79" s="19"/>
      <c r="C79" s="19"/>
      <c r="D79" s="19" t="s">
        <v>13</v>
      </c>
      <c r="E79" s="27">
        <v>0</v>
      </c>
    </row>
    <row r="80" spans="1:5" ht="15.75" x14ac:dyDescent="0.25">
      <c r="A80" s="19"/>
      <c r="B80" s="19"/>
      <c r="C80" s="19" t="s">
        <v>19</v>
      </c>
      <c r="D80" s="19"/>
      <c r="E80" s="6"/>
    </row>
    <row r="81" spans="1:9" ht="15.75" x14ac:dyDescent="0.25">
      <c r="A81" s="19"/>
      <c r="B81" s="19"/>
      <c r="C81" s="19"/>
      <c r="D81" s="34" t="s">
        <v>14</v>
      </c>
      <c r="E81" s="64">
        <v>76529366.739999995</v>
      </c>
      <c r="F81" s="36"/>
    </row>
    <row r="82" spans="1:9" ht="15.75" x14ac:dyDescent="0.25">
      <c r="A82" s="19"/>
      <c r="B82" s="19"/>
      <c r="C82" s="19"/>
      <c r="D82" s="34" t="s">
        <v>13</v>
      </c>
      <c r="E82" s="8">
        <v>0</v>
      </c>
    </row>
    <row r="83" spans="1:9" ht="15.75" x14ac:dyDescent="0.25">
      <c r="A83" s="19"/>
      <c r="B83" s="19"/>
      <c r="C83" s="19" t="s">
        <v>18</v>
      </c>
      <c r="D83" s="19"/>
    </row>
    <row r="84" spans="1:9" ht="15.75" x14ac:dyDescent="0.25">
      <c r="A84" s="19"/>
      <c r="B84" s="19"/>
      <c r="C84" s="19"/>
      <c r="D84" s="19" t="s">
        <v>14</v>
      </c>
      <c r="E84" s="9">
        <v>0</v>
      </c>
    </row>
    <row r="85" spans="1:9" ht="15.75" x14ac:dyDescent="0.25">
      <c r="A85" s="19"/>
      <c r="B85" s="19"/>
      <c r="C85" s="19"/>
      <c r="D85" s="19" t="s">
        <v>13</v>
      </c>
      <c r="E85" s="9">
        <v>0</v>
      </c>
    </row>
    <row r="86" spans="1:9" ht="15.75" x14ac:dyDescent="0.25">
      <c r="A86" s="19"/>
      <c r="B86" s="19"/>
      <c r="C86" s="19" t="s">
        <v>17</v>
      </c>
      <c r="D86" s="19"/>
      <c r="E86" s="5"/>
    </row>
    <row r="87" spans="1:9" ht="15.75" x14ac:dyDescent="0.25">
      <c r="A87" s="19"/>
      <c r="B87" s="19"/>
      <c r="C87" s="19"/>
      <c r="D87" s="19" t="s">
        <v>14</v>
      </c>
      <c r="E87" s="8">
        <v>0</v>
      </c>
    </row>
    <row r="88" spans="1:9" ht="15.75" x14ac:dyDescent="0.25">
      <c r="A88" s="19"/>
      <c r="B88" s="19"/>
      <c r="C88" s="19"/>
      <c r="D88" s="19" t="s">
        <v>13</v>
      </c>
      <c r="E88" s="8">
        <v>0</v>
      </c>
    </row>
    <row r="89" spans="1:9" ht="15.75" x14ac:dyDescent="0.25">
      <c r="A89" s="19"/>
      <c r="B89" s="19"/>
      <c r="C89" s="19" t="s">
        <v>16</v>
      </c>
      <c r="D89" s="19"/>
      <c r="E89" s="5"/>
    </row>
    <row r="90" spans="1:9" ht="15.75" x14ac:dyDescent="0.25">
      <c r="A90" s="19"/>
      <c r="B90" s="19"/>
      <c r="C90" s="19"/>
      <c r="D90" s="19" t="s">
        <v>15</v>
      </c>
      <c r="E90" s="64">
        <v>10918611.810000001</v>
      </c>
    </row>
    <row r="91" spans="1:9" ht="15.75" x14ac:dyDescent="0.25">
      <c r="A91" s="19"/>
      <c r="B91" s="19"/>
      <c r="C91" s="19"/>
      <c r="D91" s="19" t="s">
        <v>14</v>
      </c>
      <c r="E91" s="64">
        <v>5578944.1900000004</v>
      </c>
    </row>
    <row r="92" spans="1:9" ht="15.75" x14ac:dyDescent="0.25">
      <c r="A92" s="19"/>
      <c r="B92" s="19"/>
      <c r="C92" s="19"/>
      <c r="D92" s="19" t="s">
        <v>13</v>
      </c>
      <c r="E92" s="64">
        <v>65213587.450000003</v>
      </c>
    </row>
    <row r="93" spans="1:9" ht="15.75" x14ac:dyDescent="0.25">
      <c r="A93" s="23" t="s">
        <v>12</v>
      </c>
      <c r="D93" s="19"/>
      <c r="E93" s="7">
        <f>SUM(E41:E92)</f>
        <v>474253919</v>
      </c>
    </row>
    <row r="94" spans="1:9" ht="15.75" x14ac:dyDescent="0.25">
      <c r="A94" s="23" t="s">
        <v>11</v>
      </c>
      <c r="B94" s="19"/>
      <c r="C94" s="23"/>
      <c r="D94" s="34"/>
      <c r="E94" s="5"/>
    </row>
    <row r="95" spans="1:9" ht="15.75" x14ac:dyDescent="0.25">
      <c r="A95" s="19"/>
      <c r="B95" s="23" t="s">
        <v>10</v>
      </c>
      <c r="C95" s="19"/>
      <c r="D95" s="19"/>
      <c r="E95" s="6"/>
      <c r="H95" s="37"/>
      <c r="I95" s="24"/>
    </row>
    <row r="96" spans="1:9" ht="15.75" x14ac:dyDescent="0.25">
      <c r="A96" s="19"/>
      <c r="B96" s="19"/>
      <c r="C96" s="19"/>
      <c r="D96" s="19" t="s">
        <v>2</v>
      </c>
      <c r="E96" s="8">
        <v>0</v>
      </c>
      <c r="F96" s="37"/>
      <c r="G96" s="19"/>
      <c r="I96" s="24"/>
    </row>
    <row r="97" spans="1:9" ht="15.75" x14ac:dyDescent="0.25">
      <c r="A97" s="19"/>
      <c r="B97" s="23" t="s">
        <v>9</v>
      </c>
      <c r="C97" s="19"/>
      <c r="D97" s="19"/>
      <c r="E97" s="5"/>
      <c r="F97" s="37"/>
      <c r="G97" s="19"/>
      <c r="H97" s="37"/>
      <c r="I97" s="24"/>
    </row>
    <row r="98" spans="1:9" ht="15.75" x14ac:dyDescent="0.25">
      <c r="B98" s="19"/>
      <c r="C98" s="19"/>
      <c r="D98" s="19" t="s">
        <v>2</v>
      </c>
      <c r="E98" s="27">
        <v>0</v>
      </c>
    </row>
    <row r="99" spans="1:9" ht="15.75" customHeight="1" x14ac:dyDescent="0.25">
      <c r="B99" s="23" t="s">
        <v>8</v>
      </c>
      <c r="C99" s="19"/>
      <c r="D99" s="19"/>
      <c r="E99" s="3"/>
    </row>
    <row r="100" spans="1:9" ht="15.75" customHeight="1" x14ac:dyDescent="0.25">
      <c r="B100" s="19"/>
      <c r="C100" s="19"/>
      <c r="D100" s="19" t="s">
        <v>2</v>
      </c>
      <c r="E100" s="8">
        <v>0</v>
      </c>
    </row>
    <row r="101" spans="1:9" ht="15.75" customHeight="1" x14ac:dyDescent="0.25">
      <c r="B101" s="23" t="s">
        <v>7</v>
      </c>
      <c r="C101" s="19"/>
      <c r="D101" s="19"/>
      <c r="E101" s="3"/>
    </row>
    <row r="102" spans="1:9" ht="15.75" x14ac:dyDescent="0.25">
      <c r="B102" s="19"/>
      <c r="C102" s="31"/>
      <c r="D102" s="19" t="s">
        <v>2</v>
      </c>
      <c r="E102" s="4">
        <v>0</v>
      </c>
    </row>
    <row r="103" spans="1:9" ht="15.75" x14ac:dyDescent="0.25">
      <c r="B103" s="23" t="s">
        <v>6</v>
      </c>
      <c r="C103" s="19"/>
      <c r="D103" s="19"/>
      <c r="E103" s="3"/>
    </row>
    <row r="104" spans="1:9" ht="15.75" x14ac:dyDescent="0.25">
      <c r="B104" s="19"/>
      <c r="C104" s="19"/>
      <c r="D104" s="19" t="s">
        <v>2</v>
      </c>
      <c r="E104" s="30">
        <v>0</v>
      </c>
    </row>
    <row r="105" spans="1:9" ht="15.75" x14ac:dyDescent="0.25">
      <c r="B105" s="23" t="s">
        <v>5</v>
      </c>
      <c r="C105" s="19"/>
      <c r="D105" s="19"/>
    </row>
    <row r="106" spans="1:9" ht="15.75" x14ac:dyDescent="0.25">
      <c r="B106" s="19"/>
      <c r="C106" s="19"/>
      <c r="D106" s="19" t="s">
        <v>2</v>
      </c>
      <c r="E106" s="3">
        <v>0</v>
      </c>
    </row>
    <row r="107" spans="1:9" ht="15.75" x14ac:dyDescent="0.25">
      <c r="B107" s="23" t="s">
        <v>4</v>
      </c>
      <c r="C107" s="19"/>
      <c r="D107" s="19"/>
      <c r="E107" s="3"/>
    </row>
    <row r="108" spans="1:9" ht="15.75" x14ac:dyDescent="0.25">
      <c r="B108" s="19"/>
      <c r="C108" s="19"/>
      <c r="D108" s="19" t="s">
        <v>2</v>
      </c>
      <c r="E108" s="8">
        <v>0</v>
      </c>
    </row>
    <row r="109" spans="1:9" ht="15.75" x14ac:dyDescent="0.25">
      <c r="A109" s="23"/>
      <c r="B109" s="23" t="s">
        <v>3</v>
      </c>
      <c r="C109" s="19"/>
      <c r="D109" s="19"/>
      <c r="E109" s="3"/>
    </row>
    <row r="110" spans="1:9" ht="15.75" x14ac:dyDescent="0.25">
      <c r="B110" s="19"/>
      <c r="C110" s="19"/>
      <c r="D110" s="19" t="s">
        <v>2</v>
      </c>
      <c r="E110" s="65">
        <v>75763842.909999996</v>
      </c>
      <c r="F110" s="39"/>
    </row>
    <row r="111" spans="1:9" ht="15.75" x14ac:dyDescent="0.25">
      <c r="A111" s="23" t="s">
        <v>1</v>
      </c>
      <c r="E111" s="2">
        <f>SUM(E96,E98,E100,E102,E104,E106,E108,E110)</f>
        <v>75763842.909999996</v>
      </c>
    </row>
    <row r="112" spans="1:9" ht="30" customHeight="1" x14ac:dyDescent="0.35">
      <c r="A112" s="40" t="s">
        <v>0</v>
      </c>
      <c r="B112" s="41"/>
      <c r="C112" s="41"/>
      <c r="D112" s="41"/>
      <c r="E112" s="1">
        <f>SUM(E93,E111)</f>
        <v>550017761.90999997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26E70-31CC-4364-A0C8-DBB5F5EDFF30}">
  <dimension ref="A1:I112"/>
  <sheetViews>
    <sheetView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style="8" customWidth="1"/>
    <col min="4" max="4" width="50.7109375" style="8" customWidth="1"/>
    <col min="5" max="5" width="30.7109375" style="8" customWidth="1"/>
    <col min="6" max="9" width="20.7109375" style="8" customWidth="1"/>
    <col min="10" max="16384" width="9.140625" style="8"/>
  </cols>
  <sheetData>
    <row r="1" spans="1:9" ht="15.75" x14ac:dyDescent="0.25">
      <c r="A1" s="17" t="s">
        <v>72</v>
      </c>
      <c r="B1" s="17"/>
      <c r="C1" s="17"/>
      <c r="D1" s="17"/>
      <c r="E1" s="17"/>
      <c r="F1" s="17"/>
      <c r="G1" s="17"/>
      <c r="H1" s="17"/>
      <c r="I1" s="17"/>
    </row>
    <row r="2" spans="1:9" ht="15.75" x14ac:dyDescent="0.25">
      <c r="A2" s="18" t="s">
        <v>63</v>
      </c>
      <c r="B2" s="18"/>
      <c r="C2" s="18"/>
      <c r="D2" s="18"/>
      <c r="E2" s="18"/>
      <c r="F2" s="18"/>
      <c r="G2" s="18"/>
      <c r="H2" s="18"/>
      <c r="I2" s="18"/>
    </row>
    <row r="3" spans="1:9" ht="15.75" x14ac:dyDescent="0.25">
      <c r="A3" s="17" t="s">
        <v>62</v>
      </c>
      <c r="B3" s="17"/>
      <c r="C3" s="17"/>
      <c r="D3" s="17"/>
      <c r="E3" s="17"/>
      <c r="F3" s="17"/>
      <c r="G3" s="17"/>
      <c r="H3" s="17"/>
      <c r="I3" s="17"/>
    </row>
    <row r="4" spans="1:9" ht="15.75" x14ac:dyDescent="0.25">
      <c r="A4" s="17"/>
      <c r="B4" s="17"/>
      <c r="C4" s="17"/>
      <c r="D4" s="17"/>
      <c r="E4" s="17"/>
      <c r="F4" s="17"/>
      <c r="G4" s="17"/>
      <c r="H4" s="17"/>
      <c r="I4" s="17"/>
    </row>
    <row r="5" spans="1:9" ht="15.75" x14ac:dyDescent="0.25">
      <c r="A5" s="19"/>
      <c r="B5" s="19"/>
      <c r="C5" s="19"/>
      <c r="D5" s="19"/>
      <c r="E5" s="20"/>
      <c r="F5" s="20"/>
      <c r="G5" s="20"/>
      <c r="H5" s="16"/>
      <c r="I5" s="16"/>
    </row>
    <row r="6" spans="1:9" ht="15.75" customHeight="1" x14ac:dyDescent="0.25">
      <c r="A6" s="17" t="s">
        <v>61</v>
      </c>
      <c r="B6" s="17"/>
      <c r="C6" s="17"/>
      <c r="D6" s="17"/>
      <c r="E6" s="21" t="s">
        <v>60</v>
      </c>
    </row>
    <row r="7" spans="1:9" ht="15" customHeight="1" x14ac:dyDescent="0.25">
      <c r="A7" s="17"/>
      <c r="B7" s="17"/>
      <c r="C7" s="17"/>
      <c r="D7" s="17"/>
      <c r="E7" s="22"/>
    </row>
    <row r="8" spans="1:9" ht="15.75" x14ac:dyDescent="0.25">
      <c r="A8" s="23" t="s">
        <v>59</v>
      </c>
      <c r="B8" s="19"/>
      <c r="C8" s="19"/>
      <c r="D8" s="19"/>
      <c r="E8" s="24"/>
    </row>
    <row r="9" spans="1:9" ht="15.75" x14ac:dyDescent="0.25">
      <c r="A9" s="19"/>
      <c r="B9" s="19" t="s">
        <v>58</v>
      </c>
      <c r="C9" s="19"/>
      <c r="D9" s="19"/>
      <c r="E9" s="24"/>
    </row>
    <row r="10" spans="1:9" ht="15.75" x14ac:dyDescent="0.25">
      <c r="A10" s="19"/>
      <c r="B10" s="19"/>
      <c r="C10" s="19" t="s">
        <v>57</v>
      </c>
      <c r="D10" s="19"/>
    </row>
    <row r="11" spans="1:9" ht="15.75" customHeight="1" x14ac:dyDescent="0.25">
      <c r="A11" s="19"/>
      <c r="B11" s="19"/>
      <c r="C11" s="19"/>
      <c r="D11" s="19" t="s">
        <v>56</v>
      </c>
      <c r="E11" s="8">
        <v>4079598.42</v>
      </c>
    </row>
    <row r="12" spans="1:9" ht="15.75" x14ac:dyDescent="0.25">
      <c r="A12" s="19"/>
      <c r="B12" s="19"/>
      <c r="C12" s="19"/>
      <c r="D12" s="19" t="s">
        <v>55</v>
      </c>
      <c r="E12" s="8">
        <v>4587803.8600000003</v>
      </c>
    </row>
    <row r="13" spans="1:9" ht="15.75" x14ac:dyDescent="0.25">
      <c r="A13" s="19"/>
      <c r="B13" s="19"/>
      <c r="C13" s="19"/>
      <c r="D13" s="19" t="s">
        <v>54</v>
      </c>
      <c r="E13" s="8">
        <v>125710.5</v>
      </c>
    </row>
    <row r="14" spans="1:9" ht="15.75" x14ac:dyDescent="0.25">
      <c r="A14" s="19"/>
      <c r="B14" s="19"/>
      <c r="C14" s="19" t="s">
        <v>53</v>
      </c>
      <c r="D14" s="19"/>
      <c r="E14" s="13">
        <f>SUM(E11:E13)</f>
        <v>8793112.7800000012</v>
      </c>
    </row>
    <row r="15" spans="1:9" ht="15.75" x14ac:dyDescent="0.25">
      <c r="A15" s="19"/>
      <c r="B15" s="19"/>
      <c r="C15" s="19" t="s">
        <v>52</v>
      </c>
      <c r="D15" s="19"/>
      <c r="E15" s="15"/>
    </row>
    <row r="16" spans="1:9" ht="15.75" x14ac:dyDescent="0.25">
      <c r="A16" s="19"/>
      <c r="B16" s="19"/>
      <c r="C16" s="19"/>
      <c r="D16" s="19" t="s">
        <v>51</v>
      </c>
      <c r="E16" s="8">
        <v>3293723.73</v>
      </c>
    </row>
    <row r="17" spans="1:5" ht="15.75" x14ac:dyDescent="0.25">
      <c r="A17" s="19"/>
      <c r="B17" s="19"/>
      <c r="C17" s="19"/>
      <c r="D17" s="19" t="s">
        <v>50</v>
      </c>
      <c r="E17" s="8">
        <v>20052421.800000001</v>
      </c>
    </row>
    <row r="18" spans="1:5" ht="15.75" x14ac:dyDescent="0.25">
      <c r="A18" s="19"/>
      <c r="B18" s="19"/>
      <c r="C18" s="26"/>
      <c r="D18" s="19" t="s">
        <v>49</v>
      </c>
      <c r="E18" s="8">
        <v>121385</v>
      </c>
    </row>
    <row r="19" spans="1:5" ht="15.75" x14ac:dyDescent="0.25">
      <c r="A19" s="19"/>
      <c r="B19" s="19"/>
      <c r="C19" s="19" t="s">
        <v>48</v>
      </c>
      <c r="D19" s="19"/>
      <c r="E19" s="13">
        <f>SUM(E16:E18)</f>
        <v>23467530.530000001</v>
      </c>
    </row>
    <row r="20" spans="1:5" ht="15.75" x14ac:dyDescent="0.25">
      <c r="A20" s="19"/>
      <c r="B20" s="19" t="s">
        <v>47</v>
      </c>
      <c r="C20" s="19"/>
      <c r="D20" s="19"/>
      <c r="E20" s="3"/>
    </row>
    <row r="21" spans="1:5" ht="15.75" x14ac:dyDescent="0.25">
      <c r="A21" s="19"/>
      <c r="B21" s="19"/>
      <c r="C21" s="19" t="s">
        <v>46</v>
      </c>
      <c r="D21" s="19"/>
      <c r="E21" s="8">
        <v>598171879</v>
      </c>
    </row>
    <row r="22" spans="1:5" ht="15.75" x14ac:dyDescent="0.25">
      <c r="A22" s="19"/>
      <c r="B22" s="19"/>
      <c r="C22" s="19" t="s">
        <v>45</v>
      </c>
      <c r="D22" s="19"/>
      <c r="E22" s="8">
        <v>133537.74</v>
      </c>
    </row>
    <row r="23" spans="1:5" ht="15.75" x14ac:dyDescent="0.25">
      <c r="A23" s="19"/>
      <c r="B23" s="19"/>
      <c r="C23" s="19" t="s">
        <v>44</v>
      </c>
      <c r="D23" s="19"/>
      <c r="E23" s="6"/>
    </row>
    <row r="24" spans="1:5" ht="15.75" x14ac:dyDescent="0.25">
      <c r="A24" s="19"/>
      <c r="B24" s="19"/>
      <c r="C24" s="19"/>
      <c r="D24" s="19" t="s">
        <v>43</v>
      </c>
      <c r="E24" s="28">
        <v>0</v>
      </c>
    </row>
    <row r="25" spans="1:5" ht="15.75" x14ac:dyDescent="0.25">
      <c r="A25" s="19"/>
      <c r="B25" s="19"/>
      <c r="C25" s="19"/>
      <c r="D25" s="19" t="s">
        <v>42</v>
      </c>
      <c r="E25" s="5">
        <v>0</v>
      </c>
    </row>
    <row r="26" spans="1:5" ht="15.75" x14ac:dyDescent="0.25">
      <c r="A26" s="19"/>
      <c r="B26" s="19"/>
      <c r="C26" s="19"/>
      <c r="D26" s="19" t="s">
        <v>41</v>
      </c>
      <c r="E26" s="27">
        <v>0</v>
      </c>
    </row>
    <row r="27" spans="1:5" ht="15.75" x14ac:dyDescent="0.25">
      <c r="A27" s="19"/>
      <c r="B27" s="19"/>
      <c r="C27" s="19"/>
      <c r="D27" s="19" t="s">
        <v>40</v>
      </c>
      <c r="E27" s="28">
        <v>0</v>
      </c>
    </row>
    <row r="28" spans="1:5" ht="15.75" x14ac:dyDescent="0.25">
      <c r="A28" s="19"/>
      <c r="B28" s="19"/>
      <c r="C28" s="19" t="s">
        <v>39</v>
      </c>
      <c r="D28" s="19"/>
      <c r="E28" s="14"/>
    </row>
    <row r="29" spans="1:5" ht="15.75" x14ac:dyDescent="0.25">
      <c r="A29" s="19"/>
      <c r="B29" s="19"/>
      <c r="C29" s="19"/>
      <c r="D29" s="19" t="s">
        <v>38</v>
      </c>
      <c r="E29" s="8">
        <v>100</v>
      </c>
    </row>
    <row r="30" spans="1:5" ht="15.75" x14ac:dyDescent="0.25">
      <c r="A30" s="19"/>
      <c r="B30" s="19"/>
      <c r="C30" s="19"/>
      <c r="D30" s="19" t="s">
        <v>37</v>
      </c>
      <c r="E30" s="28">
        <v>0</v>
      </c>
    </row>
    <row r="31" spans="1:5" ht="15.75" x14ac:dyDescent="0.25">
      <c r="A31" s="19"/>
      <c r="B31" s="19"/>
      <c r="C31" s="19" t="s">
        <v>36</v>
      </c>
      <c r="D31" s="19"/>
      <c r="E31" s="29">
        <v>0</v>
      </c>
    </row>
    <row r="32" spans="1:5" ht="15.75" x14ac:dyDescent="0.25">
      <c r="A32" s="19"/>
      <c r="B32" s="19"/>
      <c r="C32" s="19" t="s">
        <v>35</v>
      </c>
      <c r="D32" s="19"/>
      <c r="E32" s="3"/>
    </row>
    <row r="33" spans="1:5" ht="15.75" x14ac:dyDescent="0.25">
      <c r="A33" s="19"/>
      <c r="B33" s="19"/>
      <c r="C33" s="19"/>
      <c r="D33" s="19" t="s">
        <v>34</v>
      </c>
      <c r="E33" s="30">
        <v>0</v>
      </c>
    </row>
    <row r="34" spans="1:5" ht="15.75" x14ac:dyDescent="0.25">
      <c r="A34" s="19"/>
      <c r="B34" s="19"/>
      <c r="C34" s="19"/>
      <c r="D34" s="19" t="s">
        <v>33</v>
      </c>
      <c r="E34" s="8">
        <v>0</v>
      </c>
    </row>
    <row r="35" spans="1:5" ht="15.75" x14ac:dyDescent="0.25">
      <c r="A35" s="19"/>
      <c r="B35" s="19"/>
      <c r="C35" s="19"/>
      <c r="D35" s="19" t="s">
        <v>32</v>
      </c>
      <c r="E35" s="4">
        <v>0</v>
      </c>
    </row>
    <row r="36" spans="1:5" ht="15.75" x14ac:dyDescent="0.25">
      <c r="A36" s="19"/>
      <c r="B36" s="19" t="s">
        <v>31</v>
      </c>
      <c r="C36" s="19"/>
      <c r="D36" s="19"/>
      <c r="E36" s="29">
        <v>0</v>
      </c>
    </row>
    <row r="37" spans="1:5" ht="15.75" x14ac:dyDescent="0.25">
      <c r="A37" s="19"/>
      <c r="B37" s="23" t="s">
        <v>30</v>
      </c>
      <c r="C37" s="19"/>
      <c r="D37" s="19"/>
      <c r="E37" s="13">
        <f>SUM(E14,E19,E21:E36)</f>
        <v>630566160.04999995</v>
      </c>
    </row>
    <row r="38" spans="1:5" ht="15.75" x14ac:dyDescent="0.25">
      <c r="A38" s="19"/>
      <c r="B38" s="23"/>
      <c r="C38" s="19"/>
      <c r="D38" s="19"/>
      <c r="E38" s="12"/>
    </row>
    <row r="39" spans="1:5" ht="15.75" x14ac:dyDescent="0.25">
      <c r="A39" s="23" t="s">
        <v>29</v>
      </c>
      <c r="B39" s="23"/>
      <c r="C39" s="19"/>
      <c r="D39" s="19"/>
      <c r="E39" s="5"/>
    </row>
    <row r="40" spans="1:5" ht="15.75" x14ac:dyDescent="0.25">
      <c r="A40" s="23" t="s">
        <v>28</v>
      </c>
      <c r="B40" s="19"/>
      <c r="C40" s="19"/>
      <c r="D40" s="19"/>
      <c r="E40" s="5"/>
    </row>
    <row r="41" spans="1:5" ht="15.75" x14ac:dyDescent="0.25">
      <c r="A41" s="19"/>
      <c r="B41" s="23" t="s">
        <v>10</v>
      </c>
      <c r="C41" s="19"/>
      <c r="D41" s="19"/>
      <c r="E41" s="3"/>
    </row>
    <row r="42" spans="1:5" ht="15.75" x14ac:dyDescent="0.25">
      <c r="A42" s="19"/>
      <c r="B42" s="19"/>
      <c r="C42" s="19"/>
      <c r="D42" s="19" t="s">
        <v>26</v>
      </c>
      <c r="E42" s="8">
        <v>59641443.469999999</v>
      </c>
    </row>
    <row r="43" spans="1:5" ht="15.75" x14ac:dyDescent="0.25">
      <c r="A43" s="19"/>
      <c r="B43" s="19"/>
      <c r="C43" s="19"/>
      <c r="D43" s="19" t="s">
        <v>25</v>
      </c>
      <c r="E43" s="8">
        <v>87499733.290000007</v>
      </c>
    </row>
    <row r="44" spans="1:5" ht="15.75" x14ac:dyDescent="0.25">
      <c r="A44" s="19"/>
      <c r="B44" s="19"/>
      <c r="C44" s="19"/>
      <c r="D44" s="19" t="s">
        <v>2</v>
      </c>
      <c r="E44" s="8">
        <v>2027555</v>
      </c>
    </row>
    <row r="45" spans="1:5" ht="15.75" x14ac:dyDescent="0.25">
      <c r="A45" s="19"/>
      <c r="B45" s="23" t="s">
        <v>9</v>
      </c>
      <c r="C45" s="19"/>
      <c r="D45" s="19"/>
      <c r="E45" s="3"/>
    </row>
    <row r="46" spans="1:5" ht="15.75" x14ac:dyDescent="0.25">
      <c r="A46" s="19"/>
      <c r="B46" s="19"/>
      <c r="C46" s="31"/>
      <c r="D46" s="19" t="s">
        <v>26</v>
      </c>
      <c r="E46" s="8">
        <v>191646.23</v>
      </c>
    </row>
    <row r="47" spans="1:5" ht="15.75" x14ac:dyDescent="0.25">
      <c r="A47" s="19"/>
      <c r="B47" s="19"/>
      <c r="C47" s="19"/>
      <c r="D47" s="19" t="s">
        <v>25</v>
      </c>
      <c r="E47" s="8">
        <v>11404144.1</v>
      </c>
    </row>
    <row r="48" spans="1:5" ht="15.75" x14ac:dyDescent="0.25">
      <c r="A48" s="19"/>
      <c r="B48" s="19"/>
      <c r="C48" s="19"/>
      <c r="D48" s="19" t="s">
        <v>2</v>
      </c>
      <c r="E48" s="8">
        <v>0</v>
      </c>
    </row>
    <row r="49" spans="1:5" ht="15.75" x14ac:dyDescent="0.25">
      <c r="A49" s="19"/>
      <c r="B49" s="23" t="s">
        <v>8</v>
      </c>
      <c r="C49" s="19"/>
      <c r="D49" s="19"/>
      <c r="E49" s="4"/>
    </row>
    <row r="50" spans="1:5" ht="15.75" x14ac:dyDescent="0.25">
      <c r="A50" s="32"/>
      <c r="B50" s="32"/>
      <c r="C50" s="32"/>
      <c r="D50" s="19" t="s">
        <v>26</v>
      </c>
      <c r="E50" s="8">
        <v>19092291.390000001</v>
      </c>
    </row>
    <row r="51" spans="1:5" ht="15.75" x14ac:dyDescent="0.25">
      <c r="A51" s="19"/>
      <c r="B51" s="19"/>
      <c r="C51" s="19"/>
      <c r="D51" s="19" t="s">
        <v>25</v>
      </c>
      <c r="E51" s="8">
        <v>50140105.109999999</v>
      </c>
    </row>
    <row r="52" spans="1:5" ht="15.75" x14ac:dyDescent="0.25">
      <c r="A52" s="19"/>
      <c r="B52" s="19"/>
      <c r="C52" s="19"/>
      <c r="D52" s="19" t="s">
        <v>2</v>
      </c>
      <c r="E52" s="8">
        <v>641809</v>
      </c>
    </row>
    <row r="53" spans="1:5" ht="15.75" x14ac:dyDescent="0.25">
      <c r="A53" s="19"/>
      <c r="B53" s="23" t="s">
        <v>7</v>
      </c>
      <c r="C53" s="19"/>
      <c r="D53" s="19"/>
      <c r="E53" s="4"/>
    </row>
    <row r="54" spans="1:5" ht="15.75" x14ac:dyDescent="0.25">
      <c r="A54" s="19"/>
      <c r="B54" s="19"/>
      <c r="C54" s="19"/>
      <c r="D54" s="19" t="s">
        <v>26</v>
      </c>
      <c r="E54" s="8">
        <v>0</v>
      </c>
    </row>
    <row r="55" spans="1:5" ht="15.75" x14ac:dyDescent="0.25">
      <c r="A55" s="19"/>
      <c r="B55" s="19"/>
      <c r="C55" s="19"/>
      <c r="D55" s="19" t="s">
        <v>25</v>
      </c>
      <c r="E55" s="8">
        <v>750000</v>
      </c>
    </row>
    <row r="56" spans="1:5" ht="15.75" x14ac:dyDescent="0.25">
      <c r="A56" s="19"/>
      <c r="B56" s="19"/>
      <c r="C56" s="31"/>
      <c r="D56" s="19" t="s">
        <v>2</v>
      </c>
      <c r="E56" s="33">
        <v>0</v>
      </c>
    </row>
    <row r="57" spans="1:5" ht="15.75" x14ac:dyDescent="0.25">
      <c r="A57" s="19"/>
      <c r="B57" s="23" t="s">
        <v>6</v>
      </c>
      <c r="C57" s="19"/>
      <c r="D57" s="19"/>
      <c r="E57" s="11"/>
    </row>
    <row r="58" spans="1:5" ht="15.75" x14ac:dyDescent="0.25">
      <c r="A58" s="19"/>
      <c r="B58" s="19"/>
      <c r="C58" s="19"/>
      <c r="D58" s="19" t="s">
        <v>26</v>
      </c>
      <c r="E58" s="30">
        <v>0</v>
      </c>
    </row>
    <row r="59" spans="1:5" ht="15.75" x14ac:dyDescent="0.25">
      <c r="A59" s="19"/>
      <c r="B59" s="19"/>
      <c r="C59" s="19"/>
      <c r="D59" s="19" t="s">
        <v>25</v>
      </c>
      <c r="E59" s="45">
        <v>0</v>
      </c>
    </row>
    <row r="60" spans="1:5" ht="15.75" x14ac:dyDescent="0.25">
      <c r="A60" s="19"/>
      <c r="B60" s="19"/>
      <c r="C60" s="19"/>
      <c r="D60" s="19" t="s">
        <v>2</v>
      </c>
      <c r="E60" s="30">
        <v>0</v>
      </c>
    </row>
    <row r="61" spans="1:5" ht="15.75" x14ac:dyDescent="0.25">
      <c r="A61" s="19"/>
      <c r="B61" s="23" t="s">
        <v>5</v>
      </c>
      <c r="C61" s="19"/>
      <c r="D61" s="19"/>
      <c r="E61" s="11"/>
    </row>
    <row r="62" spans="1:5" ht="15.75" x14ac:dyDescent="0.25">
      <c r="A62" s="19"/>
      <c r="B62" s="19"/>
      <c r="C62" s="19"/>
      <c r="D62" s="19" t="s">
        <v>26</v>
      </c>
      <c r="E62" s="8">
        <v>3166608.88</v>
      </c>
    </row>
    <row r="63" spans="1:5" ht="15.75" x14ac:dyDescent="0.25">
      <c r="A63" s="19"/>
      <c r="B63" s="23"/>
      <c r="C63" s="19"/>
      <c r="D63" s="19" t="s">
        <v>25</v>
      </c>
      <c r="E63" s="8">
        <v>15530837.48</v>
      </c>
    </row>
    <row r="64" spans="1:5" ht="15.75" x14ac:dyDescent="0.25">
      <c r="A64" s="19"/>
      <c r="B64" s="19"/>
      <c r="C64" s="19"/>
      <c r="D64" s="19" t="s">
        <v>2</v>
      </c>
      <c r="E64" s="8">
        <v>1654616</v>
      </c>
    </row>
    <row r="65" spans="1:5" ht="15.75" x14ac:dyDescent="0.25">
      <c r="A65" s="19"/>
      <c r="B65" s="23" t="s">
        <v>4</v>
      </c>
      <c r="C65" s="19"/>
      <c r="D65" s="19"/>
      <c r="E65" s="4"/>
    </row>
    <row r="66" spans="1:5" ht="15.75" x14ac:dyDescent="0.25">
      <c r="A66" s="19"/>
      <c r="B66" s="19"/>
      <c r="C66" s="19"/>
      <c r="D66" s="19" t="s">
        <v>26</v>
      </c>
      <c r="E66" s="8">
        <v>21014944.899999999</v>
      </c>
    </row>
    <row r="67" spans="1:5" ht="15.75" x14ac:dyDescent="0.25">
      <c r="A67" s="19"/>
      <c r="B67" s="19"/>
      <c r="C67" s="19"/>
      <c r="D67" s="19" t="s">
        <v>25</v>
      </c>
      <c r="E67" s="8">
        <v>80759372.780000001</v>
      </c>
    </row>
    <row r="68" spans="1:5" ht="15.75" x14ac:dyDescent="0.25">
      <c r="A68" s="19"/>
      <c r="B68" s="19"/>
      <c r="C68" s="19"/>
      <c r="D68" s="19" t="s">
        <v>2</v>
      </c>
      <c r="E68" s="8">
        <v>794048</v>
      </c>
    </row>
    <row r="69" spans="1:5" ht="15.75" x14ac:dyDescent="0.25">
      <c r="A69" s="19"/>
      <c r="B69" s="23" t="s">
        <v>27</v>
      </c>
      <c r="C69" s="19"/>
      <c r="D69" s="19"/>
      <c r="E69" s="3"/>
    </row>
    <row r="70" spans="1:5" ht="15.75" x14ac:dyDescent="0.25">
      <c r="A70" s="19"/>
      <c r="B70" s="19"/>
      <c r="C70" s="19"/>
      <c r="D70" s="19" t="s">
        <v>26</v>
      </c>
      <c r="E70" s="5">
        <v>0</v>
      </c>
    </row>
    <row r="71" spans="1:5" ht="15.75" x14ac:dyDescent="0.25">
      <c r="A71" s="19"/>
      <c r="B71" s="19"/>
      <c r="C71" s="19"/>
      <c r="D71" s="19" t="s">
        <v>25</v>
      </c>
      <c r="E71" s="5">
        <v>0</v>
      </c>
    </row>
    <row r="72" spans="1:5" ht="15.75" x14ac:dyDescent="0.25">
      <c r="A72" s="19"/>
      <c r="B72" s="19"/>
      <c r="C72" s="19"/>
      <c r="D72" s="19" t="s">
        <v>2</v>
      </c>
      <c r="E72" s="10">
        <v>0</v>
      </c>
    </row>
    <row r="73" spans="1:5" ht="15.75" x14ac:dyDescent="0.25">
      <c r="A73" s="19"/>
      <c r="B73" s="23" t="s">
        <v>24</v>
      </c>
      <c r="C73" s="19"/>
      <c r="D73" s="19"/>
      <c r="E73" s="3"/>
    </row>
    <row r="74" spans="1:5" ht="15.75" x14ac:dyDescent="0.25">
      <c r="A74" s="19"/>
      <c r="B74" s="19"/>
      <c r="C74" s="19" t="s">
        <v>23</v>
      </c>
      <c r="D74" s="19"/>
      <c r="E74" s="5"/>
    </row>
    <row r="75" spans="1:5" ht="15.75" x14ac:dyDescent="0.25">
      <c r="A75" s="19"/>
      <c r="B75" s="19"/>
      <c r="C75" s="19"/>
      <c r="D75" s="19" t="s">
        <v>22</v>
      </c>
      <c r="E75" s="27">
        <v>0</v>
      </c>
    </row>
    <row r="76" spans="1:5" ht="15.75" x14ac:dyDescent="0.25">
      <c r="A76" s="19"/>
      <c r="B76" s="19"/>
      <c r="C76" s="19"/>
      <c r="D76" s="19" t="s">
        <v>21</v>
      </c>
      <c r="E76" s="8">
        <v>41799126.920000002</v>
      </c>
    </row>
    <row r="77" spans="1:5" ht="15.75" x14ac:dyDescent="0.25">
      <c r="A77" s="19"/>
      <c r="B77" s="19"/>
      <c r="C77" s="34" t="s">
        <v>20</v>
      </c>
      <c r="D77" s="19"/>
      <c r="E77" s="5"/>
    </row>
    <row r="78" spans="1:5" ht="15.75" x14ac:dyDescent="0.25">
      <c r="A78" s="19"/>
      <c r="B78" s="19"/>
      <c r="C78" s="19"/>
      <c r="D78" s="19" t="s">
        <v>14</v>
      </c>
      <c r="E78" s="8">
        <v>15455818.210000001</v>
      </c>
    </row>
    <row r="79" spans="1:5" ht="15.75" x14ac:dyDescent="0.25">
      <c r="A79" s="19"/>
      <c r="B79" s="19"/>
      <c r="C79" s="19"/>
      <c r="D79" s="19" t="s">
        <v>13</v>
      </c>
      <c r="E79" s="27">
        <v>0</v>
      </c>
    </row>
    <row r="80" spans="1:5" ht="15.75" x14ac:dyDescent="0.25">
      <c r="A80" s="19"/>
      <c r="B80" s="19"/>
      <c r="C80" s="19" t="s">
        <v>19</v>
      </c>
      <c r="D80" s="19"/>
      <c r="E80" s="6"/>
    </row>
    <row r="81" spans="1:9" ht="15.75" x14ac:dyDescent="0.25">
      <c r="A81" s="19"/>
      <c r="B81" s="19"/>
      <c r="C81" s="19"/>
      <c r="D81" s="34" t="s">
        <v>14</v>
      </c>
      <c r="E81" s="8">
        <v>0</v>
      </c>
      <c r="F81" s="36"/>
    </row>
    <row r="82" spans="1:9" ht="15.75" x14ac:dyDescent="0.25">
      <c r="A82" s="19"/>
      <c r="B82" s="19"/>
      <c r="C82" s="19"/>
      <c r="D82" s="34" t="s">
        <v>13</v>
      </c>
      <c r="E82" s="8">
        <v>0</v>
      </c>
    </row>
    <row r="83" spans="1:9" ht="15.75" x14ac:dyDescent="0.25">
      <c r="A83" s="19"/>
      <c r="B83" s="19"/>
      <c r="C83" s="19" t="s">
        <v>18</v>
      </c>
      <c r="D83" s="19"/>
    </row>
    <row r="84" spans="1:9" ht="15.75" x14ac:dyDescent="0.25">
      <c r="A84" s="19"/>
      <c r="B84" s="19"/>
      <c r="C84" s="19"/>
      <c r="D84" s="19" t="s">
        <v>14</v>
      </c>
      <c r="E84" s="9">
        <v>0</v>
      </c>
    </row>
    <row r="85" spans="1:9" ht="15.75" x14ac:dyDescent="0.25">
      <c r="A85" s="19"/>
      <c r="B85" s="19"/>
      <c r="C85" s="19"/>
      <c r="D85" s="19" t="s">
        <v>13</v>
      </c>
      <c r="E85" s="9">
        <v>0</v>
      </c>
    </row>
    <row r="86" spans="1:9" ht="15.75" x14ac:dyDescent="0.25">
      <c r="A86" s="19"/>
      <c r="B86" s="19"/>
      <c r="C86" s="19" t="s">
        <v>17</v>
      </c>
      <c r="D86" s="19"/>
      <c r="E86" s="5"/>
    </row>
    <row r="87" spans="1:9" ht="15.75" x14ac:dyDescent="0.25">
      <c r="A87" s="19"/>
      <c r="B87" s="19"/>
      <c r="C87" s="19"/>
      <c r="D87" s="19" t="s">
        <v>14</v>
      </c>
      <c r="E87" s="8">
        <v>7319284</v>
      </c>
    </row>
    <row r="88" spans="1:9" ht="15.75" x14ac:dyDescent="0.25">
      <c r="A88" s="19"/>
      <c r="B88" s="19"/>
      <c r="C88" s="19"/>
      <c r="D88" s="19" t="s">
        <v>13</v>
      </c>
      <c r="E88" s="8">
        <v>0</v>
      </c>
    </row>
    <row r="89" spans="1:9" ht="15.75" x14ac:dyDescent="0.25">
      <c r="A89" s="19"/>
      <c r="B89" s="19"/>
      <c r="C89" s="19" t="s">
        <v>16</v>
      </c>
      <c r="D89" s="19"/>
      <c r="E89" s="5"/>
    </row>
    <row r="90" spans="1:9" ht="15.75" x14ac:dyDescent="0.25">
      <c r="A90" s="19"/>
      <c r="B90" s="19"/>
      <c r="C90" s="19"/>
      <c r="D90" s="19" t="s">
        <v>15</v>
      </c>
      <c r="E90" s="8">
        <v>0</v>
      </c>
    </row>
    <row r="91" spans="1:9" ht="15.75" x14ac:dyDescent="0.25">
      <c r="A91" s="19"/>
      <c r="B91" s="19"/>
      <c r="C91" s="19"/>
      <c r="D91" s="19" t="s">
        <v>14</v>
      </c>
      <c r="E91" s="8">
        <v>0</v>
      </c>
    </row>
    <row r="92" spans="1:9" ht="15.75" x14ac:dyDescent="0.25">
      <c r="A92" s="19"/>
      <c r="B92" s="19"/>
      <c r="C92" s="19"/>
      <c r="D92" s="19" t="s">
        <v>13</v>
      </c>
      <c r="E92" s="33">
        <v>0</v>
      </c>
    </row>
    <row r="93" spans="1:9" ht="15.75" x14ac:dyDescent="0.25">
      <c r="A93" s="23" t="s">
        <v>12</v>
      </c>
      <c r="D93" s="19"/>
      <c r="E93" s="7">
        <f>SUM(E41:E92)</f>
        <v>418883384.75999999</v>
      </c>
    </row>
    <row r="94" spans="1:9" ht="15.75" x14ac:dyDescent="0.25">
      <c r="A94" s="23" t="s">
        <v>11</v>
      </c>
      <c r="B94" s="19"/>
      <c r="C94" s="23"/>
      <c r="D94" s="34"/>
      <c r="E94" s="5"/>
    </row>
    <row r="95" spans="1:9" ht="15.75" x14ac:dyDescent="0.25">
      <c r="A95" s="19"/>
      <c r="B95" s="23" t="s">
        <v>10</v>
      </c>
      <c r="C95" s="19"/>
      <c r="D95" s="19"/>
      <c r="E95" s="6"/>
      <c r="H95" s="37"/>
      <c r="I95" s="24"/>
    </row>
    <row r="96" spans="1:9" ht="15.75" x14ac:dyDescent="0.25">
      <c r="A96" s="19"/>
      <c r="B96" s="19"/>
      <c r="C96" s="19"/>
      <c r="D96" s="19" t="s">
        <v>2</v>
      </c>
      <c r="E96" s="8">
        <v>31693473.399999999</v>
      </c>
      <c r="F96" s="37"/>
      <c r="G96" s="19"/>
      <c r="I96" s="24"/>
    </row>
    <row r="97" spans="1:9" ht="15.75" x14ac:dyDescent="0.25">
      <c r="A97" s="19"/>
      <c r="B97" s="23" t="s">
        <v>9</v>
      </c>
      <c r="C97" s="19"/>
      <c r="D97" s="19"/>
      <c r="E97" s="5"/>
      <c r="F97" s="37"/>
      <c r="G97" s="19"/>
      <c r="H97" s="37"/>
      <c r="I97" s="24"/>
    </row>
    <row r="98" spans="1:9" ht="15.75" x14ac:dyDescent="0.25">
      <c r="B98" s="19"/>
      <c r="C98" s="19"/>
      <c r="D98" s="19" t="s">
        <v>2</v>
      </c>
      <c r="E98" s="27">
        <v>0</v>
      </c>
    </row>
    <row r="99" spans="1:9" ht="15.75" customHeight="1" x14ac:dyDescent="0.25">
      <c r="B99" s="23" t="s">
        <v>8</v>
      </c>
      <c r="C99" s="19"/>
      <c r="D99" s="19"/>
      <c r="E99" s="3"/>
    </row>
    <row r="100" spans="1:9" ht="15.75" customHeight="1" x14ac:dyDescent="0.25">
      <c r="B100" s="19"/>
      <c r="C100" s="19"/>
      <c r="D100" s="19" t="s">
        <v>2</v>
      </c>
      <c r="E100" s="8">
        <v>0</v>
      </c>
    </row>
    <row r="101" spans="1:9" ht="15.75" customHeight="1" x14ac:dyDescent="0.25">
      <c r="B101" s="23" t="s">
        <v>7</v>
      </c>
      <c r="C101" s="19"/>
      <c r="D101" s="19"/>
      <c r="E101" s="3"/>
    </row>
    <row r="102" spans="1:9" ht="15.75" x14ac:dyDescent="0.25">
      <c r="B102" s="19"/>
      <c r="C102" s="31"/>
      <c r="D102" s="19" t="s">
        <v>2</v>
      </c>
      <c r="E102" s="4">
        <v>0</v>
      </c>
    </row>
    <row r="103" spans="1:9" ht="15.75" x14ac:dyDescent="0.25">
      <c r="B103" s="23" t="s">
        <v>6</v>
      </c>
      <c r="C103" s="19"/>
      <c r="D103" s="19"/>
      <c r="E103" s="3"/>
    </row>
    <row r="104" spans="1:9" ht="15.75" x14ac:dyDescent="0.25">
      <c r="B104" s="19"/>
      <c r="C104" s="19"/>
      <c r="D104" s="19" t="s">
        <v>2</v>
      </c>
      <c r="E104" s="8">
        <v>15922475.25</v>
      </c>
    </row>
    <row r="105" spans="1:9" ht="15.75" x14ac:dyDescent="0.25">
      <c r="B105" s="23" t="s">
        <v>5</v>
      </c>
      <c r="C105" s="19"/>
      <c r="D105" s="19"/>
    </row>
    <row r="106" spans="1:9" ht="15.75" x14ac:dyDescent="0.25">
      <c r="B106" s="19"/>
      <c r="C106" s="19"/>
      <c r="D106" s="19" t="s">
        <v>2</v>
      </c>
      <c r="E106" s="8">
        <v>1595439</v>
      </c>
    </row>
    <row r="107" spans="1:9" ht="15.75" x14ac:dyDescent="0.25">
      <c r="B107" s="23" t="s">
        <v>4</v>
      </c>
      <c r="C107" s="19"/>
      <c r="D107" s="19"/>
      <c r="E107" s="3"/>
    </row>
    <row r="108" spans="1:9" ht="15.75" x14ac:dyDescent="0.25">
      <c r="B108" s="19"/>
      <c r="C108" s="19"/>
      <c r="D108" s="19" t="s">
        <v>2</v>
      </c>
      <c r="E108" s="8">
        <v>295422</v>
      </c>
    </row>
    <row r="109" spans="1:9" ht="15.75" x14ac:dyDescent="0.25">
      <c r="A109" s="23"/>
      <c r="B109" s="23" t="s">
        <v>3</v>
      </c>
      <c r="C109" s="19"/>
      <c r="D109" s="19"/>
      <c r="E109" s="3"/>
    </row>
    <row r="110" spans="1:9" ht="15.75" x14ac:dyDescent="0.25">
      <c r="B110" s="19"/>
      <c r="C110" s="19"/>
      <c r="D110" s="19" t="s">
        <v>2</v>
      </c>
      <c r="E110" s="8">
        <v>25311451.68</v>
      </c>
      <c r="F110" s="39"/>
    </row>
    <row r="111" spans="1:9" ht="15.75" x14ac:dyDescent="0.25">
      <c r="A111" s="23" t="s">
        <v>1</v>
      </c>
      <c r="E111" s="2">
        <f>SUM(E96,E98,E100,E102,E104,E106,E108,E110)</f>
        <v>74818261.329999998</v>
      </c>
    </row>
    <row r="112" spans="1:9" ht="30" customHeight="1" x14ac:dyDescent="0.35">
      <c r="A112" s="40" t="s">
        <v>0</v>
      </c>
      <c r="B112" s="41"/>
      <c r="C112" s="41"/>
      <c r="D112" s="41"/>
      <c r="E112" s="1">
        <f>SUM(E93,E111)</f>
        <v>493701646.08999997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Bacolod</vt:lpstr>
      <vt:lpstr>Bago</vt:lpstr>
      <vt:lpstr>Bais</vt:lpstr>
      <vt:lpstr>Bayawan</vt:lpstr>
      <vt:lpstr>Cadiz</vt:lpstr>
      <vt:lpstr>Canlaon</vt:lpstr>
      <vt:lpstr>Dumaguete</vt:lpstr>
      <vt:lpstr>Escalente</vt:lpstr>
      <vt:lpstr>Guihulngan</vt:lpstr>
      <vt:lpstr>Himamaylan</vt:lpstr>
      <vt:lpstr>Kabankalan</vt:lpstr>
      <vt:lpstr>Sagay</vt:lpstr>
      <vt:lpstr>San Carlos</vt:lpstr>
      <vt:lpstr>Silay</vt:lpstr>
      <vt:lpstr>Sipalay</vt:lpstr>
      <vt:lpstr>Talisay</vt:lpstr>
      <vt:lpstr>Tanjay</vt:lpstr>
      <vt:lpstr>Victorias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Jens</dc:creator>
  <cp:lastModifiedBy>Mngx</cp:lastModifiedBy>
  <dcterms:created xsi:type="dcterms:W3CDTF">2021-09-27T08:10:23Z</dcterms:created>
  <dcterms:modified xsi:type="dcterms:W3CDTF">2021-09-30T14:51:48Z</dcterms:modified>
</cp:coreProperties>
</file>