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SEARCH\2018\"/>
    </mc:Choice>
  </mc:AlternateContent>
  <xr:revisionPtr revIDLastSave="0" documentId="13_ncr:1_{53E6B71F-1FAC-4561-9860-CF29071EB1CE}" xr6:coauthVersionLast="47" xr6:coauthVersionMax="47" xr10:uidLastSave="{00000000-0000-0000-0000-000000000000}"/>
  <bookViews>
    <workbookView xWindow="13665" yWindow="915" windowWidth="14970" windowHeight="12495" xr2:uid="{A6922D77-BD91-4097-BA02-FD7CEE9AA221}"/>
  </bookViews>
  <sheets>
    <sheet name="Baguio" sheetId="2" r:id="rId1"/>
    <sheet name="Tabuk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3" l="1"/>
  <c r="E110" i="2"/>
  <c r="E43" i="2"/>
  <c r="E13" i="2"/>
  <c r="E16" i="3" l="1"/>
  <c r="E19" i="3" s="1"/>
  <c r="E111" i="3"/>
  <c r="E93" i="3"/>
  <c r="E14" i="3"/>
  <c r="E48" i="2"/>
  <c r="E47" i="2"/>
  <c r="E46" i="2"/>
  <c r="E11" i="2"/>
  <c r="E14" i="2" s="1"/>
  <c r="E17" i="2"/>
  <c r="E112" i="3" l="1"/>
  <c r="E37" i="3"/>
  <c r="E111" i="2" l="1"/>
  <c r="E93" i="2"/>
  <c r="E19" i="2"/>
  <c r="E37" i="2" s="1"/>
  <c r="E112" i="2" l="1"/>
</calcChain>
</file>

<file path=xl/sharedStrings.xml><?xml version="1.0" encoding="utf-8"?>
<sst xmlns="http://schemas.openxmlformats.org/spreadsheetml/2006/main" count="218" uniqueCount="66">
  <si>
    <t>STATEMENT OF COMPARISON OF BUDGET AND ACTUAL AMOUNTS</t>
  </si>
  <si>
    <t>For the Year Ended December 31, 2018</t>
  </si>
  <si>
    <t>PARTICULARS</t>
  </si>
  <si>
    <t>Actual Amounts</t>
  </si>
  <si>
    <t>Revenue</t>
  </si>
  <si>
    <t>A.  Local Sources</t>
  </si>
  <si>
    <t>1.  Tax Revenue</t>
  </si>
  <si>
    <t>a.  Tax Revenue - Property</t>
  </si>
  <si>
    <t>b.  Tax Reveue - Goods and Services</t>
  </si>
  <si>
    <t>c.  Other Local Taxes</t>
  </si>
  <si>
    <t xml:space="preserve">           Total Tax Revenue</t>
  </si>
  <si>
    <t>2.      Non-Tax Revenue</t>
  </si>
  <si>
    <t>a.  Service Income</t>
  </si>
  <si>
    <t>b.  Business Income</t>
  </si>
  <si>
    <t>c.  Other Income and Receipts</t>
  </si>
  <si>
    <t xml:space="preserve">           Total Non-Tax Revenue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</si>
  <si>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</si>
  <si>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</si>
  <si>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</si>
  <si>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</si>
  <si>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</si>
  <si>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</si>
  <si>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</si>
  <si>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</si>
  <si>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</si>
  <si>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</si>
  <si>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</si>
  <si>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</si>
  <si>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</si>
  <si>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</si>
  <si>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</si>
  <si>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</si>
  <si>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</si>
  <si>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Total Revenues and Receipts</t>
  </si>
  <si>
    <t>EXPENDITURES</t>
  </si>
  <si>
    <t>CURRENT APPROPRIATIONS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</si>
  <si>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</si>
  <si>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</si>
  <si>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</si>
  <si>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</si>
  <si>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</si>
  <si>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</si>
  <si>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</si>
  <si>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</si>
  <si>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</si>
  <si>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</si>
  <si>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</si>
  <si>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</si>
  <si>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Debt Service</t>
  </si>
  <si>
    <t xml:space="preserve">  Financial Expense</t>
  </si>
  <si>
    <t xml:space="preserve">  Amortization</t>
  </si>
  <si>
    <t>LDRRMF</t>
  </si>
  <si>
    <t xml:space="preserve">  Maintenance and Other Operating Expenses</t>
  </si>
  <si>
    <t xml:space="preserve">  Capital Outlay</t>
  </si>
  <si>
    <t xml:space="preserve"> 20% Development Fund</t>
  </si>
  <si>
    <t>Share from National Wealth</t>
  </si>
  <si>
    <t>Allocation for Senior Citizens and PWD</t>
  </si>
  <si>
    <t>Others</t>
  </si>
  <si>
    <t xml:space="preserve">  Personal Services</t>
  </si>
  <si>
    <t>TOTAL CURRENT APPROPRIATIONS</t>
  </si>
  <si>
    <t>CONTINUING APPROPRIATIONS</t>
  </si>
  <si>
    <t>Other Purposes</t>
  </si>
  <si>
    <t>TOTAL CONTINUING APPROPRIATIONS</t>
  </si>
  <si>
    <t>TOTAL APPROPRIATIONS</t>
  </si>
  <si>
    <t>CITY OF BAGUIO</t>
  </si>
  <si>
    <t>CITY OF TABUK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</si>
</sst>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_ ;\-#,##0.00\ 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2"/>
      <color rgb="FF000000"/>
      <name val="Times New Roman"/>
      <family val="1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6" fillId="0" borderId="0" xfId="2" applyFont="1" applyAlignment="1">
      <alignment vertical="center"/>
    </xf>
    <xf numFmtId="40" fontId="6" fillId="0" borderId="0" xfId="2" applyNumberFormat="1" applyFont="1" applyAlignment="1">
      <alignment horizontal="right" vertical="center"/>
    </xf>
    <xf numFmtId="165" fontId="6" fillId="0" borderId="0" xfId="2" applyNumberFormat="1" applyFont="1" applyAlignment="1">
      <alignment horizontal="right" vertical="center"/>
    </xf>
    <xf numFmtId="40" fontId="7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4" fontId="4" fillId="0" borderId="0" xfId="2" applyNumberFormat="1" applyFont="1" applyAlignment="1">
      <alignment vertical="center"/>
    </xf>
    <xf numFmtId="4" fontId="9" fillId="0" borderId="0" xfId="0" applyNumberFormat="1" applyFont="1"/>
    <xf numFmtId="166" fontId="6" fillId="0" borderId="0" xfId="2" applyNumberFormat="1" applyFont="1" applyAlignment="1">
      <alignment vertical="center"/>
    </xf>
    <xf numFmtId="4" fontId="10" fillId="0" borderId="0" xfId="4" applyNumberFormat="1" applyFont="1" applyFill="1" applyBorder="1" applyAlignment="1" applyProtection="1">
      <alignment horizontal="right" vertical="center"/>
    </xf>
    <xf numFmtId="4" fontId="11" fillId="0" borderId="2" xfId="2" applyNumberFormat="1" applyFont="1" applyBorder="1" applyAlignment="1">
      <alignment horizontal="right" vertical="center"/>
    </xf>
    <xf numFmtId="4" fontId="4" fillId="0" borderId="2" xfId="2" applyNumberFormat="1" applyFont="1" applyBorder="1" applyAlignment="1">
      <alignment horizontal="right" vertical="center"/>
    </xf>
    <xf numFmtId="166" fontId="3" fillId="0" borderId="0" xfId="2" applyNumberFormat="1" applyFont="1" applyAlignment="1">
      <alignment horizontal="center" vertical="center"/>
    </xf>
    <xf numFmtId="4" fontId="9" fillId="0" borderId="0" xfId="0" applyNumberFormat="1" applyFont="1" applyAlignment="1">
      <alignment horizontal="right"/>
    </xf>
    <xf numFmtId="4" fontId="9" fillId="0" borderId="0" xfId="4" applyNumberFormat="1" applyFont="1" applyFill="1" applyBorder="1" applyAlignment="1" applyProtection="1">
      <alignment horizontal="right"/>
      <protection locked="0"/>
    </xf>
    <xf numFmtId="4" fontId="9" fillId="0" borderId="0" xfId="4" applyNumberFormat="1" applyFont="1" applyFill="1" applyAlignment="1">
      <alignment horizontal="right" vertical="center" wrapText="1"/>
    </xf>
    <xf numFmtId="4" fontId="4" fillId="0" borderId="0" xfId="2" applyNumberFormat="1" applyFont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9" fillId="0" borderId="0" xfId="4" applyNumberFormat="1" applyFont="1" applyFill="1" applyBorder="1" applyAlignment="1">
      <alignment horizontal="right" vertical="center" wrapText="1"/>
    </xf>
    <xf numFmtId="166" fontId="3" fillId="0" borderId="0" xfId="2" applyNumberFormat="1" applyFont="1" applyAlignment="1">
      <alignment vertical="center"/>
    </xf>
    <xf numFmtId="4" fontId="12" fillId="0" borderId="0" xfId="2" applyNumberFormat="1" applyFont="1" applyAlignment="1">
      <alignment horizontal="right" vertical="center"/>
    </xf>
    <xf numFmtId="4" fontId="9" fillId="0" borderId="0" xfId="4" applyNumberFormat="1" applyFont="1" applyFill="1" applyAlignment="1">
      <alignment horizontal="right" vertical="center"/>
    </xf>
    <xf numFmtId="166" fontId="13" fillId="0" borderId="0" xfId="2" applyNumberFormat="1" applyFont="1" applyAlignment="1">
      <alignment vertical="center"/>
    </xf>
    <xf numFmtId="166" fontId="6" fillId="0" borderId="0" xfId="2" applyNumberFormat="1" applyFont="1" applyAlignment="1">
      <alignment vertical="center" wrapText="1"/>
    </xf>
    <xf numFmtId="4" fontId="9" fillId="0" borderId="0" xfId="4" applyNumberFormat="1" applyFont="1" applyFill="1" applyBorder="1" applyAlignment="1" applyProtection="1">
      <alignment horizontal="right" vertical="center"/>
    </xf>
    <xf numFmtId="4" fontId="4" fillId="0" borderId="0" xfId="1" applyNumberFormat="1" applyFont="1" applyFill="1" applyBorder="1" applyAlignment="1">
      <alignment horizontal="right"/>
    </xf>
    <xf numFmtId="166" fontId="6" fillId="0" borderId="0" xfId="2" applyNumberFormat="1" applyFont="1" applyAlignment="1">
      <alignment horizontal="left" vertical="center"/>
    </xf>
    <xf numFmtId="4" fontId="11" fillId="0" borderId="3" xfId="2" applyNumberFormat="1" applyFont="1" applyBorder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166" fontId="7" fillId="0" borderId="0" xfId="2" applyNumberFormat="1" applyFont="1" applyAlignment="1">
      <alignment horizontal="right" vertical="center"/>
    </xf>
    <xf numFmtId="166" fontId="7" fillId="0" borderId="0" xfId="2" applyNumberFormat="1" applyFont="1" applyAlignment="1">
      <alignment vertical="center"/>
    </xf>
    <xf numFmtId="4" fontId="14" fillId="0" borderId="0" xfId="0" applyNumberFormat="1" applyFont="1" applyAlignment="1">
      <alignment horizontal="right"/>
    </xf>
    <xf numFmtId="166" fontId="15" fillId="0" borderId="0" xfId="2" applyNumberFormat="1" applyFont="1" applyAlignment="1">
      <alignment vertical="center"/>
    </xf>
    <xf numFmtId="0" fontId="16" fillId="0" borderId="0" xfId="0" applyFont="1"/>
    <xf numFmtId="4" fontId="17" fillId="0" borderId="0" xfId="0" applyNumberFormat="1" applyFont="1"/>
    <xf numFmtId="4" fontId="9" fillId="0" borderId="0" xfId="1" applyNumberFormat="1" applyFont="1" applyAlignment="1">
      <alignment horizontal="right" vertical="center"/>
    </xf>
    <xf numFmtId="0" fontId="3" fillId="0" borderId="0" xfId="2" applyFont="1" applyAlignment="1">
      <alignment horizontal="center" vertical="center"/>
    </xf>
    <xf numFmtId="0" fontId="5" fillId="0" borderId="0" xfId="3" applyFont="1" applyAlignment="1">
      <alignment horizontal="center"/>
    </xf>
    <xf numFmtId="40" fontId="8" fillId="0" borderId="1" xfId="2" applyNumberFormat="1" applyFont="1" applyBorder="1" applyAlignment="1">
      <alignment horizontal="center" vertical="center" wrapText="1"/>
    </xf>
    <xf numFmtId="40" fontId="8" fillId="0" borderId="2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8 2 3 2" xfId="4" xr:uid="{0240D354-9BD8-4277-8E83-85E0EA36350C}"/>
    <cellStyle name="Normal" xfId="0" builtinId="0"/>
    <cellStyle name="Normal 6" xfId="3" xr:uid="{C4CBB733-D4A5-47F0-9146-07080EC3A8D9}"/>
    <cellStyle name="Normal 7" xfId="2" xr:uid="{89F0317E-1A75-4C3B-8187-C0C33CCFB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C64-2B1F-4743-8076-0B0C35676C5C}">
  <dimension ref="A1:I112"/>
  <sheetViews>
    <sheetView tabSelected="1" topLeftCell="A96" zoomScale="115" zoomScaleNormal="115" workbookViewId="0">
      <selection activeCell="D112" sqref="D112"/>
    </sheetView>
  </sheetViews>
  <sheetFormatPr defaultRowHeight="15" x14ac:dyDescent="0.25"/>
  <cols>
    <col min="1" max="1" width="7.140625" customWidth="1"/>
    <col min="2" max="3" width="6.28515625" customWidth="1"/>
    <col min="4" max="4" width="61.42578125" customWidth="1"/>
    <col min="5" max="5" width="33.7109375" customWidth="1"/>
  </cols>
  <sheetData>
    <row r="1" spans="1:9" ht="15.75" x14ac:dyDescent="0.25">
      <c r="A1" s="37" t="s">
        <v>64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x14ac:dyDescent="0.25">
      <c r="A6" s="37" t="s">
        <v>2</v>
      </c>
      <c r="B6" s="37"/>
      <c r="C6" s="37"/>
      <c r="D6" s="37"/>
      <c r="E6" s="39" t="s">
        <v>3</v>
      </c>
    </row>
    <row r="7" spans="1:9" x14ac:dyDescent="0.25">
      <c r="A7" s="37"/>
      <c r="B7" s="37"/>
      <c r="C7" s="37"/>
      <c r="D7" s="37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5</v>
      </c>
      <c r="C9" s="1"/>
      <c r="D9" s="1"/>
      <c r="E9" s="7"/>
    </row>
    <row r="10" spans="1:9" ht="15.75" x14ac:dyDescent="0.25">
      <c r="A10" s="1"/>
      <c r="B10" s="1"/>
      <c r="C10" s="1" t="s">
        <v>6</v>
      </c>
      <c r="D10" s="1"/>
      <c r="E10" s="8"/>
    </row>
    <row r="11" spans="1:9" ht="15.75" x14ac:dyDescent="0.25">
      <c r="A11" s="9"/>
      <c r="B11" s="9"/>
      <c r="C11" s="9"/>
      <c r="D11" s="9" t="s">
        <v>7</v>
      </c>
      <c r="E11" s="36">
        <f>144301823.63+70384781.73</f>
        <v>214686605.36000001</v>
      </c>
    </row>
    <row r="12" spans="1:9" ht="15.75" x14ac:dyDescent="0.25">
      <c r="A12" s="9"/>
      <c r="B12" s="9"/>
      <c r="C12" s="9"/>
      <c r="D12" s="9" t="s">
        <v>8</v>
      </c>
      <c r="E12" s="36">
        <v>311788213.45999998</v>
      </c>
    </row>
    <row r="13" spans="1:9" ht="15.75" x14ac:dyDescent="0.25">
      <c r="A13" s="9"/>
      <c r="B13" s="9"/>
      <c r="C13" s="9"/>
      <c r="D13" s="9" t="s">
        <v>9</v>
      </c>
      <c r="E13" s="36">
        <f>20550324.42+5238828.74+29238077+2159024</f>
        <v>57186254.160000004</v>
      </c>
    </row>
    <row r="14" spans="1:9" ht="15.75" x14ac:dyDescent="0.25">
      <c r="A14" s="9"/>
      <c r="B14" s="9"/>
      <c r="C14" s="9" t="s">
        <v>10</v>
      </c>
      <c r="D14" s="9"/>
      <c r="E14" s="11">
        <f>SUM(E11:E13)</f>
        <v>583661072.98000002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36">
        <v>99941241.420000002</v>
      </c>
    </row>
    <row r="17" spans="1:5" ht="15.75" x14ac:dyDescent="0.25">
      <c r="A17" s="9"/>
      <c r="B17" s="9"/>
      <c r="C17" s="9"/>
      <c r="D17" s="9" t="s">
        <v>13</v>
      </c>
      <c r="E17" s="36">
        <f>226367621.23+136073.82</f>
        <v>226503695.04999998</v>
      </c>
    </row>
    <row r="18" spans="1:5" ht="15.75" x14ac:dyDescent="0.25">
      <c r="A18" s="9"/>
      <c r="B18" s="9"/>
      <c r="C18" s="13"/>
      <c r="D18" s="9" t="s">
        <v>14</v>
      </c>
      <c r="E18" s="36">
        <v>2017882.06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0">SUM(E16:E18)</f>
        <v>328462818.52999997</v>
      </c>
    </row>
    <row r="20" spans="1:5" ht="15.75" x14ac:dyDescent="0.25">
      <c r="A20" s="9"/>
      <c r="B20" s="9" t="s">
        <v>16</v>
      </c>
      <c r="C20" s="9"/>
      <c r="D20" s="9"/>
      <c r="E20" s="14"/>
    </row>
    <row r="21" spans="1:5" ht="15.75" x14ac:dyDescent="0.25">
      <c r="A21" s="9"/>
      <c r="B21" s="9"/>
      <c r="C21" s="9" t="s">
        <v>17</v>
      </c>
      <c r="D21" s="9"/>
      <c r="E21" s="36">
        <v>752605064</v>
      </c>
    </row>
    <row r="22" spans="1:5" ht="15.75" x14ac:dyDescent="0.25">
      <c r="A22" s="9"/>
      <c r="B22" s="9"/>
      <c r="C22" s="9" t="s">
        <v>18</v>
      </c>
      <c r="D22" s="9"/>
      <c r="E22" s="15">
        <v>0</v>
      </c>
    </row>
    <row r="23" spans="1:5" ht="15.75" x14ac:dyDescent="0.25">
      <c r="A23" s="9"/>
      <c r="B23" s="9"/>
      <c r="C23" s="9" t="s">
        <v>19</v>
      </c>
      <c r="D23" s="9"/>
      <c r="E23" s="16"/>
    </row>
    <row r="24" spans="1:5" ht="15.75" x14ac:dyDescent="0.25">
      <c r="A24" s="9"/>
      <c r="B24" s="9"/>
      <c r="C24" s="9"/>
      <c r="D24" s="9" t="s">
        <v>20</v>
      </c>
      <c r="E24" s="36">
        <v>201031411.62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36">
        <v>40198.03</v>
      </c>
    </row>
    <row r="27" spans="1:5" ht="15.75" x14ac:dyDescent="0.25">
      <c r="A27" s="9"/>
      <c r="B27" s="9"/>
      <c r="C27" s="9"/>
      <c r="D27" s="9" t="s">
        <v>23</v>
      </c>
      <c r="E27" s="17">
        <v>0</v>
      </c>
    </row>
    <row r="28" spans="1:5" ht="15.75" x14ac:dyDescent="0.25">
      <c r="A28" s="9"/>
      <c r="B28" s="9"/>
      <c r="C28" s="9" t="s">
        <v>24</v>
      </c>
      <c r="D28" s="9"/>
      <c r="E28" s="18"/>
    </row>
    <row r="29" spans="1:5" ht="15.75" x14ac:dyDescent="0.25">
      <c r="A29" s="9"/>
      <c r="B29" s="9"/>
      <c r="C29" s="9"/>
      <c r="D29" s="9" t="s">
        <v>25</v>
      </c>
      <c r="E29" s="10">
        <v>0</v>
      </c>
    </row>
    <row r="30" spans="1:5" ht="15.75" x14ac:dyDescent="0.25">
      <c r="A30" s="9"/>
      <c r="B30" s="9"/>
      <c r="C30" s="9"/>
      <c r="D30" s="9" t="s">
        <v>26</v>
      </c>
      <c r="E30" s="36">
        <v>7617014.1200000001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14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1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1873417579.28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14"/>
    </row>
    <row r="42" spans="1:5" ht="15.75" x14ac:dyDescent="0.25">
      <c r="A42" s="9"/>
      <c r="B42" s="9"/>
      <c r="C42" s="9"/>
      <c r="D42" s="9" t="s">
        <v>37</v>
      </c>
      <c r="E42" s="36">
        <v>373427753.77999997</v>
      </c>
    </row>
    <row r="43" spans="1:5" ht="15.75" x14ac:dyDescent="0.25">
      <c r="A43" s="9"/>
      <c r="B43" s="9"/>
      <c r="C43" s="9"/>
      <c r="D43" s="9" t="s">
        <v>38</v>
      </c>
      <c r="E43" s="36">
        <f>246545553.96+22903</f>
        <v>246568456.96000001</v>
      </c>
    </row>
    <row r="44" spans="1:5" ht="15.75" x14ac:dyDescent="0.25">
      <c r="A44" s="9"/>
      <c r="B44" s="9"/>
      <c r="C44" s="9"/>
      <c r="D44" s="9" t="s">
        <v>39</v>
      </c>
      <c r="E44" s="36">
        <v>4753141.1500000004</v>
      </c>
    </row>
    <row r="45" spans="1:5" ht="15.75" x14ac:dyDescent="0.25">
      <c r="A45" s="9"/>
      <c r="B45" s="20" t="s">
        <v>40</v>
      </c>
      <c r="C45" s="9"/>
      <c r="D45" s="9"/>
      <c r="E45" s="36"/>
    </row>
    <row r="46" spans="1:5" ht="15.75" x14ac:dyDescent="0.25">
      <c r="A46" s="9"/>
      <c r="B46" s="9"/>
      <c r="C46" s="23"/>
      <c r="D46" s="9" t="s">
        <v>37</v>
      </c>
      <c r="E46" s="36">
        <f>430000+34448490.97</f>
        <v>34878490.969999999</v>
      </c>
    </row>
    <row r="47" spans="1:5" ht="15.75" x14ac:dyDescent="0.25">
      <c r="A47" s="9"/>
      <c r="B47" s="9"/>
      <c r="C47" s="9"/>
      <c r="D47" s="9" t="s">
        <v>38</v>
      </c>
      <c r="E47" s="36">
        <f>6240440.7+33651938.13</f>
        <v>39892378.830000006</v>
      </c>
    </row>
    <row r="48" spans="1:5" ht="15.75" x14ac:dyDescent="0.25">
      <c r="A48" s="9"/>
      <c r="B48" s="9"/>
      <c r="C48" s="9"/>
      <c r="D48" s="9" t="s">
        <v>39</v>
      </c>
      <c r="E48" s="36">
        <f>2549836.07+627328</f>
        <v>3177164.07</v>
      </c>
    </row>
    <row r="49" spans="1:5" ht="15.75" x14ac:dyDescent="0.25">
      <c r="A49" s="9"/>
      <c r="B49" s="20" t="s">
        <v>41</v>
      </c>
      <c r="C49" s="9"/>
      <c r="D49" s="9"/>
      <c r="E49" s="36"/>
    </row>
    <row r="50" spans="1:5" ht="15.75" x14ac:dyDescent="0.25">
      <c r="A50" s="24"/>
      <c r="B50" s="24"/>
      <c r="C50" s="24"/>
      <c r="D50" s="9" t="s">
        <v>37</v>
      </c>
      <c r="E50" s="36">
        <v>86681552.390000001</v>
      </c>
    </row>
    <row r="51" spans="1:5" ht="15.75" x14ac:dyDescent="0.25">
      <c r="A51" s="9"/>
      <c r="B51" s="9"/>
      <c r="C51" s="9"/>
      <c r="D51" s="9" t="s">
        <v>38</v>
      </c>
      <c r="E51" s="36">
        <v>26356991.699999999</v>
      </c>
    </row>
    <row r="52" spans="1:5" ht="15.75" x14ac:dyDescent="0.25">
      <c r="A52" s="9"/>
      <c r="B52" s="9"/>
      <c r="C52" s="9"/>
      <c r="D52" s="9" t="s">
        <v>39</v>
      </c>
      <c r="E52" s="36">
        <v>0</v>
      </c>
    </row>
    <row r="53" spans="1:5" ht="15.75" x14ac:dyDescent="0.25">
      <c r="A53" s="9"/>
      <c r="B53" s="20" t="s">
        <v>42</v>
      </c>
      <c r="C53" s="9"/>
      <c r="D53" s="9"/>
      <c r="E53" s="22"/>
    </row>
    <row r="54" spans="1:5" ht="15.75" x14ac:dyDescent="0.25">
      <c r="A54" s="9"/>
      <c r="B54" s="9"/>
      <c r="C54" s="9"/>
      <c r="D54" s="9" t="s">
        <v>37</v>
      </c>
      <c r="E54" s="10">
        <v>0</v>
      </c>
    </row>
    <row r="55" spans="1:5" ht="15.75" x14ac:dyDescent="0.25">
      <c r="A55" s="9"/>
      <c r="B55" s="9"/>
      <c r="C55" s="9"/>
      <c r="D55" s="9" t="s">
        <v>38</v>
      </c>
      <c r="E55" s="10">
        <v>0</v>
      </c>
    </row>
    <row r="56" spans="1:5" ht="15.75" x14ac:dyDescent="0.25">
      <c r="A56" s="9"/>
      <c r="B56" s="9"/>
      <c r="C56" s="23"/>
      <c r="D56" s="9" t="s">
        <v>39</v>
      </c>
      <c r="E56" s="10">
        <v>0</v>
      </c>
    </row>
    <row r="57" spans="1:5" ht="15.75" x14ac:dyDescent="0.25">
      <c r="A57" s="9"/>
      <c r="B57" s="20" t="s">
        <v>43</v>
      </c>
      <c r="C57" s="9"/>
      <c r="D57" s="9"/>
      <c r="E57" s="22"/>
    </row>
    <row r="58" spans="1:5" ht="15.75" x14ac:dyDescent="0.25">
      <c r="A58" s="9"/>
      <c r="B58" s="9"/>
      <c r="C58" s="9"/>
      <c r="D58" s="9" t="s">
        <v>37</v>
      </c>
      <c r="E58" s="10">
        <v>0</v>
      </c>
    </row>
    <row r="59" spans="1:5" ht="15.75" x14ac:dyDescent="0.25">
      <c r="A59" s="9"/>
      <c r="B59" s="9"/>
      <c r="C59" s="9"/>
      <c r="D59" s="9" t="s">
        <v>38</v>
      </c>
      <c r="E59" s="10">
        <v>0</v>
      </c>
    </row>
    <row r="60" spans="1:5" ht="15.75" x14ac:dyDescent="0.25">
      <c r="A60" s="9"/>
      <c r="B60" s="9"/>
      <c r="C60" s="9"/>
      <c r="D60" s="9" t="s">
        <v>39</v>
      </c>
      <c r="E60" s="25">
        <v>0</v>
      </c>
    </row>
    <row r="61" spans="1:5" ht="15.75" x14ac:dyDescent="0.25">
      <c r="A61" s="9"/>
      <c r="B61" s="20" t="s">
        <v>44</v>
      </c>
      <c r="C61" s="9"/>
      <c r="D61" s="9"/>
      <c r="E61" s="22"/>
    </row>
    <row r="62" spans="1:5" ht="15.75" x14ac:dyDescent="0.25">
      <c r="A62" s="9"/>
      <c r="B62" s="9"/>
      <c r="C62" s="9"/>
      <c r="D62" s="9" t="s">
        <v>37</v>
      </c>
      <c r="E62" s="36">
        <v>27828655.920000002</v>
      </c>
    </row>
    <row r="63" spans="1:5" ht="15.75" x14ac:dyDescent="0.25">
      <c r="A63" s="9"/>
      <c r="B63" s="20"/>
      <c r="C63" s="9"/>
      <c r="D63" s="9" t="s">
        <v>38</v>
      </c>
      <c r="E63" s="36">
        <v>12995101.529999999</v>
      </c>
    </row>
    <row r="64" spans="1:5" ht="15.75" x14ac:dyDescent="0.25">
      <c r="A64" s="9"/>
      <c r="B64" s="9"/>
      <c r="C64" s="9"/>
      <c r="D64" s="9" t="s">
        <v>39</v>
      </c>
      <c r="E64" s="10">
        <v>0</v>
      </c>
    </row>
    <row r="65" spans="1:5" ht="15.75" x14ac:dyDescent="0.25">
      <c r="A65" s="9"/>
      <c r="B65" s="20" t="s">
        <v>45</v>
      </c>
      <c r="C65" s="9"/>
      <c r="D65" s="9"/>
      <c r="E65" s="22"/>
    </row>
    <row r="66" spans="1:5" ht="15.75" x14ac:dyDescent="0.25">
      <c r="A66" s="9"/>
      <c r="B66" s="9"/>
      <c r="C66" s="9"/>
      <c r="D66" s="9" t="s">
        <v>37</v>
      </c>
      <c r="E66" s="36">
        <v>104902106.17</v>
      </c>
    </row>
    <row r="67" spans="1:5" ht="15.75" x14ac:dyDescent="0.25">
      <c r="A67" s="9"/>
      <c r="B67" s="9"/>
      <c r="C67" s="9"/>
      <c r="D67" s="9" t="s">
        <v>38</v>
      </c>
      <c r="E67" s="36">
        <v>72583648.549999997</v>
      </c>
    </row>
    <row r="68" spans="1:5" ht="15.75" x14ac:dyDescent="0.25">
      <c r="A68" s="9"/>
      <c r="B68" s="9"/>
      <c r="C68" s="9"/>
      <c r="D68" s="9" t="s">
        <v>39</v>
      </c>
      <c r="E68" s="36">
        <v>1360200</v>
      </c>
    </row>
    <row r="69" spans="1:5" ht="15.75" x14ac:dyDescent="0.25">
      <c r="A69" s="9"/>
      <c r="B69" s="20" t="s">
        <v>46</v>
      </c>
      <c r="C69" s="9"/>
      <c r="D69" s="9"/>
      <c r="E69" s="14"/>
    </row>
    <row r="70" spans="1:5" ht="15.75" x14ac:dyDescent="0.25">
      <c r="A70" s="9"/>
      <c r="B70" s="9"/>
      <c r="C70" s="9"/>
      <c r="D70" s="9" t="s">
        <v>37</v>
      </c>
      <c r="E70" s="26">
        <v>0</v>
      </c>
    </row>
    <row r="71" spans="1:5" ht="15.75" x14ac:dyDescent="0.25">
      <c r="A71" s="9"/>
      <c r="B71" s="9"/>
      <c r="C71" s="9"/>
      <c r="D71" s="9" t="s">
        <v>38</v>
      </c>
      <c r="E71" s="26">
        <v>0</v>
      </c>
    </row>
    <row r="72" spans="1:5" ht="15.75" x14ac:dyDescent="0.25">
      <c r="A72" s="9"/>
      <c r="B72" s="9"/>
      <c r="C72" s="9"/>
      <c r="D72" s="9" t="s">
        <v>39</v>
      </c>
      <c r="E72" s="26">
        <v>0</v>
      </c>
    </row>
    <row r="73" spans="1:5" ht="15.75" x14ac:dyDescent="0.25">
      <c r="A73" s="9"/>
      <c r="B73" s="20" t="s">
        <v>47</v>
      </c>
      <c r="C73" s="9"/>
      <c r="D73" s="9"/>
      <c r="E73" s="14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10">
        <v>0</v>
      </c>
    </row>
    <row r="76" spans="1:5" ht="15.75" x14ac:dyDescent="0.25">
      <c r="A76" s="9"/>
      <c r="B76" s="9"/>
      <c r="C76" s="9"/>
      <c r="D76" s="9" t="s">
        <v>50</v>
      </c>
      <c r="E76" s="10">
        <v>0</v>
      </c>
    </row>
    <row r="77" spans="1:5" ht="15.75" x14ac:dyDescent="0.25">
      <c r="A77" s="9"/>
      <c r="B77" s="9"/>
      <c r="C77" s="27" t="s">
        <v>51</v>
      </c>
      <c r="D77" s="9"/>
      <c r="E77" s="19"/>
    </row>
    <row r="78" spans="1:5" ht="15.75" x14ac:dyDescent="0.25">
      <c r="A78" s="9"/>
      <c r="B78" s="9"/>
      <c r="C78" s="9"/>
      <c r="D78" s="9" t="s">
        <v>52</v>
      </c>
      <c r="E78" s="10">
        <v>0</v>
      </c>
    </row>
    <row r="79" spans="1:5" ht="15.75" x14ac:dyDescent="0.25">
      <c r="A79" s="9"/>
      <c r="B79" s="9"/>
      <c r="C79" s="9"/>
      <c r="D79" s="9" t="s">
        <v>53</v>
      </c>
      <c r="E79" s="22">
        <v>0</v>
      </c>
    </row>
    <row r="80" spans="1:5" ht="15.75" x14ac:dyDescent="0.25">
      <c r="A80" s="9"/>
      <c r="B80" s="9"/>
      <c r="C80" s="9" t="s">
        <v>54</v>
      </c>
      <c r="D80" s="9"/>
      <c r="E80" s="16"/>
    </row>
    <row r="81" spans="1:9" ht="15.75" x14ac:dyDescent="0.25">
      <c r="A81" s="9"/>
      <c r="B81" s="9"/>
      <c r="C81" s="9"/>
      <c r="D81" s="27" t="s">
        <v>52</v>
      </c>
      <c r="E81" s="15">
        <v>0</v>
      </c>
    </row>
    <row r="82" spans="1:9" ht="15.75" x14ac:dyDescent="0.25">
      <c r="A82" s="9"/>
      <c r="B82" s="9"/>
      <c r="C82" s="9"/>
      <c r="D82" s="27" t="s">
        <v>53</v>
      </c>
      <c r="E82" s="22">
        <v>0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21">
        <v>0</v>
      </c>
    </row>
    <row r="88" spans="1:9" ht="15.75" x14ac:dyDescent="0.25">
      <c r="A88" s="9"/>
      <c r="B88" s="9"/>
      <c r="C88" s="9"/>
      <c r="D88" s="9" t="s">
        <v>53</v>
      </c>
      <c r="E88" s="17">
        <v>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22">
        <v>0</v>
      </c>
    </row>
    <row r="91" spans="1:9" ht="15.75" x14ac:dyDescent="0.25">
      <c r="A91" s="9"/>
      <c r="B91" s="9"/>
      <c r="C91" s="9"/>
      <c r="D91" s="9" t="s">
        <v>52</v>
      </c>
      <c r="E91" s="10">
        <v>0</v>
      </c>
    </row>
    <row r="92" spans="1:9" ht="15.75" x14ac:dyDescent="0.25">
      <c r="A92" s="9"/>
      <c r="B92" s="9"/>
      <c r="C92" s="9"/>
      <c r="D92" s="9" t="s">
        <v>53</v>
      </c>
      <c r="E92" s="17">
        <v>0</v>
      </c>
    </row>
    <row r="93" spans="1:9" ht="15.75" x14ac:dyDescent="0.25">
      <c r="A93" s="20" t="s">
        <v>59</v>
      </c>
      <c r="D93" s="9"/>
      <c r="E93" s="28">
        <f>SUM(E41:E92)</f>
        <v>1035405642.02</v>
      </c>
    </row>
    <row r="94" spans="1:9" ht="15.75" x14ac:dyDescent="0.25">
      <c r="A94" s="20" t="s">
        <v>60</v>
      </c>
      <c r="B94" s="9"/>
      <c r="C94" s="20"/>
      <c r="D94" s="27"/>
      <c r="E94" s="17"/>
    </row>
    <row r="95" spans="1:9" ht="15.75" x14ac:dyDescent="0.25">
      <c r="A95" s="9"/>
      <c r="B95" s="20" t="s">
        <v>36</v>
      </c>
      <c r="C95" s="9"/>
      <c r="D95" s="9"/>
      <c r="E95" s="29"/>
      <c r="H95" s="30"/>
      <c r="I95" s="31"/>
    </row>
    <row r="96" spans="1:9" ht="15.75" x14ac:dyDescent="0.25">
      <c r="A96" s="9"/>
      <c r="B96" s="9"/>
      <c r="C96" s="9"/>
      <c r="D96" s="9" t="s">
        <v>39</v>
      </c>
      <c r="E96" s="36">
        <v>2050235.98</v>
      </c>
      <c r="F96" s="30"/>
      <c r="G96" s="9"/>
      <c r="I96" s="31"/>
    </row>
    <row r="97" spans="1:9" ht="15.75" x14ac:dyDescent="0.25">
      <c r="A97" s="9"/>
      <c r="B97" s="20" t="s">
        <v>40</v>
      </c>
      <c r="C97" s="9"/>
      <c r="D97" s="9"/>
      <c r="E97" s="17"/>
      <c r="F97" s="30"/>
      <c r="G97" s="9"/>
      <c r="H97" s="30"/>
      <c r="I97" s="31"/>
    </row>
    <row r="98" spans="1:9" ht="15.75" x14ac:dyDescent="0.25">
      <c r="B98" s="9"/>
      <c r="C98" s="9"/>
      <c r="D98" s="9" t="s">
        <v>39</v>
      </c>
      <c r="E98" s="10">
        <v>0</v>
      </c>
    </row>
    <row r="99" spans="1:9" ht="15.75" x14ac:dyDescent="0.25">
      <c r="B99" s="20" t="s">
        <v>41</v>
      </c>
      <c r="C99" s="9"/>
      <c r="D99" s="9"/>
      <c r="E99" s="14"/>
    </row>
    <row r="100" spans="1:9" ht="15.75" x14ac:dyDescent="0.25">
      <c r="B100" s="9"/>
      <c r="C100" s="9"/>
      <c r="D100" s="9" t="s">
        <v>39</v>
      </c>
      <c r="E100" s="36">
        <v>736385.63</v>
      </c>
    </row>
    <row r="101" spans="1:9" ht="15.75" x14ac:dyDescent="0.25">
      <c r="B101" s="20" t="s">
        <v>42</v>
      </c>
      <c r="C101" s="9"/>
      <c r="D101" s="9"/>
      <c r="E101" s="14"/>
    </row>
    <row r="102" spans="1:9" ht="15.75" x14ac:dyDescent="0.25">
      <c r="B102" s="9"/>
      <c r="C102" s="23"/>
      <c r="D102" s="9" t="s">
        <v>39</v>
      </c>
      <c r="E102" s="15">
        <v>0</v>
      </c>
    </row>
    <row r="103" spans="1:9" ht="15.75" x14ac:dyDescent="0.25">
      <c r="B103" s="20" t="s">
        <v>43</v>
      </c>
      <c r="C103" s="9"/>
      <c r="D103" s="9"/>
      <c r="E103" s="14"/>
    </row>
    <row r="104" spans="1:9" ht="15.75" x14ac:dyDescent="0.25">
      <c r="B104" s="9"/>
      <c r="C104" s="9"/>
      <c r="D104" s="9" t="s">
        <v>39</v>
      </c>
      <c r="E104" s="15">
        <v>0</v>
      </c>
    </row>
    <row r="105" spans="1:9" ht="15.75" x14ac:dyDescent="0.25">
      <c r="B105" s="20" t="s">
        <v>44</v>
      </c>
      <c r="C105" s="9"/>
      <c r="D105" s="9"/>
      <c r="E105" s="14"/>
    </row>
    <row r="106" spans="1:9" ht="15.75" x14ac:dyDescent="0.25">
      <c r="B106" s="9"/>
      <c r="C106" s="9"/>
      <c r="D106" s="9" t="s">
        <v>39</v>
      </c>
      <c r="E106" s="10">
        <v>0</v>
      </c>
    </row>
    <row r="107" spans="1:9" ht="15.75" x14ac:dyDescent="0.25">
      <c r="B107" s="20" t="s">
        <v>45</v>
      </c>
      <c r="C107" s="9"/>
      <c r="D107" s="9"/>
      <c r="E107" s="14"/>
    </row>
    <row r="108" spans="1:9" ht="15.75" x14ac:dyDescent="0.25">
      <c r="B108" s="9"/>
      <c r="C108" s="9"/>
      <c r="D108" s="9" t="s">
        <v>39</v>
      </c>
      <c r="E108" s="36">
        <v>17990</v>
      </c>
    </row>
    <row r="109" spans="1:9" ht="15.75" x14ac:dyDescent="0.25">
      <c r="A109" s="20"/>
      <c r="B109" s="20" t="s">
        <v>61</v>
      </c>
      <c r="C109" s="9"/>
      <c r="D109" s="9"/>
      <c r="E109" s="14"/>
    </row>
    <row r="110" spans="1:9" ht="15.75" x14ac:dyDescent="0.25">
      <c r="B110" s="9"/>
      <c r="C110" s="9"/>
      <c r="D110" s="9" t="s">
        <v>39</v>
      </c>
      <c r="E110" s="36">
        <f>1270950.03+88139900.12+548690+25304747.72+6273230.66+725492</f>
        <v>122263010.53</v>
      </c>
    </row>
    <row r="111" spans="1:9" ht="15.75" x14ac:dyDescent="0.25">
      <c r="A111" s="20" t="s">
        <v>62</v>
      </c>
      <c r="E111" s="32">
        <f>SUM(E95:E110)</f>
        <v>125067622.14</v>
      </c>
    </row>
    <row r="112" spans="1:9" ht="21" x14ac:dyDescent="0.35">
      <c r="A112" s="33" t="s">
        <v>63</v>
      </c>
      <c r="B112" s="34"/>
      <c r="C112" s="34"/>
      <c r="D112" s="34"/>
      <c r="E112" s="35">
        <f>SUM(E93,E111)</f>
        <v>1160473264.1600001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7E9C-EF31-46E4-8D92-B970FAB7D1C8}">
  <dimension ref="A1:I112"/>
  <sheetViews>
    <sheetView zoomScale="115" zoomScaleNormal="115" workbookViewId="0">
      <selection activeCell="D12" sqref="D12"/>
    </sheetView>
  </sheetViews>
  <sheetFormatPr defaultRowHeight="15" x14ac:dyDescent="0.25"/>
  <cols>
    <col min="1" max="1" width="7.140625" customWidth="1"/>
    <col min="2" max="3" width="6.28515625" customWidth="1"/>
    <col min="4" max="4" width="61.42578125" customWidth="1"/>
    <col min="5" max="5" width="33.7109375" customWidth="1"/>
  </cols>
  <sheetData>
    <row r="1" spans="1:9" ht="15.75" x14ac:dyDescent="0.25">
      <c r="A1" s="37" t="s">
        <v>65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x14ac:dyDescent="0.25">
      <c r="A6" s="37" t="s">
        <v>2</v>
      </c>
      <c r="B6" s="37"/>
      <c r="C6" s="37"/>
      <c r="D6" s="37"/>
      <c r="E6" s="39" t="s">
        <v>3</v>
      </c>
    </row>
    <row r="7" spans="1:9" x14ac:dyDescent="0.25">
      <c r="A7" s="37"/>
      <c r="B7" s="37"/>
      <c r="C7" s="37"/>
      <c r="D7" s="37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5</v>
      </c>
      <c r="C9" s="1"/>
      <c r="D9" s="1"/>
      <c r="E9" s="7"/>
    </row>
    <row r="10" spans="1:9" ht="15.75" x14ac:dyDescent="0.25">
      <c r="A10" s="1"/>
      <c r="B10" s="1"/>
      <c r="C10" s="1" t="s">
        <v>6</v>
      </c>
      <c r="D10" s="1"/>
      <c r="E10" s="8"/>
    </row>
    <row r="11" spans="1:9" ht="15.75" x14ac:dyDescent="0.25">
      <c r="A11" s="9"/>
      <c r="B11" s="9"/>
      <c r="C11" s="9"/>
      <c r="D11" s="9" t="s">
        <v>7</v>
      </c>
      <c r="E11" s="10">
        <v>2320136.64</v>
      </c>
    </row>
    <row r="12" spans="1:9" ht="15.75" x14ac:dyDescent="0.25">
      <c r="A12" s="9"/>
      <c r="B12" s="9"/>
      <c r="C12" s="9"/>
      <c r="D12" s="9" t="s">
        <v>8</v>
      </c>
      <c r="E12" s="10">
        <v>17145278.109999999</v>
      </c>
    </row>
    <row r="13" spans="1:9" ht="15.75" x14ac:dyDescent="0.25">
      <c r="A13" s="9"/>
      <c r="B13" s="9"/>
      <c r="C13" s="9"/>
      <c r="D13" s="9" t="s">
        <v>9</v>
      </c>
      <c r="E13" s="10">
        <v>4601389.7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24066804.449999999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10">
        <f xml:space="preserve"> (8706330.33+2551036.26+3234315)</f>
        <v>14491681.59</v>
      </c>
      <c r="G16" s="10"/>
    </row>
    <row r="17" spans="1:5" ht="15.75" x14ac:dyDescent="0.25">
      <c r="A17" s="9"/>
      <c r="B17" s="9"/>
      <c r="C17" s="9"/>
      <c r="D17" s="9" t="s">
        <v>13</v>
      </c>
      <c r="E17" s="10">
        <v>19354934.59</v>
      </c>
    </row>
    <row r="18" spans="1:5" ht="15.75" x14ac:dyDescent="0.25">
      <c r="A18" s="9"/>
      <c r="B18" s="9"/>
      <c r="C18" s="13"/>
      <c r="D18" s="9" t="s">
        <v>14</v>
      </c>
      <c r="E18" s="10">
        <v>463269.12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34309885.299999997</v>
      </c>
    </row>
    <row r="20" spans="1:5" ht="15.75" x14ac:dyDescent="0.25">
      <c r="A20" s="9"/>
      <c r="B20" s="9" t="s">
        <v>16</v>
      </c>
      <c r="C20" s="9"/>
      <c r="D20" s="9"/>
      <c r="E20" s="14"/>
    </row>
    <row r="21" spans="1:5" ht="15.75" x14ac:dyDescent="0.25">
      <c r="A21" s="9"/>
      <c r="B21" s="9"/>
      <c r="C21" s="9" t="s">
        <v>17</v>
      </c>
      <c r="D21" s="9"/>
      <c r="E21" s="10">
        <v>901236782</v>
      </c>
    </row>
    <row r="22" spans="1:5" ht="15.75" x14ac:dyDescent="0.25">
      <c r="A22" s="9"/>
      <c r="B22" s="9"/>
      <c r="C22" s="9" t="s">
        <v>18</v>
      </c>
      <c r="D22" s="9"/>
      <c r="E22" s="15">
        <v>564868.72</v>
      </c>
    </row>
    <row r="23" spans="1:5" ht="15.75" x14ac:dyDescent="0.25">
      <c r="A23" s="9"/>
      <c r="B23" s="9"/>
      <c r="C23" s="9" t="s">
        <v>19</v>
      </c>
      <c r="D23" s="9"/>
      <c r="E23" s="16"/>
    </row>
    <row r="24" spans="1:5" ht="15.75" x14ac:dyDescent="0.25">
      <c r="A24" s="9"/>
      <c r="B24" s="9"/>
      <c r="C24" s="9"/>
      <c r="D24" s="9" t="s">
        <v>20</v>
      </c>
      <c r="E24" s="1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17">
        <v>0</v>
      </c>
    </row>
    <row r="27" spans="1:5" ht="15.75" x14ac:dyDescent="0.25">
      <c r="A27" s="9"/>
      <c r="B27" s="9"/>
      <c r="C27" s="9"/>
      <c r="D27" s="9" t="s">
        <v>23</v>
      </c>
      <c r="E27" s="17">
        <v>0</v>
      </c>
    </row>
    <row r="28" spans="1:5" ht="15.75" x14ac:dyDescent="0.25">
      <c r="A28" s="9"/>
      <c r="B28" s="9"/>
      <c r="C28" s="9" t="s">
        <v>24</v>
      </c>
      <c r="D28" s="9"/>
      <c r="E28" s="18"/>
    </row>
    <row r="29" spans="1:5" ht="15.75" x14ac:dyDescent="0.25">
      <c r="A29" s="9"/>
      <c r="B29" s="9"/>
      <c r="C29" s="9"/>
      <c r="D29" s="9" t="s">
        <v>25</v>
      </c>
      <c r="E29" s="10">
        <v>0</v>
      </c>
    </row>
    <row r="30" spans="1:5" ht="15.75" x14ac:dyDescent="0.25">
      <c r="A30" s="9"/>
      <c r="B30" s="9"/>
      <c r="C30" s="9"/>
      <c r="D30" s="9" t="s">
        <v>26</v>
      </c>
      <c r="E30" s="19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14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1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960178340.47000003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14"/>
    </row>
    <row r="42" spans="1:5" ht="15.75" x14ac:dyDescent="0.25">
      <c r="A42" s="9"/>
      <c r="B42" s="9"/>
      <c r="C42" s="9"/>
      <c r="D42" s="9" t="s">
        <v>37</v>
      </c>
      <c r="E42" s="10">
        <v>168234928.86000001</v>
      </c>
    </row>
    <row r="43" spans="1:5" ht="15.75" x14ac:dyDescent="0.25">
      <c r="A43" s="9"/>
      <c r="B43" s="9"/>
      <c r="C43" s="9"/>
      <c r="D43" s="9" t="s">
        <v>38</v>
      </c>
      <c r="E43" s="10">
        <v>129463206.98</v>
      </c>
    </row>
    <row r="44" spans="1:5" ht="15.75" x14ac:dyDescent="0.25">
      <c r="A44" s="9"/>
      <c r="B44" s="9"/>
      <c r="C44" s="9"/>
      <c r="D44" s="9" t="s">
        <v>39</v>
      </c>
      <c r="E44" s="10">
        <v>20835658.84</v>
      </c>
    </row>
    <row r="45" spans="1:5" ht="15.75" x14ac:dyDescent="0.25">
      <c r="A45" s="9"/>
      <c r="B45" s="20" t="s">
        <v>40</v>
      </c>
      <c r="C45" s="9"/>
      <c r="D45" s="9"/>
      <c r="E45" s="22"/>
    </row>
    <row r="46" spans="1:5" ht="15.75" x14ac:dyDescent="0.25">
      <c r="A46" s="9"/>
      <c r="B46" s="9"/>
      <c r="C46" s="23"/>
      <c r="D46" s="9" t="s">
        <v>37</v>
      </c>
      <c r="E46" s="10">
        <v>394215</v>
      </c>
    </row>
    <row r="47" spans="1:5" ht="15.75" x14ac:dyDescent="0.25">
      <c r="A47" s="9"/>
      <c r="B47" s="9"/>
      <c r="C47" s="9"/>
      <c r="D47" s="9" t="s">
        <v>38</v>
      </c>
      <c r="E47" s="10">
        <v>24074586.030000001</v>
      </c>
    </row>
    <row r="48" spans="1:5" ht="15.75" x14ac:dyDescent="0.25">
      <c r="A48" s="9"/>
      <c r="B48" s="9"/>
      <c r="C48" s="9"/>
      <c r="D48" s="9" t="s">
        <v>39</v>
      </c>
      <c r="E48" s="10">
        <v>0</v>
      </c>
    </row>
    <row r="49" spans="1:5" ht="15.75" x14ac:dyDescent="0.25">
      <c r="A49" s="9"/>
      <c r="B49" s="20" t="s">
        <v>41</v>
      </c>
      <c r="C49" s="9"/>
      <c r="D49" s="9"/>
      <c r="E49" s="10"/>
    </row>
    <row r="50" spans="1:5" ht="15.75" x14ac:dyDescent="0.25">
      <c r="A50" s="24"/>
      <c r="B50" s="24"/>
      <c r="C50" s="24"/>
      <c r="D50" s="9" t="s">
        <v>37</v>
      </c>
      <c r="E50" s="10">
        <v>40251725.549999997</v>
      </c>
    </row>
    <row r="51" spans="1:5" ht="15.75" x14ac:dyDescent="0.25">
      <c r="A51" s="9"/>
      <c r="B51" s="9"/>
      <c r="C51" s="9"/>
      <c r="D51" s="9" t="s">
        <v>38</v>
      </c>
      <c r="E51" s="10">
        <v>16380069.060000001</v>
      </c>
    </row>
    <row r="52" spans="1:5" ht="15.75" x14ac:dyDescent="0.25">
      <c r="A52" s="9"/>
      <c r="B52" s="9"/>
      <c r="C52" s="9"/>
      <c r="D52" s="9" t="s">
        <v>39</v>
      </c>
      <c r="E52" s="10">
        <v>123100</v>
      </c>
    </row>
    <row r="53" spans="1:5" ht="15.75" x14ac:dyDescent="0.25">
      <c r="A53" s="9"/>
      <c r="B53" s="20" t="s">
        <v>42</v>
      </c>
      <c r="C53" s="9"/>
      <c r="D53" s="9"/>
      <c r="E53" s="22"/>
    </row>
    <row r="54" spans="1:5" ht="15.75" x14ac:dyDescent="0.25">
      <c r="A54" s="9"/>
      <c r="B54" s="9"/>
      <c r="C54" s="9"/>
      <c r="D54" s="9" t="s">
        <v>37</v>
      </c>
      <c r="E54" s="10">
        <v>0</v>
      </c>
    </row>
    <row r="55" spans="1:5" ht="15.75" x14ac:dyDescent="0.25">
      <c r="A55" s="9"/>
      <c r="B55" s="9"/>
      <c r="C55" s="9"/>
      <c r="D55" s="9" t="s">
        <v>38</v>
      </c>
      <c r="E55" s="10">
        <v>0</v>
      </c>
    </row>
    <row r="56" spans="1:5" ht="15.75" x14ac:dyDescent="0.25">
      <c r="A56" s="9"/>
      <c r="B56" s="9"/>
      <c r="C56" s="23"/>
      <c r="D56" s="9" t="s">
        <v>39</v>
      </c>
      <c r="E56" s="10">
        <v>0</v>
      </c>
    </row>
    <row r="57" spans="1:5" ht="15.75" x14ac:dyDescent="0.25">
      <c r="A57" s="9"/>
      <c r="B57" s="20" t="s">
        <v>43</v>
      </c>
      <c r="C57" s="9"/>
      <c r="D57" s="9"/>
      <c r="E57" s="22"/>
    </row>
    <row r="58" spans="1:5" ht="15.75" x14ac:dyDescent="0.25">
      <c r="A58" s="9"/>
      <c r="B58" s="9"/>
      <c r="C58" s="9"/>
      <c r="D58" s="9" t="s">
        <v>37</v>
      </c>
      <c r="E58" s="10">
        <v>0</v>
      </c>
    </row>
    <row r="59" spans="1:5" ht="15.75" x14ac:dyDescent="0.25">
      <c r="A59" s="9"/>
      <c r="B59" s="9"/>
      <c r="C59" s="9"/>
      <c r="D59" s="9" t="s">
        <v>38</v>
      </c>
      <c r="E59" s="10">
        <v>0</v>
      </c>
    </row>
    <row r="60" spans="1:5" ht="15.75" x14ac:dyDescent="0.25">
      <c r="A60" s="9"/>
      <c r="B60" s="9"/>
      <c r="C60" s="9"/>
      <c r="D60" s="9" t="s">
        <v>39</v>
      </c>
      <c r="E60" s="25">
        <v>0</v>
      </c>
    </row>
    <row r="61" spans="1:5" ht="15.75" x14ac:dyDescent="0.25">
      <c r="A61" s="9"/>
      <c r="B61" s="20" t="s">
        <v>44</v>
      </c>
      <c r="C61" s="9"/>
      <c r="D61" s="9"/>
      <c r="E61" s="22"/>
    </row>
    <row r="62" spans="1:5" ht="15.75" x14ac:dyDescent="0.25">
      <c r="A62" s="9"/>
      <c r="B62" s="9"/>
      <c r="C62" s="9"/>
      <c r="D62" s="9" t="s">
        <v>37</v>
      </c>
      <c r="E62" s="10">
        <v>11144850.09</v>
      </c>
    </row>
    <row r="63" spans="1:5" ht="15.75" x14ac:dyDescent="0.25">
      <c r="A63" s="9"/>
      <c r="B63" s="20"/>
      <c r="C63" s="9"/>
      <c r="D63" s="9" t="s">
        <v>38</v>
      </c>
      <c r="E63" s="10">
        <v>24932565.16</v>
      </c>
    </row>
    <row r="64" spans="1:5" ht="15.75" x14ac:dyDescent="0.25">
      <c r="A64" s="9"/>
      <c r="B64" s="9"/>
      <c r="C64" s="9"/>
      <c r="D64" s="9" t="s">
        <v>39</v>
      </c>
      <c r="E64" s="10">
        <v>651060</v>
      </c>
    </row>
    <row r="65" spans="1:5" ht="15.75" x14ac:dyDescent="0.25">
      <c r="A65" s="9"/>
      <c r="B65" s="20" t="s">
        <v>45</v>
      </c>
      <c r="C65" s="9"/>
      <c r="D65" s="9"/>
      <c r="E65" s="22"/>
    </row>
    <row r="66" spans="1:5" ht="15.75" x14ac:dyDescent="0.25">
      <c r="A66" s="9"/>
      <c r="B66" s="9"/>
      <c r="C66" s="9"/>
      <c r="D66" s="9" t="s">
        <v>37</v>
      </c>
      <c r="E66" s="10">
        <v>54678044.049999997</v>
      </c>
    </row>
    <row r="67" spans="1:5" ht="15.75" x14ac:dyDescent="0.25">
      <c r="A67" s="9"/>
      <c r="B67" s="9"/>
      <c r="C67" s="9"/>
      <c r="D67" s="9" t="s">
        <v>38</v>
      </c>
      <c r="E67" s="10">
        <v>42696448.659999996</v>
      </c>
    </row>
    <row r="68" spans="1:5" ht="15.75" x14ac:dyDescent="0.25">
      <c r="A68" s="9"/>
      <c r="B68" s="9"/>
      <c r="C68" s="9"/>
      <c r="D68" s="9" t="s">
        <v>39</v>
      </c>
      <c r="E68" s="10">
        <v>2717706.62</v>
      </c>
    </row>
    <row r="69" spans="1:5" ht="15.75" x14ac:dyDescent="0.25">
      <c r="A69" s="9"/>
      <c r="B69" s="20" t="s">
        <v>46</v>
      </c>
      <c r="C69" s="9"/>
      <c r="D69" s="9"/>
      <c r="E69" s="14"/>
    </row>
    <row r="70" spans="1:5" ht="15.75" x14ac:dyDescent="0.25">
      <c r="A70" s="9"/>
      <c r="B70" s="9"/>
      <c r="C70" s="9"/>
      <c r="D70" s="9" t="s">
        <v>37</v>
      </c>
      <c r="E70" s="26">
        <v>0</v>
      </c>
    </row>
    <row r="71" spans="1:5" ht="15.75" x14ac:dyDescent="0.25">
      <c r="A71" s="9"/>
      <c r="B71" s="9"/>
      <c r="C71" s="9"/>
      <c r="D71" s="9" t="s">
        <v>38</v>
      </c>
      <c r="E71" s="26">
        <v>0</v>
      </c>
    </row>
    <row r="72" spans="1:5" ht="15.75" x14ac:dyDescent="0.25">
      <c r="A72" s="9"/>
      <c r="B72" s="9"/>
      <c r="C72" s="9"/>
      <c r="D72" s="9" t="s">
        <v>39</v>
      </c>
      <c r="E72" s="26">
        <v>0</v>
      </c>
    </row>
    <row r="73" spans="1:5" ht="15.75" x14ac:dyDescent="0.25">
      <c r="A73" s="9"/>
      <c r="B73" s="20" t="s">
        <v>47</v>
      </c>
      <c r="C73" s="9"/>
      <c r="D73" s="9"/>
      <c r="E73" s="14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10">
        <v>0</v>
      </c>
    </row>
    <row r="76" spans="1:5" ht="15.75" x14ac:dyDescent="0.25">
      <c r="A76" s="9"/>
      <c r="B76" s="9"/>
      <c r="C76" s="9"/>
      <c r="D76" s="9" t="s">
        <v>50</v>
      </c>
      <c r="E76" s="10">
        <v>0</v>
      </c>
    </row>
    <row r="77" spans="1:5" ht="15.75" x14ac:dyDescent="0.25">
      <c r="A77" s="9"/>
      <c r="B77" s="9"/>
      <c r="C77" s="27" t="s">
        <v>51</v>
      </c>
      <c r="D77" s="9"/>
      <c r="E77" s="19"/>
    </row>
    <row r="78" spans="1:5" ht="15.75" x14ac:dyDescent="0.25">
      <c r="A78" s="9"/>
      <c r="B78" s="9"/>
      <c r="C78" s="9"/>
      <c r="D78" s="9" t="s">
        <v>52</v>
      </c>
      <c r="E78" s="10">
        <v>24908560.140000001</v>
      </c>
    </row>
    <row r="79" spans="1:5" ht="15.75" x14ac:dyDescent="0.25">
      <c r="A79" s="9"/>
      <c r="B79" s="9"/>
      <c r="C79" s="9"/>
      <c r="D79" s="9" t="s">
        <v>53</v>
      </c>
      <c r="E79" s="22">
        <v>1524527.51</v>
      </c>
    </row>
    <row r="80" spans="1:5" ht="15.75" x14ac:dyDescent="0.25">
      <c r="A80" s="9"/>
      <c r="B80" s="9"/>
      <c r="C80" s="9" t="s">
        <v>54</v>
      </c>
      <c r="D80" s="9"/>
      <c r="E80" s="16"/>
    </row>
    <row r="81" spans="1:9" ht="15.75" x14ac:dyDescent="0.25">
      <c r="A81" s="9"/>
      <c r="B81" s="9"/>
      <c r="C81" s="9"/>
      <c r="D81" s="27" t="s">
        <v>52</v>
      </c>
      <c r="E81" s="15">
        <v>1627410.59</v>
      </c>
    </row>
    <row r="82" spans="1:9" ht="15.75" x14ac:dyDescent="0.25">
      <c r="A82" s="9"/>
      <c r="B82" s="9"/>
      <c r="C82" s="9"/>
      <c r="D82" s="27" t="s">
        <v>53</v>
      </c>
      <c r="E82" s="22">
        <v>15184625.18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21">
        <v>6635015.8899999997</v>
      </c>
    </row>
    <row r="88" spans="1:9" ht="15.75" x14ac:dyDescent="0.25">
      <c r="A88" s="9"/>
      <c r="B88" s="9"/>
      <c r="C88" s="9"/>
      <c r="D88" s="9" t="s">
        <v>53</v>
      </c>
      <c r="E88" s="17">
        <v>79950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22">
        <v>0</v>
      </c>
    </row>
    <row r="91" spans="1:9" ht="15.75" x14ac:dyDescent="0.25">
      <c r="A91" s="9"/>
      <c r="B91" s="9"/>
      <c r="C91" s="9"/>
      <c r="D91" s="9" t="s">
        <v>52</v>
      </c>
      <c r="E91" s="10">
        <v>0</v>
      </c>
    </row>
    <row r="92" spans="1:9" ht="15.75" x14ac:dyDescent="0.25">
      <c r="A92" s="9"/>
      <c r="B92" s="9"/>
      <c r="C92" s="9"/>
      <c r="D92" s="9" t="s">
        <v>53</v>
      </c>
      <c r="E92" s="17">
        <v>0</v>
      </c>
    </row>
    <row r="93" spans="1:9" ht="15.75" x14ac:dyDescent="0.25">
      <c r="A93" s="20" t="s">
        <v>59</v>
      </c>
      <c r="D93" s="9"/>
      <c r="E93" s="28">
        <f>SUM(E41:E92)</f>
        <v>586538254.21000004</v>
      </c>
    </row>
    <row r="94" spans="1:9" ht="15.75" x14ac:dyDescent="0.25">
      <c r="A94" s="20" t="s">
        <v>60</v>
      </c>
      <c r="B94" s="9"/>
      <c r="C94" s="20"/>
      <c r="D94" s="27"/>
      <c r="E94" s="17"/>
    </row>
    <row r="95" spans="1:9" ht="15.75" x14ac:dyDescent="0.25">
      <c r="A95" s="9"/>
      <c r="B95" s="20" t="s">
        <v>36</v>
      </c>
      <c r="C95" s="9"/>
      <c r="D95" s="9"/>
      <c r="E95" s="29"/>
      <c r="H95" s="30"/>
      <c r="I95" s="31"/>
    </row>
    <row r="96" spans="1:9" ht="15.75" x14ac:dyDescent="0.25">
      <c r="A96" s="9"/>
      <c r="B96" s="9"/>
      <c r="C96" s="9"/>
      <c r="D96" s="9" t="s">
        <v>39</v>
      </c>
      <c r="E96" s="10">
        <v>13827607.02</v>
      </c>
      <c r="F96" s="30"/>
      <c r="G96" s="9"/>
      <c r="I96" s="31"/>
    </row>
    <row r="97" spans="1:9" ht="15.75" x14ac:dyDescent="0.25">
      <c r="A97" s="9"/>
      <c r="B97" s="20" t="s">
        <v>40</v>
      </c>
      <c r="C97" s="9"/>
      <c r="D97" s="9"/>
      <c r="E97" s="17"/>
      <c r="F97" s="30"/>
      <c r="G97" s="9"/>
      <c r="H97" s="30"/>
      <c r="I97" s="31"/>
    </row>
    <row r="98" spans="1:9" ht="15.75" x14ac:dyDescent="0.25">
      <c r="B98" s="9"/>
      <c r="C98" s="9"/>
      <c r="D98" s="9" t="s">
        <v>39</v>
      </c>
      <c r="E98" s="10">
        <v>0</v>
      </c>
    </row>
    <row r="99" spans="1:9" ht="15.75" x14ac:dyDescent="0.25">
      <c r="B99" s="20" t="s">
        <v>41</v>
      </c>
      <c r="C99" s="9"/>
      <c r="D99" s="9"/>
      <c r="E99" s="14"/>
    </row>
    <row r="100" spans="1:9" ht="15.75" x14ac:dyDescent="0.25">
      <c r="B100" s="9"/>
      <c r="C100" s="9"/>
      <c r="D100" s="9" t="s">
        <v>39</v>
      </c>
      <c r="E100" s="10">
        <v>0</v>
      </c>
    </row>
    <row r="101" spans="1:9" ht="15.75" x14ac:dyDescent="0.25">
      <c r="B101" s="20" t="s">
        <v>42</v>
      </c>
      <c r="C101" s="9"/>
      <c r="D101" s="9"/>
      <c r="E101" s="14"/>
    </row>
    <row r="102" spans="1:9" ht="15.75" x14ac:dyDescent="0.25">
      <c r="B102" s="9"/>
      <c r="C102" s="23"/>
      <c r="D102" s="9" t="s">
        <v>39</v>
      </c>
      <c r="E102" s="15">
        <v>0</v>
      </c>
    </row>
    <row r="103" spans="1:9" ht="15.75" x14ac:dyDescent="0.25">
      <c r="B103" s="20" t="s">
        <v>43</v>
      </c>
      <c r="C103" s="9"/>
      <c r="D103" s="9"/>
      <c r="E103" s="14"/>
    </row>
    <row r="104" spans="1:9" ht="15.75" x14ac:dyDescent="0.25">
      <c r="B104" s="9"/>
      <c r="C104" s="9"/>
      <c r="D104" s="9" t="s">
        <v>39</v>
      </c>
      <c r="E104" s="15">
        <v>0</v>
      </c>
    </row>
    <row r="105" spans="1:9" ht="15.75" x14ac:dyDescent="0.25">
      <c r="B105" s="20" t="s">
        <v>44</v>
      </c>
      <c r="C105" s="9"/>
      <c r="D105" s="9"/>
      <c r="E105" s="14"/>
    </row>
    <row r="106" spans="1:9" ht="15.75" x14ac:dyDescent="0.25">
      <c r="B106" s="9"/>
      <c r="C106" s="9"/>
      <c r="D106" s="9" t="s">
        <v>39</v>
      </c>
      <c r="E106" s="10">
        <v>70880</v>
      </c>
    </row>
    <row r="107" spans="1:9" ht="15.75" x14ac:dyDescent="0.25">
      <c r="B107" s="20" t="s">
        <v>45</v>
      </c>
      <c r="C107" s="9"/>
      <c r="D107" s="9"/>
      <c r="E107" s="14"/>
    </row>
    <row r="108" spans="1:9" ht="15.75" x14ac:dyDescent="0.25">
      <c r="B108" s="9"/>
      <c r="C108" s="9"/>
      <c r="D108" s="9" t="s">
        <v>39</v>
      </c>
      <c r="E108" s="10">
        <v>6844421.6600000001</v>
      </c>
    </row>
    <row r="109" spans="1:9" ht="15.75" x14ac:dyDescent="0.25">
      <c r="A109" s="20"/>
      <c r="B109" s="20" t="s">
        <v>61</v>
      </c>
      <c r="C109" s="9"/>
      <c r="D109" s="9"/>
      <c r="E109" s="14"/>
    </row>
    <row r="110" spans="1:9" ht="15.75" x14ac:dyDescent="0.25">
      <c r="B110" s="9"/>
      <c r="C110" s="9"/>
      <c r="D110" s="9" t="s">
        <v>39</v>
      </c>
      <c r="E110" s="14">
        <f>112364003.04+9817631.25</f>
        <v>122181634.29000001</v>
      </c>
    </row>
    <row r="111" spans="1:9" ht="15.75" x14ac:dyDescent="0.25">
      <c r="A111" s="20" t="s">
        <v>62</v>
      </c>
      <c r="E111" s="32">
        <f>SUM(E95:E110)</f>
        <v>142924542.97</v>
      </c>
    </row>
    <row r="112" spans="1:9" ht="21" x14ac:dyDescent="0.35">
      <c r="A112" s="33" t="s">
        <v>63</v>
      </c>
      <c r="B112" s="34"/>
      <c r="C112" s="34"/>
      <c r="D112" s="34"/>
      <c r="E112" s="35">
        <f>SUM(E93,E111)</f>
        <v>729462797.18000007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Baguio</vt:lpstr>
      <vt:lpstr>Tabuk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Lantano</dc:creator>
  <cp:lastModifiedBy>Mngx</cp:lastModifiedBy>
  <dcterms:created xsi:type="dcterms:W3CDTF">2021-09-07T03:25:37Z</dcterms:created>
  <dcterms:modified xsi:type="dcterms:W3CDTF">2021-09-30T10:43:43Z</dcterms:modified>
</cp:coreProperties>
</file>