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ownloads\RESEARCH\2018\"/>
    </mc:Choice>
  </mc:AlternateContent>
  <xr:revisionPtr revIDLastSave="0" documentId="13_ncr:1_{6825CB20-9365-419F-BDE5-4AF66123A7AA}" xr6:coauthVersionLast="47" xr6:coauthVersionMax="47" xr10:uidLastSave="{00000000-0000-0000-0000-000000000000}"/>
  <bookViews>
    <workbookView xWindow="12990" yWindow="1395" windowWidth="14850" windowHeight="12495" firstSheet="15" activeTab="19" xr2:uid="{360BF9DE-B15B-43CE-9291-7E05B391F461}"/>
  </bookViews>
  <sheets>
    <sheet name="Batangas" sheetId="1" r:id="rId1"/>
    <sheet name="Lipa" sheetId="2" r:id="rId2"/>
    <sheet name="Santo Tomas" sheetId="3" r:id="rId3"/>
    <sheet name="Tanauan" sheetId="4" r:id="rId4"/>
    <sheet name="Bacoor" sheetId="5" r:id="rId5"/>
    <sheet name="Cavite" sheetId="6" r:id="rId6"/>
    <sheet name="Dasmariñas" sheetId="7" r:id="rId7"/>
    <sheet name="General Trias" sheetId="8" r:id="rId8"/>
    <sheet name="Imus" sheetId="9" r:id="rId9"/>
    <sheet name="Tagaytay" sheetId="10" r:id="rId10"/>
    <sheet name="Trece Martires" sheetId="11" r:id="rId11"/>
    <sheet name="Biñan" sheetId="12" r:id="rId12"/>
    <sheet name="Cabuyao" sheetId="13" r:id="rId13"/>
    <sheet name="Calamba" sheetId="14" r:id="rId14"/>
    <sheet name="San Pablo" sheetId="15" r:id="rId15"/>
    <sheet name="San Pedro" sheetId="16" r:id="rId16"/>
    <sheet name="Santa Rosa" sheetId="17" r:id="rId17"/>
    <sheet name="Lucena" sheetId="19" r:id="rId18"/>
    <sheet name="Tayabas" sheetId="20" r:id="rId19"/>
    <sheet name="Antipolo" sheetId="21" r:id="rId2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2" i="15" l="1"/>
  <c r="E91" i="15"/>
  <c r="E110" i="13"/>
  <c r="E18" i="6"/>
  <c r="E13" i="6"/>
  <c r="E92" i="5"/>
  <c r="E18" i="5"/>
  <c r="E14" i="21"/>
  <c r="E19" i="21"/>
  <c r="E93" i="21"/>
  <c r="E111" i="21"/>
  <c r="E112" i="21" l="1"/>
  <c r="E37" i="21"/>
  <c r="E14" i="20"/>
  <c r="E19" i="20"/>
  <c r="E37" i="20" s="1"/>
  <c r="E93" i="20"/>
  <c r="E111" i="20"/>
  <c r="E14" i="19"/>
  <c r="E19" i="19"/>
  <c r="E93" i="19"/>
  <c r="E111" i="19"/>
  <c r="E112" i="20" l="1"/>
  <c r="E112" i="19"/>
  <c r="E37" i="19"/>
  <c r="E14" i="17"/>
  <c r="E19" i="17"/>
  <c r="E37" i="17"/>
  <c r="E93" i="17"/>
  <c r="E112" i="17" s="1"/>
  <c r="E111" i="17"/>
  <c r="E14" i="16"/>
  <c r="E19" i="16"/>
  <c r="E93" i="16"/>
  <c r="E111" i="16"/>
  <c r="E14" i="15"/>
  <c r="E19" i="15"/>
  <c r="E37" i="15"/>
  <c r="E93" i="15"/>
  <c r="E111" i="15"/>
  <c r="E14" i="14"/>
  <c r="E37" i="14" s="1"/>
  <c r="E19" i="14"/>
  <c r="E93" i="14"/>
  <c r="E111" i="14"/>
  <c r="E14" i="13"/>
  <c r="E19" i="13"/>
  <c r="E37" i="13"/>
  <c r="E93" i="13"/>
  <c r="E111" i="13"/>
  <c r="E14" i="12"/>
  <c r="E19" i="12"/>
  <c r="E37" i="12"/>
  <c r="E93" i="12"/>
  <c r="E111" i="12"/>
  <c r="E112" i="14" l="1"/>
  <c r="E112" i="16"/>
  <c r="E37" i="16"/>
  <c r="E112" i="15"/>
  <c r="E112" i="13"/>
  <c r="E112" i="12"/>
  <c r="E14" i="11"/>
  <c r="E37" i="11" s="1"/>
  <c r="E19" i="11"/>
  <c r="E93" i="11"/>
  <c r="E112" i="11" s="1"/>
  <c r="E111" i="11"/>
  <c r="E14" i="10"/>
  <c r="E19" i="10"/>
  <c r="E37" i="10"/>
  <c r="E93" i="10"/>
  <c r="E112" i="10" s="1"/>
  <c r="E111" i="10"/>
  <c r="E14" i="9"/>
  <c r="E37" i="9" s="1"/>
  <c r="E19" i="9"/>
  <c r="E93" i="9"/>
  <c r="E112" i="9" s="1"/>
  <c r="E111" i="9"/>
  <c r="E14" i="8"/>
  <c r="E37" i="8" s="1"/>
  <c r="E19" i="8"/>
  <c r="E93" i="8"/>
  <c r="E111" i="8"/>
  <c r="E14" i="7"/>
  <c r="E19" i="7"/>
  <c r="E93" i="7"/>
  <c r="E111" i="7"/>
  <c r="E14" i="6"/>
  <c r="E19" i="6"/>
  <c r="E37" i="6"/>
  <c r="E93" i="6"/>
  <c r="E112" i="6" s="1"/>
  <c r="E111" i="6"/>
  <c r="E14" i="5"/>
  <c r="E19" i="5"/>
  <c r="E37" i="5" s="1"/>
  <c r="E93" i="5"/>
  <c r="E111" i="5"/>
  <c r="E112" i="8" l="1"/>
  <c r="E37" i="7"/>
  <c r="E112" i="5"/>
  <c r="E112" i="7"/>
  <c r="E111" i="4"/>
  <c r="E93" i="4"/>
  <c r="E19" i="4"/>
  <c r="E14" i="4"/>
  <c r="E37" i="4" s="1"/>
  <c r="E111" i="3"/>
  <c r="E93" i="3"/>
  <c r="E112" i="3" s="1"/>
  <c r="E19" i="3"/>
  <c r="E14" i="3"/>
  <c r="E111" i="2"/>
  <c r="E93" i="2"/>
  <c r="E112" i="2" s="1"/>
  <c r="E19" i="2"/>
  <c r="E14" i="2"/>
  <c r="E37" i="2" s="1"/>
  <c r="E111" i="1"/>
  <c r="E112" i="4" l="1"/>
  <c r="E37" i="3"/>
  <c r="E93" i="1"/>
  <c r="E112" i="1" s="1"/>
  <c r="E19" i="1" l="1"/>
  <c r="E14" i="1"/>
  <c r="E37" i="1" l="1"/>
</calcChain>
</file>

<file path=xl/sharedStrings.xml><?xml version="1.0" encoding="utf-8"?>
<sst xmlns="http://schemas.openxmlformats.org/spreadsheetml/2006/main" count="2180" uniqueCount="84">
  <si>
    <t>STATEMENT OF COMPARISON OF BUDGET AND ACTUAL AMOUNTS</t>
  </si>
  <si>
    <t>PARTICULARS</t>
  </si>
  <si>
    <t>Actual Amounts</t>
  </si>
  <si>
    <t>Revenue</t>
  </si>
  <si>
    <t xml:space="preserve">           Total Tax Revenue</t>
  </si>
  <si>
    <t>2.      Non-Tax Revenue</t>
  </si>
  <si>
    <t xml:space="preserve">           Total Non-Tax Revenue</t>
  </si>
  <si>
    <t>Total Revenues and Receipts</t>
  </si>
  <si>
    <t>EXPENDITURES</t>
  </si>
  <si>
    <t>General Public Services</t>
  </si>
  <si>
    <t>Personnel Services</t>
  </si>
  <si>
    <t>Maintenance and Other Operating Expenses</t>
  </si>
  <si>
    <t>Capital Outlay</t>
  </si>
  <si>
    <t>Education</t>
  </si>
  <si>
    <t>Health, Nutrition and Population Control</t>
  </si>
  <si>
    <t>Labor and Employment</t>
  </si>
  <si>
    <t>Housing and Community Development</t>
  </si>
  <si>
    <t>Social Services and Social Welfare</t>
  </si>
  <si>
    <t>Economic Services</t>
  </si>
  <si>
    <t>Other Services Sector</t>
  </si>
  <si>
    <t>Other Purposes:</t>
  </si>
  <si>
    <t>A.  Local Sources</t>
  </si>
  <si>
    <t>1.  Tax Revenue</t>
  </si>
  <si>
    <t>a.  Tax Revenue - Property</t>
  </si>
  <si>
    <t>b.  Tax Reveue - Goods and Services</t>
  </si>
  <si>
    <t>c.  Other Local Taxes</t>
  </si>
  <si>
    <t>a.  Service Income</t>
  </si>
  <si>
    <t>b.  Business Income</t>
  </si>
  <si>
    <t>c.  Other Income and Receipts</t>
  </si>
  <si>
    <t>B.  External Sources</t>
  </si>
  <si>
    <t>1.  Share from the National Internal Revenue Taxes (IRA)</t>
  </si>
  <si>
    <t>2.  Share from GOCCs</t>
  </si>
  <si>
    <t>3.  Other Shares from National Tax Collections</t>
  </si>
  <si>
    <t>a.  Share from Ecozone</t>
  </si>
  <si>
    <t>b.  Share from EVAT</t>
  </si>
  <si>
    <t>c.  Share from National Wealth</t>
  </si>
  <si>
    <t>d.  Share from Tobacco Excise Tax</t>
  </si>
  <si>
    <t>4.  Other Receipts</t>
  </si>
  <si>
    <t>a.  Grants and Donations</t>
  </si>
  <si>
    <t>b.  Other Subsidy Income</t>
  </si>
  <si>
    <t>5.  Inter-local Transfer</t>
  </si>
  <si>
    <t>6.  Capital/Investment Receipts</t>
  </si>
  <si>
    <t>a.  Sale of Capital Assets</t>
  </si>
  <si>
    <t>b.  Sale of Investments</t>
  </si>
  <si>
    <t>c.  Proceeds from Collections of Loans Receivable</t>
  </si>
  <si>
    <t>C.  Receipts from Borrowings</t>
  </si>
  <si>
    <t>CURRENT APPROPRIATIONS</t>
  </si>
  <si>
    <t xml:space="preserve">  Financial Expense</t>
  </si>
  <si>
    <t xml:space="preserve">  Amortization</t>
  </si>
  <si>
    <t xml:space="preserve">  Maintenance and Other Operating Expenses</t>
  </si>
  <si>
    <t xml:space="preserve">  Capital Outlay</t>
  </si>
  <si>
    <t>Others</t>
  </si>
  <si>
    <t>Debt Service</t>
  </si>
  <si>
    <t>LDRRMF</t>
  </si>
  <si>
    <t xml:space="preserve"> 20% Development Fund</t>
  </si>
  <si>
    <t>Share from National Wealth</t>
  </si>
  <si>
    <t>Allocation for Senior Citizens and PWD</t>
  </si>
  <si>
    <t xml:space="preserve">  Personal Services</t>
  </si>
  <si>
    <t>TOTAL CONTINUING APPROPRIATIONS</t>
  </si>
  <si>
    <t>TOTAL CURRENT APPROPRIATIONS</t>
  </si>
  <si>
    <t>CONTINUING APPROPRIATIONS</t>
  </si>
  <si>
    <t>Other Purposes</t>
  </si>
  <si>
    <t>TOTAL APPROPRIATIONS</t>
  </si>
  <si>
    <t>CITY OF BATANGAS</t>
  </si>
  <si>
    <t>CITY OF SANTO TOMAS</t>
  </si>
  <si>
    <t>CITY OF TANAUAN</t>
  </si>
  <si>
    <t>CITY OF BACOOR</t>
  </si>
  <si>
    <t>CITY OF CAVITE</t>
  </si>
  <si>
    <t>CITY OF IMUS</t>
  </si>
  <si>
    <t>CITY OF TAGAYTAY</t>
  </si>
  <si>
    <t>CITY OF TRECE MARTIRES</t>
  </si>
  <si>
    <t>CITY OF BIÑAN</t>
  </si>
  <si>
    <t>CITY OF CABUYAO</t>
  </si>
  <si>
    <t>CITY OF CALAMBA</t>
  </si>
  <si>
    <t>CITY OF SAN PABLO</t>
  </si>
  <si>
    <t>CITY OF SAN PEDRO</t>
  </si>
  <si>
    <t>CITY OF SANTA ROSA</t>
  </si>
  <si>
    <t>CITY OF LUCENA</t>
  </si>
  <si>
    <t>CITY OF TAYABAS</t>
  </si>
  <si>
    <t>CITY OF ANTIPOLO</t>
  </si>
  <si>
    <t>CITY OF GENERAL TRIAS</t>
  </si>
  <si>
    <t>CITY OF DASMARIÑAS</t>
  </si>
  <si>
    <t>For the Year Ended December 31, 2018</t>
  </si>
  <si>
    <t>CITY OF LIPA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</si>
</sst>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_ ;\-#,##0.00\ "/>
    <numFmt numFmtId="165" formatCode="_(* #,##0_);_(* \(#,##0\);_(* &quot;-&quot;??_);_(@_)"/>
    <numFmt numFmtId="166" formatCode="_(* #,##0.00_);_(* \(#,##0.00\);_(* &quot;-&quot;??_);_(@_)"/>
  </numFmts>
  <fonts count="18" x14ac:knownFonts="1">
    <font>
      <sz val="11"/>
      <color theme="1"/>
      <name val="Calibri"/>
      <family val="2"/>
      <scheme val="minor"/>
    </font>
    <font>
      <sz val="12"/>
      <color theme="1"/>
      <name val="Times New Roman"/>
      <family val="2"/>
    </font>
    <font>
      <b/>
      <sz val="12"/>
      <color rgb="FF000000"/>
      <name val="Times New Roman"/>
      <family val="1"/>
    </font>
    <font>
      <sz val="10"/>
      <name val="Arial"/>
      <family val="2"/>
    </font>
    <font>
      <b/>
      <sz val="12"/>
      <color theme="1"/>
      <name val="Times New Roman"/>
      <family val="1"/>
    </font>
    <font>
      <sz val="12"/>
      <color rgb="FF000000"/>
      <name val="Times New Roman"/>
      <family val="1"/>
    </font>
    <font>
      <sz val="12"/>
      <name val="Times New Roman"/>
      <family val="1"/>
    </font>
    <font>
      <b/>
      <sz val="12"/>
      <name val="Times New Roman"/>
      <family val="1"/>
    </font>
    <font>
      <b/>
      <u/>
      <sz val="12"/>
      <color rgb="FF000000"/>
      <name val="Times New Roman"/>
      <family val="1"/>
    </font>
    <font>
      <sz val="11"/>
      <color theme="1"/>
      <name val="Calibri"/>
      <family val="2"/>
      <scheme val="minor"/>
    </font>
    <font>
      <sz val="10"/>
      <color theme="1"/>
      <name val="Arial"/>
      <family val="2"/>
    </font>
    <font>
      <sz val="10"/>
      <color rgb="FF000000"/>
      <name val="Arial"/>
      <family val="2"/>
    </font>
    <font>
      <b/>
      <sz val="10"/>
      <color rgb="FF000000"/>
      <name val="Arial"/>
      <family val="2"/>
    </font>
    <font>
      <b/>
      <sz val="10"/>
      <color theme="1"/>
      <name val="Arial"/>
      <family val="2"/>
    </font>
    <font>
      <b/>
      <sz val="16"/>
      <color rgb="FF000000"/>
      <name val="Times New Roman"/>
      <family val="1"/>
    </font>
    <font>
      <sz val="16"/>
      <color theme="1"/>
      <name val="Calibri"/>
      <family val="2"/>
      <scheme val="minor"/>
    </font>
    <font>
      <b/>
      <sz val="14"/>
      <color theme="1"/>
      <name val="Arial"/>
      <family val="2"/>
    </font>
    <font>
      <b/>
      <sz val="11.05"/>
      <color indexed="8"/>
      <name val="Arial"/>
      <family val="2"/>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0">
    <xf numFmtId="0" fontId="0" fillId="0" borderId="0"/>
    <xf numFmtId="0" fontId="1" fillId="0" borderId="0"/>
    <xf numFmtId="0" fontId="3" fillId="0" borderId="0"/>
    <xf numFmtId="43" fontId="9" fillId="0" borderId="0" applyFont="0" applyFill="0" applyBorder="0" applyAlignment="0" applyProtection="0"/>
    <xf numFmtId="166" fontId="9" fillId="0" borderId="0" applyFont="0" applyFill="0" applyBorder="0" applyAlignment="0" applyProtection="0"/>
    <xf numFmtId="166" fontId="3" fillId="0" borderId="0" applyFont="0" applyFill="0" applyBorder="0" applyAlignment="0" applyProtection="0"/>
    <xf numFmtId="166" fontId="17"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cellStyleXfs>
  <cellXfs count="44">
    <xf numFmtId="0" fontId="0" fillId="0" borderId="0" xfId="0"/>
    <xf numFmtId="0" fontId="5" fillId="0" borderId="0" xfId="1" applyFont="1" applyAlignment="1">
      <alignment vertical="center"/>
    </xf>
    <xf numFmtId="40" fontId="5" fillId="0" borderId="0" xfId="1" applyNumberFormat="1" applyFont="1" applyAlignment="1">
      <alignment horizontal="right" vertical="center"/>
    </xf>
    <xf numFmtId="164" fontId="5" fillId="0" borderId="0" xfId="1" applyNumberFormat="1" applyFont="1" applyAlignment="1">
      <alignment horizontal="right" vertical="center"/>
    </xf>
    <xf numFmtId="40" fontId="6" fillId="0" borderId="0" xfId="1" applyNumberFormat="1" applyFont="1" applyAlignment="1">
      <alignment horizontal="center" vertical="center"/>
    </xf>
    <xf numFmtId="4" fontId="6" fillId="0" borderId="0" xfId="1" applyNumberFormat="1" applyFont="1" applyAlignment="1">
      <alignment horizontal="center" vertical="center"/>
    </xf>
    <xf numFmtId="0" fontId="2" fillId="0" borderId="0" xfId="1" applyFont="1" applyAlignment="1">
      <alignment vertical="center"/>
    </xf>
    <xf numFmtId="40" fontId="6" fillId="0" borderId="0" xfId="1" applyNumberFormat="1" applyFont="1" applyAlignment="1">
      <alignment vertical="center"/>
    </xf>
    <xf numFmtId="165" fontId="5" fillId="0" borderId="0" xfId="1" applyNumberFormat="1" applyFont="1" applyAlignment="1">
      <alignment vertical="center"/>
    </xf>
    <xf numFmtId="165" fontId="6" fillId="0" borderId="0" xfId="1" applyNumberFormat="1" applyFont="1" applyAlignment="1">
      <alignment vertical="center"/>
    </xf>
    <xf numFmtId="165" fontId="6" fillId="0" borderId="0" xfId="1" applyNumberFormat="1" applyFont="1" applyAlignment="1">
      <alignment horizontal="right" vertical="center"/>
    </xf>
    <xf numFmtId="165" fontId="2" fillId="0" borderId="0" xfId="1" applyNumberFormat="1" applyFont="1" applyAlignment="1">
      <alignment horizontal="center" vertical="center"/>
    </xf>
    <xf numFmtId="165" fontId="2" fillId="0" borderId="0" xfId="1" applyNumberFormat="1" applyFont="1" applyAlignment="1">
      <alignment vertical="center"/>
    </xf>
    <xf numFmtId="165" fontId="8" fillId="0" borderId="0" xfId="1" applyNumberFormat="1" applyFont="1" applyAlignment="1">
      <alignment vertical="center"/>
    </xf>
    <xf numFmtId="165" fontId="5" fillId="0" borderId="0" xfId="1" applyNumberFormat="1" applyFont="1" applyAlignment="1">
      <alignment vertical="center" wrapText="1"/>
    </xf>
    <xf numFmtId="165" fontId="5" fillId="0" borderId="0" xfId="1" applyNumberFormat="1" applyFont="1" applyAlignment="1">
      <alignment horizontal="left" vertical="center"/>
    </xf>
    <xf numFmtId="165" fontId="14" fillId="0" borderId="0" xfId="1" applyNumberFormat="1" applyFont="1" applyAlignment="1">
      <alignment vertical="center"/>
    </xf>
    <xf numFmtId="0" fontId="15" fillId="0" borderId="0" xfId="0" applyFont="1"/>
    <xf numFmtId="4" fontId="10" fillId="0" borderId="0" xfId="4" applyNumberFormat="1" applyFont="1" applyFill="1" applyBorder="1" applyProtection="1">
      <protection locked="0"/>
    </xf>
    <xf numFmtId="4" fontId="12" fillId="0" borderId="3" xfId="1" applyNumberFormat="1" applyFont="1" applyBorder="1" applyAlignment="1">
      <alignment horizontal="right" vertical="center"/>
    </xf>
    <xf numFmtId="4" fontId="3" fillId="0" borderId="3" xfId="1" applyNumberFormat="1" applyFont="1" applyBorder="1" applyAlignment="1">
      <alignment horizontal="right" vertical="center"/>
    </xf>
    <xf numFmtId="4" fontId="10" fillId="0" borderId="0" xfId="0" applyNumberFormat="1" applyFont="1"/>
    <xf numFmtId="4" fontId="10" fillId="0" borderId="0" xfId="3" applyNumberFormat="1" applyFont="1" applyFill="1" applyAlignment="1">
      <alignment horizontal="right" vertical="center" wrapText="1"/>
    </xf>
    <xf numFmtId="4" fontId="3" fillId="0" borderId="0" xfId="1" applyNumberFormat="1" applyFont="1" applyAlignment="1">
      <alignment horizontal="right" vertical="center"/>
    </xf>
    <xf numFmtId="4" fontId="3" fillId="0" borderId="0" xfId="1" applyNumberFormat="1" applyFont="1" applyFill="1" applyAlignment="1">
      <alignment horizontal="right" vertical="center"/>
    </xf>
    <xf numFmtId="4" fontId="10" fillId="0" borderId="0" xfId="3" applyNumberFormat="1" applyFont="1" applyFill="1" applyBorder="1" applyAlignment="1">
      <alignment horizontal="right" vertical="center" wrapText="1"/>
    </xf>
    <xf numFmtId="4" fontId="11" fillId="0" borderId="0" xfId="1" applyNumberFormat="1" applyFont="1" applyBorder="1" applyAlignment="1">
      <alignment horizontal="right" vertical="center"/>
    </xf>
    <xf numFmtId="4" fontId="3" fillId="0" borderId="0" xfId="3" applyNumberFormat="1" applyFont="1" applyFill="1" applyBorder="1"/>
    <xf numFmtId="4" fontId="11" fillId="0" borderId="0" xfId="1" applyNumberFormat="1" applyFont="1" applyAlignment="1">
      <alignment vertical="center"/>
    </xf>
    <xf numFmtId="4" fontId="11" fillId="0" borderId="0" xfId="1" applyNumberFormat="1" applyFont="1" applyAlignment="1">
      <alignment horizontal="right" vertical="center"/>
    </xf>
    <xf numFmtId="4" fontId="12" fillId="0" borderId="1" xfId="1" applyNumberFormat="1" applyFont="1" applyBorder="1" applyAlignment="1">
      <alignment horizontal="right" vertical="center"/>
    </xf>
    <xf numFmtId="4" fontId="16" fillId="0" borderId="0" xfId="0" applyNumberFormat="1" applyFont="1"/>
    <xf numFmtId="4" fontId="13" fillId="0" borderId="0" xfId="0" applyNumberFormat="1" applyFont="1"/>
    <xf numFmtId="4" fontId="3" fillId="0" borderId="0" xfId="8" applyNumberFormat="1" applyFont="1" applyFill="1" applyBorder="1"/>
    <xf numFmtId="4" fontId="3" fillId="0" borderId="0" xfId="8" applyNumberFormat="1" applyFont="1" applyBorder="1"/>
    <xf numFmtId="4" fontId="10" fillId="0" borderId="0" xfId="8" applyNumberFormat="1" applyFont="1" applyFill="1" applyBorder="1"/>
    <xf numFmtId="4" fontId="10" fillId="0" borderId="0" xfId="8" applyNumberFormat="1" applyFont="1" applyBorder="1"/>
    <xf numFmtId="4" fontId="10" fillId="0" borderId="0" xfId="8" applyNumberFormat="1" applyFont="1" applyAlignment="1">
      <alignment horizontal="right" vertical="center" wrapText="1"/>
    </xf>
    <xf numFmtId="4" fontId="10" fillId="0" borderId="0" xfId="8" applyNumberFormat="1" applyFont="1" applyFill="1" applyBorder="1" applyAlignment="1">
      <alignment horizontal="right" vertical="top" wrapText="1"/>
    </xf>
    <xf numFmtId="4" fontId="10" fillId="0" borderId="0" xfId="4" applyNumberFormat="1" applyFont="1" applyFill="1" applyBorder="1" applyAlignment="1" applyProtection="1">
      <alignment horizontal="right"/>
      <protection locked="0"/>
    </xf>
    <xf numFmtId="40" fontId="7" fillId="0" borderId="2" xfId="1" applyNumberFormat="1" applyFont="1" applyBorder="1" applyAlignment="1">
      <alignment horizontal="center" vertical="center" wrapText="1"/>
    </xf>
    <xf numFmtId="40" fontId="7" fillId="0" borderId="3" xfId="1" applyNumberFormat="1" applyFont="1" applyBorder="1" applyAlignment="1">
      <alignment horizontal="center" vertical="center" wrapText="1"/>
    </xf>
    <xf numFmtId="0" fontId="2" fillId="0" borderId="0" xfId="1" applyFont="1" applyAlignment="1">
      <alignment horizontal="center" vertical="center"/>
    </xf>
    <xf numFmtId="0" fontId="4" fillId="0" borderId="0" xfId="2" applyFont="1" applyAlignment="1">
      <alignment horizontal="center"/>
    </xf>
  </cellXfs>
  <cellStyles count="10">
    <cellStyle name="Comma" xfId="3" builtinId="3"/>
    <cellStyle name="Comma 12 2" xfId="5" xr:uid="{7E6F690F-3284-46A2-9081-5BE7CD0DB873}"/>
    <cellStyle name="Comma 2" xfId="6" xr:uid="{76CB1A1D-1F48-427A-A189-24F1323324E0}"/>
    <cellStyle name="Comma 22" xfId="8" xr:uid="{94AC6141-43C7-4D13-9ADA-54953DA33A10}"/>
    <cellStyle name="Comma 4 2" xfId="9" xr:uid="{49F14F48-D3BF-4CD3-A98F-4083F474DCFB}"/>
    <cellStyle name="Comma 8 2 3 2" xfId="4" xr:uid="{8BCDD873-8068-4497-8B11-FDEFC3880459}"/>
    <cellStyle name="Normal" xfId="0" builtinId="0"/>
    <cellStyle name="Normal 2 3 2" xfId="7" xr:uid="{DEB5843F-05DE-4955-B67B-D3F93DBEF1A8}"/>
    <cellStyle name="Normal 6" xfId="2" xr:uid="{FB3F732C-F767-482A-9275-686EA5B85D1C}"/>
    <cellStyle name="Normal 7" xfId="1" xr:uid="{17F997C6-E43F-4E33-91C4-32F3707BF6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D6844-13E7-49C6-B6A2-0DA36920325C}">
  <dimension ref="A1:I112"/>
  <sheetViews>
    <sheetView zoomScale="115" zoomScaleNormal="115"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63</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3">
        <v>764344992.65999997</v>
      </c>
    </row>
    <row r="12" spans="1:9" ht="15.75" x14ac:dyDescent="0.25">
      <c r="A12" s="8"/>
      <c r="B12" s="8"/>
      <c r="C12" s="8"/>
      <c r="D12" s="8" t="s">
        <v>24</v>
      </c>
      <c r="E12" s="33">
        <v>668966372.60000002</v>
      </c>
    </row>
    <row r="13" spans="1:9" ht="15.75" x14ac:dyDescent="0.25">
      <c r="A13" s="8"/>
      <c r="B13" s="8"/>
      <c r="C13" s="8"/>
      <c r="D13" s="8" t="s">
        <v>25</v>
      </c>
      <c r="E13" s="33">
        <v>20019153.039999999</v>
      </c>
    </row>
    <row r="14" spans="1:9" ht="15.75" x14ac:dyDescent="0.25">
      <c r="A14" s="8"/>
      <c r="B14" s="8"/>
      <c r="C14" s="8" t="s">
        <v>4</v>
      </c>
      <c r="D14" s="8"/>
      <c r="E14" s="19">
        <f t="shared" ref="E14" si="0">SUM(E11:E13)</f>
        <v>1453330518.3</v>
      </c>
    </row>
    <row r="15" spans="1:9" ht="15.75" x14ac:dyDescent="0.25">
      <c r="A15" s="8"/>
      <c r="B15" s="8"/>
      <c r="C15" s="8" t="s">
        <v>5</v>
      </c>
      <c r="D15" s="8"/>
      <c r="E15" s="20"/>
    </row>
    <row r="16" spans="1:9" ht="15.75" x14ac:dyDescent="0.25">
      <c r="A16" s="8"/>
      <c r="B16" s="8"/>
      <c r="C16" s="8"/>
      <c r="D16" s="8" t="s">
        <v>26</v>
      </c>
      <c r="E16" s="33">
        <v>124840765.98999999</v>
      </c>
    </row>
    <row r="17" spans="1:5" ht="15.75" x14ac:dyDescent="0.25">
      <c r="A17" s="8"/>
      <c r="B17" s="8"/>
      <c r="C17" s="8"/>
      <c r="D17" s="8" t="s">
        <v>27</v>
      </c>
      <c r="E17" s="33">
        <v>63584991.93</v>
      </c>
    </row>
    <row r="18" spans="1:5" ht="15.75" x14ac:dyDescent="0.25">
      <c r="A18" s="8"/>
      <c r="B18" s="8"/>
      <c r="C18" s="11"/>
      <c r="D18" s="8" t="s">
        <v>28</v>
      </c>
      <c r="E18" s="33">
        <v>2757316.32</v>
      </c>
    </row>
    <row r="19" spans="1:5" ht="15.75" x14ac:dyDescent="0.25">
      <c r="A19" s="8"/>
      <c r="B19" s="8"/>
      <c r="C19" s="8" t="s">
        <v>6</v>
      </c>
      <c r="D19" s="8"/>
      <c r="E19" s="19">
        <f t="shared" ref="E19" si="1">SUM(E16:E18)</f>
        <v>191183074.23999998</v>
      </c>
    </row>
    <row r="20" spans="1:5" ht="15.75" x14ac:dyDescent="0.25">
      <c r="A20" s="8"/>
      <c r="B20" s="8" t="s">
        <v>29</v>
      </c>
      <c r="C20" s="8"/>
      <c r="D20" s="8"/>
      <c r="E20" s="21"/>
    </row>
    <row r="21" spans="1:5" ht="15.75" x14ac:dyDescent="0.25">
      <c r="A21" s="8"/>
      <c r="B21" s="8"/>
      <c r="C21" s="8" t="s">
        <v>30</v>
      </c>
      <c r="D21" s="8"/>
      <c r="E21" s="33">
        <v>900708049</v>
      </c>
    </row>
    <row r="22" spans="1:5" ht="15.75" x14ac:dyDescent="0.25">
      <c r="A22" s="8"/>
      <c r="B22" s="8"/>
      <c r="C22" s="8" t="s">
        <v>31</v>
      </c>
      <c r="D22" s="8"/>
      <c r="E22" s="33">
        <v>7465078.6200000001</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33">
        <v>52955452.590000004</v>
      </c>
    </row>
    <row r="31" spans="1:5" ht="15.75" x14ac:dyDescent="0.25">
      <c r="A31" s="8"/>
      <c r="B31" s="8"/>
      <c r="C31" s="8" t="s">
        <v>40</v>
      </c>
      <c r="D31" s="8"/>
      <c r="E31" s="24">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2605642172.75</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4">
        <v>422751995.13</v>
      </c>
    </row>
    <row r="43" spans="1:5" ht="15.75" x14ac:dyDescent="0.25">
      <c r="A43" s="8"/>
      <c r="B43" s="8"/>
      <c r="C43" s="8"/>
      <c r="D43" s="8" t="s">
        <v>11</v>
      </c>
      <c r="E43" s="34">
        <v>703136786.42999995</v>
      </c>
    </row>
    <row r="44" spans="1:5" ht="15.75" x14ac:dyDescent="0.25">
      <c r="A44" s="8"/>
      <c r="B44" s="8"/>
      <c r="C44" s="8"/>
      <c r="D44" s="8" t="s">
        <v>12</v>
      </c>
      <c r="E44" s="34">
        <v>52709767.100000001</v>
      </c>
    </row>
    <row r="45" spans="1:5" ht="15.75" x14ac:dyDescent="0.25">
      <c r="A45" s="8"/>
      <c r="B45" s="12" t="s">
        <v>13</v>
      </c>
      <c r="C45" s="8"/>
      <c r="D45" s="8"/>
      <c r="E45" s="21"/>
    </row>
    <row r="46" spans="1:5" ht="15.75" x14ac:dyDescent="0.25">
      <c r="A46" s="8"/>
      <c r="B46" s="8"/>
      <c r="C46" s="13"/>
      <c r="D46" s="8" t="s">
        <v>10</v>
      </c>
      <c r="E46" s="34">
        <v>31003868.760000002</v>
      </c>
    </row>
    <row r="47" spans="1:5" ht="15.75" x14ac:dyDescent="0.25">
      <c r="A47" s="8"/>
      <c r="B47" s="8"/>
      <c r="C47" s="8"/>
      <c r="D47" s="8" t="s">
        <v>11</v>
      </c>
      <c r="E47" s="34">
        <v>161766584.05000001</v>
      </c>
    </row>
    <row r="48" spans="1:5" ht="15.75" x14ac:dyDescent="0.25">
      <c r="A48" s="8"/>
      <c r="B48" s="8"/>
      <c r="C48" s="8"/>
      <c r="D48" s="8" t="s">
        <v>12</v>
      </c>
      <c r="E48" s="34">
        <v>171864035</v>
      </c>
    </row>
    <row r="49" spans="1:5" ht="15.75" x14ac:dyDescent="0.25">
      <c r="A49" s="8"/>
      <c r="B49" s="12" t="s">
        <v>14</v>
      </c>
      <c r="C49" s="8"/>
      <c r="D49" s="8"/>
      <c r="E49" s="18"/>
    </row>
    <row r="50" spans="1:5" ht="15.75" x14ac:dyDescent="0.25">
      <c r="A50" s="14"/>
      <c r="B50" s="14"/>
      <c r="C50" s="14"/>
      <c r="D50" s="8" t="s">
        <v>10</v>
      </c>
      <c r="E50" s="34">
        <v>95906220.159999996</v>
      </c>
    </row>
    <row r="51" spans="1:5" ht="15.75" x14ac:dyDescent="0.25">
      <c r="A51" s="8"/>
      <c r="B51" s="8"/>
      <c r="C51" s="8"/>
      <c r="D51" s="8" t="s">
        <v>11</v>
      </c>
      <c r="E51" s="34">
        <v>28388748.93</v>
      </c>
    </row>
    <row r="52" spans="1:5" ht="15.75" x14ac:dyDescent="0.25">
      <c r="A52" s="8"/>
      <c r="B52" s="8"/>
      <c r="C52" s="8"/>
      <c r="D52" s="8" t="s">
        <v>12</v>
      </c>
      <c r="E52" s="34">
        <v>24500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4">
        <v>26983801.850000001</v>
      </c>
    </row>
    <row r="63" spans="1:5" ht="15.75" x14ac:dyDescent="0.25">
      <c r="A63" s="8"/>
      <c r="B63" s="12"/>
      <c r="C63" s="8"/>
      <c r="D63" s="8" t="s">
        <v>11</v>
      </c>
      <c r="E63" s="34">
        <v>16603399.109999999</v>
      </c>
    </row>
    <row r="64" spans="1:5" ht="15.75" x14ac:dyDescent="0.25">
      <c r="A64" s="8"/>
      <c r="B64" s="8"/>
      <c r="C64" s="8"/>
      <c r="D64" s="8" t="s">
        <v>12</v>
      </c>
      <c r="E64" s="34">
        <v>0</v>
      </c>
    </row>
    <row r="65" spans="1:5" ht="15.75" x14ac:dyDescent="0.25">
      <c r="A65" s="8"/>
      <c r="B65" s="12" t="s">
        <v>18</v>
      </c>
      <c r="C65" s="8"/>
      <c r="D65" s="8"/>
      <c r="E65" s="18"/>
    </row>
    <row r="66" spans="1:5" ht="15.75" x14ac:dyDescent="0.25">
      <c r="A66" s="8"/>
      <c r="B66" s="8"/>
      <c r="C66" s="8"/>
      <c r="D66" s="8" t="s">
        <v>10</v>
      </c>
      <c r="E66" s="34">
        <v>143942650.16</v>
      </c>
    </row>
    <row r="67" spans="1:5" ht="15.75" x14ac:dyDescent="0.25">
      <c r="A67" s="8"/>
      <c r="B67" s="8"/>
      <c r="C67" s="8"/>
      <c r="D67" s="8" t="s">
        <v>11</v>
      </c>
      <c r="E67" s="34">
        <v>60432115.640000001</v>
      </c>
    </row>
    <row r="68" spans="1:5" ht="15.75" x14ac:dyDescent="0.25">
      <c r="A68" s="8"/>
      <c r="B68" s="8"/>
      <c r="C68" s="8"/>
      <c r="D68" s="8" t="s">
        <v>12</v>
      </c>
      <c r="E68" s="34">
        <v>8994224.8900000006</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41054516.990000002</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34">
        <v>62156000</v>
      </c>
    </row>
    <row r="79" spans="1:5" ht="15.75" x14ac:dyDescent="0.25">
      <c r="A79" s="8"/>
      <c r="B79" s="8"/>
      <c r="C79" s="8"/>
      <c r="D79" s="8" t="s">
        <v>50</v>
      </c>
      <c r="E79" s="34">
        <v>16271713.960000001</v>
      </c>
    </row>
    <row r="80" spans="1:5" ht="15.75" x14ac:dyDescent="0.25">
      <c r="A80" s="8"/>
      <c r="B80" s="8"/>
      <c r="C80" s="8" t="s">
        <v>54</v>
      </c>
      <c r="D80" s="8"/>
      <c r="E80" s="22"/>
    </row>
    <row r="81" spans="1:9" ht="15.75" x14ac:dyDescent="0.25">
      <c r="A81" s="8"/>
      <c r="B81" s="8"/>
      <c r="C81" s="8"/>
      <c r="D81" s="15" t="s">
        <v>49</v>
      </c>
      <c r="E81" s="34">
        <v>0</v>
      </c>
    </row>
    <row r="82" spans="1:9" ht="15.75" x14ac:dyDescent="0.25">
      <c r="A82" s="8"/>
      <c r="B82" s="8"/>
      <c r="C82" s="8"/>
      <c r="D82" s="15" t="s">
        <v>50</v>
      </c>
      <c r="E82" s="34">
        <v>192664028.06</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4">
        <v>92973773.519999996</v>
      </c>
    </row>
    <row r="92" spans="1:9" ht="15.75" x14ac:dyDescent="0.25">
      <c r="A92" s="8"/>
      <c r="B92" s="8"/>
      <c r="C92" s="8"/>
      <c r="D92" s="8" t="s">
        <v>50</v>
      </c>
      <c r="E92" s="34">
        <v>745000</v>
      </c>
    </row>
    <row r="93" spans="1:9" ht="15.75" x14ac:dyDescent="0.25">
      <c r="A93" s="12" t="s">
        <v>59</v>
      </c>
      <c r="D93" s="8"/>
      <c r="E93" s="30">
        <f>SUM(E41:E92)</f>
        <v>2330373729.7400002</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4">
        <v>88459816.200000003</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5200000</v>
      </c>
    </row>
    <row r="99" spans="1:9" ht="15.75" customHeight="1" x14ac:dyDescent="0.25">
      <c r="B99" s="12" t="s">
        <v>14</v>
      </c>
      <c r="C99" s="8"/>
      <c r="D99" s="8"/>
      <c r="E99" s="21"/>
    </row>
    <row r="100" spans="1:9" ht="15.75" customHeight="1" x14ac:dyDescent="0.25">
      <c r="B100" s="8"/>
      <c r="C100" s="8"/>
      <c r="D100" s="8" t="s">
        <v>12</v>
      </c>
      <c r="E100" s="34">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4">
        <v>37600</v>
      </c>
    </row>
    <row r="107" spans="1:9" ht="15.75" x14ac:dyDescent="0.25">
      <c r="B107" s="12" t="s">
        <v>18</v>
      </c>
      <c r="C107" s="8"/>
      <c r="D107" s="8"/>
      <c r="E107" s="21"/>
    </row>
    <row r="108" spans="1:9" ht="15.75" x14ac:dyDescent="0.25">
      <c r="B108" s="8"/>
      <c r="C108" s="8"/>
      <c r="D108" s="8" t="s">
        <v>12</v>
      </c>
      <c r="E108" s="34">
        <v>1615950</v>
      </c>
    </row>
    <row r="109" spans="1:9" ht="15.75" x14ac:dyDescent="0.25">
      <c r="A109" s="12"/>
      <c r="B109" s="12" t="s">
        <v>61</v>
      </c>
      <c r="C109" s="8"/>
      <c r="D109" s="8"/>
      <c r="E109" s="21"/>
    </row>
    <row r="110" spans="1:9" ht="15.75" x14ac:dyDescent="0.25">
      <c r="B110" s="8"/>
      <c r="C110" s="8"/>
      <c r="D110" s="8" t="s">
        <v>12</v>
      </c>
      <c r="E110" s="18">
        <v>30332515.210000001</v>
      </c>
    </row>
    <row r="111" spans="1:9" ht="15.75" x14ac:dyDescent="0.25">
      <c r="A111" s="12" t="s">
        <v>58</v>
      </c>
      <c r="E111" s="32">
        <f>SUM(E95:E110)</f>
        <v>125645881.41</v>
      </c>
    </row>
    <row r="112" spans="1:9" ht="30" customHeight="1" x14ac:dyDescent="0.35">
      <c r="A112" s="16" t="s">
        <v>62</v>
      </c>
      <c r="B112" s="17"/>
      <c r="C112" s="17"/>
      <c r="D112" s="17"/>
      <c r="E112" s="31">
        <f>SUM(E93,E111)</f>
        <v>2456019611.1500001</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4222F-B626-4CE5-850A-07C46EEFE5D0}">
  <dimension ref="A1:I112"/>
  <sheetViews>
    <sheetView topLeftCell="A98"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69</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429188407.22000003</v>
      </c>
    </row>
    <row r="12" spans="1:9" ht="15.75" x14ac:dyDescent="0.25">
      <c r="A12" s="8"/>
      <c r="B12" s="8"/>
      <c r="C12" s="8"/>
      <c r="D12" s="8" t="s">
        <v>24</v>
      </c>
      <c r="E12" s="21">
        <v>212688578.83000001</v>
      </c>
    </row>
    <row r="13" spans="1:9" ht="15.75" x14ac:dyDescent="0.25">
      <c r="A13" s="8"/>
      <c r="B13" s="8"/>
      <c r="C13" s="8"/>
      <c r="D13" s="8" t="s">
        <v>25</v>
      </c>
      <c r="E13" s="35">
        <v>0</v>
      </c>
    </row>
    <row r="14" spans="1:9" ht="15.75" x14ac:dyDescent="0.25">
      <c r="A14" s="8"/>
      <c r="B14" s="8"/>
      <c r="C14" s="8" t="s">
        <v>4</v>
      </c>
      <c r="D14" s="8"/>
      <c r="E14" s="19">
        <f>SUM(E11:E13)</f>
        <v>641876986.05000007</v>
      </c>
    </row>
    <row r="15" spans="1:9" ht="15.75" x14ac:dyDescent="0.25">
      <c r="A15" s="8"/>
      <c r="B15" s="8"/>
      <c r="C15" s="8" t="s">
        <v>5</v>
      </c>
      <c r="D15" s="8"/>
      <c r="E15" s="20"/>
    </row>
    <row r="16" spans="1:9" ht="15.75" x14ac:dyDescent="0.25">
      <c r="A16" s="8"/>
      <c r="B16" s="8"/>
      <c r="C16" s="8"/>
      <c r="D16" s="8" t="s">
        <v>26</v>
      </c>
      <c r="E16" s="35">
        <v>97568351.730000004</v>
      </c>
    </row>
    <row r="17" spans="1:5" ht="15.75" x14ac:dyDescent="0.25">
      <c r="A17" s="8"/>
      <c r="B17" s="8"/>
      <c r="C17" s="8"/>
      <c r="D17" s="8" t="s">
        <v>27</v>
      </c>
      <c r="E17" s="35">
        <v>47969045.090000004</v>
      </c>
    </row>
    <row r="18" spans="1:5" ht="15.75" x14ac:dyDescent="0.25">
      <c r="A18" s="8"/>
      <c r="B18" s="8"/>
      <c r="C18" s="11"/>
      <c r="D18" s="8" t="s">
        <v>28</v>
      </c>
      <c r="E18" s="35">
        <v>121350721.61</v>
      </c>
    </row>
    <row r="19" spans="1:5" ht="15.75" x14ac:dyDescent="0.25">
      <c r="A19" s="8"/>
      <c r="B19" s="8"/>
      <c r="C19" s="8" t="s">
        <v>6</v>
      </c>
      <c r="D19" s="8"/>
      <c r="E19" s="19">
        <f>SUM(E16:E18)</f>
        <v>266888118.43000001</v>
      </c>
    </row>
    <row r="20" spans="1:5" ht="15.75" x14ac:dyDescent="0.25">
      <c r="A20" s="8"/>
      <c r="B20" s="8" t="s">
        <v>29</v>
      </c>
      <c r="C20" s="8"/>
      <c r="D20" s="8"/>
      <c r="E20" s="21"/>
    </row>
    <row r="21" spans="1:5" ht="15.75" x14ac:dyDescent="0.25">
      <c r="A21" s="8"/>
      <c r="B21" s="8"/>
      <c r="C21" s="8" t="s">
        <v>30</v>
      </c>
      <c r="D21" s="8"/>
      <c r="E21" s="35">
        <v>359009868</v>
      </c>
    </row>
    <row r="22" spans="1:5" ht="15.75" x14ac:dyDescent="0.25">
      <c r="A22" s="8"/>
      <c r="B22" s="8"/>
      <c r="C22" s="8" t="s">
        <v>31</v>
      </c>
      <c r="D22" s="8"/>
      <c r="E22" s="33">
        <v>7900000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627230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1276302202.48</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217388593.16999999</v>
      </c>
    </row>
    <row r="43" spans="1:5" ht="15.75" x14ac:dyDescent="0.25">
      <c r="A43" s="8"/>
      <c r="B43" s="8"/>
      <c r="C43" s="8"/>
      <c r="D43" s="8" t="s">
        <v>11</v>
      </c>
      <c r="E43" s="37">
        <v>293696549.31999999</v>
      </c>
    </row>
    <row r="44" spans="1:5" ht="15.75" x14ac:dyDescent="0.25">
      <c r="A44" s="8"/>
      <c r="B44" s="8"/>
      <c r="C44" s="8"/>
      <c r="D44" s="8" t="s">
        <v>12</v>
      </c>
      <c r="E44" s="37">
        <v>350278450</v>
      </c>
    </row>
    <row r="45" spans="1:5" ht="15.75" x14ac:dyDescent="0.25">
      <c r="A45" s="8"/>
      <c r="B45" s="12" t="s">
        <v>13</v>
      </c>
      <c r="C45" s="8"/>
      <c r="D45" s="8"/>
      <c r="E45" s="21"/>
    </row>
    <row r="46" spans="1:5" ht="15.75" x14ac:dyDescent="0.25">
      <c r="A46" s="8"/>
      <c r="B46" s="8"/>
      <c r="C46" s="13"/>
      <c r="D46" s="8" t="s">
        <v>10</v>
      </c>
      <c r="E46" s="37">
        <v>4413891.49</v>
      </c>
    </row>
    <row r="47" spans="1:5" ht="15.75" x14ac:dyDescent="0.25">
      <c r="A47" s="8"/>
      <c r="B47" s="8"/>
      <c r="C47" s="8"/>
      <c r="D47" s="8" t="s">
        <v>11</v>
      </c>
      <c r="E47" s="36">
        <v>112039751</v>
      </c>
    </row>
    <row r="48" spans="1:5" ht="15.75" x14ac:dyDescent="0.25">
      <c r="A48" s="8"/>
      <c r="B48" s="8"/>
      <c r="C48" s="8"/>
      <c r="D48" s="8" t="s">
        <v>12</v>
      </c>
      <c r="E48" s="36">
        <v>0</v>
      </c>
    </row>
    <row r="49" spans="1:5" ht="15.75" x14ac:dyDescent="0.25">
      <c r="A49" s="8"/>
      <c r="B49" s="12" t="s">
        <v>14</v>
      </c>
      <c r="C49" s="8"/>
      <c r="D49" s="8"/>
      <c r="E49" s="18"/>
    </row>
    <row r="50" spans="1:5" ht="15.75" x14ac:dyDescent="0.25">
      <c r="A50" s="14"/>
      <c r="B50" s="14"/>
      <c r="C50" s="14"/>
      <c r="D50" s="8" t="s">
        <v>10</v>
      </c>
      <c r="E50" s="38">
        <v>22369128.620000001</v>
      </c>
    </row>
    <row r="51" spans="1:5" ht="15.75" x14ac:dyDescent="0.25">
      <c r="A51" s="8"/>
      <c r="B51" s="8"/>
      <c r="C51" s="8"/>
      <c r="D51" s="8" t="s">
        <v>11</v>
      </c>
      <c r="E51" s="38">
        <v>8355588.0899999999</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3846421.86</v>
      </c>
    </row>
    <row r="55" spans="1:5" ht="15.75" x14ac:dyDescent="0.25">
      <c r="A55" s="8"/>
      <c r="B55" s="8"/>
      <c r="C55" s="8"/>
      <c r="D55" s="8" t="s">
        <v>11</v>
      </c>
      <c r="E55" s="34">
        <v>904549.98</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185054.43</v>
      </c>
    </row>
    <row r="59" spans="1:5" ht="15.75" x14ac:dyDescent="0.25">
      <c r="A59" s="8"/>
      <c r="B59" s="8"/>
      <c r="C59" s="8"/>
      <c r="D59" s="8" t="s">
        <v>11</v>
      </c>
      <c r="E59" s="18">
        <v>47976.23</v>
      </c>
    </row>
    <row r="60" spans="1:5" ht="15.75" x14ac:dyDescent="0.25">
      <c r="A60" s="8"/>
      <c r="B60" s="8"/>
      <c r="C60" s="8"/>
      <c r="D60" s="8" t="s">
        <v>12</v>
      </c>
      <c r="E60" s="27">
        <v>5943357.9000000004</v>
      </c>
    </row>
    <row r="61" spans="1:5" ht="15.75" x14ac:dyDescent="0.25">
      <c r="A61" s="8"/>
      <c r="B61" s="12" t="s">
        <v>17</v>
      </c>
      <c r="C61" s="8"/>
      <c r="D61" s="8"/>
      <c r="E61" s="27"/>
    </row>
    <row r="62" spans="1:5" ht="15.75" x14ac:dyDescent="0.25">
      <c r="A62" s="8"/>
      <c r="B62" s="8"/>
      <c r="C62" s="8"/>
      <c r="D62" s="8" t="s">
        <v>10</v>
      </c>
      <c r="E62" s="38">
        <v>4645062.1100000003</v>
      </c>
    </row>
    <row r="63" spans="1:5" ht="15.75" x14ac:dyDescent="0.25">
      <c r="A63" s="8"/>
      <c r="B63" s="12"/>
      <c r="C63" s="8"/>
      <c r="D63" s="8" t="s">
        <v>11</v>
      </c>
      <c r="E63" s="38">
        <v>2353855.77</v>
      </c>
    </row>
    <row r="64" spans="1:5" ht="15.75" x14ac:dyDescent="0.25">
      <c r="A64" s="8"/>
      <c r="B64" s="8"/>
      <c r="C64" s="8"/>
      <c r="D64" s="8" t="s">
        <v>12</v>
      </c>
      <c r="E64" s="38">
        <v>0</v>
      </c>
    </row>
    <row r="65" spans="1:5" ht="15.75" x14ac:dyDescent="0.25">
      <c r="A65" s="8"/>
      <c r="B65" s="12" t="s">
        <v>18</v>
      </c>
      <c r="C65" s="8"/>
      <c r="D65" s="8"/>
      <c r="E65" s="18"/>
    </row>
    <row r="66" spans="1:5" ht="15.75" x14ac:dyDescent="0.25">
      <c r="A66" s="8"/>
      <c r="B66" s="8"/>
      <c r="C66" s="8"/>
      <c r="D66" s="8" t="s">
        <v>10</v>
      </c>
      <c r="E66" s="38">
        <v>4611243.88</v>
      </c>
    </row>
    <row r="67" spans="1:5" ht="15.75" x14ac:dyDescent="0.25">
      <c r="A67" s="8"/>
      <c r="B67" s="8"/>
      <c r="C67" s="8"/>
      <c r="D67" s="8" t="s">
        <v>11</v>
      </c>
      <c r="E67" s="38">
        <v>204176.37</v>
      </c>
    </row>
    <row r="68" spans="1:5" ht="15.75" x14ac:dyDescent="0.25">
      <c r="A68" s="8"/>
      <c r="B68" s="8"/>
      <c r="C68" s="8"/>
      <c r="D68" s="8" t="s">
        <v>12</v>
      </c>
      <c r="E68" s="38">
        <v>0</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3624910.51</v>
      </c>
    </row>
    <row r="76" spans="1:5" ht="15.75" x14ac:dyDescent="0.25">
      <c r="A76" s="8"/>
      <c r="B76" s="8"/>
      <c r="C76" s="8"/>
      <c r="D76" s="8" t="s">
        <v>48</v>
      </c>
      <c r="E76" s="36">
        <v>17360139.120000001</v>
      </c>
    </row>
    <row r="77" spans="1:5" ht="15.75" x14ac:dyDescent="0.25">
      <c r="A77" s="8"/>
      <c r="B77" s="8"/>
      <c r="C77" s="15" t="s">
        <v>53</v>
      </c>
      <c r="D77" s="8"/>
      <c r="E77" s="23"/>
    </row>
    <row r="78" spans="1:5" ht="15.75" x14ac:dyDescent="0.25">
      <c r="A78" s="8"/>
      <c r="B78" s="8"/>
      <c r="C78" s="8"/>
      <c r="D78" s="8" t="s">
        <v>49</v>
      </c>
      <c r="E78" s="36">
        <v>21042933.510000002</v>
      </c>
    </row>
    <row r="79" spans="1:5" ht="15.75" x14ac:dyDescent="0.25">
      <c r="A79" s="8"/>
      <c r="B79" s="8"/>
      <c r="C79" s="8"/>
      <c r="D79" s="8" t="s">
        <v>50</v>
      </c>
      <c r="E79" s="36">
        <v>32723575</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71791973.599999994</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12926378.5</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0</v>
      </c>
    </row>
    <row r="92" spans="1:9" ht="15.75" x14ac:dyDescent="0.25">
      <c r="A92" s="8"/>
      <c r="B92" s="8"/>
      <c r="C92" s="8"/>
      <c r="D92" s="8" t="s">
        <v>50</v>
      </c>
      <c r="E92" s="36">
        <v>0</v>
      </c>
    </row>
    <row r="93" spans="1:9" ht="15.75" x14ac:dyDescent="0.25">
      <c r="A93" s="12" t="s">
        <v>59</v>
      </c>
      <c r="D93" s="8"/>
      <c r="E93" s="30">
        <f>SUM(E41:E92)</f>
        <v>1190753560.46</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125258466.2</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3663000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34537500</v>
      </c>
    </row>
    <row r="111" spans="1:9" ht="15.75" x14ac:dyDescent="0.25">
      <c r="A111" s="12" t="s">
        <v>58</v>
      </c>
      <c r="E111" s="32">
        <f>SUM(E95:E110)</f>
        <v>163458966.19999999</v>
      </c>
    </row>
    <row r="112" spans="1:9" ht="30" customHeight="1" x14ac:dyDescent="0.35">
      <c r="A112" s="16" t="s">
        <v>62</v>
      </c>
      <c r="B112" s="17"/>
      <c r="C112" s="17"/>
      <c r="D112" s="17"/>
      <c r="E112" s="31">
        <f>SUM(E93,E111)</f>
        <v>1354212526.6600001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6597E-1984-4682-84AC-0AC87A5874EF}">
  <dimension ref="A1:I112"/>
  <sheetViews>
    <sheetView topLeftCell="A98"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70</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92015348.040000007</v>
      </c>
    </row>
    <row r="12" spans="1:9" ht="15.75" x14ac:dyDescent="0.25">
      <c r="A12" s="8"/>
      <c r="B12" s="8"/>
      <c r="C12" s="8"/>
      <c r="D12" s="8" t="s">
        <v>24</v>
      </c>
      <c r="E12" s="21">
        <v>134752859.37</v>
      </c>
    </row>
    <row r="13" spans="1:9" ht="15.75" x14ac:dyDescent="0.25">
      <c r="A13" s="8"/>
      <c r="B13" s="8"/>
      <c r="C13" s="8"/>
      <c r="D13" s="8" t="s">
        <v>25</v>
      </c>
      <c r="E13" s="35">
        <v>11501990.710000001</v>
      </c>
    </row>
    <row r="14" spans="1:9" ht="15.75" x14ac:dyDescent="0.25">
      <c r="A14" s="8"/>
      <c r="B14" s="8"/>
      <c r="C14" s="8" t="s">
        <v>4</v>
      </c>
      <c r="D14" s="8"/>
      <c r="E14" s="19">
        <f>SUM(E11:E13)</f>
        <v>238270198.12000003</v>
      </c>
    </row>
    <row r="15" spans="1:9" ht="15.75" x14ac:dyDescent="0.25">
      <c r="A15" s="8"/>
      <c r="B15" s="8"/>
      <c r="C15" s="8" t="s">
        <v>5</v>
      </c>
      <c r="D15" s="8"/>
      <c r="E15" s="20"/>
    </row>
    <row r="16" spans="1:9" ht="15.75" x14ac:dyDescent="0.25">
      <c r="A16" s="8"/>
      <c r="B16" s="8"/>
      <c r="C16" s="8"/>
      <c r="D16" s="8" t="s">
        <v>26</v>
      </c>
      <c r="E16" s="35">
        <v>30981331.469999999</v>
      </c>
    </row>
    <row r="17" spans="1:5" ht="15.75" x14ac:dyDescent="0.25">
      <c r="A17" s="8"/>
      <c r="B17" s="8"/>
      <c r="C17" s="8"/>
      <c r="D17" s="8" t="s">
        <v>27</v>
      </c>
      <c r="E17" s="35">
        <v>28520624.640000001</v>
      </c>
    </row>
    <row r="18" spans="1:5" ht="15.75" x14ac:dyDescent="0.25">
      <c r="A18" s="8"/>
      <c r="B18" s="8"/>
      <c r="C18" s="11"/>
      <c r="D18" s="8" t="s">
        <v>28</v>
      </c>
      <c r="E18" s="35">
        <v>8815476.75</v>
      </c>
    </row>
    <row r="19" spans="1:5" ht="15.75" x14ac:dyDescent="0.25">
      <c r="A19" s="8"/>
      <c r="B19" s="8"/>
      <c r="C19" s="8" t="s">
        <v>6</v>
      </c>
      <c r="D19" s="8"/>
      <c r="E19" s="19">
        <f>SUM(E16:E18)</f>
        <v>68317432.859999999</v>
      </c>
    </row>
    <row r="20" spans="1:5" ht="15.75" x14ac:dyDescent="0.25">
      <c r="A20" s="8"/>
      <c r="B20" s="8" t="s">
        <v>29</v>
      </c>
      <c r="C20" s="8"/>
      <c r="D20" s="8"/>
      <c r="E20" s="21"/>
    </row>
    <row r="21" spans="1:5" ht="15.75" x14ac:dyDescent="0.25">
      <c r="A21" s="8"/>
      <c r="B21" s="8"/>
      <c r="C21" s="8" t="s">
        <v>30</v>
      </c>
      <c r="D21" s="8"/>
      <c r="E21" s="35">
        <v>461711331</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64182606.520000003</v>
      </c>
    </row>
    <row r="37" spans="1:5" ht="15.75" x14ac:dyDescent="0.25">
      <c r="A37" s="8"/>
      <c r="B37" s="12" t="s">
        <v>7</v>
      </c>
      <c r="C37" s="8"/>
      <c r="D37" s="8"/>
      <c r="E37" s="19">
        <f>SUM(E14,E19,E21:E36)</f>
        <v>832481568.5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126871614.20999999</v>
      </c>
    </row>
    <row r="43" spans="1:5" ht="15.75" x14ac:dyDescent="0.25">
      <c r="A43" s="8"/>
      <c r="B43" s="8"/>
      <c r="C43" s="8"/>
      <c r="D43" s="8" t="s">
        <v>11</v>
      </c>
      <c r="E43" s="37">
        <v>173009954.61000001</v>
      </c>
    </row>
    <row r="44" spans="1:5" ht="15.75" x14ac:dyDescent="0.25">
      <c r="A44" s="8"/>
      <c r="B44" s="8"/>
      <c r="C44" s="8"/>
      <c r="D44" s="8" t="s">
        <v>12</v>
      </c>
      <c r="E44" s="37">
        <v>6215000</v>
      </c>
    </row>
    <row r="45" spans="1:5" ht="15.75" x14ac:dyDescent="0.25">
      <c r="A45" s="8"/>
      <c r="B45" s="12" t="s">
        <v>13</v>
      </c>
      <c r="C45" s="8"/>
      <c r="D45" s="8"/>
      <c r="E45" s="21"/>
    </row>
    <row r="46" spans="1:5" ht="15.75" x14ac:dyDescent="0.25">
      <c r="A46" s="8"/>
      <c r="B46" s="8"/>
      <c r="C46" s="13"/>
      <c r="D46" s="8" t="s">
        <v>10</v>
      </c>
      <c r="E46" s="37">
        <v>3775887.04</v>
      </c>
    </row>
    <row r="47" spans="1:5" ht="15.75" x14ac:dyDescent="0.25">
      <c r="A47" s="8"/>
      <c r="B47" s="8"/>
      <c r="C47" s="8"/>
      <c r="D47" s="8" t="s">
        <v>11</v>
      </c>
      <c r="E47" s="36">
        <v>8042934.5999999996</v>
      </c>
    </row>
    <row r="48" spans="1:5" ht="15.75" x14ac:dyDescent="0.25">
      <c r="A48" s="8"/>
      <c r="B48" s="8"/>
      <c r="C48" s="8"/>
      <c r="D48" s="8" t="s">
        <v>12</v>
      </c>
      <c r="E48" s="36">
        <v>18222000</v>
      </c>
    </row>
    <row r="49" spans="1:5" ht="15.75" x14ac:dyDescent="0.25">
      <c r="A49" s="8"/>
      <c r="B49" s="12" t="s">
        <v>14</v>
      </c>
      <c r="C49" s="8"/>
      <c r="D49" s="8"/>
      <c r="E49" s="18"/>
    </row>
    <row r="50" spans="1:5" ht="15.75" x14ac:dyDescent="0.25">
      <c r="A50" s="14"/>
      <c r="B50" s="14"/>
      <c r="C50" s="14"/>
      <c r="D50" s="8" t="s">
        <v>10</v>
      </c>
      <c r="E50" s="38">
        <v>0</v>
      </c>
    </row>
    <row r="51" spans="1:5" ht="15.75" x14ac:dyDescent="0.25">
      <c r="A51" s="8"/>
      <c r="B51" s="8"/>
      <c r="C51" s="8"/>
      <c r="D51" s="8" t="s">
        <v>11</v>
      </c>
      <c r="E51" s="38">
        <v>0</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30542789.079999998</v>
      </c>
    </row>
    <row r="63" spans="1:5" ht="15.75" x14ac:dyDescent="0.25">
      <c r="A63" s="8"/>
      <c r="B63" s="12"/>
      <c r="C63" s="8"/>
      <c r="D63" s="8" t="s">
        <v>11</v>
      </c>
      <c r="E63" s="38">
        <v>37569417.649999999</v>
      </c>
    </row>
    <row r="64" spans="1:5" ht="15.75" x14ac:dyDescent="0.25">
      <c r="A64" s="8"/>
      <c r="B64" s="8"/>
      <c r="C64" s="8"/>
      <c r="D64" s="8" t="s">
        <v>12</v>
      </c>
      <c r="E64" s="38">
        <v>7182890</v>
      </c>
    </row>
    <row r="65" spans="1:5" ht="15.75" x14ac:dyDescent="0.25">
      <c r="A65" s="8"/>
      <c r="B65" s="12" t="s">
        <v>18</v>
      </c>
      <c r="C65" s="8"/>
      <c r="D65" s="8"/>
      <c r="E65" s="18"/>
    </row>
    <row r="66" spans="1:5" ht="15.75" x14ac:dyDescent="0.25">
      <c r="A66" s="8"/>
      <c r="B66" s="8"/>
      <c r="C66" s="8"/>
      <c r="D66" s="8" t="s">
        <v>10</v>
      </c>
      <c r="E66" s="38">
        <v>33094077.210000001</v>
      </c>
    </row>
    <row r="67" spans="1:5" ht="15.75" x14ac:dyDescent="0.25">
      <c r="A67" s="8"/>
      <c r="B67" s="8"/>
      <c r="C67" s="8"/>
      <c r="D67" s="8" t="s">
        <v>11</v>
      </c>
      <c r="E67" s="38">
        <v>14954191.99</v>
      </c>
    </row>
    <row r="68" spans="1:5" ht="15.75" x14ac:dyDescent="0.25">
      <c r="A68" s="8"/>
      <c r="B68" s="8"/>
      <c r="C68" s="8"/>
      <c r="D68" s="8" t="s">
        <v>12</v>
      </c>
      <c r="E68" s="38">
        <v>2449054.13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12482259.67</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15264549.15</v>
      </c>
    </row>
    <row r="79" spans="1:5" ht="15.75" x14ac:dyDescent="0.25">
      <c r="A79" s="8"/>
      <c r="B79" s="8"/>
      <c r="C79" s="8"/>
      <c r="D79" s="8" t="s">
        <v>50</v>
      </c>
      <c r="E79" s="36">
        <v>20650000</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44576213.590000004</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9406504.9000000004</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53559659.119999997</v>
      </c>
    </row>
    <row r="92" spans="1:9" ht="15.75" x14ac:dyDescent="0.25">
      <c r="A92" s="8"/>
      <c r="B92" s="8"/>
      <c r="C92" s="8"/>
      <c r="D92" s="8" t="s">
        <v>50</v>
      </c>
      <c r="E92" s="36">
        <v>0</v>
      </c>
    </row>
    <row r="93" spans="1:9" ht="15.75" x14ac:dyDescent="0.25">
      <c r="A93" s="12" t="s">
        <v>59</v>
      </c>
      <c r="D93" s="8"/>
      <c r="E93" s="30">
        <f>SUM(E41:E92)</f>
        <v>617868996.94999993</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47395169.240000002</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11000000</v>
      </c>
    </row>
    <row r="111" spans="1:9" ht="15.75" x14ac:dyDescent="0.25">
      <c r="A111" s="12" t="s">
        <v>58</v>
      </c>
      <c r="E111" s="32">
        <f>SUM(E95:E110)</f>
        <v>58395169.240000002</v>
      </c>
    </row>
    <row r="112" spans="1:9" ht="30" customHeight="1" x14ac:dyDescent="0.35">
      <c r="A112" s="16" t="s">
        <v>62</v>
      </c>
      <c r="B112" s="17"/>
      <c r="C112" s="17"/>
      <c r="D112" s="17"/>
      <c r="E112" s="31">
        <f>SUM(E93,E111)</f>
        <v>676264166.18999994</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A03D-8B0F-45C5-9DC2-55CE3DB26028}">
  <dimension ref="A1:I112"/>
  <sheetViews>
    <sheetView topLeftCell="A106"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71</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437978586.13</v>
      </c>
    </row>
    <row r="12" spans="1:9" ht="15.75" x14ac:dyDescent="0.25">
      <c r="A12" s="8"/>
      <c r="B12" s="8"/>
      <c r="C12" s="8"/>
      <c r="D12" s="8" t="s">
        <v>24</v>
      </c>
      <c r="E12" s="18">
        <v>701326949.94000006</v>
      </c>
    </row>
    <row r="13" spans="1:9" ht="15.75" x14ac:dyDescent="0.25">
      <c r="A13" s="8"/>
      <c r="B13" s="8"/>
      <c r="C13" s="8"/>
      <c r="D13" s="8" t="s">
        <v>25</v>
      </c>
      <c r="E13" s="18">
        <v>26685421.77</v>
      </c>
    </row>
    <row r="14" spans="1:9" ht="15.75" x14ac:dyDescent="0.25">
      <c r="A14" s="8"/>
      <c r="B14" s="8"/>
      <c r="C14" s="8" t="s">
        <v>4</v>
      </c>
      <c r="D14" s="8"/>
      <c r="E14" s="19">
        <f>SUM(E11:E13)</f>
        <v>1165990957.8400002</v>
      </c>
    </row>
    <row r="15" spans="1:9" ht="15.75" x14ac:dyDescent="0.25">
      <c r="A15" s="8"/>
      <c r="B15" s="8"/>
      <c r="C15" s="8" t="s">
        <v>5</v>
      </c>
      <c r="D15" s="8"/>
      <c r="E15" s="20"/>
    </row>
    <row r="16" spans="1:9" ht="15.75" x14ac:dyDescent="0.25">
      <c r="A16" s="8"/>
      <c r="B16" s="8"/>
      <c r="C16" s="8"/>
      <c r="D16" s="8" t="s">
        <v>26</v>
      </c>
      <c r="E16" s="18">
        <v>88348182.420000002</v>
      </c>
    </row>
    <row r="17" spans="1:5" ht="15.75" x14ac:dyDescent="0.25">
      <c r="A17" s="8"/>
      <c r="B17" s="8"/>
      <c r="C17" s="8"/>
      <c r="D17" s="8" t="s">
        <v>27</v>
      </c>
      <c r="E17" s="18">
        <v>65242310.75</v>
      </c>
    </row>
    <row r="18" spans="1:5" ht="15.75" x14ac:dyDescent="0.25">
      <c r="A18" s="8"/>
      <c r="B18" s="8"/>
      <c r="C18" s="11"/>
      <c r="D18" s="8" t="s">
        <v>28</v>
      </c>
      <c r="E18" s="18">
        <v>270003.09999999998</v>
      </c>
    </row>
    <row r="19" spans="1:5" ht="15.75" x14ac:dyDescent="0.25">
      <c r="A19" s="8"/>
      <c r="B19" s="8"/>
      <c r="C19" s="8" t="s">
        <v>6</v>
      </c>
      <c r="D19" s="8"/>
      <c r="E19" s="19">
        <f>SUM(E16:E18)</f>
        <v>153860496.27000001</v>
      </c>
    </row>
    <row r="20" spans="1:5" ht="15.75" x14ac:dyDescent="0.25">
      <c r="A20" s="8"/>
      <c r="B20" s="8" t="s">
        <v>29</v>
      </c>
      <c r="C20" s="8"/>
      <c r="D20" s="8"/>
      <c r="E20" s="21"/>
    </row>
    <row r="21" spans="1:5" ht="15.75" x14ac:dyDescent="0.25">
      <c r="A21" s="8"/>
      <c r="B21" s="8"/>
      <c r="C21" s="8" t="s">
        <v>30</v>
      </c>
      <c r="D21" s="8"/>
      <c r="E21" s="18">
        <v>723892980</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525524988.13</v>
      </c>
    </row>
    <row r="25" spans="1:5" ht="15.75" x14ac:dyDescent="0.25">
      <c r="A25" s="8"/>
      <c r="B25" s="8"/>
      <c r="C25" s="8"/>
      <c r="D25" s="8" t="s">
        <v>34</v>
      </c>
      <c r="E25" s="23">
        <v>35928716.700000003</v>
      </c>
    </row>
    <row r="26" spans="1:5" ht="15.75" x14ac:dyDescent="0.25">
      <c r="A26" s="8"/>
      <c r="B26" s="8"/>
      <c r="C26" s="8"/>
      <c r="D26" s="8" t="s">
        <v>35</v>
      </c>
      <c r="E26" s="23">
        <v>1086708.4099999999</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2956568.65</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2609241416</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249673962.28</v>
      </c>
    </row>
    <row r="43" spans="1:5" ht="15.75" x14ac:dyDescent="0.25">
      <c r="A43" s="8"/>
      <c r="B43" s="8"/>
      <c r="C43" s="8"/>
      <c r="D43" s="8" t="s">
        <v>11</v>
      </c>
      <c r="E43" s="18">
        <v>714347377.00999999</v>
      </c>
    </row>
    <row r="44" spans="1:5" ht="15.75" x14ac:dyDescent="0.25">
      <c r="A44" s="8"/>
      <c r="B44" s="8"/>
      <c r="C44" s="8"/>
      <c r="D44" s="8" t="s">
        <v>12</v>
      </c>
      <c r="E44" s="18">
        <v>85651789.730000004</v>
      </c>
    </row>
    <row r="45" spans="1:5" ht="15.75" x14ac:dyDescent="0.25">
      <c r="A45" s="8"/>
      <c r="B45" s="12" t="s">
        <v>13</v>
      </c>
      <c r="C45" s="8"/>
      <c r="D45" s="8"/>
      <c r="E45" s="21"/>
    </row>
    <row r="46" spans="1:5" ht="15.75" x14ac:dyDescent="0.25">
      <c r="A46" s="8"/>
      <c r="B46" s="8"/>
      <c r="C46" s="13"/>
      <c r="D46" s="8" t="s">
        <v>10</v>
      </c>
      <c r="E46" s="18">
        <v>7203122.8300000001</v>
      </c>
    </row>
    <row r="47" spans="1:5" ht="15.75" x14ac:dyDescent="0.25">
      <c r="A47" s="8"/>
      <c r="B47" s="8"/>
      <c r="C47" s="8"/>
      <c r="D47" s="8" t="s">
        <v>11</v>
      </c>
      <c r="E47" s="18">
        <v>108021378.09</v>
      </c>
    </row>
    <row r="48" spans="1:5" ht="15.75" x14ac:dyDescent="0.25">
      <c r="A48" s="8"/>
      <c r="B48" s="8"/>
      <c r="C48" s="8"/>
      <c r="D48" s="8" t="s">
        <v>12</v>
      </c>
      <c r="E48" s="18">
        <v>105581539.05</v>
      </c>
    </row>
    <row r="49" spans="1:5" ht="15.75" x14ac:dyDescent="0.25">
      <c r="A49" s="8"/>
      <c r="B49" s="12" t="s">
        <v>14</v>
      </c>
      <c r="C49" s="8"/>
      <c r="D49" s="8"/>
      <c r="E49" s="18"/>
    </row>
    <row r="50" spans="1:5" ht="15.75" x14ac:dyDescent="0.25">
      <c r="A50" s="14"/>
      <c r="B50" s="14"/>
      <c r="C50" s="14"/>
      <c r="D50" s="8" t="s">
        <v>10</v>
      </c>
      <c r="E50" s="18">
        <v>126788899.73999999</v>
      </c>
    </row>
    <row r="51" spans="1:5" ht="15.75" x14ac:dyDescent="0.25">
      <c r="A51" s="8"/>
      <c r="B51" s="8"/>
      <c r="C51" s="8"/>
      <c r="D51" s="8" t="s">
        <v>11</v>
      </c>
      <c r="E51" s="39">
        <v>66058244.880000003</v>
      </c>
    </row>
    <row r="52" spans="1:5" ht="15.75" x14ac:dyDescent="0.25">
      <c r="A52" s="8"/>
      <c r="B52" s="8"/>
      <c r="C52" s="8"/>
      <c r="D52" s="8" t="s">
        <v>12</v>
      </c>
      <c r="E52" s="18">
        <v>16034777.25</v>
      </c>
    </row>
    <row r="53" spans="1:5" ht="15.75" x14ac:dyDescent="0.25">
      <c r="A53" s="8"/>
      <c r="B53" s="12" t="s">
        <v>15</v>
      </c>
      <c r="C53" s="8"/>
      <c r="D53" s="8"/>
      <c r="E53" s="18"/>
    </row>
    <row r="54" spans="1:5" ht="15.75" x14ac:dyDescent="0.25">
      <c r="A54" s="8"/>
      <c r="B54" s="8"/>
      <c r="C54" s="8"/>
      <c r="D54" s="8" t="s">
        <v>10</v>
      </c>
      <c r="E54" s="18">
        <v>3478349.68</v>
      </c>
    </row>
    <row r="55" spans="1:5" ht="15.75" x14ac:dyDescent="0.25">
      <c r="A55" s="8"/>
      <c r="B55" s="8"/>
      <c r="C55" s="8"/>
      <c r="D55" s="8" t="s">
        <v>11</v>
      </c>
      <c r="E55" s="18">
        <v>12108910.33</v>
      </c>
    </row>
    <row r="56" spans="1:5" ht="15.75" x14ac:dyDescent="0.25">
      <c r="A56" s="8"/>
      <c r="B56" s="8"/>
      <c r="C56" s="13"/>
      <c r="D56" s="8" t="s">
        <v>12</v>
      </c>
      <c r="E56" s="22">
        <v>1025695</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10705941.85</v>
      </c>
    </row>
    <row r="63" spans="1:5" ht="15.75" x14ac:dyDescent="0.25">
      <c r="A63" s="8"/>
      <c r="B63" s="12"/>
      <c r="C63" s="8"/>
      <c r="D63" s="8" t="s">
        <v>11</v>
      </c>
      <c r="E63" s="18">
        <v>45191260.950000003</v>
      </c>
    </row>
    <row r="64" spans="1:5" ht="15.75" x14ac:dyDescent="0.25">
      <c r="A64" s="8"/>
      <c r="B64" s="8"/>
      <c r="C64" s="8"/>
      <c r="D64" s="8" t="s">
        <v>12</v>
      </c>
      <c r="E64" s="18">
        <v>3957431.7</v>
      </c>
    </row>
    <row r="65" spans="1:5" ht="15.75" x14ac:dyDescent="0.25">
      <c r="A65" s="8"/>
      <c r="B65" s="12" t="s">
        <v>18</v>
      </c>
      <c r="C65" s="8"/>
      <c r="D65" s="8"/>
      <c r="E65" s="18"/>
    </row>
    <row r="66" spans="1:5" ht="15.75" x14ac:dyDescent="0.25">
      <c r="A66" s="8"/>
      <c r="B66" s="8"/>
      <c r="C66" s="8"/>
      <c r="D66" s="8" t="s">
        <v>10</v>
      </c>
      <c r="E66" s="18">
        <v>31006338.34</v>
      </c>
    </row>
    <row r="67" spans="1:5" ht="15.75" x14ac:dyDescent="0.25">
      <c r="A67" s="8"/>
      <c r="B67" s="8"/>
      <c r="C67" s="8"/>
      <c r="D67" s="8" t="s">
        <v>11</v>
      </c>
      <c r="E67" s="18">
        <v>85418607.510000005</v>
      </c>
    </row>
    <row r="68" spans="1:5" ht="15.75" x14ac:dyDescent="0.25">
      <c r="A68" s="8"/>
      <c r="B68" s="8"/>
      <c r="C68" s="8"/>
      <c r="D68" s="8" t="s">
        <v>12</v>
      </c>
      <c r="E68" s="22">
        <v>181487156.66</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53687602.170000002</v>
      </c>
    </row>
    <row r="76" spans="1:5" ht="15.75" x14ac:dyDescent="0.25">
      <c r="A76" s="8"/>
      <c r="B76" s="8"/>
      <c r="C76" s="8"/>
      <c r="D76" s="8" t="s">
        <v>48</v>
      </c>
      <c r="E76" s="18">
        <v>141436263.47</v>
      </c>
    </row>
    <row r="77" spans="1:5" ht="15.75" x14ac:dyDescent="0.25">
      <c r="A77" s="8"/>
      <c r="B77" s="8"/>
      <c r="C77" s="15" t="s">
        <v>53</v>
      </c>
      <c r="D77" s="8"/>
      <c r="E77" s="23"/>
    </row>
    <row r="78" spans="1:5" ht="15.75" x14ac:dyDescent="0.25">
      <c r="A78" s="8"/>
      <c r="B78" s="8"/>
      <c r="C78" s="8"/>
      <c r="D78" s="8" t="s">
        <v>49</v>
      </c>
      <c r="E78" s="18">
        <v>7487160.8799999999</v>
      </c>
    </row>
    <row r="79" spans="1:5" ht="15.75" x14ac:dyDescent="0.25">
      <c r="A79" s="8"/>
      <c r="B79" s="8"/>
      <c r="C79" s="8"/>
      <c r="D79" s="8" t="s">
        <v>50</v>
      </c>
      <c r="E79" s="18">
        <v>69840690.680000007</v>
      </c>
    </row>
    <row r="80" spans="1:5" ht="15.75" x14ac:dyDescent="0.25">
      <c r="A80" s="8"/>
      <c r="B80" s="8"/>
      <c r="C80" s="8" t="s">
        <v>54</v>
      </c>
      <c r="D80" s="8"/>
      <c r="E80" s="22"/>
    </row>
    <row r="81" spans="1:9" ht="15.75" x14ac:dyDescent="0.25">
      <c r="A81" s="8"/>
      <c r="B81" s="8"/>
      <c r="C81" s="8"/>
      <c r="D81" s="15" t="s">
        <v>49</v>
      </c>
      <c r="E81" s="18">
        <v>2273627.81</v>
      </c>
    </row>
    <row r="82" spans="1:9" ht="15.75" x14ac:dyDescent="0.25">
      <c r="A82" s="8"/>
      <c r="B82" s="8"/>
      <c r="C82" s="8"/>
      <c r="D82" s="15" t="s">
        <v>50</v>
      </c>
      <c r="E82" s="18">
        <v>142833747.49000001</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14164145</v>
      </c>
    </row>
    <row r="88" spans="1:9" ht="15.75" x14ac:dyDescent="0.25">
      <c r="A88" s="8"/>
      <c r="B88" s="8"/>
      <c r="C88" s="8"/>
      <c r="D88" s="8" t="s">
        <v>50</v>
      </c>
      <c r="E88" s="23">
        <v>136282</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87654</v>
      </c>
    </row>
    <row r="92" spans="1:9" ht="15.75" x14ac:dyDescent="0.25">
      <c r="A92" s="8"/>
      <c r="B92" s="8"/>
      <c r="C92" s="8"/>
      <c r="D92" s="8" t="s">
        <v>50</v>
      </c>
      <c r="E92" s="23">
        <v>100000</v>
      </c>
    </row>
    <row r="93" spans="1:9" ht="15.75" x14ac:dyDescent="0.25">
      <c r="A93" s="12" t="s">
        <v>59</v>
      </c>
      <c r="D93" s="8"/>
      <c r="E93" s="30">
        <f>SUM(E41:E92)</f>
        <v>2285787956.3800001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30909496.690000001</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13935447.380000001</v>
      </c>
    </row>
    <row r="99" spans="1:9" ht="15.75" customHeight="1" x14ac:dyDescent="0.25">
      <c r="B99" s="12" t="s">
        <v>14</v>
      </c>
      <c r="C99" s="8"/>
      <c r="D99" s="8"/>
      <c r="E99" s="21"/>
    </row>
    <row r="100" spans="1:9" ht="15.75" customHeight="1" x14ac:dyDescent="0.25">
      <c r="B100" s="8"/>
      <c r="C100" s="8"/>
      <c r="D100" s="8" t="s">
        <v>12</v>
      </c>
      <c r="E100" s="18">
        <v>508000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1066403.6200000001</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f>SUM(E95:E110)</f>
        <v>46419347.689999998</v>
      </c>
    </row>
    <row r="112" spans="1:9" ht="30" customHeight="1" x14ac:dyDescent="0.35">
      <c r="A112" s="16" t="s">
        <v>62</v>
      </c>
      <c r="B112" s="17"/>
      <c r="C112" s="17"/>
      <c r="D112" s="17"/>
      <c r="E112" s="31">
        <f>SUM(E93,E111)</f>
        <v>2332207304.0700002</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E555-7549-496B-AA41-611C3EF3534D}">
  <dimension ref="A1:I112"/>
  <sheetViews>
    <sheetView topLeftCell="A3"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72</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302000000</v>
      </c>
    </row>
    <row r="12" spans="1:9" ht="15.75" x14ac:dyDescent="0.25">
      <c r="A12" s="8"/>
      <c r="B12" s="8"/>
      <c r="C12" s="8"/>
      <c r="D12" s="8" t="s">
        <v>24</v>
      </c>
      <c r="E12" s="18">
        <v>541444153.77999997</v>
      </c>
    </row>
    <row r="13" spans="1:9" ht="15.75" x14ac:dyDescent="0.25">
      <c r="A13" s="8"/>
      <c r="B13" s="8"/>
      <c r="C13" s="8"/>
      <c r="D13" s="8" t="s">
        <v>25</v>
      </c>
      <c r="E13" s="18">
        <v>78525000.010000005</v>
      </c>
    </row>
    <row r="14" spans="1:9" ht="15.75" x14ac:dyDescent="0.25">
      <c r="A14" s="8"/>
      <c r="B14" s="8"/>
      <c r="C14" s="8" t="s">
        <v>4</v>
      </c>
      <c r="D14" s="8"/>
      <c r="E14" s="19">
        <f>SUM(E11:E13)</f>
        <v>921969153.78999996</v>
      </c>
    </row>
    <row r="15" spans="1:9" ht="15.75" x14ac:dyDescent="0.25">
      <c r="A15" s="8"/>
      <c r="B15" s="8"/>
      <c r="C15" s="8" t="s">
        <v>5</v>
      </c>
      <c r="D15" s="8"/>
      <c r="E15" s="20"/>
    </row>
    <row r="16" spans="1:9" ht="15.75" x14ac:dyDescent="0.25">
      <c r="A16" s="8"/>
      <c r="B16" s="8"/>
      <c r="C16" s="8"/>
      <c r="D16" s="8" t="s">
        <v>26</v>
      </c>
      <c r="E16" s="18">
        <v>48240837.57</v>
      </c>
    </row>
    <row r="17" spans="1:5" ht="15.75" x14ac:dyDescent="0.25">
      <c r="A17" s="8"/>
      <c r="B17" s="8"/>
      <c r="C17" s="8"/>
      <c r="D17" s="8" t="s">
        <v>27</v>
      </c>
      <c r="E17" s="18">
        <v>46313000</v>
      </c>
    </row>
    <row r="18" spans="1:5" ht="15.75" x14ac:dyDescent="0.25">
      <c r="A18" s="8"/>
      <c r="B18" s="8"/>
      <c r="C18" s="11"/>
      <c r="D18" s="8" t="s">
        <v>28</v>
      </c>
      <c r="E18" s="18">
        <v>3000000</v>
      </c>
    </row>
    <row r="19" spans="1:5" ht="15.75" x14ac:dyDescent="0.25">
      <c r="A19" s="8"/>
      <c r="B19" s="8"/>
      <c r="C19" s="8" t="s">
        <v>6</v>
      </c>
      <c r="D19" s="8"/>
      <c r="E19" s="19">
        <f>SUM(E16:E18)</f>
        <v>97553837.569999993</v>
      </c>
    </row>
    <row r="20" spans="1:5" ht="15.75" x14ac:dyDescent="0.25">
      <c r="A20" s="8"/>
      <c r="B20" s="8" t="s">
        <v>29</v>
      </c>
      <c r="C20" s="8"/>
      <c r="D20" s="8"/>
      <c r="E20" s="21"/>
    </row>
    <row r="21" spans="1:5" ht="15.75" x14ac:dyDescent="0.25">
      <c r="A21" s="8"/>
      <c r="B21" s="8"/>
      <c r="C21" s="8" t="s">
        <v>30</v>
      </c>
      <c r="D21" s="8"/>
      <c r="E21" s="18">
        <v>687474727</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80000000</v>
      </c>
    </row>
    <row r="25" spans="1:5" ht="15.75" x14ac:dyDescent="0.25">
      <c r="A25" s="8"/>
      <c r="B25" s="8"/>
      <c r="C25" s="8"/>
      <c r="D25" s="8" t="s">
        <v>34</v>
      </c>
      <c r="E25" s="23">
        <v>0</v>
      </c>
    </row>
    <row r="26" spans="1:5" ht="15.75" x14ac:dyDescent="0.25">
      <c r="A26" s="8"/>
      <c r="B26" s="8"/>
      <c r="C26" s="8"/>
      <c r="D26" s="8" t="s">
        <v>35</v>
      </c>
      <c r="E26" s="23">
        <v>200000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1787197718.3599999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289953801.86000001</v>
      </c>
    </row>
    <row r="43" spans="1:5" ht="15.75" x14ac:dyDescent="0.25">
      <c r="A43" s="8"/>
      <c r="B43" s="8"/>
      <c r="C43" s="8"/>
      <c r="D43" s="8" t="s">
        <v>11</v>
      </c>
      <c r="E43" s="18">
        <v>294754987.33999997</v>
      </c>
    </row>
    <row r="44" spans="1:5" ht="15.75" x14ac:dyDescent="0.25">
      <c r="A44" s="8"/>
      <c r="B44" s="8"/>
      <c r="C44" s="8"/>
      <c r="D44" s="8" t="s">
        <v>12</v>
      </c>
      <c r="E44" s="18">
        <v>14191896.140000001</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0</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110057277.73999999</v>
      </c>
    </row>
    <row r="51" spans="1:5" ht="15.75" x14ac:dyDescent="0.25">
      <c r="A51" s="8"/>
      <c r="B51" s="8"/>
      <c r="C51" s="8"/>
      <c r="D51" s="8" t="s">
        <v>11</v>
      </c>
      <c r="E51" s="39">
        <v>8969156.25</v>
      </c>
    </row>
    <row r="52" spans="1:5" ht="15.75" x14ac:dyDescent="0.25">
      <c r="A52" s="8"/>
      <c r="B52" s="8"/>
      <c r="C52" s="8"/>
      <c r="D52" s="8" t="s">
        <v>12</v>
      </c>
      <c r="E52" s="18">
        <v>59445</v>
      </c>
    </row>
    <row r="53" spans="1:5" ht="15.75" x14ac:dyDescent="0.25">
      <c r="A53" s="8"/>
      <c r="B53" s="12" t="s">
        <v>15</v>
      </c>
      <c r="C53" s="8"/>
      <c r="D53" s="8"/>
      <c r="E53" s="18"/>
    </row>
    <row r="54" spans="1:5" ht="15.75" x14ac:dyDescent="0.25">
      <c r="A54" s="8"/>
      <c r="B54" s="8"/>
      <c r="C54" s="8"/>
      <c r="D54" s="8" t="s">
        <v>10</v>
      </c>
      <c r="E54" s="18">
        <v>274963.05</v>
      </c>
    </row>
    <row r="55" spans="1:5" ht="15.75" x14ac:dyDescent="0.25">
      <c r="A55" s="8"/>
      <c r="B55" s="8"/>
      <c r="C55" s="8"/>
      <c r="D55" s="8" t="s">
        <v>11</v>
      </c>
      <c r="E55" s="18">
        <v>4608953.5599999996</v>
      </c>
    </row>
    <row r="56" spans="1:5" ht="15.75" x14ac:dyDescent="0.25">
      <c r="A56" s="8"/>
      <c r="B56" s="8"/>
      <c r="C56" s="13"/>
      <c r="D56" s="8" t="s">
        <v>12</v>
      </c>
      <c r="E56" s="22">
        <v>60998</v>
      </c>
    </row>
    <row r="57" spans="1:5" ht="15.75" x14ac:dyDescent="0.25">
      <c r="A57" s="8"/>
      <c r="B57" s="12" t="s">
        <v>16</v>
      </c>
      <c r="C57" s="8"/>
      <c r="D57" s="8"/>
      <c r="E57" s="27"/>
    </row>
    <row r="58" spans="1:5" ht="15.75" x14ac:dyDescent="0.25">
      <c r="A58" s="8"/>
      <c r="B58" s="8"/>
      <c r="C58" s="8"/>
      <c r="D58" s="8" t="s">
        <v>10</v>
      </c>
      <c r="E58" s="18">
        <v>13752.88</v>
      </c>
    </row>
    <row r="59" spans="1:5" ht="15.75" x14ac:dyDescent="0.25">
      <c r="A59" s="8"/>
      <c r="B59" s="8"/>
      <c r="C59" s="8"/>
      <c r="D59" s="8" t="s">
        <v>11</v>
      </c>
      <c r="E59" s="18">
        <v>924191.16</v>
      </c>
    </row>
    <row r="60" spans="1:5" ht="15.75" x14ac:dyDescent="0.25">
      <c r="A60" s="8"/>
      <c r="B60" s="8"/>
      <c r="C60" s="8"/>
      <c r="D60" s="8" t="s">
        <v>12</v>
      </c>
      <c r="E60" s="27">
        <v>143600</v>
      </c>
    </row>
    <row r="61" spans="1:5" ht="15.75" x14ac:dyDescent="0.25">
      <c r="A61" s="8"/>
      <c r="B61" s="12" t="s">
        <v>17</v>
      </c>
      <c r="C61" s="8"/>
      <c r="D61" s="8"/>
      <c r="E61" s="27"/>
    </row>
    <row r="62" spans="1:5" ht="15.75" x14ac:dyDescent="0.25">
      <c r="A62" s="8"/>
      <c r="B62" s="8"/>
      <c r="C62" s="8"/>
      <c r="D62" s="8" t="s">
        <v>10</v>
      </c>
      <c r="E62" s="18">
        <v>10180951.119999999</v>
      </c>
    </row>
    <row r="63" spans="1:5" ht="15.75" x14ac:dyDescent="0.25">
      <c r="A63" s="8"/>
      <c r="B63" s="12"/>
      <c r="C63" s="8"/>
      <c r="D63" s="8" t="s">
        <v>11</v>
      </c>
      <c r="E63" s="18">
        <v>3297213.06</v>
      </c>
    </row>
    <row r="64" spans="1:5" ht="15.75" x14ac:dyDescent="0.25">
      <c r="A64" s="8"/>
      <c r="B64" s="8"/>
      <c r="C64" s="8"/>
      <c r="D64" s="8" t="s">
        <v>12</v>
      </c>
      <c r="E64" s="18">
        <v>29292</v>
      </c>
    </row>
    <row r="65" spans="1:5" ht="15.75" x14ac:dyDescent="0.25">
      <c r="A65" s="8"/>
      <c r="B65" s="12" t="s">
        <v>18</v>
      </c>
      <c r="C65" s="8"/>
      <c r="D65" s="8"/>
      <c r="E65" s="18"/>
    </row>
    <row r="66" spans="1:5" ht="15.75" x14ac:dyDescent="0.25">
      <c r="A66" s="8"/>
      <c r="B66" s="8"/>
      <c r="C66" s="8"/>
      <c r="D66" s="8" t="s">
        <v>10</v>
      </c>
      <c r="E66" s="18">
        <v>25528716.149999999</v>
      </c>
    </row>
    <row r="67" spans="1:5" ht="15.75" x14ac:dyDescent="0.25">
      <c r="A67" s="8"/>
      <c r="B67" s="8"/>
      <c r="C67" s="8"/>
      <c r="D67" s="8" t="s">
        <v>11</v>
      </c>
      <c r="E67" s="18">
        <v>42071956.859999999</v>
      </c>
    </row>
    <row r="68" spans="1:5" ht="15.75" x14ac:dyDescent="0.25">
      <c r="A68" s="8"/>
      <c r="B68" s="8"/>
      <c r="C68" s="8"/>
      <c r="D68" s="8" t="s">
        <v>12</v>
      </c>
      <c r="E68" s="22">
        <v>300301.34999999998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4542878.8099999996</v>
      </c>
    </row>
    <row r="76" spans="1:5" ht="15.75" x14ac:dyDescent="0.25">
      <c r="A76" s="8"/>
      <c r="B76" s="8"/>
      <c r="C76" s="8"/>
      <c r="D76" s="8" t="s">
        <v>48</v>
      </c>
      <c r="E76" s="18">
        <v>21102777.760000002</v>
      </c>
    </row>
    <row r="77" spans="1:5" ht="15.75" x14ac:dyDescent="0.25">
      <c r="A77" s="8"/>
      <c r="B77" s="8"/>
      <c r="C77" s="15" t="s">
        <v>53</v>
      </c>
      <c r="D77" s="8"/>
      <c r="E77" s="23"/>
    </row>
    <row r="78" spans="1:5" ht="15.75" x14ac:dyDescent="0.25">
      <c r="A78" s="8"/>
      <c r="B78" s="8"/>
      <c r="C78" s="8"/>
      <c r="D78" s="8" t="s">
        <v>49</v>
      </c>
      <c r="E78" s="18">
        <v>32264886.350000001</v>
      </c>
    </row>
    <row r="79" spans="1:5" ht="15.75" x14ac:dyDescent="0.25">
      <c r="A79" s="8"/>
      <c r="B79" s="8"/>
      <c r="C79" s="8"/>
      <c r="D79" s="8" t="s">
        <v>50</v>
      </c>
      <c r="E79" s="18">
        <v>21014435.68</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23556566.989999998</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1564695.07</v>
      </c>
    </row>
    <row r="91" spans="1:9" ht="15.75" x14ac:dyDescent="0.25">
      <c r="A91" s="8"/>
      <c r="B91" s="8"/>
      <c r="C91" s="8"/>
      <c r="D91" s="8" t="s">
        <v>49</v>
      </c>
      <c r="E91" s="23">
        <v>476512033.06</v>
      </c>
    </row>
    <row r="92" spans="1:9" ht="15.75" x14ac:dyDescent="0.25">
      <c r="A92" s="8"/>
      <c r="B92" s="8"/>
      <c r="C92" s="8"/>
      <c r="D92" s="8" t="s">
        <v>50</v>
      </c>
      <c r="E92" s="23">
        <v>2048464.34</v>
      </c>
    </row>
    <row r="93" spans="1:9" ht="15.75" x14ac:dyDescent="0.25">
      <c r="A93" s="12" t="s">
        <v>59</v>
      </c>
      <c r="D93" s="8"/>
      <c r="E93" s="30">
        <f>SUM(E41:E92)</f>
        <v>1388028191.5799997</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29813865.48</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223509337.47999999</v>
      </c>
    </row>
    <row r="101" spans="1:9" ht="15.75" customHeight="1" x14ac:dyDescent="0.25">
      <c r="B101" s="12" t="s">
        <v>15</v>
      </c>
      <c r="C101" s="8"/>
      <c r="D101" s="8"/>
      <c r="E101" s="21"/>
    </row>
    <row r="102" spans="1:9" ht="15.75" x14ac:dyDescent="0.25">
      <c r="B102" s="8"/>
      <c r="C102" s="13"/>
      <c r="D102" s="8" t="s">
        <v>12</v>
      </c>
      <c r="E102" s="18">
        <v>449206.89</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90701.13</v>
      </c>
    </row>
    <row r="107" spans="1:9" ht="15.75" x14ac:dyDescent="0.25">
      <c r="B107" s="12" t="s">
        <v>18</v>
      </c>
      <c r="C107" s="8"/>
      <c r="D107" s="8"/>
      <c r="E107" s="21"/>
    </row>
    <row r="108" spans="1:9" ht="15.75" x14ac:dyDescent="0.25">
      <c r="B108" s="8"/>
      <c r="C108" s="8"/>
      <c r="D108" s="8" t="s">
        <v>12</v>
      </c>
      <c r="E108" s="18">
        <v>3521721.7</v>
      </c>
    </row>
    <row r="109" spans="1:9" ht="15.75" x14ac:dyDescent="0.25">
      <c r="A109" s="12"/>
      <c r="B109" s="12" t="s">
        <v>61</v>
      </c>
      <c r="C109" s="8"/>
      <c r="D109" s="8"/>
      <c r="E109" s="21"/>
    </row>
    <row r="110" spans="1:9" ht="15.75" x14ac:dyDescent="0.25">
      <c r="B110" s="8"/>
      <c r="C110" s="8"/>
      <c r="D110" s="8" t="s">
        <v>12</v>
      </c>
      <c r="E110" s="18">
        <f>53962813.83+1587098.26</f>
        <v>55549912.089999996</v>
      </c>
    </row>
    <row r="111" spans="1:9" ht="15.75" x14ac:dyDescent="0.25">
      <c r="A111" s="12" t="s">
        <v>58</v>
      </c>
      <c r="E111" s="32">
        <f>SUM(E95:E110)</f>
        <v>312934744.76999992</v>
      </c>
    </row>
    <row r="112" spans="1:9" ht="30" customHeight="1" x14ac:dyDescent="0.35">
      <c r="A112" s="16" t="s">
        <v>62</v>
      </c>
      <c r="B112" s="17"/>
      <c r="C112" s="17"/>
      <c r="D112" s="17"/>
      <c r="E112" s="31">
        <f>SUM(E93,E111)</f>
        <v>1700962936.3499997</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AC341-CE61-42F3-9D9B-CFD97C006741}">
  <dimension ref="A1:I112"/>
  <sheetViews>
    <sheetView topLeftCell="A91" zoomScale="115" zoomScaleNormal="115"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73</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1059919890.92</v>
      </c>
    </row>
    <row r="12" spans="1:9" ht="15.75" x14ac:dyDescent="0.25">
      <c r="A12" s="8"/>
      <c r="B12" s="8"/>
      <c r="C12" s="8"/>
      <c r="D12" s="8" t="s">
        <v>24</v>
      </c>
      <c r="E12" s="18">
        <v>1230027741.5799999</v>
      </c>
    </row>
    <row r="13" spans="1:9" ht="15.75" x14ac:dyDescent="0.25">
      <c r="A13" s="8"/>
      <c r="B13" s="8"/>
      <c r="C13" s="8"/>
      <c r="D13" s="8" t="s">
        <v>25</v>
      </c>
      <c r="E13" s="18">
        <v>48545359.640000001</v>
      </c>
    </row>
    <row r="14" spans="1:9" ht="15.75" x14ac:dyDescent="0.25">
      <c r="A14" s="8"/>
      <c r="B14" s="8"/>
      <c r="C14" s="8" t="s">
        <v>4</v>
      </c>
      <c r="D14" s="8"/>
      <c r="E14" s="19">
        <f>SUM(E11:E13)</f>
        <v>2338492992.1399999</v>
      </c>
    </row>
    <row r="15" spans="1:9" ht="15.75" x14ac:dyDescent="0.25">
      <c r="A15" s="8"/>
      <c r="B15" s="8"/>
      <c r="C15" s="8" t="s">
        <v>5</v>
      </c>
      <c r="D15" s="8"/>
      <c r="E15" s="20"/>
    </row>
    <row r="16" spans="1:9" ht="15.75" x14ac:dyDescent="0.25">
      <c r="A16" s="8"/>
      <c r="B16" s="8"/>
      <c r="C16" s="8"/>
      <c r="D16" s="8" t="s">
        <v>26</v>
      </c>
      <c r="E16" s="18">
        <v>111603888.19</v>
      </c>
    </row>
    <row r="17" spans="1:5" ht="15.75" x14ac:dyDescent="0.25">
      <c r="A17" s="8"/>
      <c r="B17" s="8"/>
      <c r="C17" s="8"/>
      <c r="D17" s="8" t="s">
        <v>27</v>
      </c>
      <c r="E17" s="18">
        <v>68171451.540000007</v>
      </c>
    </row>
    <row r="18" spans="1:5" ht="15.75" x14ac:dyDescent="0.25">
      <c r="A18" s="8"/>
      <c r="B18" s="8"/>
      <c r="C18" s="11"/>
      <c r="D18" s="8" t="s">
        <v>28</v>
      </c>
      <c r="E18" s="18">
        <v>4725755.5</v>
      </c>
    </row>
    <row r="19" spans="1:5" ht="15.75" x14ac:dyDescent="0.25">
      <c r="A19" s="8"/>
      <c r="B19" s="8"/>
      <c r="C19" s="8" t="s">
        <v>6</v>
      </c>
      <c r="D19" s="8"/>
      <c r="E19" s="19">
        <f>SUM(E16:E18)</f>
        <v>184501095.23000002</v>
      </c>
    </row>
    <row r="20" spans="1:5" ht="15.75" x14ac:dyDescent="0.25">
      <c r="A20" s="8"/>
      <c r="B20" s="8" t="s">
        <v>29</v>
      </c>
      <c r="C20" s="8"/>
      <c r="D20" s="8"/>
      <c r="E20" s="21"/>
    </row>
    <row r="21" spans="1:5" ht="15.75" x14ac:dyDescent="0.25">
      <c r="A21" s="8"/>
      <c r="B21" s="8"/>
      <c r="C21" s="8" t="s">
        <v>30</v>
      </c>
      <c r="D21" s="8"/>
      <c r="E21" s="18">
        <v>981822922</v>
      </c>
    </row>
    <row r="22" spans="1:5" ht="15.75" x14ac:dyDescent="0.25">
      <c r="A22" s="8"/>
      <c r="B22" s="8"/>
      <c r="C22" s="8" t="s">
        <v>31</v>
      </c>
      <c r="D22" s="8"/>
      <c r="E22" s="18">
        <v>5787225.2800000003</v>
      </c>
    </row>
    <row r="23" spans="1:5" ht="15.75" x14ac:dyDescent="0.25">
      <c r="A23" s="8"/>
      <c r="B23" s="8"/>
      <c r="C23" s="8" t="s">
        <v>32</v>
      </c>
      <c r="D23" s="8"/>
      <c r="E23" s="22"/>
    </row>
    <row r="24" spans="1:5" ht="15.75" x14ac:dyDescent="0.25">
      <c r="A24" s="8"/>
      <c r="B24" s="8"/>
      <c r="C24" s="8"/>
      <c r="D24" s="8" t="s">
        <v>33</v>
      </c>
      <c r="E24" s="18">
        <v>769816733.64999998</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4280420968.3000002</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344690527.75999999</v>
      </c>
    </row>
    <row r="43" spans="1:5" ht="15.75" x14ac:dyDescent="0.25">
      <c r="A43" s="8"/>
      <c r="B43" s="8"/>
      <c r="C43" s="8"/>
      <c r="D43" s="8" t="s">
        <v>11</v>
      </c>
      <c r="E43" s="18">
        <v>1405496531.9300001</v>
      </c>
    </row>
    <row r="44" spans="1:5" ht="15.75" x14ac:dyDescent="0.25">
      <c r="A44" s="8"/>
      <c r="B44" s="8"/>
      <c r="C44" s="8"/>
      <c r="D44" s="8" t="s">
        <v>12</v>
      </c>
      <c r="E44" s="18">
        <v>229217712.59999999</v>
      </c>
    </row>
    <row r="45" spans="1:5" ht="15.75" x14ac:dyDescent="0.25">
      <c r="A45" s="8"/>
      <c r="B45" s="12" t="s">
        <v>13</v>
      </c>
      <c r="C45" s="8"/>
      <c r="D45" s="8"/>
      <c r="E45" s="21"/>
    </row>
    <row r="46" spans="1:5" ht="15.75" x14ac:dyDescent="0.25">
      <c r="A46" s="8"/>
      <c r="B46" s="8"/>
      <c r="C46" s="13"/>
      <c r="D46" s="8" t="s">
        <v>10</v>
      </c>
      <c r="E46" s="18">
        <v>17386132.100000001</v>
      </c>
    </row>
    <row r="47" spans="1:5" ht="15.75" x14ac:dyDescent="0.25">
      <c r="A47" s="8"/>
      <c r="B47" s="8"/>
      <c r="C47" s="8"/>
      <c r="D47" s="8" t="s">
        <v>11</v>
      </c>
      <c r="E47" s="18">
        <v>224595086.58000001</v>
      </c>
    </row>
    <row r="48" spans="1:5" ht="15.75" x14ac:dyDescent="0.25">
      <c r="A48" s="8"/>
      <c r="B48" s="8"/>
      <c r="C48" s="8"/>
      <c r="D48" s="8" t="s">
        <v>12</v>
      </c>
      <c r="E48" s="18">
        <v>105667985.31</v>
      </c>
    </row>
    <row r="49" spans="1:5" ht="15.75" x14ac:dyDescent="0.25">
      <c r="A49" s="8"/>
      <c r="B49" s="12" t="s">
        <v>14</v>
      </c>
      <c r="C49" s="8"/>
      <c r="D49" s="8"/>
      <c r="E49" s="18"/>
    </row>
    <row r="50" spans="1:5" ht="15.75" x14ac:dyDescent="0.25">
      <c r="A50" s="14"/>
      <c r="B50" s="14"/>
      <c r="C50" s="14"/>
      <c r="D50" s="8" t="s">
        <v>10</v>
      </c>
      <c r="E50" s="18">
        <v>58169624.340000004</v>
      </c>
    </row>
    <row r="51" spans="1:5" ht="15.75" x14ac:dyDescent="0.25">
      <c r="A51" s="8"/>
      <c r="B51" s="8"/>
      <c r="C51" s="8"/>
      <c r="D51" s="8" t="s">
        <v>11</v>
      </c>
      <c r="E51" s="39">
        <v>98248105.439999998</v>
      </c>
    </row>
    <row r="52" spans="1:5" ht="15.75" x14ac:dyDescent="0.25">
      <c r="A52" s="8"/>
      <c r="B52" s="8"/>
      <c r="C52" s="8"/>
      <c r="D52" s="8" t="s">
        <v>12</v>
      </c>
      <c r="E52" s="18">
        <v>12146819.619999999</v>
      </c>
    </row>
    <row r="53" spans="1:5" ht="15.75" x14ac:dyDescent="0.25">
      <c r="A53" s="8"/>
      <c r="B53" s="12" t="s">
        <v>15</v>
      </c>
      <c r="C53" s="8"/>
      <c r="D53" s="8"/>
      <c r="E53" s="18"/>
    </row>
    <row r="54" spans="1:5" ht="15.75" x14ac:dyDescent="0.25">
      <c r="A54" s="8"/>
      <c r="B54" s="8"/>
      <c r="C54" s="8"/>
      <c r="D54" s="8" t="s">
        <v>10</v>
      </c>
      <c r="E54" s="18">
        <v>12270890.4</v>
      </c>
    </row>
    <row r="55" spans="1:5" ht="15.75" x14ac:dyDescent="0.25">
      <c r="A55" s="8"/>
      <c r="B55" s="8"/>
      <c r="C55" s="8"/>
      <c r="D55" s="8" t="s">
        <v>11</v>
      </c>
      <c r="E55" s="18">
        <v>6134153.5700000003</v>
      </c>
    </row>
    <row r="56" spans="1:5" ht="15.75" x14ac:dyDescent="0.25">
      <c r="A56" s="8"/>
      <c r="B56" s="8"/>
      <c r="C56" s="13"/>
      <c r="D56" s="8" t="s">
        <v>12</v>
      </c>
      <c r="E56" s="22">
        <v>9348283.0500000007</v>
      </c>
    </row>
    <row r="57" spans="1:5" ht="15.75" x14ac:dyDescent="0.25">
      <c r="A57" s="8"/>
      <c r="B57" s="12" t="s">
        <v>16</v>
      </c>
      <c r="C57" s="8"/>
      <c r="D57" s="8"/>
      <c r="E57" s="27"/>
    </row>
    <row r="58" spans="1:5" ht="15.75" x14ac:dyDescent="0.25">
      <c r="A58" s="8"/>
      <c r="B58" s="8"/>
      <c r="C58" s="8"/>
      <c r="D58" s="8" t="s">
        <v>10</v>
      </c>
      <c r="E58" s="18">
        <v>14469729.539999999</v>
      </c>
    </row>
    <row r="59" spans="1:5" ht="15.75" x14ac:dyDescent="0.25">
      <c r="A59" s="8"/>
      <c r="B59" s="8"/>
      <c r="C59" s="8"/>
      <c r="D59" s="8" t="s">
        <v>11</v>
      </c>
      <c r="E59" s="18">
        <v>4728255.41</v>
      </c>
    </row>
    <row r="60" spans="1:5" ht="15.75" x14ac:dyDescent="0.25">
      <c r="A60" s="8"/>
      <c r="B60" s="8"/>
      <c r="C60" s="8"/>
      <c r="D60" s="8" t="s">
        <v>12</v>
      </c>
      <c r="E60" s="27">
        <v>518181.17</v>
      </c>
    </row>
    <row r="61" spans="1:5" ht="15.75" x14ac:dyDescent="0.25">
      <c r="A61" s="8"/>
      <c r="B61" s="12" t="s">
        <v>17</v>
      </c>
      <c r="C61" s="8"/>
      <c r="D61" s="8"/>
      <c r="E61" s="27"/>
    </row>
    <row r="62" spans="1:5" ht="15.75" x14ac:dyDescent="0.25">
      <c r="A62" s="8"/>
      <c r="B62" s="8"/>
      <c r="C62" s="8"/>
      <c r="D62" s="8" t="s">
        <v>10</v>
      </c>
      <c r="E62" s="18">
        <v>43328652.799999997</v>
      </c>
    </row>
    <row r="63" spans="1:5" ht="15.75" x14ac:dyDescent="0.25">
      <c r="A63" s="8"/>
      <c r="B63" s="12"/>
      <c r="C63" s="8"/>
      <c r="D63" s="8" t="s">
        <v>11</v>
      </c>
      <c r="E63" s="18">
        <v>68919943.340000004</v>
      </c>
    </row>
    <row r="64" spans="1:5" ht="15.75" x14ac:dyDescent="0.25">
      <c r="A64" s="8"/>
      <c r="B64" s="8"/>
      <c r="C64" s="8"/>
      <c r="D64" s="8" t="s">
        <v>12</v>
      </c>
      <c r="E64" s="18">
        <v>4549714.37</v>
      </c>
    </row>
    <row r="65" spans="1:5" ht="15.75" x14ac:dyDescent="0.25">
      <c r="A65" s="8"/>
      <c r="B65" s="12" t="s">
        <v>18</v>
      </c>
      <c r="C65" s="8"/>
      <c r="D65" s="8"/>
      <c r="E65" s="18"/>
    </row>
    <row r="66" spans="1:5" ht="15.75" x14ac:dyDescent="0.25">
      <c r="A66" s="8"/>
      <c r="B66" s="8"/>
      <c r="C66" s="8"/>
      <c r="D66" s="8" t="s">
        <v>10</v>
      </c>
      <c r="E66" s="18">
        <v>22680903.879999999</v>
      </c>
    </row>
    <row r="67" spans="1:5" ht="15.75" x14ac:dyDescent="0.25">
      <c r="A67" s="8"/>
      <c r="B67" s="8"/>
      <c r="C67" s="8"/>
      <c r="D67" s="8" t="s">
        <v>11</v>
      </c>
      <c r="E67" s="18">
        <v>21686148.09</v>
      </c>
    </row>
    <row r="68" spans="1:5" ht="15.75" x14ac:dyDescent="0.25">
      <c r="A68" s="8"/>
      <c r="B68" s="8"/>
      <c r="C68" s="8"/>
      <c r="D68" s="8" t="s">
        <v>12</v>
      </c>
      <c r="E68" s="22">
        <v>392313.74</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7670533.1699999999</v>
      </c>
    </row>
    <row r="76" spans="1:5" ht="15.75" x14ac:dyDescent="0.25">
      <c r="A76" s="8"/>
      <c r="B76" s="8"/>
      <c r="C76" s="8"/>
      <c r="D76" s="8" t="s">
        <v>48</v>
      </c>
      <c r="E76" s="18">
        <v>833333.28</v>
      </c>
    </row>
    <row r="77" spans="1:5" ht="15.75" x14ac:dyDescent="0.25">
      <c r="A77" s="8"/>
      <c r="B77" s="8"/>
      <c r="C77" s="15" t="s">
        <v>53</v>
      </c>
      <c r="D77" s="8"/>
      <c r="E77" s="23"/>
    </row>
    <row r="78" spans="1:5" ht="15.75" x14ac:dyDescent="0.25">
      <c r="A78" s="8"/>
      <c r="B78" s="8"/>
      <c r="C78" s="8"/>
      <c r="D78" s="8" t="s">
        <v>49</v>
      </c>
      <c r="E78" s="18">
        <v>48397186.079999998</v>
      </c>
    </row>
    <row r="79" spans="1:5" ht="15.75" x14ac:dyDescent="0.25">
      <c r="A79" s="8"/>
      <c r="B79" s="8"/>
      <c r="C79" s="8"/>
      <c r="D79" s="8" t="s">
        <v>50</v>
      </c>
      <c r="E79" s="18">
        <v>1678944.71</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64537265.310000002</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17373524.629999999</v>
      </c>
    </row>
    <row r="88" spans="1:9" ht="15.75" x14ac:dyDescent="0.25">
      <c r="A88" s="8"/>
      <c r="B88" s="8"/>
      <c r="C88" s="8"/>
      <c r="D88" s="8" t="s">
        <v>50</v>
      </c>
      <c r="E88" s="23">
        <v>485525.96</v>
      </c>
    </row>
    <row r="89" spans="1:9" ht="15.75" x14ac:dyDescent="0.25">
      <c r="A89" s="8"/>
      <c r="B89" s="8"/>
      <c r="C89" s="8" t="s">
        <v>51</v>
      </c>
      <c r="D89" s="8"/>
      <c r="E89" s="23"/>
    </row>
    <row r="90" spans="1:9" ht="15.75" x14ac:dyDescent="0.25">
      <c r="A90" s="8"/>
      <c r="B90" s="8"/>
      <c r="C90" s="8"/>
      <c r="D90" s="8" t="s">
        <v>57</v>
      </c>
      <c r="E90" s="23">
        <v>12798059</v>
      </c>
    </row>
    <row r="91" spans="1:9" ht="15.75" x14ac:dyDescent="0.25">
      <c r="A91" s="8"/>
      <c r="B91" s="8"/>
      <c r="C91" s="8"/>
      <c r="D91" s="8" t="s">
        <v>49</v>
      </c>
      <c r="E91" s="23">
        <v>205337472.63999999</v>
      </c>
    </row>
    <row r="92" spans="1:9" ht="15.75" x14ac:dyDescent="0.25">
      <c r="A92" s="8"/>
      <c r="B92" s="8"/>
      <c r="C92" s="8"/>
      <c r="D92" s="8" t="s">
        <v>50</v>
      </c>
      <c r="E92" s="23">
        <v>30878126.800000001</v>
      </c>
    </row>
    <row r="93" spans="1:9" ht="15.75" x14ac:dyDescent="0.25">
      <c r="A93" s="12" t="s">
        <v>59</v>
      </c>
      <c r="D93" s="8"/>
      <c r="E93" s="30">
        <f>SUM(E41:E92)</f>
        <v>3094635666.6200008</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261609042.52000001</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163511663.34</v>
      </c>
    </row>
    <row r="99" spans="1:9" ht="15.75" customHeight="1" x14ac:dyDescent="0.25">
      <c r="B99" s="12" t="s">
        <v>14</v>
      </c>
      <c r="C99" s="8"/>
      <c r="D99" s="8"/>
      <c r="E99" s="21"/>
    </row>
    <row r="100" spans="1:9" ht="15.75" customHeight="1" x14ac:dyDescent="0.25">
      <c r="B100" s="8"/>
      <c r="C100" s="8"/>
      <c r="D100" s="8" t="s">
        <v>12</v>
      </c>
      <c r="E100" s="18">
        <v>1834317.8</v>
      </c>
    </row>
    <row r="101" spans="1:9" ht="15.75" customHeight="1" x14ac:dyDescent="0.25">
      <c r="B101" s="12" t="s">
        <v>15</v>
      </c>
      <c r="C101" s="8"/>
      <c r="D101" s="8"/>
      <c r="E101" s="21"/>
    </row>
    <row r="102" spans="1:9" ht="15.75" x14ac:dyDescent="0.25">
      <c r="B102" s="8"/>
      <c r="C102" s="13"/>
      <c r="D102" s="8" t="s">
        <v>12</v>
      </c>
      <c r="E102" s="18">
        <v>657954.67000000004</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26000</v>
      </c>
    </row>
    <row r="107" spans="1:9" ht="15.75" x14ac:dyDescent="0.25">
      <c r="B107" s="12" t="s">
        <v>18</v>
      </c>
      <c r="C107" s="8"/>
      <c r="D107" s="8"/>
      <c r="E107" s="21"/>
    </row>
    <row r="108" spans="1:9" ht="15.75" x14ac:dyDescent="0.25">
      <c r="B108" s="8"/>
      <c r="C108" s="8"/>
      <c r="D108" s="8" t="s">
        <v>12</v>
      </c>
      <c r="E108" s="18">
        <v>1987963.08</v>
      </c>
    </row>
    <row r="109" spans="1:9" ht="15.75" x14ac:dyDescent="0.25">
      <c r="A109" s="12"/>
      <c r="B109" s="12" t="s">
        <v>61</v>
      </c>
      <c r="C109" s="8"/>
      <c r="D109" s="8"/>
      <c r="E109" s="21"/>
    </row>
    <row r="110" spans="1:9" ht="15.75" x14ac:dyDescent="0.25">
      <c r="B110" s="8"/>
      <c r="C110" s="8"/>
      <c r="D110" s="8" t="s">
        <v>12</v>
      </c>
      <c r="E110" s="18">
        <v>95489854.239999995</v>
      </c>
    </row>
    <row r="111" spans="1:9" ht="15.75" x14ac:dyDescent="0.25">
      <c r="A111" s="12" t="s">
        <v>58</v>
      </c>
      <c r="E111" s="32">
        <f>SUM(E95:E110)</f>
        <v>525116795.65000004</v>
      </c>
    </row>
    <row r="112" spans="1:9" ht="30" customHeight="1" x14ac:dyDescent="0.35">
      <c r="A112" s="16" t="s">
        <v>62</v>
      </c>
      <c r="B112" s="17"/>
      <c r="C112" s="17"/>
      <c r="D112" s="17"/>
      <c r="E112" s="31">
        <f>SUM(E93,E111)</f>
        <v>3619752462.2700009</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08A92-10E8-4122-93F2-36319D5AA5AA}">
  <dimension ref="A1:I112"/>
  <sheetViews>
    <sheetView topLeftCell="A3"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74</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65963285.619999997</v>
      </c>
    </row>
    <row r="12" spans="1:9" ht="15.75" x14ac:dyDescent="0.25">
      <c r="A12" s="8"/>
      <c r="B12" s="8"/>
      <c r="C12" s="8"/>
      <c r="D12" s="8" t="s">
        <v>24</v>
      </c>
      <c r="E12" s="18">
        <v>162291776.06</v>
      </c>
    </row>
    <row r="13" spans="1:9" ht="15.75" x14ac:dyDescent="0.25">
      <c r="A13" s="8"/>
      <c r="B13" s="8"/>
      <c r="C13" s="8"/>
      <c r="D13" s="8" t="s">
        <v>25</v>
      </c>
      <c r="E13" s="18">
        <v>0</v>
      </c>
    </row>
    <row r="14" spans="1:9" ht="15.75" x14ac:dyDescent="0.25">
      <c r="A14" s="8"/>
      <c r="B14" s="8"/>
      <c r="C14" s="8" t="s">
        <v>4</v>
      </c>
      <c r="D14" s="8"/>
      <c r="E14" s="19">
        <f>SUM(E11:E13)</f>
        <v>228255061.68000001</v>
      </c>
    </row>
    <row r="15" spans="1:9" ht="15.75" x14ac:dyDescent="0.25">
      <c r="A15" s="8"/>
      <c r="B15" s="8"/>
      <c r="C15" s="8" t="s">
        <v>5</v>
      </c>
      <c r="D15" s="8"/>
      <c r="E15" s="20"/>
    </row>
    <row r="16" spans="1:9" ht="15.75" x14ac:dyDescent="0.25">
      <c r="A16" s="8"/>
      <c r="B16" s="8"/>
      <c r="C16" s="8"/>
      <c r="D16" s="8" t="s">
        <v>26</v>
      </c>
      <c r="E16" s="18">
        <v>26925468.149999999</v>
      </c>
    </row>
    <row r="17" spans="1:5" ht="15.75" x14ac:dyDescent="0.25">
      <c r="A17" s="8"/>
      <c r="B17" s="8"/>
      <c r="C17" s="8"/>
      <c r="D17" s="8" t="s">
        <v>27</v>
      </c>
      <c r="E17" s="18">
        <v>129974258.76000001</v>
      </c>
    </row>
    <row r="18" spans="1:5" ht="15.75" x14ac:dyDescent="0.25">
      <c r="A18" s="8"/>
      <c r="B18" s="8"/>
      <c r="C18" s="11"/>
      <c r="D18" s="8" t="s">
        <v>28</v>
      </c>
      <c r="E18" s="18">
        <v>0</v>
      </c>
    </row>
    <row r="19" spans="1:5" ht="15.75" x14ac:dyDescent="0.25">
      <c r="A19" s="8"/>
      <c r="B19" s="8"/>
      <c r="C19" s="8" t="s">
        <v>6</v>
      </c>
      <c r="D19" s="8"/>
      <c r="E19" s="19">
        <f>SUM(E16:E18)</f>
        <v>156899726.91</v>
      </c>
    </row>
    <row r="20" spans="1:5" ht="15.75" x14ac:dyDescent="0.25">
      <c r="A20" s="8"/>
      <c r="B20" s="8" t="s">
        <v>29</v>
      </c>
      <c r="C20" s="8"/>
      <c r="D20" s="8"/>
      <c r="E20" s="21"/>
    </row>
    <row r="21" spans="1:5" ht="15.75" x14ac:dyDescent="0.25">
      <c r="A21" s="8"/>
      <c r="B21" s="8"/>
      <c r="C21" s="8" t="s">
        <v>30</v>
      </c>
      <c r="D21" s="8"/>
      <c r="E21" s="18">
        <v>744878794</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2000</v>
      </c>
    </row>
    <row r="30" spans="1:5" ht="15.75" x14ac:dyDescent="0.25">
      <c r="A30" s="8"/>
      <c r="B30" s="8"/>
      <c r="C30" s="8"/>
      <c r="D30" s="8" t="s">
        <v>39</v>
      </c>
      <c r="E30" s="23">
        <v>209584.76</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501483.88</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1130746651.2300003</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184303588.81999999</v>
      </c>
    </row>
    <row r="43" spans="1:5" ht="15.75" x14ac:dyDescent="0.25">
      <c r="A43" s="8"/>
      <c r="B43" s="8"/>
      <c r="C43" s="8"/>
      <c r="D43" s="8" t="s">
        <v>11</v>
      </c>
      <c r="E43" s="18">
        <v>146298543.16</v>
      </c>
    </row>
    <row r="44" spans="1:5" ht="15.75" x14ac:dyDescent="0.25">
      <c r="A44" s="8"/>
      <c r="B44" s="8"/>
      <c r="C44" s="8"/>
      <c r="D44" s="8" t="s">
        <v>12</v>
      </c>
      <c r="E44" s="18">
        <v>7063652.2400000002</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0</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0</v>
      </c>
    </row>
    <row r="51" spans="1:5" ht="15.75" x14ac:dyDescent="0.25">
      <c r="A51" s="8"/>
      <c r="B51" s="8"/>
      <c r="C51" s="8"/>
      <c r="D51" s="8" t="s">
        <v>11</v>
      </c>
      <c r="E51" s="39">
        <v>0</v>
      </c>
    </row>
    <row r="52" spans="1:5" ht="15.75" x14ac:dyDescent="0.25">
      <c r="A52" s="8"/>
      <c r="B52" s="8"/>
      <c r="C52" s="8"/>
      <c r="D52" s="8" t="s">
        <v>12</v>
      </c>
      <c r="E52" s="1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18">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186055679.81999999</v>
      </c>
    </row>
    <row r="63" spans="1:5" ht="15.75" x14ac:dyDescent="0.25">
      <c r="A63" s="8"/>
      <c r="B63" s="12"/>
      <c r="C63" s="8"/>
      <c r="D63" s="8" t="s">
        <v>11</v>
      </c>
      <c r="E63" s="18">
        <v>91826971.969999999</v>
      </c>
    </row>
    <row r="64" spans="1:5" ht="15.75" x14ac:dyDescent="0.25">
      <c r="A64" s="8"/>
      <c r="B64" s="8"/>
      <c r="C64" s="8"/>
      <c r="D64" s="8" t="s">
        <v>12</v>
      </c>
      <c r="E64" s="18">
        <v>2246800.6</v>
      </c>
    </row>
    <row r="65" spans="1:5" ht="15.75" x14ac:dyDescent="0.25">
      <c r="A65" s="8"/>
      <c r="B65" s="12" t="s">
        <v>18</v>
      </c>
      <c r="C65" s="8"/>
      <c r="D65" s="8"/>
      <c r="E65" s="18"/>
    </row>
    <row r="66" spans="1:5" ht="15.75" x14ac:dyDescent="0.25">
      <c r="A66" s="8"/>
      <c r="B66" s="8"/>
      <c r="C66" s="8"/>
      <c r="D66" s="8" t="s">
        <v>10</v>
      </c>
      <c r="E66" s="18">
        <v>69149323.319999993</v>
      </c>
    </row>
    <row r="67" spans="1:5" ht="15.75" x14ac:dyDescent="0.25">
      <c r="A67" s="8"/>
      <c r="B67" s="8"/>
      <c r="C67" s="8"/>
      <c r="D67" s="8" t="s">
        <v>11</v>
      </c>
      <c r="E67" s="18">
        <v>30637195.620000001</v>
      </c>
    </row>
    <row r="68" spans="1:5" ht="15.75" x14ac:dyDescent="0.25">
      <c r="A68" s="8"/>
      <c r="B68" s="8"/>
      <c r="C68" s="8"/>
      <c r="D68" s="8" t="s">
        <v>12</v>
      </c>
      <c r="E68" s="22">
        <v>6074642.2800000003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29350</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18">
        <v>13810249.619999999</v>
      </c>
    </row>
    <row r="79" spans="1:5" ht="15.75" x14ac:dyDescent="0.25">
      <c r="A79" s="8"/>
      <c r="B79" s="8"/>
      <c r="C79" s="8"/>
      <c r="D79" s="8" t="s">
        <v>50</v>
      </c>
      <c r="E79" s="18">
        <v>240355</v>
      </c>
    </row>
    <row r="80" spans="1:5" ht="15.75" x14ac:dyDescent="0.25">
      <c r="A80" s="8"/>
      <c r="B80" s="8"/>
      <c r="C80" s="8" t="s">
        <v>54</v>
      </c>
      <c r="D80" s="8"/>
      <c r="E80" s="22"/>
    </row>
    <row r="81" spans="1:9" ht="15.75" x14ac:dyDescent="0.25">
      <c r="A81" s="8"/>
      <c r="B81" s="8"/>
      <c r="C81" s="8"/>
      <c r="D81" s="15" t="s">
        <v>49</v>
      </c>
      <c r="E81" s="18">
        <v>7545438.9299999997</v>
      </c>
    </row>
    <row r="82" spans="1:9" ht="15.75" x14ac:dyDescent="0.25">
      <c r="A82" s="8"/>
      <c r="B82" s="8"/>
      <c r="C82" s="8"/>
      <c r="D82" s="15" t="s">
        <v>50</v>
      </c>
      <c r="E82" s="18">
        <v>74075590.120000005</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3895015.23</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f>14791607.3+7076348.54</f>
        <v>21867955.84</v>
      </c>
    </row>
    <row r="92" spans="1:9" ht="15.75" x14ac:dyDescent="0.25">
      <c r="A92" s="8"/>
      <c r="B92" s="8"/>
      <c r="C92" s="8"/>
      <c r="D92" s="8" t="s">
        <v>50</v>
      </c>
      <c r="E92" s="23">
        <f>298000+547400</f>
        <v>845400</v>
      </c>
    </row>
    <row r="93" spans="1:9" ht="15.75" x14ac:dyDescent="0.25">
      <c r="A93" s="12" t="s">
        <v>59</v>
      </c>
      <c r="D93" s="8"/>
      <c r="E93" s="30">
        <f>SUM(E41:E92)</f>
        <v>845965752.57000005</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7472107.75</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0</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f>SUM(E95:E110)</f>
        <v>7472107.75</v>
      </c>
    </row>
    <row r="112" spans="1:9" ht="30" customHeight="1" x14ac:dyDescent="0.35">
      <c r="A112" s="16" t="s">
        <v>62</v>
      </c>
      <c r="B112" s="17"/>
      <c r="C112" s="17"/>
      <c r="D112" s="17"/>
      <c r="E112" s="31">
        <f>SUM(E93,E111)</f>
        <v>853437860.32000005</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64-B6F9-4E64-AC7E-A758F3BE2604}">
  <dimension ref="A1:I112"/>
  <sheetViews>
    <sheetView topLeftCell="A6"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75</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88434081.819999993</v>
      </c>
    </row>
    <row r="12" spans="1:9" ht="15.75" x14ac:dyDescent="0.25">
      <c r="A12" s="8"/>
      <c r="B12" s="8"/>
      <c r="C12" s="8"/>
      <c r="D12" s="8" t="s">
        <v>24</v>
      </c>
      <c r="E12" s="18">
        <v>237859183.87</v>
      </c>
    </row>
    <row r="13" spans="1:9" ht="15.75" x14ac:dyDescent="0.25">
      <c r="A13" s="8"/>
      <c r="B13" s="8"/>
      <c r="C13" s="8"/>
      <c r="D13" s="8" t="s">
        <v>25</v>
      </c>
      <c r="E13" s="18">
        <v>17833885.48</v>
      </c>
    </row>
    <row r="14" spans="1:9" ht="15.75" x14ac:dyDescent="0.25">
      <c r="A14" s="8"/>
      <c r="B14" s="8"/>
      <c r="C14" s="8" t="s">
        <v>4</v>
      </c>
      <c r="D14" s="8"/>
      <c r="E14" s="19">
        <f>SUM(E11:E13)</f>
        <v>344127151.17000002</v>
      </c>
    </row>
    <row r="15" spans="1:9" ht="15.75" x14ac:dyDescent="0.25">
      <c r="A15" s="8"/>
      <c r="B15" s="8"/>
      <c r="C15" s="8" t="s">
        <v>5</v>
      </c>
      <c r="D15" s="8"/>
      <c r="E15" s="20"/>
    </row>
    <row r="16" spans="1:9" ht="15.75" x14ac:dyDescent="0.25">
      <c r="A16" s="8"/>
      <c r="B16" s="8"/>
      <c r="C16" s="8"/>
      <c r="D16" s="8" t="s">
        <v>26</v>
      </c>
      <c r="E16" s="18">
        <v>91813672.75</v>
      </c>
    </row>
    <row r="17" spans="1:5" ht="15.75" x14ac:dyDescent="0.25">
      <c r="A17" s="8"/>
      <c r="B17" s="8"/>
      <c r="C17" s="8"/>
      <c r="D17" s="8" t="s">
        <v>27</v>
      </c>
      <c r="E17" s="18">
        <v>23547618.010000002</v>
      </c>
    </row>
    <row r="18" spans="1:5" ht="15.75" x14ac:dyDescent="0.25">
      <c r="A18" s="8"/>
      <c r="B18" s="8"/>
      <c r="C18" s="11"/>
      <c r="D18" s="8" t="s">
        <v>28</v>
      </c>
      <c r="E18" s="18">
        <v>8053112.4400000004</v>
      </c>
    </row>
    <row r="19" spans="1:5" ht="15.75" x14ac:dyDescent="0.25">
      <c r="A19" s="8"/>
      <c r="B19" s="8"/>
      <c r="C19" s="8" t="s">
        <v>6</v>
      </c>
      <c r="D19" s="8"/>
      <c r="E19" s="19">
        <f>SUM(E16:E18)</f>
        <v>123414403.2</v>
      </c>
    </row>
    <row r="20" spans="1:5" ht="15.75" x14ac:dyDescent="0.25">
      <c r="A20" s="8"/>
      <c r="B20" s="8" t="s">
        <v>29</v>
      </c>
      <c r="C20" s="8"/>
      <c r="D20" s="8"/>
      <c r="E20" s="21"/>
    </row>
    <row r="21" spans="1:5" ht="15.75" x14ac:dyDescent="0.25">
      <c r="A21" s="8"/>
      <c r="B21" s="8"/>
      <c r="C21" s="8" t="s">
        <v>30</v>
      </c>
      <c r="D21" s="8"/>
      <c r="E21" s="18">
        <v>6982023486</v>
      </c>
    </row>
    <row r="22" spans="1:5" ht="15.75" x14ac:dyDescent="0.25">
      <c r="A22" s="8"/>
      <c r="B22" s="8"/>
      <c r="C22" s="8" t="s">
        <v>31</v>
      </c>
      <c r="D22" s="8"/>
      <c r="E22" s="18">
        <v>4485525.6500000004</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7454050566.0199995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107324688.26000001</v>
      </c>
    </row>
    <row r="43" spans="1:5" ht="15.75" x14ac:dyDescent="0.25">
      <c r="A43" s="8"/>
      <c r="B43" s="8"/>
      <c r="C43" s="8"/>
      <c r="D43" s="8" t="s">
        <v>11</v>
      </c>
      <c r="E43" s="18">
        <v>292464046.80000001</v>
      </c>
    </row>
    <row r="44" spans="1:5" ht="15.75" x14ac:dyDescent="0.25">
      <c r="A44" s="8"/>
      <c r="B44" s="8"/>
      <c r="C44" s="8"/>
      <c r="D44" s="8" t="s">
        <v>12</v>
      </c>
      <c r="E44" s="18">
        <v>47123243.729999997</v>
      </c>
    </row>
    <row r="45" spans="1:5" ht="15.75" x14ac:dyDescent="0.25">
      <c r="A45" s="8"/>
      <c r="B45" s="12" t="s">
        <v>13</v>
      </c>
      <c r="C45" s="8"/>
      <c r="D45" s="8"/>
      <c r="E45" s="21"/>
    </row>
    <row r="46" spans="1:5" ht="15.75" x14ac:dyDescent="0.25">
      <c r="A46" s="8"/>
      <c r="B46" s="8"/>
      <c r="C46" s="13"/>
      <c r="D46" s="8" t="s">
        <v>10</v>
      </c>
      <c r="E46" s="18">
        <v>3693391.39</v>
      </c>
    </row>
    <row r="47" spans="1:5" ht="15.75" x14ac:dyDescent="0.25">
      <c r="A47" s="8"/>
      <c r="B47" s="8"/>
      <c r="C47" s="8"/>
      <c r="D47" s="8" t="s">
        <v>11</v>
      </c>
      <c r="E47" s="18">
        <v>28033745.120000001</v>
      </c>
    </row>
    <row r="48" spans="1:5" ht="15.75" x14ac:dyDescent="0.25">
      <c r="A48" s="8"/>
      <c r="B48" s="8"/>
      <c r="C48" s="8"/>
      <c r="D48" s="8" t="s">
        <v>12</v>
      </c>
      <c r="E48" s="18">
        <v>187000</v>
      </c>
    </row>
    <row r="49" spans="1:5" ht="15.75" x14ac:dyDescent="0.25">
      <c r="A49" s="8"/>
      <c r="B49" s="12" t="s">
        <v>14</v>
      </c>
      <c r="C49" s="8"/>
      <c r="D49" s="8"/>
      <c r="E49" s="18"/>
    </row>
    <row r="50" spans="1:5" ht="15.75" x14ac:dyDescent="0.25">
      <c r="A50" s="14"/>
      <c r="B50" s="14"/>
      <c r="C50" s="14"/>
      <c r="D50" s="8" t="s">
        <v>10</v>
      </c>
      <c r="E50" s="18">
        <v>53314595.689999998</v>
      </c>
    </row>
    <row r="51" spans="1:5" ht="15.75" x14ac:dyDescent="0.25">
      <c r="A51" s="8"/>
      <c r="B51" s="8"/>
      <c r="C51" s="8"/>
      <c r="D51" s="8" t="s">
        <v>11</v>
      </c>
      <c r="E51" s="39">
        <v>58396504.329999998</v>
      </c>
    </row>
    <row r="52" spans="1:5" ht="15.75" x14ac:dyDescent="0.25">
      <c r="A52" s="8"/>
      <c r="B52" s="8"/>
      <c r="C52" s="8"/>
      <c r="D52" s="8" t="s">
        <v>12</v>
      </c>
      <c r="E52" s="18">
        <v>2980638</v>
      </c>
    </row>
    <row r="53" spans="1:5" ht="15.75" x14ac:dyDescent="0.25">
      <c r="A53" s="8"/>
      <c r="B53" s="12" t="s">
        <v>15</v>
      </c>
      <c r="C53" s="8"/>
      <c r="D53" s="8"/>
      <c r="E53" s="18"/>
    </row>
    <row r="54" spans="1:5" ht="15.75" x14ac:dyDescent="0.25">
      <c r="A54" s="8"/>
      <c r="B54" s="8"/>
      <c r="C54" s="8"/>
      <c r="D54" s="8" t="s">
        <v>10</v>
      </c>
      <c r="E54" s="18">
        <v>382230.73</v>
      </c>
    </row>
    <row r="55" spans="1:5" ht="15.75" x14ac:dyDescent="0.25">
      <c r="A55" s="8"/>
      <c r="B55" s="8"/>
      <c r="C55" s="8"/>
      <c r="D55" s="8" t="s">
        <v>11</v>
      </c>
      <c r="E55" s="18">
        <v>1764009.58</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2646630.85</v>
      </c>
    </row>
    <row r="59" spans="1:5" ht="15.75" x14ac:dyDescent="0.25">
      <c r="A59" s="8"/>
      <c r="B59" s="8"/>
      <c r="C59" s="8"/>
      <c r="D59" s="8" t="s">
        <v>11</v>
      </c>
      <c r="E59" s="18">
        <v>108779184.14</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12074765.560000001</v>
      </c>
    </row>
    <row r="63" spans="1:5" ht="15.75" x14ac:dyDescent="0.25">
      <c r="A63" s="8"/>
      <c r="B63" s="12"/>
      <c r="C63" s="8"/>
      <c r="D63" s="8" t="s">
        <v>11</v>
      </c>
      <c r="E63" s="18">
        <v>32651997.84</v>
      </c>
    </row>
    <row r="64" spans="1:5" ht="15.75" x14ac:dyDescent="0.25">
      <c r="A64" s="8"/>
      <c r="B64" s="8"/>
      <c r="C64" s="8"/>
      <c r="D64" s="8" t="s">
        <v>12</v>
      </c>
      <c r="E64" s="18">
        <v>0</v>
      </c>
    </row>
    <row r="65" spans="1:5" ht="15.75" x14ac:dyDescent="0.25">
      <c r="A65" s="8"/>
      <c r="B65" s="12" t="s">
        <v>18</v>
      </c>
      <c r="C65" s="8"/>
      <c r="D65" s="8"/>
      <c r="E65" s="18"/>
    </row>
    <row r="66" spans="1:5" ht="15.75" x14ac:dyDescent="0.25">
      <c r="A66" s="8"/>
      <c r="B66" s="8"/>
      <c r="C66" s="8"/>
      <c r="D66" s="8" t="s">
        <v>10</v>
      </c>
      <c r="E66" s="18">
        <v>19161564.649999999</v>
      </c>
    </row>
    <row r="67" spans="1:5" ht="15.75" x14ac:dyDescent="0.25">
      <c r="A67" s="8"/>
      <c r="B67" s="8"/>
      <c r="C67" s="8"/>
      <c r="D67" s="8" t="s">
        <v>11</v>
      </c>
      <c r="E67" s="18">
        <v>31531576.890000001</v>
      </c>
    </row>
    <row r="68" spans="1:5" ht="15.75" x14ac:dyDescent="0.25">
      <c r="A68" s="8"/>
      <c r="B68" s="8"/>
      <c r="C68" s="8"/>
      <c r="D68" s="8" t="s">
        <v>12</v>
      </c>
      <c r="E68" s="22">
        <v>42531390.100000001</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0</v>
      </c>
    </row>
    <row r="76" spans="1:5" ht="15.75" x14ac:dyDescent="0.25">
      <c r="A76" s="8"/>
      <c r="B76" s="8"/>
      <c r="C76" s="8"/>
      <c r="D76" s="8" t="s">
        <v>48</v>
      </c>
      <c r="E76" s="18">
        <v>43729765.399999999</v>
      </c>
    </row>
    <row r="77" spans="1:5" ht="15.75" x14ac:dyDescent="0.25">
      <c r="A77" s="8"/>
      <c r="B77" s="8"/>
      <c r="C77" s="15" t="s">
        <v>53</v>
      </c>
      <c r="D77" s="8"/>
      <c r="E77" s="23"/>
    </row>
    <row r="78" spans="1:5" ht="15.75" x14ac:dyDescent="0.25">
      <c r="A78" s="8"/>
      <c r="B78" s="8"/>
      <c r="C78" s="8"/>
      <c r="D78" s="8" t="s">
        <v>49</v>
      </c>
      <c r="E78" s="18">
        <v>0</v>
      </c>
    </row>
    <row r="79" spans="1:5" ht="15.75" x14ac:dyDescent="0.25">
      <c r="A79" s="8"/>
      <c r="B79" s="8"/>
      <c r="C79" s="8"/>
      <c r="D79" s="8" t="s">
        <v>50</v>
      </c>
      <c r="E79" s="18">
        <v>0</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119045708.65000001</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8440078.5600000005</v>
      </c>
    </row>
    <row r="91" spans="1:9" ht="15.75" x14ac:dyDescent="0.25">
      <c r="A91" s="8"/>
      <c r="B91" s="8"/>
      <c r="C91" s="8"/>
      <c r="D91" s="8" t="s">
        <v>49</v>
      </c>
      <c r="E91" s="23">
        <v>22142795.25</v>
      </c>
    </row>
    <row r="92" spans="1:9" ht="15.75" x14ac:dyDescent="0.25">
      <c r="A92" s="8"/>
      <c r="B92" s="8"/>
      <c r="C92" s="8"/>
      <c r="D92" s="8" t="s">
        <v>50</v>
      </c>
      <c r="E92" s="23">
        <v>27321362.440000001</v>
      </c>
    </row>
    <row r="93" spans="1:9" ht="15.75" x14ac:dyDescent="0.25">
      <c r="A93" s="12" t="s">
        <v>59</v>
      </c>
      <c r="D93" s="8"/>
      <c r="E93" s="30">
        <f>SUM(E41:E92)</f>
        <v>1065720913.96</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51326638.640000001</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0</v>
      </c>
    </row>
    <row r="109" spans="1:9" ht="15.75" x14ac:dyDescent="0.25">
      <c r="A109" s="12"/>
      <c r="B109" s="12" t="s">
        <v>61</v>
      </c>
      <c r="C109" s="8"/>
      <c r="D109" s="8"/>
      <c r="E109" s="21"/>
    </row>
    <row r="110" spans="1:9" ht="15.75" x14ac:dyDescent="0.25">
      <c r="B110" s="8"/>
      <c r="C110" s="8"/>
      <c r="D110" s="8" t="s">
        <v>12</v>
      </c>
      <c r="E110" s="18">
        <v>18472360</v>
      </c>
    </row>
    <row r="111" spans="1:9" ht="15.75" x14ac:dyDescent="0.25">
      <c r="A111" s="12" t="s">
        <v>58</v>
      </c>
      <c r="E111" s="32">
        <f>SUM(E95:E110)</f>
        <v>69798998.640000001</v>
      </c>
    </row>
    <row r="112" spans="1:9" ht="30" customHeight="1" x14ac:dyDescent="0.35">
      <c r="A112" s="16" t="s">
        <v>62</v>
      </c>
      <c r="B112" s="17"/>
      <c r="C112" s="17"/>
      <c r="D112" s="17"/>
      <c r="E112" s="31">
        <f>SUM(E93,E111)</f>
        <v>1135519912.6000001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E07FC-8BFD-4A0E-99A0-908D70A62100}">
  <dimension ref="A1:I112"/>
  <sheetViews>
    <sheetView topLeftCell="A6"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76</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489015517.36000001</v>
      </c>
    </row>
    <row r="12" spans="1:9" ht="15.75" x14ac:dyDescent="0.25">
      <c r="A12" s="8"/>
      <c r="B12" s="8"/>
      <c r="C12" s="8"/>
      <c r="D12" s="8" t="s">
        <v>24</v>
      </c>
      <c r="E12" s="18">
        <v>2317836386.1700001</v>
      </c>
    </row>
    <row r="13" spans="1:9" ht="15.75" x14ac:dyDescent="0.25">
      <c r="A13" s="8"/>
      <c r="B13" s="8"/>
      <c r="C13" s="8"/>
      <c r="D13" s="8" t="s">
        <v>25</v>
      </c>
      <c r="E13" s="18">
        <v>0</v>
      </c>
    </row>
    <row r="14" spans="1:9" ht="15.75" x14ac:dyDescent="0.25">
      <c r="A14" s="8"/>
      <c r="B14" s="8"/>
      <c r="C14" s="8" t="s">
        <v>4</v>
      </c>
      <c r="D14" s="8"/>
      <c r="E14" s="19">
        <f>SUM(E11:E13)</f>
        <v>2806851903.5300002</v>
      </c>
    </row>
    <row r="15" spans="1:9" ht="15.75" x14ac:dyDescent="0.25">
      <c r="A15" s="8"/>
      <c r="B15" s="8"/>
      <c r="C15" s="8" t="s">
        <v>5</v>
      </c>
      <c r="D15" s="8"/>
      <c r="E15" s="20"/>
    </row>
    <row r="16" spans="1:9" ht="15.75" x14ac:dyDescent="0.25">
      <c r="A16" s="8"/>
      <c r="B16" s="8"/>
      <c r="C16" s="8"/>
      <c r="D16" s="8" t="s">
        <v>26</v>
      </c>
      <c r="E16" s="18">
        <v>36396964.710000001</v>
      </c>
    </row>
    <row r="17" spans="1:5" ht="15.75" x14ac:dyDescent="0.25">
      <c r="A17" s="8"/>
      <c r="B17" s="8"/>
      <c r="C17" s="8"/>
      <c r="D17" s="8" t="s">
        <v>27</v>
      </c>
      <c r="E17" s="18">
        <v>44482238.969999999</v>
      </c>
    </row>
    <row r="18" spans="1:5" ht="15.75" x14ac:dyDescent="0.25">
      <c r="A18" s="8"/>
      <c r="B18" s="8"/>
      <c r="C18" s="11"/>
      <c r="D18" s="8" t="s">
        <v>28</v>
      </c>
      <c r="E18" s="18">
        <v>71463514.870000005</v>
      </c>
    </row>
    <row r="19" spans="1:5" ht="15.75" x14ac:dyDescent="0.25">
      <c r="A19" s="8"/>
      <c r="B19" s="8"/>
      <c r="C19" s="8" t="s">
        <v>6</v>
      </c>
      <c r="D19" s="8"/>
      <c r="E19" s="19">
        <f>SUM(E16:E18)</f>
        <v>152342718.55000001</v>
      </c>
    </row>
    <row r="20" spans="1:5" ht="15.75" x14ac:dyDescent="0.25">
      <c r="A20" s="8"/>
      <c r="B20" s="8" t="s">
        <v>29</v>
      </c>
      <c r="C20" s="8"/>
      <c r="D20" s="8"/>
      <c r="E20" s="21"/>
    </row>
    <row r="21" spans="1:5" ht="15.75" x14ac:dyDescent="0.25">
      <c r="A21" s="8"/>
      <c r="B21" s="8"/>
      <c r="C21" s="8" t="s">
        <v>30</v>
      </c>
      <c r="D21" s="8"/>
      <c r="E21" s="18">
        <v>761427467</v>
      </c>
    </row>
    <row r="22" spans="1:5" ht="15.75" x14ac:dyDescent="0.25">
      <c r="A22" s="8"/>
      <c r="B22" s="8"/>
      <c r="C22" s="8" t="s">
        <v>31</v>
      </c>
      <c r="D22" s="8"/>
      <c r="E22" s="18">
        <v>5616991.0999999996</v>
      </c>
    </row>
    <row r="23" spans="1:5" ht="15.75" x14ac:dyDescent="0.25">
      <c r="A23" s="8"/>
      <c r="B23" s="8"/>
      <c r="C23" s="8" t="s">
        <v>32</v>
      </c>
      <c r="D23" s="8"/>
      <c r="E23" s="22"/>
    </row>
    <row r="24" spans="1:5" ht="15.75" x14ac:dyDescent="0.25">
      <c r="A24" s="8"/>
      <c r="B24" s="8"/>
      <c r="C24" s="8"/>
      <c r="D24" s="8" t="s">
        <v>33</v>
      </c>
      <c r="E24" s="18">
        <v>131225789.70999999</v>
      </c>
    </row>
    <row r="25" spans="1:5" ht="15.75" x14ac:dyDescent="0.25">
      <c r="A25" s="8"/>
      <c r="B25" s="8"/>
      <c r="C25" s="8"/>
      <c r="D25" s="8" t="s">
        <v>34</v>
      </c>
      <c r="E25" s="23">
        <v>0</v>
      </c>
    </row>
    <row r="26" spans="1:5" ht="15.75" x14ac:dyDescent="0.25">
      <c r="A26" s="8"/>
      <c r="B26" s="8"/>
      <c r="C26" s="8"/>
      <c r="D26" s="8" t="s">
        <v>35</v>
      </c>
      <c r="E26" s="23">
        <v>4975701.0999999996</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83528407.810000002</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3945968978.8000002</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506093223.49000001</v>
      </c>
    </row>
    <row r="43" spans="1:5" ht="15.75" x14ac:dyDescent="0.25">
      <c r="A43" s="8"/>
      <c r="B43" s="8"/>
      <c r="C43" s="8"/>
      <c r="D43" s="8" t="s">
        <v>11</v>
      </c>
      <c r="E43" s="18">
        <v>547783581.26999998</v>
      </c>
    </row>
    <row r="44" spans="1:5" ht="15.75" x14ac:dyDescent="0.25">
      <c r="A44" s="8"/>
      <c r="B44" s="8"/>
      <c r="C44" s="8"/>
      <c r="D44" s="8" t="s">
        <v>12</v>
      </c>
      <c r="E44" s="18">
        <v>105518179.95999999</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0</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75163221.269999996</v>
      </c>
    </row>
    <row r="51" spans="1:5" ht="15.75" x14ac:dyDescent="0.25">
      <c r="A51" s="8"/>
      <c r="B51" s="8"/>
      <c r="C51" s="8"/>
      <c r="D51" s="8" t="s">
        <v>11</v>
      </c>
      <c r="E51" s="39">
        <v>96381164.25</v>
      </c>
    </row>
    <row r="52" spans="1:5" ht="15.75" x14ac:dyDescent="0.25">
      <c r="A52" s="8"/>
      <c r="B52" s="8"/>
      <c r="C52" s="8"/>
      <c r="D52" s="8" t="s">
        <v>12</v>
      </c>
      <c r="E52" s="18">
        <v>10200809.24</v>
      </c>
    </row>
    <row r="53" spans="1:5" ht="15.75" x14ac:dyDescent="0.25">
      <c r="A53" s="8"/>
      <c r="B53" s="12" t="s">
        <v>15</v>
      </c>
      <c r="C53" s="8"/>
      <c r="D53" s="8"/>
      <c r="E53" s="18"/>
    </row>
    <row r="54" spans="1:5" ht="15.75" x14ac:dyDescent="0.25">
      <c r="A54" s="8"/>
      <c r="B54" s="8"/>
      <c r="C54" s="8"/>
      <c r="D54" s="8" t="s">
        <v>10</v>
      </c>
      <c r="E54" s="18">
        <v>6765434.7599999998</v>
      </c>
    </row>
    <row r="55" spans="1:5" ht="15.75" x14ac:dyDescent="0.25">
      <c r="A55" s="8"/>
      <c r="B55" s="8"/>
      <c r="C55" s="8"/>
      <c r="D55" s="8" t="s">
        <v>11</v>
      </c>
      <c r="E55" s="18">
        <v>1362300</v>
      </c>
    </row>
    <row r="56" spans="1:5" ht="15.75" x14ac:dyDescent="0.25">
      <c r="A56" s="8"/>
      <c r="B56" s="8"/>
      <c r="C56" s="13"/>
      <c r="D56" s="8" t="s">
        <v>12</v>
      </c>
      <c r="E56" s="22">
        <v>386500</v>
      </c>
    </row>
    <row r="57" spans="1:5" ht="15.75" x14ac:dyDescent="0.25">
      <c r="A57" s="8"/>
      <c r="B57" s="12" t="s">
        <v>16</v>
      </c>
      <c r="C57" s="8"/>
      <c r="D57" s="8"/>
      <c r="E57" s="27"/>
    </row>
    <row r="58" spans="1:5" ht="15.75" x14ac:dyDescent="0.25">
      <c r="A58" s="8"/>
      <c r="B58" s="8"/>
      <c r="C58" s="8"/>
      <c r="D58" s="8" t="s">
        <v>10</v>
      </c>
      <c r="E58" s="18">
        <v>6125825.9400000004</v>
      </c>
    </row>
    <row r="59" spans="1:5" ht="15.75" x14ac:dyDescent="0.25">
      <c r="A59" s="8"/>
      <c r="B59" s="8"/>
      <c r="C59" s="8"/>
      <c r="D59" s="8" t="s">
        <v>11</v>
      </c>
      <c r="E59" s="18">
        <v>499493</v>
      </c>
    </row>
    <row r="60" spans="1:5" ht="15.75" x14ac:dyDescent="0.25">
      <c r="A60" s="8"/>
      <c r="B60" s="8"/>
      <c r="C60" s="8"/>
      <c r="D60" s="8" t="s">
        <v>12</v>
      </c>
      <c r="E60" s="27">
        <v>519000</v>
      </c>
    </row>
    <row r="61" spans="1:5" ht="15.75" x14ac:dyDescent="0.25">
      <c r="A61" s="8"/>
      <c r="B61" s="12" t="s">
        <v>17</v>
      </c>
      <c r="C61" s="8"/>
      <c r="D61" s="8"/>
      <c r="E61" s="27"/>
    </row>
    <row r="62" spans="1:5" ht="15.75" x14ac:dyDescent="0.25">
      <c r="A62" s="8"/>
      <c r="B62" s="8"/>
      <c r="C62" s="8"/>
      <c r="D62" s="8" t="s">
        <v>10</v>
      </c>
      <c r="E62" s="18">
        <v>58046248.909999996</v>
      </c>
    </row>
    <row r="63" spans="1:5" ht="15.75" x14ac:dyDescent="0.25">
      <c r="A63" s="8"/>
      <c r="B63" s="12"/>
      <c r="C63" s="8"/>
      <c r="D63" s="8" t="s">
        <v>11</v>
      </c>
      <c r="E63" s="18">
        <v>319711945.98000002</v>
      </c>
    </row>
    <row r="64" spans="1:5" ht="15.75" x14ac:dyDescent="0.25">
      <c r="A64" s="8"/>
      <c r="B64" s="8"/>
      <c r="C64" s="8"/>
      <c r="D64" s="8" t="s">
        <v>12</v>
      </c>
      <c r="E64" s="18">
        <v>44862453.359999999</v>
      </c>
    </row>
    <row r="65" spans="1:5" ht="15.75" x14ac:dyDescent="0.25">
      <c r="A65" s="8"/>
      <c r="B65" s="12" t="s">
        <v>18</v>
      </c>
      <c r="C65" s="8"/>
      <c r="D65" s="8"/>
      <c r="E65" s="18"/>
    </row>
    <row r="66" spans="1:5" ht="15.75" x14ac:dyDescent="0.25">
      <c r="A66" s="8"/>
      <c r="B66" s="8"/>
      <c r="C66" s="8"/>
      <c r="D66" s="8" t="s">
        <v>10</v>
      </c>
      <c r="E66" s="18">
        <v>210543628.78999999</v>
      </c>
    </row>
    <row r="67" spans="1:5" ht="15.75" x14ac:dyDescent="0.25">
      <c r="A67" s="8"/>
      <c r="B67" s="8"/>
      <c r="C67" s="8"/>
      <c r="D67" s="8" t="s">
        <v>11</v>
      </c>
      <c r="E67" s="18">
        <v>258137974.59</v>
      </c>
    </row>
    <row r="68" spans="1:5" ht="15.75" x14ac:dyDescent="0.25">
      <c r="A68" s="8"/>
      <c r="B68" s="8"/>
      <c r="C68" s="8"/>
      <c r="D68" s="8" t="s">
        <v>12</v>
      </c>
      <c r="E68" s="22">
        <v>404510166.72000003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27178417.359999999</v>
      </c>
    </row>
    <row r="76" spans="1:5" ht="15.75" x14ac:dyDescent="0.25">
      <c r="A76" s="8"/>
      <c r="B76" s="8"/>
      <c r="C76" s="8"/>
      <c r="D76" s="8" t="s">
        <v>48</v>
      </c>
      <c r="E76" s="18">
        <v>108989166.26000001</v>
      </c>
    </row>
    <row r="77" spans="1:5" ht="15.75" x14ac:dyDescent="0.25">
      <c r="A77" s="8"/>
      <c r="B77" s="8"/>
      <c r="C77" s="15" t="s">
        <v>53</v>
      </c>
      <c r="D77" s="8"/>
      <c r="E77" s="23"/>
    </row>
    <row r="78" spans="1:5" ht="15.75" x14ac:dyDescent="0.25">
      <c r="A78" s="8"/>
      <c r="B78" s="8"/>
      <c r="C78" s="8"/>
      <c r="D78" s="8" t="s">
        <v>49</v>
      </c>
      <c r="E78" s="18">
        <v>6644100</v>
      </c>
    </row>
    <row r="79" spans="1:5" ht="15.75" x14ac:dyDescent="0.25">
      <c r="A79" s="8"/>
      <c r="B79" s="8"/>
      <c r="C79" s="8"/>
      <c r="D79" s="8" t="s">
        <v>50</v>
      </c>
      <c r="E79" s="18">
        <v>71418226.900000006</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150850469.52000001</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20171986.850000001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18000000</v>
      </c>
    </row>
    <row r="92" spans="1:9" ht="15.75" x14ac:dyDescent="0.25">
      <c r="A92" s="8"/>
      <c r="B92" s="8"/>
      <c r="C92" s="8"/>
      <c r="D92" s="8" t="s">
        <v>50</v>
      </c>
      <c r="E92" s="23">
        <v>0</v>
      </c>
    </row>
    <row r="93" spans="1:9" ht="15.75" x14ac:dyDescent="0.25">
      <c r="A93" s="12" t="s">
        <v>59</v>
      </c>
      <c r="D93" s="8"/>
      <c r="E93" s="30">
        <f>SUM(E41:E92)</f>
        <v>3055863518.4200001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17842340.399999999</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0</v>
      </c>
    </row>
    <row r="101" spans="1:9" ht="15.75" customHeight="1" x14ac:dyDescent="0.25">
      <c r="B101" s="12" t="s">
        <v>15</v>
      </c>
      <c r="C101" s="8"/>
      <c r="D101" s="8"/>
      <c r="E101" s="21"/>
    </row>
    <row r="102" spans="1:9" ht="15.75" x14ac:dyDescent="0.25">
      <c r="B102" s="8"/>
      <c r="C102" s="13"/>
      <c r="D102" s="8" t="s">
        <v>12</v>
      </c>
      <c r="E102" s="18">
        <v>2600000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783000</v>
      </c>
    </row>
    <row r="107" spans="1:9" ht="15.75" x14ac:dyDescent="0.25">
      <c r="B107" s="12" t="s">
        <v>18</v>
      </c>
      <c r="C107" s="8"/>
      <c r="D107" s="8"/>
      <c r="E107" s="21"/>
    </row>
    <row r="108" spans="1:9" ht="15.75" x14ac:dyDescent="0.25">
      <c r="B108" s="8"/>
      <c r="C108" s="8"/>
      <c r="D108" s="8" t="s">
        <v>12</v>
      </c>
      <c r="E108" s="18">
        <v>52346835.359999999</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f>SUM(E95:E110)</f>
        <v>73572175.75999999</v>
      </c>
    </row>
    <row r="112" spans="1:9" ht="30" customHeight="1" x14ac:dyDescent="0.35">
      <c r="A112" s="16" t="s">
        <v>62</v>
      </c>
      <c r="B112" s="17"/>
      <c r="C112" s="17"/>
      <c r="D112" s="17"/>
      <c r="E112" s="31">
        <f>SUM(E93,E111)</f>
        <v>3129435694.1800003</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5AA6D-A7E1-421C-8FC0-F3C218B5C6C5}">
  <dimension ref="A1:I112"/>
  <sheetViews>
    <sheetView topLeftCell="A3"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77</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64259769.049999997</v>
      </c>
    </row>
    <row r="12" spans="1:9" ht="15.75" x14ac:dyDescent="0.25">
      <c r="A12" s="8"/>
      <c r="B12" s="8"/>
      <c r="C12" s="8"/>
      <c r="D12" s="8" t="s">
        <v>24</v>
      </c>
      <c r="E12" s="18">
        <v>259411143.44</v>
      </c>
    </row>
    <row r="13" spans="1:9" ht="15.75" x14ac:dyDescent="0.25">
      <c r="A13" s="8"/>
      <c r="B13" s="8"/>
      <c r="C13" s="8"/>
      <c r="D13" s="8" t="s">
        <v>25</v>
      </c>
      <c r="E13" s="18">
        <v>38576754.380000003</v>
      </c>
    </row>
    <row r="14" spans="1:9" ht="15.75" x14ac:dyDescent="0.25">
      <c r="A14" s="8"/>
      <c r="B14" s="8"/>
      <c r="C14" s="8" t="s">
        <v>4</v>
      </c>
      <c r="D14" s="8"/>
      <c r="E14" s="19">
        <f>SUM(E11:E13)</f>
        <v>362247666.87</v>
      </c>
    </row>
    <row r="15" spans="1:9" ht="15.75" x14ac:dyDescent="0.25">
      <c r="A15" s="8"/>
      <c r="B15" s="8"/>
      <c r="C15" s="8" t="s">
        <v>5</v>
      </c>
      <c r="D15" s="8"/>
      <c r="E15" s="20"/>
    </row>
    <row r="16" spans="1:9" ht="15.75" x14ac:dyDescent="0.25">
      <c r="A16" s="8"/>
      <c r="B16" s="8"/>
      <c r="C16" s="8"/>
      <c r="D16" s="8" t="s">
        <v>26</v>
      </c>
      <c r="E16" s="18">
        <v>41551010.299999997</v>
      </c>
    </row>
    <row r="17" spans="1:5" ht="15.75" x14ac:dyDescent="0.25">
      <c r="A17" s="8"/>
      <c r="B17" s="8"/>
      <c r="C17" s="8"/>
      <c r="D17" s="8" t="s">
        <v>27</v>
      </c>
      <c r="E17" s="18">
        <v>82006144.459999993</v>
      </c>
    </row>
    <row r="18" spans="1:5" ht="15.75" x14ac:dyDescent="0.25">
      <c r="A18" s="8"/>
      <c r="B18" s="8"/>
      <c r="C18" s="11"/>
      <c r="D18" s="8" t="s">
        <v>28</v>
      </c>
      <c r="E18" s="18">
        <v>5905247.4199999999</v>
      </c>
    </row>
    <row r="19" spans="1:5" ht="15.75" x14ac:dyDescent="0.25">
      <c r="A19" s="8"/>
      <c r="B19" s="8"/>
      <c r="C19" s="8" t="s">
        <v>6</v>
      </c>
      <c r="D19" s="8"/>
      <c r="E19" s="19">
        <f>SUM(E16:E18)</f>
        <v>129462402.17999999</v>
      </c>
    </row>
    <row r="20" spans="1:5" ht="15.75" x14ac:dyDescent="0.25">
      <c r="A20" s="8"/>
      <c r="B20" s="8" t="s">
        <v>29</v>
      </c>
      <c r="C20" s="8"/>
      <c r="D20" s="8"/>
      <c r="E20" s="21"/>
    </row>
    <row r="21" spans="1:5" ht="15.75" x14ac:dyDescent="0.25">
      <c r="A21" s="8"/>
      <c r="B21" s="8"/>
      <c r="C21" s="8" t="s">
        <v>30</v>
      </c>
      <c r="D21" s="8"/>
      <c r="E21" s="18">
        <v>655122563</v>
      </c>
    </row>
    <row r="22" spans="1:5" ht="15.75" x14ac:dyDescent="0.25">
      <c r="A22" s="8"/>
      <c r="B22" s="8"/>
      <c r="C22" s="8" t="s">
        <v>31</v>
      </c>
      <c r="D22" s="8"/>
      <c r="E22" s="18">
        <v>1312511.3999999999</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1442530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115776865.05</v>
      </c>
    </row>
    <row r="37" spans="1:5" ht="15.75" x14ac:dyDescent="0.25">
      <c r="A37" s="8"/>
      <c r="B37" s="12" t="s">
        <v>7</v>
      </c>
      <c r="C37" s="8"/>
      <c r="D37" s="8"/>
      <c r="E37" s="19">
        <f>SUM(E14,E19,E21:E36)</f>
        <v>1265364538.5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181219196.5</v>
      </c>
    </row>
    <row r="43" spans="1:5" ht="15.75" x14ac:dyDescent="0.25">
      <c r="A43" s="8"/>
      <c r="B43" s="8"/>
      <c r="C43" s="8"/>
      <c r="D43" s="8" t="s">
        <v>11</v>
      </c>
      <c r="E43" s="18">
        <v>294008910.06</v>
      </c>
    </row>
    <row r="44" spans="1:5" ht="15.75" x14ac:dyDescent="0.25">
      <c r="A44" s="8"/>
      <c r="B44" s="8"/>
      <c r="C44" s="8"/>
      <c r="D44" s="8" t="s">
        <v>12</v>
      </c>
      <c r="E44" s="18">
        <v>23408185.010000002</v>
      </c>
    </row>
    <row r="45" spans="1:5" ht="15.75" x14ac:dyDescent="0.25">
      <c r="A45" s="8"/>
      <c r="B45" s="12" t="s">
        <v>13</v>
      </c>
      <c r="C45" s="8"/>
      <c r="D45" s="8"/>
      <c r="E45" s="21"/>
    </row>
    <row r="46" spans="1:5" ht="15.75" x14ac:dyDescent="0.25">
      <c r="A46" s="8"/>
      <c r="B46" s="8"/>
      <c r="C46" s="13"/>
      <c r="D46" s="8" t="s">
        <v>10</v>
      </c>
      <c r="E46" s="18">
        <v>16904773.73</v>
      </c>
    </row>
    <row r="47" spans="1:5" ht="15.75" x14ac:dyDescent="0.25">
      <c r="A47" s="8"/>
      <c r="B47" s="8"/>
      <c r="C47" s="8"/>
      <c r="D47" s="8" t="s">
        <v>11</v>
      </c>
      <c r="E47" s="18">
        <v>1142428.92</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30023120.170000002</v>
      </c>
    </row>
    <row r="51" spans="1:5" ht="15.75" x14ac:dyDescent="0.25">
      <c r="A51" s="8"/>
      <c r="B51" s="8"/>
      <c r="C51" s="8"/>
      <c r="D51" s="8" t="s">
        <v>11</v>
      </c>
      <c r="E51" s="39">
        <v>29415047.969999999</v>
      </c>
    </row>
    <row r="52" spans="1:5" ht="15.75" x14ac:dyDescent="0.25">
      <c r="A52" s="8"/>
      <c r="B52" s="8"/>
      <c r="C52" s="8"/>
      <c r="D52" s="8" t="s">
        <v>12</v>
      </c>
      <c r="E52" s="18">
        <v>55424.2</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18">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17064464.43</v>
      </c>
    </row>
    <row r="63" spans="1:5" ht="15.75" x14ac:dyDescent="0.25">
      <c r="A63" s="8"/>
      <c r="B63" s="12"/>
      <c r="C63" s="8"/>
      <c r="D63" s="8" t="s">
        <v>11</v>
      </c>
      <c r="E63" s="18">
        <v>162576796.12</v>
      </c>
    </row>
    <row r="64" spans="1:5" ht="15.75" x14ac:dyDescent="0.25">
      <c r="A64" s="8"/>
      <c r="B64" s="8"/>
      <c r="C64" s="8"/>
      <c r="D64" s="8" t="s">
        <v>12</v>
      </c>
      <c r="E64" s="18">
        <v>0</v>
      </c>
    </row>
    <row r="65" spans="1:5" ht="15.75" x14ac:dyDescent="0.25">
      <c r="A65" s="8"/>
      <c r="B65" s="12" t="s">
        <v>18</v>
      </c>
      <c r="C65" s="8"/>
      <c r="D65" s="8"/>
      <c r="E65" s="18"/>
    </row>
    <row r="66" spans="1:5" ht="15.75" x14ac:dyDescent="0.25">
      <c r="A66" s="8"/>
      <c r="B66" s="8"/>
      <c r="C66" s="8"/>
      <c r="D66" s="8" t="s">
        <v>10</v>
      </c>
      <c r="E66" s="18">
        <v>50450506.049999997</v>
      </c>
    </row>
    <row r="67" spans="1:5" ht="15.75" x14ac:dyDescent="0.25">
      <c r="A67" s="8"/>
      <c r="B67" s="8"/>
      <c r="C67" s="8"/>
      <c r="D67" s="8" t="s">
        <v>11</v>
      </c>
      <c r="E67" s="18">
        <v>69697851.739999995</v>
      </c>
    </row>
    <row r="68" spans="1:5" ht="15.75" x14ac:dyDescent="0.25">
      <c r="A68" s="8"/>
      <c r="B68" s="8"/>
      <c r="C68" s="8"/>
      <c r="D68" s="8" t="s">
        <v>12</v>
      </c>
      <c r="E68" s="22">
        <v>622105.55000000005</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17144735.629999999</v>
      </c>
    </row>
    <row r="76" spans="1:5" ht="15.75" x14ac:dyDescent="0.25">
      <c r="A76" s="8"/>
      <c r="B76" s="8"/>
      <c r="C76" s="8"/>
      <c r="D76" s="8" t="s">
        <v>48</v>
      </c>
      <c r="E76" s="18">
        <v>47500000</v>
      </c>
    </row>
    <row r="77" spans="1:5" ht="15.75" x14ac:dyDescent="0.25">
      <c r="A77" s="8"/>
      <c r="B77" s="8"/>
      <c r="C77" s="15" t="s">
        <v>53</v>
      </c>
      <c r="D77" s="8"/>
      <c r="E77" s="23"/>
    </row>
    <row r="78" spans="1:5" ht="15.75" x14ac:dyDescent="0.25">
      <c r="A78" s="8"/>
      <c r="B78" s="8"/>
      <c r="C78" s="8"/>
      <c r="D78" s="8" t="s">
        <v>49</v>
      </c>
      <c r="E78" s="18">
        <v>12240000</v>
      </c>
    </row>
    <row r="79" spans="1:5" ht="15.75" x14ac:dyDescent="0.25">
      <c r="A79" s="8"/>
      <c r="B79" s="8"/>
      <c r="C79" s="8"/>
      <c r="D79" s="8" t="s">
        <v>50</v>
      </c>
      <c r="E79" s="18">
        <v>11615094.779999999</v>
      </c>
    </row>
    <row r="80" spans="1:5" ht="15.75" x14ac:dyDescent="0.25">
      <c r="A80" s="8"/>
      <c r="B80" s="8"/>
      <c r="C80" s="8" t="s">
        <v>54</v>
      </c>
      <c r="D80" s="8"/>
      <c r="E80" s="22"/>
    </row>
    <row r="81" spans="1:9" ht="15.75" x14ac:dyDescent="0.25">
      <c r="A81" s="8"/>
      <c r="B81" s="8"/>
      <c r="C81" s="8"/>
      <c r="D81" s="15" t="s">
        <v>49</v>
      </c>
      <c r="E81" s="18">
        <v>15316587.25</v>
      </c>
    </row>
    <row r="82" spans="1:9" ht="15.75" x14ac:dyDescent="0.25">
      <c r="A82" s="8"/>
      <c r="B82" s="8"/>
      <c r="C82" s="8"/>
      <c r="D82" s="15" t="s">
        <v>50</v>
      </c>
      <c r="E82" s="18">
        <v>22116269.609999999</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13245628.41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0</v>
      </c>
    </row>
    <row r="92" spans="1:9" ht="15.75" x14ac:dyDescent="0.25">
      <c r="A92" s="8"/>
      <c r="B92" s="8"/>
      <c r="C92" s="8"/>
      <c r="D92" s="8" t="s">
        <v>50</v>
      </c>
      <c r="E92" s="23">
        <v>0</v>
      </c>
    </row>
    <row r="93" spans="1:9" ht="15.75" x14ac:dyDescent="0.25">
      <c r="A93" s="12" t="s">
        <v>59</v>
      </c>
      <c r="D93" s="8"/>
      <c r="E93" s="30">
        <f>SUM(E41:E92)</f>
        <v>1015767126.1299999</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6731121.9900000002</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63400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145175185.28</v>
      </c>
    </row>
    <row r="109" spans="1:9" ht="15.75" x14ac:dyDescent="0.25">
      <c r="A109" s="12"/>
      <c r="B109" s="12" t="s">
        <v>61</v>
      </c>
      <c r="C109" s="8"/>
      <c r="D109" s="8"/>
      <c r="E109" s="21"/>
    </row>
    <row r="110" spans="1:9" ht="15.75" x14ac:dyDescent="0.25">
      <c r="B110" s="8"/>
      <c r="C110" s="8"/>
      <c r="D110" s="8" t="s">
        <v>12</v>
      </c>
      <c r="E110" s="18">
        <v>26242728.760000002</v>
      </c>
    </row>
    <row r="111" spans="1:9" ht="15.75" x14ac:dyDescent="0.25">
      <c r="A111" s="12" t="s">
        <v>58</v>
      </c>
      <c r="E111" s="32">
        <f>SUM(E95:E110)</f>
        <v>178212436.03</v>
      </c>
    </row>
    <row r="112" spans="1:9" ht="30" customHeight="1" x14ac:dyDescent="0.35">
      <c r="A112" s="16" t="s">
        <v>62</v>
      </c>
      <c r="B112" s="17"/>
      <c r="C112" s="17"/>
      <c r="D112" s="17"/>
      <c r="E112" s="31">
        <f>SUM(E93,E111)</f>
        <v>1193979562.1599998</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80702-8367-4411-A0E1-36BD1B411498}">
  <dimension ref="A1:I112"/>
  <sheetViews>
    <sheetView topLeftCell="A3" zoomScale="130" zoomScaleNormal="130" workbookViewId="0">
      <selection activeCell="E109" activeCellId="30" sqref="E111 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78</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47003294.640000001</v>
      </c>
    </row>
    <row r="12" spans="1:9" ht="15.75" x14ac:dyDescent="0.25">
      <c r="A12" s="8"/>
      <c r="B12" s="8"/>
      <c r="C12" s="8"/>
      <c r="D12" s="8" t="s">
        <v>24</v>
      </c>
      <c r="E12" s="18">
        <v>1811094.57</v>
      </c>
    </row>
    <row r="13" spans="1:9" ht="15.75" x14ac:dyDescent="0.25">
      <c r="A13" s="8"/>
      <c r="B13" s="8"/>
      <c r="C13" s="8"/>
      <c r="D13" s="8" t="s">
        <v>25</v>
      </c>
      <c r="E13" s="18">
        <v>20167739.870000001</v>
      </c>
    </row>
    <row r="14" spans="1:9" ht="15.75" x14ac:dyDescent="0.25">
      <c r="A14" s="8"/>
      <c r="B14" s="8"/>
      <c r="C14" s="8" t="s">
        <v>4</v>
      </c>
      <c r="D14" s="8"/>
      <c r="E14" s="19">
        <f>SUM(E11:E13)</f>
        <v>68982129.079999998</v>
      </c>
    </row>
    <row r="15" spans="1:9" ht="15.75" x14ac:dyDescent="0.25">
      <c r="A15" s="8"/>
      <c r="B15" s="8"/>
      <c r="C15" s="8" t="s">
        <v>5</v>
      </c>
      <c r="D15" s="8"/>
      <c r="E15" s="20"/>
    </row>
    <row r="16" spans="1:9" ht="15.75" x14ac:dyDescent="0.25">
      <c r="A16" s="8"/>
      <c r="B16" s="8"/>
      <c r="C16" s="8"/>
      <c r="D16" s="8" t="s">
        <v>26</v>
      </c>
      <c r="E16" s="18">
        <v>17658244.739999998</v>
      </c>
    </row>
    <row r="17" spans="1:5" ht="15.75" x14ac:dyDescent="0.25">
      <c r="A17" s="8"/>
      <c r="B17" s="8"/>
      <c r="C17" s="8"/>
      <c r="D17" s="8" t="s">
        <v>27</v>
      </c>
      <c r="E17" s="18">
        <v>14330797.35</v>
      </c>
    </row>
    <row r="18" spans="1:5" ht="15.75" x14ac:dyDescent="0.25">
      <c r="A18" s="8"/>
      <c r="B18" s="8"/>
      <c r="C18" s="11"/>
      <c r="D18" s="8" t="s">
        <v>28</v>
      </c>
      <c r="E18" s="18">
        <v>1786028.24</v>
      </c>
    </row>
    <row r="19" spans="1:5" ht="15.75" x14ac:dyDescent="0.25">
      <c r="A19" s="8"/>
      <c r="B19" s="8"/>
      <c r="C19" s="8" t="s">
        <v>6</v>
      </c>
      <c r="D19" s="8"/>
      <c r="E19" s="19">
        <f>SUM(E16:E18)</f>
        <v>33775070.329999998</v>
      </c>
    </row>
    <row r="20" spans="1:5" ht="15.75" x14ac:dyDescent="0.25">
      <c r="A20" s="8"/>
      <c r="B20" s="8" t="s">
        <v>29</v>
      </c>
      <c r="C20" s="8"/>
      <c r="D20" s="8"/>
      <c r="E20" s="21"/>
    </row>
    <row r="21" spans="1:5" ht="15.75" x14ac:dyDescent="0.25">
      <c r="A21" s="8"/>
      <c r="B21" s="8"/>
      <c r="C21" s="8" t="s">
        <v>30</v>
      </c>
      <c r="D21" s="8"/>
      <c r="E21" s="18">
        <v>527191790</v>
      </c>
    </row>
    <row r="22" spans="1:5" ht="15.75" x14ac:dyDescent="0.25">
      <c r="A22" s="8"/>
      <c r="B22" s="8"/>
      <c r="C22" s="8" t="s">
        <v>31</v>
      </c>
      <c r="D22" s="8"/>
      <c r="E22" s="18">
        <v>186783.06</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117529.39</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19200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630272501.8599999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92745462.109999999</v>
      </c>
    </row>
    <row r="43" spans="1:5" ht="15.75" x14ac:dyDescent="0.25">
      <c r="A43" s="8"/>
      <c r="B43" s="8"/>
      <c r="C43" s="8"/>
      <c r="D43" s="8" t="s">
        <v>11</v>
      </c>
      <c r="E43" s="18">
        <v>148154107.69999999</v>
      </c>
    </row>
    <row r="44" spans="1:5" ht="15.75" x14ac:dyDescent="0.25">
      <c r="A44" s="8"/>
      <c r="B44" s="8"/>
      <c r="C44" s="8"/>
      <c r="D44" s="8" t="s">
        <v>12</v>
      </c>
      <c r="E44" s="18">
        <v>24843665.620000001</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28579710.68</v>
      </c>
    </row>
    <row r="48" spans="1:5" ht="15.75" x14ac:dyDescent="0.25">
      <c r="A48" s="8"/>
      <c r="B48" s="8"/>
      <c r="C48" s="8"/>
      <c r="D48" s="8" t="s">
        <v>12</v>
      </c>
      <c r="E48" s="18">
        <v>1912960</v>
      </c>
    </row>
    <row r="49" spans="1:5" ht="15.75" x14ac:dyDescent="0.25">
      <c r="A49" s="8"/>
      <c r="B49" s="12" t="s">
        <v>14</v>
      </c>
      <c r="C49" s="8"/>
      <c r="D49" s="8"/>
      <c r="E49" s="18"/>
    </row>
    <row r="50" spans="1:5" ht="15.75" x14ac:dyDescent="0.25">
      <c r="A50" s="14"/>
      <c r="B50" s="14"/>
      <c r="C50" s="14"/>
      <c r="D50" s="8" t="s">
        <v>10</v>
      </c>
      <c r="E50" s="18">
        <v>22961167.91</v>
      </c>
    </row>
    <row r="51" spans="1:5" ht="15.75" x14ac:dyDescent="0.25">
      <c r="A51" s="8"/>
      <c r="B51" s="8"/>
      <c r="C51" s="8"/>
      <c r="D51" s="8" t="s">
        <v>11</v>
      </c>
      <c r="E51" s="39">
        <v>17940478.010000002</v>
      </c>
    </row>
    <row r="52" spans="1:5" ht="15.75" x14ac:dyDescent="0.25">
      <c r="A52" s="8"/>
      <c r="B52" s="8"/>
      <c r="C52" s="8"/>
      <c r="D52" s="8" t="s">
        <v>12</v>
      </c>
      <c r="E52" s="18">
        <v>620500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18">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3642884.57</v>
      </c>
    </row>
    <row r="63" spans="1:5" ht="15.75" x14ac:dyDescent="0.25">
      <c r="A63" s="8"/>
      <c r="B63" s="12"/>
      <c r="C63" s="8"/>
      <c r="D63" s="8" t="s">
        <v>11</v>
      </c>
      <c r="E63" s="18">
        <v>18559631.66</v>
      </c>
    </row>
    <row r="64" spans="1:5" ht="15.75" x14ac:dyDescent="0.25">
      <c r="A64" s="8"/>
      <c r="B64" s="8"/>
      <c r="C64" s="8"/>
      <c r="D64" s="8" t="s">
        <v>12</v>
      </c>
      <c r="E64" s="18">
        <v>20300</v>
      </c>
    </row>
    <row r="65" spans="1:5" ht="15.75" x14ac:dyDescent="0.25">
      <c r="A65" s="8"/>
      <c r="B65" s="12" t="s">
        <v>18</v>
      </c>
      <c r="C65" s="8"/>
      <c r="D65" s="8"/>
      <c r="E65" s="18"/>
    </row>
    <row r="66" spans="1:5" ht="15.75" x14ac:dyDescent="0.25">
      <c r="A66" s="8"/>
      <c r="B66" s="8"/>
      <c r="C66" s="8"/>
      <c r="D66" s="8" t="s">
        <v>10</v>
      </c>
      <c r="E66" s="18">
        <v>22941583.539999999</v>
      </c>
    </row>
    <row r="67" spans="1:5" ht="15.75" x14ac:dyDescent="0.25">
      <c r="A67" s="8"/>
      <c r="B67" s="8"/>
      <c r="C67" s="8"/>
      <c r="D67" s="8" t="s">
        <v>11</v>
      </c>
      <c r="E67" s="18">
        <v>15134972.039999999</v>
      </c>
    </row>
    <row r="68" spans="1:5" ht="15.75" x14ac:dyDescent="0.25">
      <c r="A68" s="8"/>
      <c r="B68" s="8"/>
      <c r="C68" s="8"/>
      <c r="D68" s="8" t="s">
        <v>12</v>
      </c>
      <c r="E68" s="22">
        <v>25950909.18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0</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18">
        <v>20294100.059999999</v>
      </c>
    </row>
    <row r="79" spans="1:5" ht="15.75" x14ac:dyDescent="0.25">
      <c r="A79" s="8"/>
      <c r="B79" s="8"/>
      <c r="C79" s="8"/>
      <c r="D79" s="8" t="s">
        <v>50</v>
      </c>
      <c r="E79" s="18">
        <v>2686797.44</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0</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0</v>
      </c>
    </row>
    <row r="92" spans="1:9" ht="15.75" x14ac:dyDescent="0.25">
      <c r="A92" s="8"/>
      <c r="B92" s="8"/>
      <c r="C92" s="8"/>
      <c r="D92" s="8" t="s">
        <v>50</v>
      </c>
      <c r="E92" s="23">
        <v>0</v>
      </c>
    </row>
    <row r="93" spans="1:9" ht="15.75" x14ac:dyDescent="0.25">
      <c r="A93" s="12" t="s">
        <v>59</v>
      </c>
      <c r="D93" s="8"/>
      <c r="E93" s="30">
        <f>SUM(E41:E92)</f>
        <v>446989230.5200001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63383621.340000004</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1766186.4</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5955841.7400000002</v>
      </c>
    </row>
    <row r="107" spans="1:9" ht="15.75" x14ac:dyDescent="0.25">
      <c r="B107" s="12" t="s">
        <v>18</v>
      </c>
      <c r="C107" s="8"/>
      <c r="D107" s="8"/>
      <c r="E107" s="21"/>
    </row>
    <row r="108" spans="1:9" ht="15.75" x14ac:dyDescent="0.25">
      <c r="B108" s="8"/>
      <c r="C108" s="8"/>
      <c r="D108" s="8" t="s">
        <v>12</v>
      </c>
      <c r="E108" s="18">
        <v>49751603.990000002</v>
      </c>
    </row>
    <row r="109" spans="1:9" ht="15.75" x14ac:dyDescent="0.25">
      <c r="A109" s="12"/>
      <c r="B109" s="12" t="s">
        <v>61</v>
      </c>
      <c r="C109" s="8"/>
      <c r="D109" s="8"/>
      <c r="E109" s="21"/>
    </row>
    <row r="110" spans="1:9" ht="15.75" x14ac:dyDescent="0.25">
      <c r="B110" s="8"/>
      <c r="C110" s="8"/>
      <c r="D110" s="8" t="s">
        <v>12</v>
      </c>
      <c r="E110" s="18">
        <v>2597169.7999999998</v>
      </c>
    </row>
    <row r="111" spans="1:9" ht="15.75" x14ac:dyDescent="0.25">
      <c r="A111" s="12" t="s">
        <v>58</v>
      </c>
      <c r="E111" s="32">
        <f>SUM(E95:E110)</f>
        <v>123454423.27</v>
      </c>
    </row>
    <row r="112" spans="1:9" ht="30" customHeight="1" x14ac:dyDescent="0.35">
      <c r="A112" s="16" t="s">
        <v>62</v>
      </c>
      <c r="B112" s="17"/>
      <c r="C112" s="17"/>
      <c r="D112" s="17"/>
      <c r="E112" s="31">
        <f>SUM(E93,E111)</f>
        <v>570443653.79000008</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0583-0586-44F3-972D-F93194D91F3D}">
  <dimension ref="A1:I112"/>
  <sheetViews>
    <sheetView topLeftCell="A3"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83</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381016246.23000002</v>
      </c>
    </row>
    <row r="12" spans="1:9" ht="15.75" x14ac:dyDescent="0.25">
      <c r="A12" s="8"/>
      <c r="B12" s="8"/>
      <c r="C12" s="8"/>
      <c r="D12" s="8" t="s">
        <v>24</v>
      </c>
      <c r="E12" s="35">
        <v>462358724.75</v>
      </c>
    </row>
    <row r="13" spans="1:9" ht="15.75" x14ac:dyDescent="0.25">
      <c r="A13" s="8"/>
      <c r="B13" s="8"/>
      <c r="C13" s="8"/>
      <c r="D13" s="8" t="s">
        <v>25</v>
      </c>
      <c r="E13" s="35">
        <v>56326329.159999996</v>
      </c>
    </row>
    <row r="14" spans="1:9" ht="15.75" x14ac:dyDescent="0.25">
      <c r="A14" s="8"/>
      <c r="B14" s="8"/>
      <c r="C14" s="8" t="s">
        <v>4</v>
      </c>
      <c r="D14" s="8"/>
      <c r="E14" s="19">
        <f t="shared" ref="E14" si="0">SUM(E11:E13)</f>
        <v>899701300.13999999</v>
      </c>
    </row>
    <row r="15" spans="1:9" ht="15.75" x14ac:dyDescent="0.25">
      <c r="A15" s="8"/>
      <c r="B15" s="8"/>
      <c r="C15" s="8" t="s">
        <v>5</v>
      </c>
      <c r="D15" s="8"/>
      <c r="E15" s="20"/>
    </row>
    <row r="16" spans="1:9" ht="15.75" x14ac:dyDescent="0.25">
      <c r="A16" s="8"/>
      <c r="B16" s="8"/>
      <c r="C16" s="8"/>
      <c r="D16" s="8" t="s">
        <v>26</v>
      </c>
      <c r="E16" s="35">
        <v>41529228.789999999</v>
      </c>
    </row>
    <row r="17" spans="1:5" ht="15.75" x14ac:dyDescent="0.25">
      <c r="A17" s="8"/>
      <c r="B17" s="8"/>
      <c r="C17" s="8"/>
      <c r="D17" s="8" t="s">
        <v>27</v>
      </c>
      <c r="E17" s="35">
        <v>53279383.920000002</v>
      </c>
    </row>
    <row r="18" spans="1:5" ht="15.75" x14ac:dyDescent="0.25">
      <c r="A18" s="8"/>
      <c r="B18" s="8"/>
      <c r="C18" s="11"/>
      <c r="D18" s="8" t="s">
        <v>28</v>
      </c>
      <c r="E18" s="35">
        <v>62157660.68</v>
      </c>
    </row>
    <row r="19" spans="1:5" ht="15.75" x14ac:dyDescent="0.25">
      <c r="A19" s="8"/>
      <c r="B19" s="8"/>
      <c r="C19" s="8" t="s">
        <v>6</v>
      </c>
      <c r="D19" s="8"/>
      <c r="E19" s="19">
        <f t="shared" ref="E19" si="1">SUM(E16:E18)</f>
        <v>156966273.39000002</v>
      </c>
    </row>
    <row r="20" spans="1:5" ht="15.75" x14ac:dyDescent="0.25">
      <c r="A20" s="8"/>
      <c r="B20" s="8" t="s">
        <v>29</v>
      </c>
      <c r="C20" s="8"/>
      <c r="D20" s="8"/>
      <c r="E20" s="21"/>
    </row>
    <row r="21" spans="1:5" ht="15.75" x14ac:dyDescent="0.25">
      <c r="A21" s="8"/>
      <c r="B21" s="8"/>
      <c r="C21" s="8" t="s">
        <v>30</v>
      </c>
      <c r="D21" s="8"/>
      <c r="E21" s="35">
        <v>847988886</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350000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2436222.96</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1907442682.49</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290234371.22000003</v>
      </c>
    </row>
    <row r="43" spans="1:5" ht="15.75" x14ac:dyDescent="0.25">
      <c r="A43" s="8"/>
      <c r="B43" s="8"/>
      <c r="C43" s="8"/>
      <c r="D43" s="8" t="s">
        <v>11</v>
      </c>
      <c r="E43" s="37">
        <v>274176063.19999999</v>
      </c>
    </row>
    <row r="44" spans="1:5" ht="15.75" x14ac:dyDescent="0.25">
      <c r="A44" s="8"/>
      <c r="B44" s="8"/>
      <c r="C44" s="8"/>
      <c r="D44" s="8" t="s">
        <v>12</v>
      </c>
      <c r="E44" s="37">
        <v>32360546.300000001</v>
      </c>
    </row>
    <row r="45" spans="1:5" ht="15.75" x14ac:dyDescent="0.25">
      <c r="A45" s="8"/>
      <c r="B45" s="12" t="s">
        <v>13</v>
      </c>
      <c r="C45" s="8"/>
      <c r="D45" s="8"/>
      <c r="E45" s="21"/>
    </row>
    <row r="46" spans="1:5" ht="15.75" x14ac:dyDescent="0.25">
      <c r="A46" s="8"/>
      <c r="B46" s="8"/>
      <c r="C46" s="13"/>
      <c r="D46" s="8" t="s">
        <v>10</v>
      </c>
      <c r="E46" s="37">
        <v>36478142.969999999</v>
      </c>
    </row>
    <row r="47" spans="1:5" ht="15.75" x14ac:dyDescent="0.25">
      <c r="A47" s="8"/>
      <c r="B47" s="8"/>
      <c r="C47" s="8"/>
      <c r="D47" s="8" t="s">
        <v>11</v>
      </c>
      <c r="E47" s="36">
        <v>40979054.140000001</v>
      </c>
    </row>
    <row r="48" spans="1:5" ht="15.75" x14ac:dyDescent="0.25">
      <c r="A48" s="8"/>
      <c r="B48" s="8"/>
      <c r="C48" s="8"/>
      <c r="D48" s="8" t="s">
        <v>12</v>
      </c>
      <c r="E48" s="36">
        <v>155647715.40000001</v>
      </c>
    </row>
    <row r="49" spans="1:5" ht="15.75" x14ac:dyDescent="0.25">
      <c r="A49" s="8"/>
      <c r="B49" s="12" t="s">
        <v>14</v>
      </c>
      <c r="C49" s="8"/>
      <c r="D49" s="8"/>
      <c r="E49" s="18"/>
    </row>
    <row r="50" spans="1:5" ht="15.75" x14ac:dyDescent="0.25">
      <c r="A50" s="14"/>
      <c r="B50" s="14"/>
      <c r="C50" s="14"/>
      <c r="D50" s="8" t="s">
        <v>10</v>
      </c>
      <c r="E50" s="38">
        <v>57825260.030000001</v>
      </c>
    </row>
    <row r="51" spans="1:5" ht="15.75" x14ac:dyDescent="0.25">
      <c r="A51" s="8"/>
      <c r="B51" s="8"/>
      <c r="C51" s="8"/>
      <c r="D51" s="8" t="s">
        <v>11</v>
      </c>
      <c r="E51" s="38">
        <v>125141969.56999999</v>
      </c>
    </row>
    <row r="52" spans="1:5" ht="15.75" x14ac:dyDescent="0.25">
      <c r="A52" s="8"/>
      <c r="B52" s="8"/>
      <c r="C52" s="8"/>
      <c r="D52" s="8" t="s">
        <v>12</v>
      </c>
      <c r="E52" s="38">
        <v>1078595</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row>
    <row r="61" spans="1:5" ht="15.75" x14ac:dyDescent="0.25">
      <c r="A61" s="8"/>
      <c r="B61" s="12" t="s">
        <v>17</v>
      </c>
      <c r="C61" s="8"/>
      <c r="D61" s="8"/>
      <c r="E61" s="27"/>
    </row>
    <row r="62" spans="1:5" ht="15.75" x14ac:dyDescent="0.25">
      <c r="A62" s="8"/>
      <c r="B62" s="8"/>
      <c r="C62" s="8"/>
      <c r="D62" s="8" t="s">
        <v>10</v>
      </c>
      <c r="E62" s="38">
        <v>34508584.979999997</v>
      </c>
    </row>
    <row r="63" spans="1:5" ht="15.75" x14ac:dyDescent="0.25">
      <c r="A63" s="8"/>
      <c r="B63" s="12"/>
      <c r="C63" s="8"/>
      <c r="D63" s="8" t="s">
        <v>11</v>
      </c>
      <c r="E63" s="38">
        <v>160422759.75999999</v>
      </c>
    </row>
    <row r="64" spans="1:5" ht="15.75" x14ac:dyDescent="0.25">
      <c r="A64" s="8"/>
      <c r="B64" s="8"/>
      <c r="C64" s="8"/>
      <c r="D64" s="8" t="s">
        <v>12</v>
      </c>
      <c r="E64" s="38">
        <v>0</v>
      </c>
    </row>
    <row r="65" spans="1:5" ht="15.75" x14ac:dyDescent="0.25">
      <c r="A65" s="8"/>
      <c r="B65" s="12" t="s">
        <v>18</v>
      </c>
      <c r="C65" s="8"/>
      <c r="D65" s="8"/>
      <c r="E65" s="18"/>
    </row>
    <row r="66" spans="1:5" ht="15.75" x14ac:dyDescent="0.25">
      <c r="A66" s="8"/>
      <c r="B66" s="8"/>
      <c r="C66" s="8"/>
      <c r="D66" s="8" t="s">
        <v>10</v>
      </c>
      <c r="E66" s="38">
        <v>96615903.549999997</v>
      </c>
    </row>
    <row r="67" spans="1:5" ht="15.75" x14ac:dyDescent="0.25">
      <c r="A67" s="8"/>
      <c r="B67" s="8"/>
      <c r="C67" s="8"/>
      <c r="D67" s="8" t="s">
        <v>11</v>
      </c>
      <c r="E67" s="38">
        <v>69431630.180000007</v>
      </c>
    </row>
    <row r="68" spans="1:5" ht="15.75" x14ac:dyDescent="0.25">
      <c r="A68" s="8"/>
      <c r="B68" s="8"/>
      <c r="C68" s="8"/>
      <c r="D68" s="8" t="s">
        <v>12</v>
      </c>
      <c r="E68" s="38">
        <v>250000</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0</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30002963.600000001</v>
      </c>
    </row>
    <row r="79" spans="1:5" ht="15.75" x14ac:dyDescent="0.25">
      <c r="A79" s="8"/>
      <c r="B79" s="8"/>
      <c r="C79" s="8"/>
      <c r="D79" s="8" t="s">
        <v>50</v>
      </c>
      <c r="E79" s="36">
        <v>45154325</v>
      </c>
    </row>
    <row r="80" spans="1:5" ht="15.75" x14ac:dyDescent="0.25">
      <c r="A80" s="8"/>
      <c r="B80" s="8"/>
      <c r="C80" s="8" t="s">
        <v>54</v>
      </c>
      <c r="D80" s="8"/>
      <c r="E80" s="22"/>
    </row>
    <row r="81" spans="1:9" ht="15.75" x14ac:dyDescent="0.25">
      <c r="A81" s="8"/>
      <c r="B81" s="8"/>
      <c r="C81" s="8"/>
      <c r="D81" s="15" t="s">
        <v>49</v>
      </c>
      <c r="E81" s="36">
        <v>109397037.84</v>
      </c>
    </row>
    <row r="82" spans="1:9" ht="15.75" x14ac:dyDescent="0.25">
      <c r="A82" s="8"/>
      <c r="B82" s="8"/>
      <c r="C82" s="8"/>
      <c r="D82" s="15" t="s">
        <v>50</v>
      </c>
      <c r="E82" s="36">
        <v>51942020</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0</v>
      </c>
    </row>
    <row r="92" spans="1:9" ht="15.75" x14ac:dyDescent="0.25">
      <c r="A92" s="8"/>
      <c r="B92" s="8"/>
      <c r="C92" s="8"/>
      <c r="D92" s="8" t="s">
        <v>50</v>
      </c>
      <c r="E92" s="36">
        <v>0</v>
      </c>
    </row>
    <row r="93" spans="1:9" ht="15.75" x14ac:dyDescent="0.25">
      <c r="A93" s="12" t="s">
        <v>59</v>
      </c>
      <c r="D93" s="8"/>
      <c r="E93" s="30">
        <f>SUM(E41:E92)</f>
        <v>1611646942.7399998</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9468875</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1200000</v>
      </c>
    </row>
    <row r="111" spans="1:9" ht="15.75" x14ac:dyDescent="0.25">
      <c r="A111" s="12" t="s">
        <v>58</v>
      </c>
      <c r="E111" s="32">
        <f>SUM(E95:E110)</f>
        <v>10668875</v>
      </c>
    </row>
    <row r="112" spans="1:9" ht="30" customHeight="1" x14ac:dyDescent="0.35">
      <c r="A112" s="16" t="s">
        <v>62</v>
      </c>
      <c r="B112" s="17"/>
      <c r="C112" s="17"/>
      <c r="D112" s="17"/>
      <c r="E112" s="31">
        <f>SUM(E93,E111)</f>
        <v>1622315817.7399998</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BEA7-A76D-4E33-9E98-A6B41D90AE3C}">
  <dimension ref="A1:I112"/>
  <sheetViews>
    <sheetView tabSelected="1" topLeftCell="A2" zoomScale="115" zoomScaleNormal="115" workbookViewId="0">
      <selection activeCell="D9" sqref="D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79</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249142850.78</v>
      </c>
    </row>
    <row r="12" spans="1:9" ht="15.75" x14ac:dyDescent="0.25">
      <c r="A12" s="8"/>
      <c r="B12" s="8"/>
      <c r="C12" s="8"/>
      <c r="D12" s="8" t="s">
        <v>24</v>
      </c>
      <c r="E12" s="18">
        <v>552331898.63999999</v>
      </c>
    </row>
    <row r="13" spans="1:9" ht="15.75" x14ac:dyDescent="0.25">
      <c r="A13" s="8"/>
      <c r="B13" s="8"/>
      <c r="C13" s="8"/>
      <c r="D13" s="8" t="s">
        <v>25</v>
      </c>
      <c r="E13" s="18">
        <v>125285756</v>
      </c>
    </row>
    <row r="14" spans="1:9" ht="15.75" x14ac:dyDescent="0.25">
      <c r="A14" s="8"/>
      <c r="B14" s="8"/>
      <c r="C14" s="8" t="s">
        <v>4</v>
      </c>
      <c r="D14" s="8"/>
      <c r="E14" s="19">
        <f>SUM(E11:E13)</f>
        <v>926760505.41999996</v>
      </c>
    </row>
    <row r="15" spans="1:9" ht="15.75" x14ac:dyDescent="0.25">
      <c r="A15" s="8"/>
      <c r="B15" s="8"/>
      <c r="C15" s="8" t="s">
        <v>5</v>
      </c>
      <c r="D15" s="8"/>
      <c r="E15" s="20"/>
    </row>
    <row r="16" spans="1:9" ht="15.75" x14ac:dyDescent="0.25">
      <c r="A16" s="8"/>
      <c r="B16" s="8"/>
      <c r="C16" s="8"/>
      <c r="D16" s="8" t="s">
        <v>26</v>
      </c>
      <c r="E16" s="18">
        <v>128820050.34</v>
      </c>
    </row>
    <row r="17" spans="1:5" ht="15.75" x14ac:dyDescent="0.25">
      <c r="A17" s="8"/>
      <c r="B17" s="8"/>
      <c r="C17" s="8"/>
      <c r="D17" s="8" t="s">
        <v>27</v>
      </c>
      <c r="E17" s="18">
        <v>121717722.02</v>
      </c>
    </row>
    <row r="18" spans="1:5" ht="15.75" x14ac:dyDescent="0.25">
      <c r="A18" s="8"/>
      <c r="B18" s="8"/>
      <c r="C18" s="11"/>
      <c r="D18" s="8" t="s">
        <v>28</v>
      </c>
      <c r="E18" s="18">
        <v>2053381.39</v>
      </c>
    </row>
    <row r="19" spans="1:5" ht="15.75" x14ac:dyDescent="0.25">
      <c r="A19" s="8"/>
      <c r="B19" s="8"/>
      <c r="C19" s="8" t="s">
        <v>6</v>
      </c>
      <c r="D19" s="8"/>
      <c r="E19" s="19">
        <f>SUM(E16:E18)</f>
        <v>252591153.75</v>
      </c>
    </row>
    <row r="20" spans="1:5" ht="15.75" x14ac:dyDescent="0.25">
      <c r="A20" s="8"/>
      <c r="B20" s="8" t="s">
        <v>29</v>
      </c>
      <c r="C20" s="8"/>
      <c r="D20" s="8"/>
      <c r="E20" s="21"/>
    </row>
    <row r="21" spans="1:5" ht="15.75" x14ac:dyDescent="0.25">
      <c r="A21" s="8"/>
      <c r="B21" s="8"/>
      <c r="C21" s="8" t="s">
        <v>30</v>
      </c>
      <c r="D21" s="8"/>
      <c r="E21" s="18">
        <v>1566729433</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18">
        <v>4994499.95</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296932073.76999998</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3048007665.8899999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411831929.48000002</v>
      </c>
    </row>
    <row r="43" spans="1:5" ht="15.75" x14ac:dyDescent="0.25">
      <c r="A43" s="8"/>
      <c r="B43" s="8"/>
      <c r="C43" s="8"/>
      <c r="D43" s="8" t="s">
        <v>11</v>
      </c>
      <c r="E43" s="18">
        <v>644161019.79999995</v>
      </c>
    </row>
    <row r="44" spans="1:5" ht="15.75" x14ac:dyDescent="0.25">
      <c r="A44" s="8"/>
      <c r="B44" s="8"/>
      <c r="C44" s="8"/>
      <c r="D44" s="8" t="s">
        <v>12</v>
      </c>
      <c r="E44" s="18">
        <v>48535938</v>
      </c>
    </row>
    <row r="45" spans="1:5" ht="15.75" x14ac:dyDescent="0.25">
      <c r="A45" s="8"/>
      <c r="B45" s="12" t="s">
        <v>13</v>
      </c>
      <c r="C45" s="8"/>
      <c r="D45" s="8"/>
      <c r="E45" s="21"/>
    </row>
    <row r="46" spans="1:5" ht="15.75" x14ac:dyDescent="0.25">
      <c r="A46" s="8"/>
      <c r="B46" s="8"/>
      <c r="C46" s="13"/>
      <c r="D46" s="8" t="s">
        <v>10</v>
      </c>
      <c r="E46" s="18">
        <v>7770101.8799999999</v>
      </c>
    </row>
    <row r="47" spans="1:5" ht="15.75" x14ac:dyDescent="0.25">
      <c r="A47" s="8"/>
      <c r="B47" s="8"/>
      <c r="C47" s="8"/>
      <c r="D47" s="8" t="s">
        <v>11</v>
      </c>
      <c r="E47" s="18">
        <v>2972282.07</v>
      </c>
    </row>
    <row r="48" spans="1:5" ht="15.75" x14ac:dyDescent="0.25">
      <c r="A48" s="8"/>
      <c r="B48" s="8"/>
      <c r="C48" s="8"/>
      <c r="D48" s="8" t="s">
        <v>12</v>
      </c>
      <c r="E48" s="18">
        <v>42758264.469999999</v>
      </c>
    </row>
    <row r="49" spans="1:5" ht="15.75" x14ac:dyDescent="0.25">
      <c r="A49" s="8"/>
      <c r="B49" s="12" t="s">
        <v>14</v>
      </c>
      <c r="C49" s="8"/>
      <c r="D49" s="8"/>
      <c r="E49" s="18"/>
    </row>
    <row r="50" spans="1:5" ht="15.75" x14ac:dyDescent="0.25">
      <c r="A50" s="14"/>
      <c r="B50" s="14"/>
      <c r="C50" s="14"/>
      <c r="D50" s="8" t="s">
        <v>10</v>
      </c>
      <c r="E50" s="18">
        <v>191241234.63</v>
      </c>
    </row>
    <row r="51" spans="1:5" ht="15.75" x14ac:dyDescent="0.25">
      <c r="A51" s="8"/>
      <c r="B51" s="8"/>
      <c r="C51" s="8"/>
      <c r="D51" s="8" t="s">
        <v>11</v>
      </c>
      <c r="E51" s="39">
        <v>141804862.47999999</v>
      </c>
    </row>
    <row r="52" spans="1:5" ht="15.75" x14ac:dyDescent="0.25">
      <c r="A52" s="8"/>
      <c r="B52" s="8"/>
      <c r="C52" s="8"/>
      <c r="D52" s="8" t="s">
        <v>12</v>
      </c>
      <c r="E52" s="18">
        <v>139900</v>
      </c>
    </row>
    <row r="53" spans="1:5" ht="15.75" x14ac:dyDescent="0.25">
      <c r="A53" s="8"/>
      <c r="B53" s="12" t="s">
        <v>15</v>
      </c>
      <c r="C53" s="8"/>
      <c r="D53" s="8"/>
      <c r="E53" s="18"/>
    </row>
    <row r="54" spans="1:5" ht="15.75" x14ac:dyDescent="0.25">
      <c r="A54" s="8"/>
      <c r="B54" s="8"/>
      <c r="C54" s="8"/>
      <c r="D54" s="8" t="s">
        <v>10</v>
      </c>
      <c r="E54" s="18">
        <v>2955034.67</v>
      </c>
    </row>
    <row r="55" spans="1:5" ht="15.75" x14ac:dyDescent="0.25">
      <c r="A55" s="8"/>
      <c r="B55" s="8"/>
      <c r="C55" s="8"/>
      <c r="D55" s="8" t="s">
        <v>11</v>
      </c>
      <c r="E55" s="18">
        <v>2204721.06</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3561757.73</v>
      </c>
    </row>
    <row r="59" spans="1:5" ht="15.75" x14ac:dyDescent="0.25">
      <c r="A59" s="8"/>
      <c r="B59" s="8"/>
      <c r="C59" s="8"/>
      <c r="D59" s="8" t="s">
        <v>11</v>
      </c>
      <c r="E59" s="18">
        <v>390474.58</v>
      </c>
    </row>
    <row r="60" spans="1:5" ht="15.75" x14ac:dyDescent="0.25">
      <c r="A60" s="8"/>
      <c r="B60" s="8"/>
      <c r="C60" s="8"/>
      <c r="D60" s="8" t="s">
        <v>12</v>
      </c>
      <c r="E60" s="27">
        <v>2268895.94</v>
      </c>
    </row>
    <row r="61" spans="1:5" ht="15.75" x14ac:dyDescent="0.25">
      <c r="A61" s="8"/>
      <c r="B61" s="12" t="s">
        <v>17</v>
      </c>
      <c r="C61" s="8"/>
      <c r="D61" s="8"/>
      <c r="E61" s="27"/>
    </row>
    <row r="62" spans="1:5" ht="15.75" x14ac:dyDescent="0.25">
      <c r="A62" s="8"/>
      <c r="B62" s="8"/>
      <c r="C62" s="8"/>
      <c r="D62" s="8" t="s">
        <v>10</v>
      </c>
      <c r="E62" s="18">
        <v>14560826.800000001</v>
      </c>
    </row>
    <row r="63" spans="1:5" ht="15.75" x14ac:dyDescent="0.25">
      <c r="A63" s="8"/>
      <c r="B63" s="12"/>
      <c r="C63" s="8"/>
      <c r="D63" s="8" t="s">
        <v>11</v>
      </c>
      <c r="E63" s="18">
        <v>19535232.670000002</v>
      </c>
    </row>
    <row r="64" spans="1:5" ht="15.75" x14ac:dyDescent="0.25">
      <c r="A64" s="8"/>
      <c r="B64" s="8"/>
      <c r="C64" s="8"/>
      <c r="D64" s="8" t="s">
        <v>12</v>
      </c>
      <c r="E64" s="18">
        <v>0</v>
      </c>
    </row>
    <row r="65" spans="1:5" ht="15.75" x14ac:dyDescent="0.25">
      <c r="A65" s="8"/>
      <c r="B65" s="12" t="s">
        <v>18</v>
      </c>
      <c r="C65" s="8"/>
      <c r="D65" s="8"/>
      <c r="E65" s="18"/>
    </row>
    <row r="66" spans="1:5" ht="15.75" x14ac:dyDescent="0.25">
      <c r="A66" s="8"/>
      <c r="B66" s="8"/>
      <c r="C66" s="8"/>
      <c r="D66" s="8" t="s">
        <v>10</v>
      </c>
      <c r="E66" s="18">
        <v>79286147.829999998</v>
      </c>
    </row>
    <row r="67" spans="1:5" ht="15.75" x14ac:dyDescent="0.25">
      <c r="A67" s="8"/>
      <c r="B67" s="8"/>
      <c r="C67" s="8"/>
      <c r="D67" s="8" t="s">
        <v>11</v>
      </c>
      <c r="E67" s="18">
        <v>111894821.70999999</v>
      </c>
    </row>
    <row r="68" spans="1:5" ht="15.75" x14ac:dyDescent="0.25">
      <c r="A68" s="8"/>
      <c r="B68" s="8"/>
      <c r="C68" s="8"/>
      <c r="D68" s="8" t="s">
        <v>12</v>
      </c>
      <c r="E68" s="22">
        <v>1914671.63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8312857.6699999999</v>
      </c>
    </row>
    <row r="76" spans="1:5" ht="15.75" x14ac:dyDescent="0.25">
      <c r="A76" s="8"/>
      <c r="B76" s="8"/>
      <c r="C76" s="8"/>
      <c r="D76" s="8" t="s">
        <v>48</v>
      </c>
      <c r="E76" s="18">
        <v>26114151.300000001</v>
      </c>
    </row>
    <row r="77" spans="1:5" ht="15.75" x14ac:dyDescent="0.25">
      <c r="A77" s="8"/>
      <c r="B77" s="8"/>
      <c r="C77" s="15" t="s">
        <v>53</v>
      </c>
      <c r="D77" s="8"/>
      <c r="E77" s="23"/>
    </row>
    <row r="78" spans="1:5" ht="15.75" x14ac:dyDescent="0.25">
      <c r="A78" s="8"/>
      <c r="B78" s="8"/>
      <c r="C78" s="8"/>
      <c r="D78" s="8" t="s">
        <v>49</v>
      </c>
      <c r="E78" s="18">
        <v>55352201.659999996</v>
      </c>
    </row>
    <row r="79" spans="1:5" ht="15.75" x14ac:dyDescent="0.25">
      <c r="A79" s="8"/>
      <c r="B79" s="8"/>
      <c r="C79" s="8"/>
      <c r="D79" s="8" t="s">
        <v>50</v>
      </c>
      <c r="E79" s="18">
        <v>19229879.75</v>
      </c>
    </row>
    <row r="80" spans="1:5" ht="15.75" x14ac:dyDescent="0.25">
      <c r="A80" s="8"/>
      <c r="B80" s="8"/>
      <c r="C80" s="8" t="s">
        <v>54</v>
      </c>
      <c r="D80" s="8"/>
      <c r="E80" s="22"/>
    </row>
    <row r="81" spans="1:9" ht="15.75" x14ac:dyDescent="0.25">
      <c r="A81" s="8"/>
      <c r="B81" s="8"/>
      <c r="C81" s="8"/>
      <c r="D81" s="15" t="s">
        <v>49</v>
      </c>
      <c r="E81" s="18">
        <v>187290457.12</v>
      </c>
    </row>
    <row r="82" spans="1:9" ht="15.75" x14ac:dyDescent="0.25">
      <c r="A82" s="8"/>
      <c r="B82" s="8"/>
      <c r="C82" s="8"/>
      <c r="D82" s="15" t="s">
        <v>50</v>
      </c>
      <c r="E82" s="18">
        <v>55083941.5</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14988901.720000001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296932073.76999998</v>
      </c>
    </row>
    <row r="92" spans="1:9" ht="15.75" x14ac:dyDescent="0.25">
      <c r="A92" s="8"/>
      <c r="B92" s="8"/>
      <c r="C92" s="8"/>
      <c r="D92" s="8" t="s">
        <v>50</v>
      </c>
      <c r="E92" s="23">
        <v>0</v>
      </c>
    </row>
    <row r="93" spans="1:9" ht="15.75" x14ac:dyDescent="0.25">
      <c r="A93" s="12" t="s">
        <v>59</v>
      </c>
      <c r="D93" s="8"/>
      <c r="E93" s="30">
        <f>SUM(E41:E92)</f>
        <v>2393092581.9200001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19445845.84</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14630213.75</v>
      </c>
    </row>
    <row r="99" spans="1:9" ht="15.75" customHeight="1" x14ac:dyDescent="0.25">
      <c r="B99" s="12" t="s">
        <v>14</v>
      </c>
      <c r="C99" s="8"/>
      <c r="D99" s="8"/>
      <c r="E99" s="21"/>
    </row>
    <row r="100" spans="1:9" ht="15.75" customHeight="1" x14ac:dyDescent="0.25">
      <c r="B100" s="8"/>
      <c r="C100" s="8"/>
      <c r="D100" s="8" t="s">
        <v>12</v>
      </c>
      <c r="E100" s="18">
        <v>63101133.590000004</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9341711.4800000004</v>
      </c>
    </row>
    <row r="105" spans="1:9" ht="15.75" x14ac:dyDescent="0.25">
      <c r="B105" s="12" t="s">
        <v>17</v>
      </c>
      <c r="C105" s="8"/>
      <c r="D105" s="8"/>
      <c r="E105" s="21"/>
    </row>
    <row r="106" spans="1:9" ht="15.75" x14ac:dyDescent="0.25">
      <c r="B106" s="8"/>
      <c r="C106" s="8"/>
      <c r="D106" s="8" t="s">
        <v>12</v>
      </c>
      <c r="E106" s="18">
        <v>90365</v>
      </c>
    </row>
    <row r="107" spans="1:9" ht="15.75" x14ac:dyDescent="0.25">
      <c r="B107" s="12" t="s">
        <v>18</v>
      </c>
      <c r="C107" s="8"/>
      <c r="D107" s="8"/>
      <c r="E107" s="21"/>
    </row>
    <row r="108" spans="1:9" ht="15.75" x14ac:dyDescent="0.25">
      <c r="B108" s="8"/>
      <c r="C108" s="8"/>
      <c r="D108" s="8" t="s">
        <v>12</v>
      </c>
      <c r="E108" s="18">
        <v>52880893.439999998</v>
      </c>
    </row>
    <row r="109" spans="1:9" ht="15.75" x14ac:dyDescent="0.25">
      <c r="A109" s="12"/>
      <c r="B109" s="12" t="s">
        <v>61</v>
      </c>
      <c r="C109" s="8"/>
      <c r="D109" s="8"/>
      <c r="E109" s="21"/>
    </row>
    <row r="110" spans="1:9" ht="15.75" x14ac:dyDescent="0.25">
      <c r="B110" s="8"/>
      <c r="C110" s="8"/>
      <c r="D110" s="8" t="s">
        <v>12</v>
      </c>
      <c r="E110" s="18">
        <v>12352079.9</v>
      </c>
    </row>
    <row r="111" spans="1:9" ht="15.75" x14ac:dyDescent="0.25">
      <c r="A111" s="12" t="s">
        <v>58</v>
      </c>
      <c r="E111" s="32">
        <f>SUM(E95:E110)</f>
        <v>171842243.00000003</v>
      </c>
    </row>
    <row r="112" spans="1:9" ht="30" customHeight="1" x14ac:dyDescent="0.35">
      <c r="A112" s="16" t="s">
        <v>62</v>
      </c>
      <c r="B112" s="17"/>
      <c r="C112" s="17"/>
      <c r="D112" s="17"/>
      <c r="E112" s="31">
        <f>SUM(E93,E111)</f>
        <v>2564934824.9200001</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6ACB5-F6CF-41E4-887F-3EF1D7499EF0}">
  <dimension ref="A1:I112"/>
  <sheetViews>
    <sheetView topLeftCell="A3"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64</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489015517.36000001</v>
      </c>
    </row>
    <row r="12" spans="1:9" ht="15.75" x14ac:dyDescent="0.25">
      <c r="A12" s="8"/>
      <c r="B12" s="8"/>
      <c r="C12" s="8"/>
      <c r="D12" s="8" t="s">
        <v>24</v>
      </c>
      <c r="E12" s="35">
        <v>2317836386.1700001</v>
      </c>
    </row>
    <row r="13" spans="1:9" ht="15.75" x14ac:dyDescent="0.25">
      <c r="A13" s="8"/>
      <c r="B13" s="8"/>
      <c r="C13" s="8"/>
      <c r="D13" s="8" t="s">
        <v>25</v>
      </c>
      <c r="E13" s="35">
        <v>0</v>
      </c>
    </row>
    <row r="14" spans="1:9" ht="15.75" x14ac:dyDescent="0.25">
      <c r="A14" s="8"/>
      <c r="B14" s="8"/>
      <c r="C14" s="8" t="s">
        <v>4</v>
      </c>
      <c r="D14" s="8"/>
      <c r="E14" s="19">
        <f t="shared" ref="E14" si="0">SUM(E11:E13)</f>
        <v>2806851903.5300002</v>
      </c>
    </row>
    <row r="15" spans="1:9" ht="15.75" x14ac:dyDescent="0.25">
      <c r="A15" s="8"/>
      <c r="B15" s="8"/>
      <c r="C15" s="8" t="s">
        <v>5</v>
      </c>
      <c r="D15" s="8"/>
      <c r="E15" s="20"/>
    </row>
    <row r="16" spans="1:9" ht="15.75" x14ac:dyDescent="0.25">
      <c r="A16" s="8"/>
      <c r="B16" s="8"/>
      <c r="C16" s="8"/>
      <c r="D16" s="8" t="s">
        <v>26</v>
      </c>
      <c r="E16" s="35">
        <v>36396964.710000001</v>
      </c>
    </row>
    <row r="17" spans="1:5" ht="15.75" x14ac:dyDescent="0.25">
      <c r="A17" s="8"/>
      <c r="B17" s="8"/>
      <c r="C17" s="8"/>
      <c r="D17" s="8" t="s">
        <v>27</v>
      </c>
      <c r="E17" s="35">
        <v>44482238.969999999</v>
      </c>
    </row>
    <row r="18" spans="1:5" ht="15.75" x14ac:dyDescent="0.25">
      <c r="A18" s="8"/>
      <c r="B18" s="8"/>
      <c r="C18" s="11"/>
      <c r="D18" s="8" t="s">
        <v>28</v>
      </c>
      <c r="E18" s="35">
        <v>71463514.870000005</v>
      </c>
    </row>
    <row r="19" spans="1:5" ht="15.75" x14ac:dyDescent="0.25">
      <c r="A19" s="8"/>
      <c r="B19" s="8"/>
      <c r="C19" s="8" t="s">
        <v>6</v>
      </c>
      <c r="D19" s="8"/>
      <c r="E19" s="19">
        <f t="shared" ref="E19" si="1">SUM(E16:E18)</f>
        <v>152342718.55000001</v>
      </c>
    </row>
    <row r="20" spans="1:5" ht="15.75" x14ac:dyDescent="0.25">
      <c r="A20" s="8"/>
      <c r="B20" s="8" t="s">
        <v>29</v>
      </c>
      <c r="C20" s="8"/>
      <c r="D20" s="8"/>
      <c r="E20" s="21"/>
    </row>
    <row r="21" spans="1:5" ht="15.75" x14ac:dyDescent="0.25">
      <c r="A21" s="8"/>
      <c r="B21" s="8"/>
      <c r="C21" s="8" t="s">
        <v>30</v>
      </c>
      <c r="D21" s="8"/>
      <c r="E21" s="35">
        <v>761427467</v>
      </c>
    </row>
    <row r="22" spans="1:5" ht="15.75" x14ac:dyDescent="0.25">
      <c r="A22" s="8"/>
      <c r="B22" s="8"/>
      <c r="C22" s="8" t="s">
        <v>31</v>
      </c>
      <c r="D22" s="8"/>
      <c r="E22" s="33">
        <v>5616991.0999999996</v>
      </c>
    </row>
    <row r="23" spans="1:5" ht="15.75" x14ac:dyDescent="0.25">
      <c r="A23" s="8"/>
      <c r="B23" s="8"/>
      <c r="C23" s="8" t="s">
        <v>32</v>
      </c>
      <c r="D23" s="8"/>
      <c r="E23" s="22"/>
    </row>
    <row r="24" spans="1:5" ht="15.75" x14ac:dyDescent="0.25">
      <c r="A24" s="8"/>
      <c r="B24" s="8"/>
      <c r="C24" s="8"/>
      <c r="D24" s="8" t="s">
        <v>33</v>
      </c>
      <c r="E24" s="18">
        <v>131225789.70999999</v>
      </c>
    </row>
    <row r="25" spans="1:5" ht="15.75" x14ac:dyDescent="0.25">
      <c r="A25" s="8"/>
      <c r="B25" s="8"/>
      <c r="C25" s="8"/>
      <c r="D25" s="8" t="s">
        <v>34</v>
      </c>
      <c r="E25" s="23">
        <v>0</v>
      </c>
    </row>
    <row r="26" spans="1:5" ht="15.75" x14ac:dyDescent="0.25">
      <c r="A26" s="8"/>
      <c r="B26" s="8"/>
      <c r="C26" s="8"/>
      <c r="D26" s="8" t="s">
        <v>35</v>
      </c>
      <c r="E26" s="23">
        <v>4975701.0999999996</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83528407.810000002</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3945968978.8000002</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506093223.49000001</v>
      </c>
    </row>
    <row r="43" spans="1:5" ht="15.75" x14ac:dyDescent="0.25">
      <c r="A43" s="8"/>
      <c r="B43" s="8"/>
      <c r="C43" s="8"/>
      <c r="D43" s="8" t="s">
        <v>11</v>
      </c>
      <c r="E43" s="37">
        <v>547783581.26999998</v>
      </c>
    </row>
    <row r="44" spans="1:5" ht="15.75" x14ac:dyDescent="0.25">
      <c r="A44" s="8"/>
      <c r="B44" s="8"/>
      <c r="C44" s="8"/>
      <c r="D44" s="8" t="s">
        <v>12</v>
      </c>
      <c r="E44" s="37">
        <v>105518179.95999999</v>
      </c>
    </row>
    <row r="45" spans="1:5" ht="15.75" x14ac:dyDescent="0.25">
      <c r="A45" s="8"/>
      <c r="B45" s="12" t="s">
        <v>13</v>
      </c>
      <c r="C45" s="8"/>
      <c r="D45" s="8"/>
      <c r="E45" s="21"/>
    </row>
    <row r="46" spans="1:5" ht="15.75" x14ac:dyDescent="0.25">
      <c r="A46" s="8"/>
      <c r="B46" s="8"/>
      <c r="C46" s="13"/>
      <c r="D46" s="8" t="s">
        <v>10</v>
      </c>
      <c r="E46" s="37">
        <v>0</v>
      </c>
    </row>
    <row r="47" spans="1:5" ht="15.75" x14ac:dyDescent="0.25">
      <c r="A47" s="8"/>
      <c r="B47" s="8"/>
      <c r="C47" s="8"/>
      <c r="D47" s="8" t="s">
        <v>11</v>
      </c>
      <c r="E47" s="36">
        <v>0</v>
      </c>
    </row>
    <row r="48" spans="1:5" ht="15.75" x14ac:dyDescent="0.25">
      <c r="A48" s="8"/>
      <c r="B48" s="8"/>
      <c r="C48" s="8"/>
      <c r="D48" s="8" t="s">
        <v>12</v>
      </c>
      <c r="E48" s="36">
        <v>0</v>
      </c>
    </row>
    <row r="49" spans="1:5" ht="15.75" x14ac:dyDescent="0.25">
      <c r="A49" s="8"/>
      <c r="B49" s="12" t="s">
        <v>14</v>
      </c>
      <c r="C49" s="8"/>
      <c r="D49" s="8"/>
      <c r="E49" s="18"/>
    </row>
    <row r="50" spans="1:5" ht="15.75" x14ac:dyDescent="0.25">
      <c r="A50" s="14"/>
      <c r="B50" s="14"/>
      <c r="C50" s="14"/>
      <c r="D50" s="8" t="s">
        <v>10</v>
      </c>
      <c r="E50" s="38">
        <v>75163221.269999996</v>
      </c>
    </row>
    <row r="51" spans="1:5" ht="15.75" x14ac:dyDescent="0.25">
      <c r="A51" s="8"/>
      <c r="B51" s="8"/>
      <c r="C51" s="8"/>
      <c r="D51" s="8" t="s">
        <v>11</v>
      </c>
      <c r="E51" s="38">
        <v>96381164.25</v>
      </c>
    </row>
    <row r="52" spans="1:5" ht="15.75" x14ac:dyDescent="0.25">
      <c r="A52" s="8"/>
      <c r="B52" s="8"/>
      <c r="C52" s="8"/>
      <c r="D52" s="8" t="s">
        <v>12</v>
      </c>
      <c r="E52" s="38">
        <v>10200809.24</v>
      </c>
    </row>
    <row r="53" spans="1:5" ht="15.75" x14ac:dyDescent="0.25">
      <c r="A53" s="8"/>
      <c r="B53" s="12" t="s">
        <v>15</v>
      </c>
      <c r="C53" s="8"/>
      <c r="D53" s="8"/>
      <c r="E53" s="18"/>
    </row>
    <row r="54" spans="1:5" ht="15.75" x14ac:dyDescent="0.25">
      <c r="A54" s="8"/>
      <c r="B54" s="8"/>
      <c r="C54" s="8"/>
      <c r="D54" s="8" t="s">
        <v>10</v>
      </c>
      <c r="E54" s="18">
        <v>6765434.7599999998</v>
      </c>
    </row>
    <row r="55" spans="1:5" ht="15.75" x14ac:dyDescent="0.25">
      <c r="A55" s="8"/>
      <c r="B55" s="8"/>
      <c r="C55" s="8"/>
      <c r="D55" s="8" t="s">
        <v>11</v>
      </c>
      <c r="E55" s="34">
        <v>1362300</v>
      </c>
    </row>
    <row r="56" spans="1:5" ht="15.75" x14ac:dyDescent="0.25">
      <c r="A56" s="8"/>
      <c r="B56" s="8"/>
      <c r="C56" s="13"/>
      <c r="D56" s="8" t="s">
        <v>12</v>
      </c>
      <c r="E56" s="22">
        <v>386500</v>
      </c>
    </row>
    <row r="57" spans="1:5" ht="15.75" x14ac:dyDescent="0.25">
      <c r="A57" s="8"/>
      <c r="B57" s="12" t="s">
        <v>16</v>
      </c>
      <c r="C57" s="8"/>
      <c r="D57" s="8"/>
      <c r="E57" s="27"/>
    </row>
    <row r="58" spans="1:5" ht="15.75" x14ac:dyDescent="0.25">
      <c r="A58" s="8"/>
      <c r="B58" s="8"/>
      <c r="C58" s="8"/>
      <c r="D58" s="8" t="s">
        <v>10</v>
      </c>
      <c r="E58" s="18">
        <v>6125825.9400000004</v>
      </c>
    </row>
    <row r="59" spans="1:5" ht="15.75" x14ac:dyDescent="0.25">
      <c r="A59" s="8"/>
      <c r="B59" s="8"/>
      <c r="C59" s="8"/>
      <c r="D59" s="8" t="s">
        <v>11</v>
      </c>
      <c r="E59" s="18">
        <v>499493</v>
      </c>
    </row>
    <row r="60" spans="1:5" ht="15.75" x14ac:dyDescent="0.25">
      <c r="A60" s="8"/>
      <c r="B60" s="8"/>
      <c r="C60" s="8"/>
      <c r="D60" s="8" t="s">
        <v>12</v>
      </c>
      <c r="E60" s="27">
        <v>519000</v>
      </c>
    </row>
    <row r="61" spans="1:5" ht="15.75" x14ac:dyDescent="0.25">
      <c r="A61" s="8"/>
      <c r="B61" s="12" t="s">
        <v>17</v>
      </c>
      <c r="C61" s="8"/>
      <c r="D61" s="8"/>
      <c r="E61" s="27"/>
    </row>
    <row r="62" spans="1:5" ht="15.75" x14ac:dyDescent="0.25">
      <c r="A62" s="8"/>
      <c r="B62" s="8"/>
      <c r="C62" s="8"/>
      <c r="D62" s="8" t="s">
        <v>10</v>
      </c>
      <c r="E62" s="38">
        <v>58046248.909999996</v>
      </c>
    </row>
    <row r="63" spans="1:5" ht="15.75" x14ac:dyDescent="0.25">
      <c r="A63" s="8"/>
      <c r="B63" s="12"/>
      <c r="C63" s="8"/>
      <c r="D63" s="8" t="s">
        <v>11</v>
      </c>
      <c r="E63" s="38">
        <v>319711945.98000002</v>
      </c>
    </row>
    <row r="64" spans="1:5" ht="15.75" x14ac:dyDescent="0.25">
      <c r="A64" s="8"/>
      <c r="B64" s="8"/>
      <c r="C64" s="8"/>
      <c r="D64" s="8" t="s">
        <v>12</v>
      </c>
      <c r="E64" s="38">
        <v>44862453.359999999</v>
      </c>
    </row>
    <row r="65" spans="1:5" ht="15.75" x14ac:dyDescent="0.25">
      <c r="A65" s="8"/>
      <c r="B65" s="12" t="s">
        <v>18</v>
      </c>
      <c r="C65" s="8"/>
      <c r="D65" s="8"/>
      <c r="E65" s="18"/>
    </row>
    <row r="66" spans="1:5" ht="15.75" x14ac:dyDescent="0.25">
      <c r="A66" s="8"/>
      <c r="B66" s="8"/>
      <c r="C66" s="8"/>
      <c r="D66" s="8" t="s">
        <v>10</v>
      </c>
      <c r="E66" s="38">
        <v>210543628.91</v>
      </c>
    </row>
    <row r="67" spans="1:5" ht="15.75" x14ac:dyDescent="0.25">
      <c r="A67" s="8"/>
      <c r="B67" s="8"/>
      <c r="C67" s="8"/>
      <c r="D67" s="8" t="s">
        <v>11</v>
      </c>
      <c r="E67" s="38">
        <v>258137974.59</v>
      </c>
    </row>
    <row r="68" spans="1:5" ht="15.75" x14ac:dyDescent="0.25">
      <c r="A68" s="8"/>
      <c r="B68" s="8"/>
      <c r="C68" s="8"/>
      <c r="D68" s="8" t="s">
        <v>12</v>
      </c>
      <c r="E68" s="38">
        <v>404510166.72000003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27170417.359999999</v>
      </c>
    </row>
    <row r="76" spans="1:5" ht="15.75" x14ac:dyDescent="0.25">
      <c r="A76" s="8"/>
      <c r="B76" s="8"/>
      <c r="C76" s="8"/>
      <c r="D76" s="8" t="s">
        <v>48</v>
      </c>
      <c r="E76" s="36">
        <v>108969166.26000001</v>
      </c>
    </row>
    <row r="77" spans="1:5" ht="15.75" x14ac:dyDescent="0.25">
      <c r="A77" s="8"/>
      <c r="B77" s="8"/>
      <c r="C77" s="15" t="s">
        <v>53</v>
      </c>
      <c r="D77" s="8"/>
      <c r="E77" s="23"/>
    </row>
    <row r="78" spans="1:5" ht="15.75" x14ac:dyDescent="0.25">
      <c r="A78" s="8"/>
      <c r="B78" s="8"/>
      <c r="C78" s="8"/>
      <c r="D78" s="8" t="s">
        <v>49</v>
      </c>
      <c r="E78" s="36">
        <v>6644100</v>
      </c>
    </row>
    <row r="79" spans="1:5" ht="15.75" x14ac:dyDescent="0.25">
      <c r="A79" s="8"/>
      <c r="B79" s="8"/>
      <c r="C79" s="8"/>
      <c r="D79" s="8" t="s">
        <v>50</v>
      </c>
      <c r="E79" s="36">
        <v>71418226.900000006</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150850469.52000001</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0</v>
      </c>
    </row>
    <row r="88" spans="1:9" ht="15.75" x14ac:dyDescent="0.25">
      <c r="A88" s="8"/>
      <c r="B88" s="8"/>
      <c r="C88" s="8"/>
      <c r="D88" s="8" t="s">
        <v>50</v>
      </c>
      <c r="E88" s="23">
        <v>20171986.850000001</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18000000</v>
      </c>
    </row>
    <row r="92" spans="1:9" ht="15.75" x14ac:dyDescent="0.25">
      <c r="A92" s="8"/>
      <c r="B92" s="8"/>
      <c r="C92" s="8"/>
      <c r="D92" s="8" t="s">
        <v>50</v>
      </c>
      <c r="E92" s="36">
        <v>0</v>
      </c>
    </row>
    <row r="93" spans="1:9" ht="15.75" x14ac:dyDescent="0.25">
      <c r="A93" s="12" t="s">
        <v>59</v>
      </c>
      <c r="D93" s="8"/>
      <c r="E93" s="30">
        <f>SUM(E41:E92)</f>
        <v>3055835518.5400009</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17842340.399999999</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2600000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52346835.359999999</v>
      </c>
    </row>
    <row r="109" spans="1:9" ht="15.75" x14ac:dyDescent="0.25">
      <c r="A109" s="12"/>
      <c r="B109" s="12" t="s">
        <v>61</v>
      </c>
      <c r="C109" s="8"/>
      <c r="D109" s="8"/>
      <c r="E109" s="21"/>
    </row>
    <row r="110" spans="1:9" ht="15.75" x14ac:dyDescent="0.25">
      <c r="B110" s="8"/>
      <c r="C110" s="8"/>
      <c r="D110" s="8" t="s">
        <v>12</v>
      </c>
      <c r="E110" s="36">
        <v>783000</v>
      </c>
    </row>
    <row r="111" spans="1:9" ht="15.75" x14ac:dyDescent="0.25">
      <c r="A111" s="12" t="s">
        <v>58</v>
      </c>
      <c r="E111" s="32">
        <f>SUM(E95:E110)</f>
        <v>73572175.75999999</v>
      </c>
    </row>
    <row r="112" spans="1:9" ht="30" customHeight="1" x14ac:dyDescent="0.35">
      <c r="A112" s="16" t="s">
        <v>62</v>
      </c>
      <c r="B112" s="17"/>
      <c r="C112" s="17"/>
      <c r="D112" s="17"/>
      <c r="E112" s="31">
        <f>SUM(E93,E111)</f>
        <v>3129407694.3000011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AE9A-FDA8-4B4C-9743-DAE8094AF9CC}">
  <dimension ref="A1:I112"/>
  <sheetViews>
    <sheetView topLeftCell="A99"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65</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294143928.01999998</v>
      </c>
    </row>
    <row r="12" spans="1:9" ht="15.75" x14ac:dyDescent="0.25">
      <c r="A12" s="8"/>
      <c r="B12" s="8"/>
      <c r="C12" s="8"/>
      <c r="D12" s="8" t="s">
        <v>24</v>
      </c>
      <c r="E12" s="35">
        <v>288527079.82999998</v>
      </c>
    </row>
    <row r="13" spans="1:9" ht="15.75" x14ac:dyDescent="0.25">
      <c r="A13" s="8"/>
      <c r="B13" s="8"/>
      <c r="C13" s="8"/>
      <c r="D13" s="8" t="s">
        <v>25</v>
      </c>
      <c r="E13" s="35">
        <v>276908864.47000003</v>
      </c>
    </row>
    <row r="14" spans="1:9" ht="15.75" x14ac:dyDescent="0.25">
      <c r="A14" s="8"/>
      <c r="B14" s="8"/>
      <c r="C14" s="8" t="s">
        <v>4</v>
      </c>
      <c r="D14" s="8"/>
      <c r="E14" s="19">
        <f t="shared" ref="E14" si="0">SUM(E11:E13)</f>
        <v>859579872.31999993</v>
      </c>
    </row>
    <row r="15" spans="1:9" ht="15.75" x14ac:dyDescent="0.25">
      <c r="A15" s="8"/>
      <c r="B15" s="8"/>
      <c r="C15" s="8" t="s">
        <v>5</v>
      </c>
      <c r="D15" s="8"/>
      <c r="E15" s="20"/>
    </row>
    <row r="16" spans="1:9" ht="15.75" x14ac:dyDescent="0.25">
      <c r="A16" s="8"/>
      <c r="B16" s="8"/>
      <c r="C16" s="8"/>
      <c r="D16" s="8" t="s">
        <v>26</v>
      </c>
      <c r="E16" s="35">
        <v>25670753.850000001</v>
      </c>
    </row>
    <row r="17" spans="1:5" ht="15.75" x14ac:dyDescent="0.25">
      <c r="A17" s="8"/>
      <c r="B17" s="8"/>
      <c r="C17" s="8"/>
      <c r="D17" s="8" t="s">
        <v>27</v>
      </c>
      <c r="E17" s="35">
        <v>56380395.259999998</v>
      </c>
    </row>
    <row r="18" spans="1:5" ht="15.75" x14ac:dyDescent="0.25">
      <c r="A18" s="8"/>
      <c r="B18" s="8"/>
      <c r="C18" s="11"/>
      <c r="D18" s="8" t="s">
        <v>28</v>
      </c>
      <c r="E18" s="35">
        <v>16572479.289999999</v>
      </c>
    </row>
    <row r="19" spans="1:5" ht="15.75" x14ac:dyDescent="0.25">
      <c r="A19" s="8"/>
      <c r="B19" s="8"/>
      <c r="C19" s="8" t="s">
        <v>6</v>
      </c>
      <c r="D19" s="8"/>
      <c r="E19" s="19">
        <f t="shared" ref="E19" si="1">SUM(E16:E18)</f>
        <v>98623628.400000006</v>
      </c>
    </row>
    <row r="20" spans="1:5" ht="15.75" x14ac:dyDescent="0.25">
      <c r="A20" s="8"/>
      <c r="B20" s="8" t="s">
        <v>29</v>
      </c>
      <c r="C20" s="8"/>
      <c r="D20" s="8"/>
      <c r="E20" s="21"/>
    </row>
    <row r="21" spans="1:5" ht="15.75" x14ac:dyDescent="0.25">
      <c r="A21" s="8"/>
      <c r="B21" s="8"/>
      <c r="C21" s="8" t="s">
        <v>30</v>
      </c>
      <c r="D21" s="8"/>
      <c r="E21" s="35">
        <v>540122352</v>
      </c>
    </row>
    <row r="22" spans="1:5" ht="15.75" x14ac:dyDescent="0.25">
      <c r="A22" s="8"/>
      <c r="B22" s="8"/>
      <c r="C22" s="8" t="s">
        <v>31</v>
      </c>
      <c r="D22" s="8"/>
      <c r="E22" s="33">
        <v>2223448.4900000002</v>
      </c>
    </row>
    <row r="23" spans="1:5" ht="15.75" x14ac:dyDescent="0.25">
      <c r="A23" s="8"/>
      <c r="B23" s="8"/>
      <c r="C23" s="8" t="s">
        <v>32</v>
      </c>
      <c r="D23" s="8"/>
      <c r="E23" s="22"/>
    </row>
    <row r="24" spans="1:5" ht="15.75" x14ac:dyDescent="0.25">
      <c r="A24" s="8"/>
      <c r="B24" s="8"/>
      <c r="C24" s="8"/>
      <c r="D24" s="8" t="s">
        <v>33</v>
      </c>
      <c r="E24" s="18">
        <v>47194079.93</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25583425.5</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1573326806.6399999</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221834128.68000001</v>
      </c>
    </row>
    <row r="43" spans="1:5" ht="15.75" x14ac:dyDescent="0.25">
      <c r="A43" s="8"/>
      <c r="B43" s="8"/>
      <c r="C43" s="8"/>
      <c r="D43" s="8" t="s">
        <v>11</v>
      </c>
      <c r="E43" s="37">
        <v>124832912.98999999</v>
      </c>
    </row>
    <row r="44" spans="1:5" ht="15.75" x14ac:dyDescent="0.25">
      <c r="A44" s="8"/>
      <c r="B44" s="8"/>
      <c r="C44" s="8"/>
      <c r="D44" s="8" t="s">
        <v>12</v>
      </c>
      <c r="E44" s="37">
        <v>5743016.9100000001</v>
      </c>
    </row>
    <row r="45" spans="1:5" ht="15.75" x14ac:dyDescent="0.25">
      <c r="A45" s="8"/>
      <c r="B45" s="12" t="s">
        <v>13</v>
      </c>
      <c r="C45" s="8"/>
      <c r="D45" s="8"/>
      <c r="E45" s="21"/>
    </row>
    <row r="46" spans="1:5" ht="15.75" x14ac:dyDescent="0.25">
      <c r="A46" s="8"/>
      <c r="B46" s="8"/>
      <c r="C46" s="13"/>
      <c r="D46" s="8" t="s">
        <v>10</v>
      </c>
      <c r="E46" s="37">
        <v>8188680.8899999997</v>
      </c>
    </row>
    <row r="47" spans="1:5" ht="15.75" x14ac:dyDescent="0.25">
      <c r="A47" s="8"/>
      <c r="B47" s="8"/>
      <c r="C47" s="8"/>
      <c r="D47" s="8" t="s">
        <v>11</v>
      </c>
      <c r="E47" s="36">
        <v>50716265.659999996</v>
      </c>
    </row>
    <row r="48" spans="1:5" ht="15.75" x14ac:dyDescent="0.25">
      <c r="A48" s="8"/>
      <c r="B48" s="8"/>
      <c r="C48" s="8"/>
      <c r="D48" s="8" t="s">
        <v>12</v>
      </c>
      <c r="E48" s="36">
        <v>21476492.030000001</v>
      </c>
    </row>
    <row r="49" spans="1:5" ht="15.75" x14ac:dyDescent="0.25">
      <c r="A49" s="8"/>
      <c r="B49" s="12" t="s">
        <v>14</v>
      </c>
      <c r="C49" s="8"/>
      <c r="D49" s="8"/>
      <c r="E49" s="18"/>
    </row>
    <row r="50" spans="1:5" ht="15.75" x14ac:dyDescent="0.25">
      <c r="A50" s="14"/>
      <c r="B50" s="14"/>
      <c r="C50" s="14"/>
      <c r="D50" s="8" t="s">
        <v>10</v>
      </c>
      <c r="E50" s="38">
        <v>27674221.559999999</v>
      </c>
    </row>
    <row r="51" spans="1:5" ht="15.75" x14ac:dyDescent="0.25">
      <c r="A51" s="8"/>
      <c r="B51" s="8"/>
      <c r="C51" s="8"/>
      <c r="D51" s="8" t="s">
        <v>11</v>
      </c>
      <c r="E51" s="38">
        <v>18720358.109999999</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416737.65</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20261586.390000001</v>
      </c>
    </row>
    <row r="63" spans="1:5" ht="15.75" x14ac:dyDescent="0.25">
      <c r="A63" s="8"/>
      <c r="B63" s="12"/>
      <c r="C63" s="8"/>
      <c r="D63" s="8" t="s">
        <v>11</v>
      </c>
      <c r="E63" s="38">
        <v>140978086.75999999</v>
      </c>
    </row>
    <row r="64" spans="1:5" ht="15.75" x14ac:dyDescent="0.25">
      <c r="A64" s="8"/>
      <c r="B64" s="8"/>
      <c r="C64" s="8"/>
      <c r="D64" s="8" t="s">
        <v>12</v>
      </c>
      <c r="E64" s="38">
        <v>2834983.77</v>
      </c>
    </row>
    <row r="65" spans="1:5" ht="15.75" x14ac:dyDescent="0.25">
      <c r="A65" s="8"/>
      <c r="B65" s="12" t="s">
        <v>18</v>
      </c>
      <c r="C65" s="8"/>
      <c r="D65" s="8"/>
      <c r="E65" s="18"/>
    </row>
    <row r="66" spans="1:5" ht="15.75" x14ac:dyDescent="0.25">
      <c r="A66" s="8"/>
      <c r="B66" s="8"/>
      <c r="C66" s="8"/>
      <c r="D66" s="8" t="s">
        <v>10</v>
      </c>
      <c r="E66" s="38">
        <v>73509663.019999996</v>
      </c>
    </row>
    <row r="67" spans="1:5" ht="15.75" x14ac:dyDescent="0.25">
      <c r="A67" s="8"/>
      <c r="B67" s="8"/>
      <c r="C67" s="8"/>
      <c r="D67" s="8" t="s">
        <v>11</v>
      </c>
      <c r="E67" s="38">
        <v>130619976.59999999</v>
      </c>
    </row>
    <row r="68" spans="1:5" ht="15.75" x14ac:dyDescent="0.25">
      <c r="A68" s="8"/>
      <c r="B68" s="8"/>
      <c r="C68" s="8"/>
      <c r="D68" s="8" t="s">
        <v>12</v>
      </c>
      <c r="E68" s="38">
        <v>24795371.670000002</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21539621.190000001</v>
      </c>
    </row>
    <row r="76" spans="1:5" ht="15.75" x14ac:dyDescent="0.25">
      <c r="A76" s="8"/>
      <c r="B76" s="8"/>
      <c r="C76" s="8"/>
      <c r="D76" s="8" t="s">
        <v>48</v>
      </c>
      <c r="E76" s="36">
        <v>61564995.659999996</v>
      </c>
    </row>
    <row r="77" spans="1:5" ht="15.75" x14ac:dyDescent="0.25">
      <c r="A77" s="8"/>
      <c r="B77" s="8"/>
      <c r="C77" s="15" t="s">
        <v>53</v>
      </c>
      <c r="D77" s="8"/>
      <c r="E77" s="23"/>
    </row>
    <row r="78" spans="1:5" ht="15.75" x14ac:dyDescent="0.25">
      <c r="A78" s="8"/>
      <c r="B78" s="8"/>
      <c r="C78" s="8"/>
      <c r="D78" s="8" t="s">
        <v>49</v>
      </c>
      <c r="E78" s="36">
        <v>22844948.52</v>
      </c>
    </row>
    <row r="79" spans="1:5" ht="15.75" x14ac:dyDescent="0.25">
      <c r="A79" s="8"/>
      <c r="B79" s="8"/>
      <c r="C79" s="8"/>
      <c r="D79" s="8" t="s">
        <v>50</v>
      </c>
      <c r="E79" s="36">
        <v>26907804.370000001</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38837809.130000003</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21231941.030000001</v>
      </c>
    </row>
    <row r="88" spans="1:9" ht="15.75" x14ac:dyDescent="0.25">
      <c r="A88" s="8"/>
      <c r="B88" s="8"/>
      <c r="C88" s="8"/>
      <c r="D88" s="8" t="s">
        <v>50</v>
      </c>
      <c r="E88" s="23">
        <v>150037.5</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480000</v>
      </c>
    </row>
    <row r="92" spans="1:9" ht="15.75" x14ac:dyDescent="0.25">
      <c r="A92" s="8"/>
      <c r="B92" s="8"/>
      <c r="C92" s="8"/>
      <c r="D92" s="8" t="s">
        <v>50</v>
      </c>
      <c r="E92" s="36">
        <v>0</v>
      </c>
    </row>
    <row r="93" spans="1:9" ht="15.75" x14ac:dyDescent="0.25">
      <c r="A93" s="12" t="s">
        <v>59</v>
      </c>
      <c r="D93" s="8"/>
      <c r="E93" s="30">
        <f>SUM(E41:E92)</f>
        <v>1066159640.0899998</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11666882.619999999</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38096.51</v>
      </c>
    </row>
    <row r="99" spans="1:9" ht="15.75" customHeight="1" x14ac:dyDescent="0.25">
      <c r="B99" s="12" t="s">
        <v>14</v>
      </c>
      <c r="C99" s="8"/>
      <c r="D99" s="8"/>
      <c r="E99" s="21"/>
    </row>
    <row r="100" spans="1:9" ht="15.75" customHeight="1" x14ac:dyDescent="0.25">
      <c r="B100" s="8"/>
      <c r="C100" s="8"/>
      <c r="D100" s="8" t="s">
        <v>12</v>
      </c>
      <c r="E100" s="36">
        <v>47915775.039999999</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1279121.23</v>
      </c>
    </row>
    <row r="107" spans="1:9" ht="15.75" x14ac:dyDescent="0.25">
      <c r="B107" s="12" t="s">
        <v>18</v>
      </c>
      <c r="C107" s="8"/>
      <c r="D107" s="8"/>
      <c r="E107" s="21"/>
    </row>
    <row r="108" spans="1:9" ht="15.75" x14ac:dyDescent="0.25">
      <c r="B108" s="8"/>
      <c r="C108" s="8"/>
      <c r="D108" s="8" t="s">
        <v>12</v>
      </c>
      <c r="E108" s="36">
        <v>82209509.319999993</v>
      </c>
    </row>
    <row r="109" spans="1:9" ht="15.75" x14ac:dyDescent="0.25">
      <c r="A109" s="12"/>
      <c r="B109" s="12" t="s">
        <v>61</v>
      </c>
      <c r="C109" s="8"/>
      <c r="D109" s="8"/>
      <c r="E109" s="21"/>
    </row>
    <row r="110" spans="1:9" ht="15.75" x14ac:dyDescent="0.25">
      <c r="B110" s="8"/>
      <c r="C110" s="8"/>
      <c r="D110" s="8" t="s">
        <v>12</v>
      </c>
      <c r="E110" s="36">
        <v>25452555.890000001</v>
      </c>
    </row>
    <row r="111" spans="1:9" ht="15.75" x14ac:dyDescent="0.25">
      <c r="A111" s="12" t="s">
        <v>58</v>
      </c>
      <c r="E111" s="32">
        <f>SUM(E95:E110)</f>
        <v>168561940.61000001</v>
      </c>
    </row>
    <row r="112" spans="1:9" ht="30" customHeight="1" x14ac:dyDescent="0.35">
      <c r="A112" s="16" t="s">
        <v>62</v>
      </c>
      <c r="B112" s="17"/>
      <c r="C112" s="17"/>
      <c r="D112" s="17"/>
      <c r="E112" s="31">
        <f>SUM(E93,E111)</f>
        <v>1234721580.6999998</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9910-BAD7-42F8-8F62-E983C9ED71BF}">
  <dimension ref="A1:I112"/>
  <sheetViews>
    <sheetView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66</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3">
        <v>202706184.25</v>
      </c>
    </row>
    <row r="12" spans="1:9" ht="15.75" x14ac:dyDescent="0.25">
      <c r="A12" s="8"/>
      <c r="B12" s="8"/>
      <c r="C12" s="8"/>
      <c r="D12" s="8" t="s">
        <v>24</v>
      </c>
      <c r="E12" s="33">
        <v>183219884.91</v>
      </c>
    </row>
    <row r="13" spans="1:9" ht="15.75" x14ac:dyDescent="0.25">
      <c r="A13" s="8"/>
      <c r="B13" s="8"/>
      <c r="C13" s="8"/>
      <c r="D13" s="8" t="s">
        <v>25</v>
      </c>
      <c r="E13" s="33">
        <v>363516799.11000001</v>
      </c>
    </row>
    <row r="14" spans="1:9" ht="15.75" x14ac:dyDescent="0.25">
      <c r="A14" s="8"/>
      <c r="B14" s="8"/>
      <c r="C14" s="8" t="s">
        <v>4</v>
      </c>
      <c r="D14" s="8"/>
      <c r="E14" s="19">
        <f>SUM(E11:E13)</f>
        <v>749442868.26999998</v>
      </c>
    </row>
    <row r="15" spans="1:9" ht="15.75" x14ac:dyDescent="0.25">
      <c r="A15" s="8"/>
      <c r="B15" s="8"/>
      <c r="C15" s="8" t="s">
        <v>5</v>
      </c>
      <c r="D15" s="8"/>
      <c r="E15" s="20"/>
    </row>
    <row r="16" spans="1:9" ht="15.75" x14ac:dyDescent="0.25">
      <c r="A16" s="8"/>
      <c r="B16" s="8"/>
      <c r="C16" s="8"/>
      <c r="D16" s="8" t="s">
        <v>26</v>
      </c>
      <c r="E16" s="33">
        <v>99420022.400000006</v>
      </c>
    </row>
    <row r="17" spans="1:5" ht="15.75" x14ac:dyDescent="0.25">
      <c r="A17" s="8"/>
      <c r="B17" s="8"/>
      <c r="C17" s="8"/>
      <c r="D17" s="8" t="s">
        <v>27</v>
      </c>
      <c r="E17" s="33">
        <v>35844088.149999999</v>
      </c>
    </row>
    <row r="18" spans="1:5" ht="15.75" x14ac:dyDescent="0.25">
      <c r="A18" s="8"/>
      <c r="B18" s="8"/>
      <c r="C18" s="11"/>
      <c r="D18" s="8" t="s">
        <v>28</v>
      </c>
      <c r="E18" s="33">
        <f>20010752.12+40073927.9</f>
        <v>60084680.019999996</v>
      </c>
    </row>
    <row r="19" spans="1:5" ht="15.75" x14ac:dyDescent="0.25">
      <c r="A19" s="8"/>
      <c r="B19" s="8"/>
      <c r="C19" s="8" t="s">
        <v>6</v>
      </c>
      <c r="D19" s="8"/>
      <c r="E19" s="19">
        <f>SUM(E16:E18)</f>
        <v>195348790.56999999</v>
      </c>
    </row>
    <row r="20" spans="1:5" ht="15.75" x14ac:dyDescent="0.25">
      <c r="A20" s="8"/>
      <c r="B20" s="8" t="s">
        <v>29</v>
      </c>
      <c r="C20" s="8"/>
      <c r="D20" s="8"/>
      <c r="E20" s="21"/>
    </row>
    <row r="21" spans="1:5" ht="15.75" x14ac:dyDescent="0.25">
      <c r="A21" s="8"/>
      <c r="B21" s="8"/>
      <c r="C21" s="8" t="s">
        <v>30</v>
      </c>
      <c r="D21" s="8"/>
      <c r="E21" s="33">
        <v>1096741211</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7872198.4500000002</v>
      </c>
    </row>
    <row r="26" spans="1:5" ht="15.75" x14ac:dyDescent="0.25">
      <c r="A26" s="8"/>
      <c r="B26" s="8"/>
      <c r="C26" s="8"/>
      <c r="D26" s="8" t="s">
        <v>35</v>
      </c>
      <c r="E26" s="23">
        <v>0</v>
      </c>
    </row>
    <row r="27" spans="1:5" ht="15.75" x14ac:dyDescent="0.25">
      <c r="A27" s="8"/>
      <c r="B27" s="8"/>
      <c r="C27" s="8"/>
      <c r="D27" s="8" t="s">
        <v>36</v>
      </c>
      <c r="E27" s="3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3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137530000</v>
      </c>
    </row>
    <row r="37" spans="1:5" ht="15.75" x14ac:dyDescent="0.25">
      <c r="A37" s="8"/>
      <c r="B37" s="12" t="s">
        <v>7</v>
      </c>
      <c r="C37" s="8"/>
      <c r="D37" s="8"/>
      <c r="E37" s="19">
        <f>SUM(E14,E19,E21:E36)</f>
        <v>2186935068.29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4">
        <v>259143462.81999999</v>
      </c>
    </row>
    <row r="43" spans="1:5" ht="15.75" x14ac:dyDescent="0.25">
      <c r="A43" s="8"/>
      <c r="B43" s="8"/>
      <c r="C43" s="8"/>
      <c r="D43" s="8" t="s">
        <v>11</v>
      </c>
      <c r="E43" s="34">
        <v>603699290.46000004</v>
      </c>
    </row>
    <row r="44" spans="1:5" ht="15.75" x14ac:dyDescent="0.25">
      <c r="A44" s="8"/>
      <c r="B44" s="8"/>
      <c r="C44" s="8"/>
      <c r="D44" s="8" t="s">
        <v>12</v>
      </c>
      <c r="E44" s="34">
        <v>163218704.31</v>
      </c>
    </row>
    <row r="45" spans="1:5" ht="15.75" x14ac:dyDescent="0.25">
      <c r="A45" s="8"/>
      <c r="B45" s="12" t="s">
        <v>13</v>
      </c>
      <c r="C45" s="8"/>
      <c r="D45" s="8"/>
      <c r="E45" s="21"/>
    </row>
    <row r="46" spans="1:5" ht="15.75" x14ac:dyDescent="0.25">
      <c r="A46" s="8"/>
      <c r="B46" s="8"/>
      <c r="C46" s="13"/>
      <c r="D46" s="8" t="s">
        <v>10</v>
      </c>
      <c r="E46" s="34">
        <v>14857275.039999999</v>
      </c>
    </row>
    <row r="47" spans="1:5" ht="15.75" x14ac:dyDescent="0.25">
      <c r="A47" s="8"/>
      <c r="B47" s="8"/>
      <c r="C47" s="8"/>
      <c r="D47" s="8" t="s">
        <v>11</v>
      </c>
      <c r="E47" s="34">
        <v>59000985.590000004</v>
      </c>
    </row>
    <row r="48" spans="1:5" ht="15.75" x14ac:dyDescent="0.25">
      <c r="A48" s="8"/>
      <c r="B48" s="8"/>
      <c r="C48" s="8"/>
      <c r="D48" s="8" t="s">
        <v>12</v>
      </c>
      <c r="E48" s="34">
        <v>63832078.530000001</v>
      </c>
    </row>
    <row r="49" spans="1:5" ht="15.75" x14ac:dyDescent="0.25">
      <c r="A49" s="8"/>
      <c r="B49" s="12" t="s">
        <v>14</v>
      </c>
      <c r="C49" s="8"/>
      <c r="D49" s="8"/>
      <c r="E49" s="18"/>
    </row>
    <row r="50" spans="1:5" ht="15.75" x14ac:dyDescent="0.25">
      <c r="A50" s="14"/>
      <c r="B50" s="14"/>
      <c r="C50" s="14"/>
      <c r="D50" s="8" t="s">
        <v>10</v>
      </c>
      <c r="E50" s="34">
        <v>52862723.439999998</v>
      </c>
    </row>
    <row r="51" spans="1:5" ht="15.75" x14ac:dyDescent="0.25">
      <c r="A51" s="8"/>
      <c r="B51" s="8"/>
      <c r="C51" s="8"/>
      <c r="D51" s="8" t="s">
        <v>11</v>
      </c>
      <c r="E51" s="34">
        <v>33211990.719999999</v>
      </c>
    </row>
    <row r="52" spans="1:5" ht="15.75" x14ac:dyDescent="0.25">
      <c r="A52" s="8"/>
      <c r="B52" s="8"/>
      <c r="C52" s="8"/>
      <c r="D52" s="8" t="s">
        <v>12</v>
      </c>
      <c r="E52" s="34">
        <v>987400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4">
        <v>35825430.990000002</v>
      </c>
    </row>
    <row r="63" spans="1:5" ht="15.75" x14ac:dyDescent="0.25">
      <c r="A63" s="8"/>
      <c r="B63" s="12"/>
      <c r="C63" s="8"/>
      <c r="D63" s="8" t="s">
        <v>11</v>
      </c>
      <c r="E63" s="34">
        <v>121415808.58</v>
      </c>
    </row>
    <row r="64" spans="1:5" ht="15.75" x14ac:dyDescent="0.25">
      <c r="A64" s="8"/>
      <c r="B64" s="8"/>
      <c r="C64" s="8"/>
      <c r="D64" s="8" t="s">
        <v>12</v>
      </c>
      <c r="E64" s="34">
        <v>2955000</v>
      </c>
    </row>
    <row r="65" spans="1:5" ht="15.75" x14ac:dyDescent="0.25">
      <c r="A65" s="8"/>
      <c r="B65" s="12" t="s">
        <v>18</v>
      </c>
      <c r="C65" s="8"/>
      <c r="D65" s="8"/>
      <c r="E65" s="18"/>
    </row>
    <row r="66" spans="1:5" ht="15.75" x14ac:dyDescent="0.25">
      <c r="A66" s="8"/>
      <c r="B66" s="8"/>
      <c r="C66" s="8"/>
      <c r="D66" s="8" t="s">
        <v>10</v>
      </c>
      <c r="E66" s="34">
        <v>29747392.640000001</v>
      </c>
    </row>
    <row r="67" spans="1:5" ht="15.75" x14ac:dyDescent="0.25">
      <c r="A67" s="8"/>
      <c r="B67" s="8"/>
      <c r="C67" s="8"/>
      <c r="D67" s="8" t="s">
        <v>11</v>
      </c>
      <c r="E67" s="34">
        <v>282944165.44</v>
      </c>
    </row>
    <row r="68" spans="1:5" ht="15.75" x14ac:dyDescent="0.25">
      <c r="A68" s="8"/>
      <c r="B68" s="8"/>
      <c r="C68" s="8"/>
      <c r="D68" s="8" t="s">
        <v>12</v>
      </c>
      <c r="E68" s="34">
        <v>0</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85169446.709999993</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34">
        <v>62750000</v>
      </c>
    </row>
    <row r="79" spans="1:5" ht="15.75" x14ac:dyDescent="0.25">
      <c r="A79" s="8"/>
      <c r="B79" s="8"/>
      <c r="C79" s="8"/>
      <c r="D79" s="8" t="s">
        <v>50</v>
      </c>
      <c r="E79" s="34">
        <v>39750000</v>
      </c>
    </row>
    <row r="80" spans="1:5" ht="15.75" x14ac:dyDescent="0.25">
      <c r="A80" s="8"/>
      <c r="B80" s="8"/>
      <c r="C80" s="8" t="s">
        <v>54</v>
      </c>
      <c r="D80" s="8"/>
      <c r="E80" s="22"/>
    </row>
    <row r="81" spans="1:9" ht="15.75" x14ac:dyDescent="0.25">
      <c r="A81" s="8"/>
      <c r="B81" s="8"/>
      <c r="C81" s="8"/>
      <c r="D81" s="15" t="s">
        <v>49</v>
      </c>
      <c r="E81" s="34">
        <v>0</v>
      </c>
    </row>
    <row r="82" spans="1:9" ht="15.75" x14ac:dyDescent="0.25">
      <c r="A82" s="8"/>
      <c r="B82" s="8"/>
      <c r="C82" s="8"/>
      <c r="D82" s="15" t="s">
        <v>50</v>
      </c>
      <c r="E82" s="34">
        <v>182028884.44999999</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40560171.130000003</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4">
        <v>0</v>
      </c>
    </row>
    <row r="92" spans="1:9" ht="15.75" x14ac:dyDescent="0.25">
      <c r="A92" s="8"/>
      <c r="B92" s="8"/>
      <c r="C92" s="8"/>
      <c r="D92" s="8" t="s">
        <v>50</v>
      </c>
      <c r="E92" s="34">
        <f>39589540.82+2940330.54</f>
        <v>42529871.359999999</v>
      </c>
    </row>
    <row r="93" spans="1:9" ht="15.75" x14ac:dyDescent="0.25">
      <c r="A93" s="12" t="s">
        <v>59</v>
      </c>
      <c r="D93" s="8"/>
      <c r="E93" s="30">
        <f>SUM(E41:E92)</f>
        <v>2176490082.21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4">
        <v>7161400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4">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4">
        <v>0</v>
      </c>
    </row>
    <row r="107" spans="1:9" ht="15.75" x14ac:dyDescent="0.25">
      <c r="B107" s="12" t="s">
        <v>18</v>
      </c>
      <c r="C107" s="8"/>
      <c r="D107" s="8"/>
      <c r="E107" s="21"/>
    </row>
    <row r="108" spans="1:9" ht="15.75" x14ac:dyDescent="0.25">
      <c r="B108" s="8"/>
      <c r="C108" s="8"/>
      <c r="D108" s="8" t="s">
        <v>12</v>
      </c>
      <c r="E108" s="34">
        <v>6712420</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f>SUM(E95:E110)</f>
        <v>13873820</v>
      </c>
    </row>
    <row r="112" spans="1:9" ht="30" customHeight="1" x14ac:dyDescent="0.35">
      <c r="A112" s="16" t="s">
        <v>62</v>
      </c>
      <c r="B112" s="17"/>
      <c r="C112" s="17"/>
      <c r="D112" s="17"/>
      <c r="E112" s="31">
        <f>SUM(E93,E111)</f>
        <v>2190363902.21</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1BCD7-54E7-47B8-86D5-3AE9CEC38281}">
  <dimension ref="A1:I112"/>
  <sheetViews>
    <sheetView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67</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35581272.539999999</v>
      </c>
    </row>
    <row r="12" spans="1:9" ht="15.75" x14ac:dyDescent="0.25">
      <c r="A12" s="8"/>
      <c r="B12" s="8"/>
      <c r="C12" s="8"/>
      <c r="D12" s="8" t="s">
        <v>24</v>
      </c>
      <c r="E12" s="35">
        <v>37581358.770000003</v>
      </c>
    </row>
    <row r="13" spans="1:9" ht="15.75" x14ac:dyDescent="0.25">
      <c r="A13" s="8"/>
      <c r="B13" s="8"/>
      <c r="C13" s="8"/>
      <c r="D13" s="8" t="s">
        <v>25</v>
      </c>
      <c r="E13" s="35">
        <f>24211591.62+5403335.82</f>
        <v>29614927.440000001</v>
      </c>
    </row>
    <row r="14" spans="1:9" ht="15.75" x14ac:dyDescent="0.25">
      <c r="A14" s="8"/>
      <c r="B14" s="8"/>
      <c r="C14" s="8" t="s">
        <v>4</v>
      </c>
      <c r="D14" s="8"/>
      <c r="E14" s="19">
        <f>SUM(E11:E13)</f>
        <v>102777558.75</v>
      </c>
    </row>
    <row r="15" spans="1:9" ht="15.75" x14ac:dyDescent="0.25">
      <c r="A15" s="8"/>
      <c r="B15" s="8"/>
      <c r="C15" s="8" t="s">
        <v>5</v>
      </c>
      <c r="D15" s="8"/>
      <c r="E15" s="20"/>
    </row>
    <row r="16" spans="1:9" ht="15.75" x14ac:dyDescent="0.25">
      <c r="A16" s="8"/>
      <c r="B16" s="8"/>
      <c r="C16" s="8"/>
      <c r="D16" s="8" t="s">
        <v>26</v>
      </c>
      <c r="E16" s="35">
        <v>20813765.41</v>
      </c>
    </row>
    <row r="17" spans="1:5" ht="15.75" x14ac:dyDescent="0.25">
      <c r="A17" s="8"/>
      <c r="B17" s="8"/>
      <c r="C17" s="8"/>
      <c r="D17" s="8" t="s">
        <v>27</v>
      </c>
      <c r="E17" s="35">
        <v>13967363.369999999</v>
      </c>
    </row>
    <row r="18" spans="1:5" ht="15.75" x14ac:dyDescent="0.25">
      <c r="A18" s="8"/>
      <c r="B18" s="8"/>
      <c r="C18" s="11"/>
      <c r="D18" s="8" t="s">
        <v>28</v>
      </c>
      <c r="E18" s="35">
        <f>1021432.52+58750.86</f>
        <v>1080183.3800000001</v>
      </c>
    </row>
    <row r="19" spans="1:5" ht="15.75" x14ac:dyDescent="0.25">
      <c r="A19" s="8"/>
      <c r="B19" s="8"/>
      <c r="C19" s="8" t="s">
        <v>6</v>
      </c>
      <c r="D19" s="8"/>
      <c r="E19" s="19">
        <f>SUM(E16:E18)</f>
        <v>35861312.160000004</v>
      </c>
    </row>
    <row r="20" spans="1:5" ht="15.75" x14ac:dyDescent="0.25">
      <c r="A20" s="8"/>
      <c r="B20" s="8" t="s">
        <v>29</v>
      </c>
      <c r="C20" s="8"/>
      <c r="D20" s="8"/>
      <c r="E20" s="21"/>
    </row>
    <row r="21" spans="1:5" ht="15.75" x14ac:dyDescent="0.25">
      <c r="A21" s="8"/>
      <c r="B21" s="8"/>
      <c r="C21" s="8" t="s">
        <v>30</v>
      </c>
      <c r="D21" s="8"/>
      <c r="E21" s="35">
        <v>364941710</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9241591.3900000006</v>
      </c>
    </row>
    <row r="37" spans="1:5" ht="15.75" x14ac:dyDescent="0.25">
      <c r="A37" s="8"/>
      <c r="B37" s="12" t="s">
        <v>7</v>
      </c>
      <c r="C37" s="8"/>
      <c r="D37" s="8"/>
      <c r="E37" s="19">
        <f>SUM(E14,E19,E21:E36)</f>
        <v>512822172.29999995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87635679</v>
      </c>
    </row>
    <row r="43" spans="1:5" ht="15.75" x14ac:dyDescent="0.25">
      <c r="A43" s="8"/>
      <c r="B43" s="8"/>
      <c r="C43" s="8"/>
      <c r="D43" s="8" t="s">
        <v>11</v>
      </c>
      <c r="E43" s="37">
        <v>79044074.920000002</v>
      </c>
    </row>
    <row r="44" spans="1:5" ht="15.75" x14ac:dyDescent="0.25">
      <c r="A44" s="8"/>
      <c r="B44" s="8"/>
      <c r="C44" s="8"/>
      <c r="D44" s="8" t="s">
        <v>12</v>
      </c>
      <c r="E44" s="37">
        <v>16314254.460000001</v>
      </c>
    </row>
    <row r="45" spans="1:5" ht="15.75" x14ac:dyDescent="0.25">
      <c r="A45" s="8"/>
      <c r="B45" s="12" t="s">
        <v>13</v>
      </c>
      <c r="C45" s="8"/>
      <c r="D45" s="8"/>
      <c r="E45" s="21"/>
    </row>
    <row r="46" spans="1:5" ht="15.75" x14ac:dyDescent="0.25">
      <c r="A46" s="8"/>
      <c r="B46" s="8"/>
      <c r="C46" s="13"/>
      <c r="D46" s="8" t="s">
        <v>10</v>
      </c>
      <c r="E46" s="37">
        <v>618000</v>
      </c>
    </row>
    <row r="47" spans="1:5" ht="15.75" x14ac:dyDescent="0.25">
      <c r="A47" s="8"/>
      <c r="B47" s="8"/>
      <c r="C47" s="8"/>
      <c r="D47" s="8" t="s">
        <v>11</v>
      </c>
      <c r="E47" s="36">
        <v>2481991.58</v>
      </c>
    </row>
    <row r="48" spans="1:5" ht="15.75" x14ac:dyDescent="0.25">
      <c r="A48" s="8"/>
      <c r="B48" s="8"/>
      <c r="C48" s="8"/>
      <c r="D48" s="8" t="s">
        <v>12</v>
      </c>
      <c r="E48" s="36">
        <v>16672543.130000001</v>
      </c>
    </row>
    <row r="49" spans="1:5" ht="15.75" x14ac:dyDescent="0.25">
      <c r="A49" s="8"/>
      <c r="B49" s="12" t="s">
        <v>14</v>
      </c>
      <c r="C49" s="8"/>
      <c r="D49" s="8"/>
      <c r="E49" s="18"/>
    </row>
    <row r="50" spans="1:5" ht="15.75" x14ac:dyDescent="0.25">
      <c r="A50" s="14"/>
      <c r="B50" s="14"/>
      <c r="C50" s="14"/>
      <c r="D50" s="8" t="s">
        <v>10</v>
      </c>
      <c r="E50" s="38">
        <v>28116049.329999998</v>
      </c>
    </row>
    <row r="51" spans="1:5" ht="15.75" x14ac:dyDescent="0.25">
      <c r="A51" s="8"/>
      <c r="B51" s="8"/>
      <c r="C51" s="8"/>
      <c r="D51" s="8" t="s">
        <v>11</v>
      </c>
      <c r="E51" s="38">
        <v>5494034.9400000004</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6792666.3600000003</v>
      </c>
    </row>
    <row r="63" spans="1:5" ht="15.75" x14ac:dyDescent="0.25">
      <c r="A63" s="8"/>
      <c r="B63" s="12"/>
      <c r="C63" s="8"/>
      <c r="D63" s="8" t="s">
        <v>11</v>
      </c>
      <c r="E63" s="38">
        <v>1030151.32</v>
      </c>
    </row>
    <row r="64" spans="1:5" ht="15.75" x14ac:dyDescent="0.25">
      <c r="A64" s="8"/>
      <c r="B64" s="8"/>
      <c r="C64" s="8"/>
      <c r="D64" s="8" t="s">
        <v>12</v>
      </c>
      <c r="E64" s="38">
        <v>0</v>
      </c>
    </row>
    <row r="65" spans="1:5" ht="15.75" x14ac:dyDescent="0.25">
      <c r="A65" s="8"/>
      <c r="B65" s="12" t="s">
        <v>18</v>
      </c>
      <c r="C65" s="8"/>
      <c r="D65" s="8"/>
      <c r="E65" s="18"/>
    </row>
    <row r="66" spans="1:5" ht="15.75" x14ac:dyDescent="0.25">
      <c r="A66" s="8"/>
      <c r="B66" s="8"/>
      <c r="C66" s="8"/>
      <c r="D66" s="8" t="s">
        <v>10</v>
      </c>
      <c r="E66" s="38">
        <v>25064808.010000002</v>
      </c>
    </row>
    <row r="67" spans="1:5" ht="15.75" x14ac:dyDescent="0.25">
      <c r="A67" s="8"/>
      <c r="B67" s="8"/>
      <c r="C67" s="8"/>
      <c r="D67" s="8" t="s">
        <v>11</v>
      </c>
      <c r="E67" s="38">
        <v>86733526.469999999</v>
      </c>
    </row>
    <row r="68" spans="1:5" ht="15.75" x14ac:dyDescent="0.25">
      <c r="A68" s="8"/>
      <c r="B68" s="8"/>
      <c r="C68" s="8"/>
      <c r="D68" s="8" t="s">
        <v>12</v>
      </c>
      <c r="E68" s="38">
        <v>157299.35999999999</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14705230.710000001</v>
      </c>
    </row>
    <row r="76" spans="1:5" ht="15.75" x14ac:dyDescent="0.25">
      <c r="A76" s="8"/>
      <c r="B76" s="8"/>
      <c r="C76" s="8"/>
      <c r="D76" s="8" t="s">
        <v>48</v>
      </c>
      <c r="E76" s="36">
        <v>4771853.5</v>
      </c>
    </row>
    <row r="77" spans="1:5" ht="15.75" x14ac:dyDescent="0.25">
      <c r="A77" s="8"/>
      <c r="B77" s="8"/>
      <c r="C77" s="15" t="s">
        <v>53</v>
      </c>
      <c r="D77" s="8"/>
      <c r="E77" s="23"/>
    </row>
    <row r="78" spans="1:5" ht="15.75" x14ac:dyDescent="0.25">
      <c r="A78" s="8"/>
      <c r="B78" s="8"/>
      <c r="C78" s="8"/>
      <c r="D78" s="8" t="s">
        <v>49</v>
      </c>
      <c r="E78" s="36">
        <v>5192316.24</v>
      </c>
    </row>
    <row r="79" spans="1:5" ht="15.75" x14ac:dyDescent="0.25">
      <c r="A79" s="8"/>
      <c r="B79" s="8"/>
      <c r="C79" s="8"/>
      <c r="D79" s="8" t="s">
        <v>50</v>
      </c>
      <c r="E79" s="36">
        <v>763684</v>
      </c>
    </row>
    <row r="80" spans="1:5" ht="15.75" x14ac:dyDescent="0.25">
      <c r="A80" s="8"/>
      <c r="B80" s="8"/>
      <c r="C80" s="8" t="s">
        <v>54</v>
      </c>
      <c r="D80" s="8"/>
      <c r="E80" s="22"/>
    </row>
    <row r="81" spans="1:9" ht="15.75" x14ac:dyDescent="0.25">
      <c r="A81" s="8"/>
      <c r="B81" s="8"/>
      <c r="C81" s="8"/>
      <c r="D81" s="15" t="s">
        <v>49</v>
      </c>
      <c r="E81" s="36">
        <v>13645149.52</v>
      </c>
    </row>
    <row r="82" spans="1:9" ht="15.75" x14ac:dyDescent="0.25">
      <c r="A82" s="8"/>
      <c r="B82" s="8"/>
      <c r="C82" s="8"/>
      <c r="D82" s="15" t="s">
        <v>50</v>
      </c>
      <c r="E82" s="36">
        <v>58846015.259999998</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84000</v>
      </c>
    </row>
    <row r="92" spans="1:9" ht="15.75" x14ac:dyDescent="0.25">
      <c r="A92" s="8"/>
      <c r="B92" s="8"/>
      <c r="C92" s="8"/>
      <c r="D92" s="8" t="s">
        <v>50</v>
      </c>
      <c r="E92" s="36">
        <v>0</v>
      </c>
    </row>
    <row r="93" spans="1:9" ht="15.75" x14ac:dyDescent="0.25">
      <c r="A93" s="12" t="s">
        <v>59</v>
      </c>
      <c r="D93" s="8"/>
      <c r="E93" s="30">
        <f>SUM(E41:E92)</f>
        <v>454163328.10999995</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998175.59</v>
      </c>
    </row>
    <row r="111" spans="1:9" ht="15.75" x14ac:dyDescent="0.25">
      <c r="A111" s="12" t="s">
        <v>58</v>
      </c>
      <c r="E111" s="32">
        <f>SUM(E95:E110)</f>
        <v>998175.59</v>
      </c>
    </row>
    <row r="112" spans="1:9" ht="30" customHeight="1" x14ac:dyDescent="0.35">
      <c r="A112" s="16" t="s">
        <v>62</v>
      </c>
      <c r="B112" s="17"/>
      <c r="C112" s="17"/>
      <c r="D112" s="17"/>
      <c r="E112" s="31">
        <f>SUM(E93,E111)</f>
        <v>455161503.69999993</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B3E10-5F2D-42F0-B1EB-3CA31E1FF020}">
  <dimension ref="A1:I112"/>
  <sheetViews>
    <sheetView topLeftCell="A40"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81</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250109932.22</v>
      </c>
    </row>
    <row r="12" spans="1:9" ht="15.75" x14ac:dyDescent="0.25">
      <c r="A12" s="8"/>
      <c r="B12" s="8"/>
      <c r="C12" s="8"/>
      <c r="D12" s="8" t="s">
        <v>24</v>
      </c>
      <c r="E12" s="35">
        <v>492950539.63999999</v>
      </c>
    </row>
    <row r="13" spans="1:9" ht="15.75" x14ac:dyDescent="0.25">
      <c r="A13" s="8"/>
      <c r="B13" s="8"/>
      <c r="C13" s="8"/>
      <c r="D13" s="8" t="s">
        <v>25</v>
      </c>
      <c r="E13" s="35">
        <v>9552341.8000000007</v>
      </c>
    </row>
    <row r="14" spans="1:9" ht="15.75" x14ac:dyDescent="0.25">
      <c r="A14" s="8"/>
      <c r="B14" s="8"/>
      <c r="C14" s="8" t="s">
        <v>4</v>
      </c>
      <c r="D14" s="8"/>
      <c r="E14" s="19">
        <f>SUM(E11:E13)</f>
        <v>752612813.65999997</v>
      </c>
    </row>
    <row r="15" spans="1:9" ht="15.75" x14ac:dyDescent="0.25">
      <c r="A15" s="8"/>
      <c r="B15" s="8"/>
      <c r="C15" s="8" t="s">
        <v>5</v>
      </c>
      <c r="D15" s="8"/>
      <c r="E15" s="20"/>
    </row>
    <row r="16" spans="1:9" ht="15.75" x14ac:dyDescent="0.25">
      <c r="A16" s="8"/>
      <c r="B16" s="8"/>
      <c r="C16" s="8"/>
      <c r="D16" s="8" t="s">
        <v>26</v>
      </c>
      <c r="E16" s="35">
        <v>125433817.93000001</v>
      </c>
    </row>
    <row r="17" spans="1:5" ht="15.75" x14ac:dyDescent="0.25">
      <c r="A17" s="8"/>
      <c r="B17" s="8"/>
      <c r="C17" s="8"/>
      <c r="D17" s="8" t="s">
        <v>27</v>
      </c>
      <c r="E17" s="35">
        <v>262629309.19</v>
      </c>
    </row>
    <row r="18" spans="1:5" ht="15.75" x14ac:dyDescent="0.25">
      <c r="A18" s="8"/>
      <c r="B18" s="8"/>
      <c r="C18" s="11"/>
      <c r="D18" s="8" t="s">
        <v>28</v>
      </c>
      <c r="E18" s="35">
        <v>164895.75</v>
      </c>
    </row>
    <row r="19" spans="1:5" ht="15.75" x14ac:dyDescent="0.25">
      <c r="A19" s="8"/>
      <c r="B19" s="8"/>
      <c r="C19" s="8" t="s">
        <v>6</v>
      </c>
      <c r="D19" s="8"/>
      <c r="E19" s="19">
        <f>SUM(E16:E18)</f>
        <v>388228022.87</v>
      </c>
    </row>
    <row r="20" spans="1:5" ht="15.75" x14ac:dyDescent="0.25">
      <c r="A20" s="8"/>
      <c r="B20" s="8" t="s">
        <v>29</v>
      </c>
      <c r="C20" s="8"/>
      <c r="D20" s="8"/>
      <c r="E20" s="21"/>
    </row>
    <row r="21" spans="1:5" ht="15.75" x14ac:dyDescent="0.25">
      <c r="A21" s="8"/>
      <c r="B21" s="8"/>
      <c r="C21" s="8" t="s">
        <v>30</v>
      </c>
      <c r="D21" s="8"/>
      <c r="E21" s="35">
        <v>1233176774</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81315463.400000006</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2455333073.9299998</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254697341.59</v>
      </c>
    </row>
    <row r="43" spans="1:5" ht="15.75" x14ac:dyDescent="0.25">
      <c r="A43" s="8"/>
      <c r="B43" s="8"/>
      <c r="C43" s="8"/>
      <c r="D43" s="8" t="s">
        <v>11</v>
      </c>
      <c r="E43" s="37">
        <v>302919445.38999999</v>
      </c>
    </row>
    <row r="44" spans="1:5" ht="15.75" x14ac:dyDescent="0.25">
      <c r="A44" s="8"/>
      <c r="B44" s="8"/>
      <c r="C44" s="8"/>
      <c r="D44" s="8" t="s">
        <v>12</v>
      </c>
      <c r="E44" s="37">
        <v>598435548.25999999</v>
      </c>
    </row>
    <row r="45" spans="1:5" ht="15.75" x14ac:dyDescent="0.25">
      <c r="A45" s="8"/>
      <c r="B45" s="12" t="s">
        <v>13</v>
      </c>
      <c r="C45" s="8"/>
      <c r="D45" s="8"/>
      <c r="E45" s="21"/>
    </row>
    <row r="46" spans="1:5" ht="15.75" x14ac:dyDescent="0.25">
      <c r="A46" s="8"/>
      <c r="B46" s="8"/>
      <c r="C46" s="13"/>
      <c r="D46" s="8" t="s">
        <v>10</v>
      </c>
      <c r="E46" s="37">
        <v>0</v>
      </c>
    </row>
    <row r="47" spans="1:5" ht="15.75" x14ac:dyDescent="0.25">
      <c r="A47" s="8"/>
      <c r="B47" s="8"/>
      <c r="C47" s="8"/>
      <c r="D47" s="8" t="s">
        <v>11</v>
      </c>
      <c r="E47" s="37">
        <v>0</v>
      </c>
    </row>
    <row r="48" spans="1:5" ht="15.75" x14ac:dyDescent="0.25">
      <c r="A48" s="8"/>
      <c r="B48" s="8"/>
      <c r="C48" s="8"/>
      <c r="D48" s="8" t="s">
        <v>12</v>
      </c>
      <c r="E48" s="37">
        <v>0</v>
      </c>
    </row>
    <row r="49" spans="1:5" ht="15.75" x14ac:dyDescent="0.25">
      <c r="A49" s="8"/>
      <c r="B49" s="12" t="s">
        <v>14</v>
      </c>
      <c r="C49" s="8"/>
      <c r="D49" s="8"/>
      <c r="E49" s="18"/>
    </row>
    <row r="50" spans="1:5" ht="15.75" x14ac:dyDescent="0.25">
      <c r="A50" s="14"/>
      <c r="B50" s="14"/>
      <c r="C50" s="14"/>
      <c r="D50" s="8" t="s">
        <v>10</v>
      </c>
      <c r="E50" s="37">
        <v>218908122.31</v>
      </c>
    </row>
    <row r="51" spans="1:5" ht="15.75" x14ac:dyDescent="0.25">
      <c r="A51" s="8"/>
      <c r="B51" s="8"/>
      <c r="C51" s="8"/>
      <c r="D51" s="8" t="s">
        <v>11</v>
      </c>
      <c r="E51" s="36">
        <v>174219630.30000001</v>
      </c>
    </row>
    <row r="52" spans="1:5" ht="15.75" x14ac:dyDescent="0.25">
      <c r="A52" s="8"/>
      <c r="B52" s="8"/>
      <c r="C52" s="8"/>
      <c r="D52" s="8" t="s">
        <v>12</v>
      </c>
      <c r="E52" s="36">
        <v>2473343.75</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249299149.13</v>
      </c>
    </row>
    <row r="60" spans="1:5" ht="15.75" x14ac:dyDescent="0.25">
      <c r="A60" s="8"/>
      <c r="B60" s="8"/>
      <c r="C60" s="8"/>
      <c r="D60" s="8" t="s">
        <v>12</v>
      </c>
      <c r="E60" s="27">
        <v>18913852.309999999</v>
      </c>
    </row>
    <row r="61" spans="1:5" ht="15.75" x14ac:dyDescent="0.25">
      <c r="A61" s="8"/>
      <c r="B61" s="12" t="s">
        <v>17</v>
      </c>
      <c r="C61" s="8"/>
      <c r="D61" s="8"/>
      <c r="E61" s="27"/>
    </row>
    <row r="62" spans="1:5" ht="15.75" x14ac:dyDescent="0.25">
      <c r="A62" s="8"/>
      <c r="B62" s="8"/>
      <c r="C62" s="8"/>
      <c r="D62" s="8" t="s">
        <v>10</v>
      </c>
      <c r="E62" s="38">
        <v>27088409.34</v>
      </c>
    </row>
    <row r="63" spans="1:5" ht="15.75" x14ac:dyDescent="0.25">
      <c r="A63" s="8"/>
      <c r="B63" s="12"/>
      <c r="C63" s="8"/>
      <c r="D63" s="8" t="s">
        <v>11</v>
      </c>
      <c r="E63" s="38">
        <v>1642214.94</v>
      </c>
    </row>
    <row r="64" spans="1:5" ht="15.75" x14ac:dyDescent="0.25">
      <c r="A64" s="8"/>
      <c r="B64" s="8"/>
      <c r="C64" s="8"/>
      <c r="D64" s="8" t="s">
        <v>12</v>
      </c>
      <c r="E64" s="38">
        <v>269978</v>
      </c>
    </row>
    <row r="65" spans="1:5" ht="15.75" x14ac:dyDescent="0.25">
      <c r="A65" s="8"/>
      <c r="B65" s="12" t="s">
        <v>18</v>
      </c>
      <c r="C65" s="8"/>
      <c r="D65" s="8"/>
      <c r="E65" s="18"/>
    </row>
    <row r="66" spans="1:5" ht="15.75" x14ac:dyDescent="0.25">
      <c r="A66" s="8"/>
      <c r="B66" s="8"/>
      <c r="C66" s="8"/>
      <c r="D66" s="8" t="s">
        <v>10</v>
      </c>
      <c r="E66" s="38">
        <v>46346655.229999997</v>
      </c>
    </row>
    <row r="67" spans="1:5" ht="15.75" x14ac:dyDescent="0.25">
      <c r="A67" s="8"/>
      <c r="B67" s="8"/>
      <c r="C67" s="8"/>
      <c r="D67" s="8" t="s">
        <v>11</v>
      </c>
      <c r="E67" s="38">
        <v>48401952.939999998</v>
      </c>
    </row>
    <row r="68" spans="1:5" ht="15.75" x14ac:dyDescent="0.25">
      <c r="A68" s="8"/>
      <c r="B68" s="8"/>
      <c r="C68" s="8"/>
      <c r="D68" s="8" t="s">
        <v>12</v>
      </c>
      <c r="E68" s="38">
        <v>761028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0</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38167276.280000001</v>
      </c>
    </row>
    <row r="79" spans="1:5" ht="15.75" x14ac:dyDescent="0.25">
      <c r="A79" s="8"/>
      <c r="B79" s="8"/>
      <c r="C79" s="8"/>
      <c r="D79" s="8" t="s">
        <v>50</v>
      </c>
      <c r="E79" s="36">
        <v>30677767</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238439262.80000001</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52225125.920000002</v>
      </c>
    </row>
    <row r="88" spans="1:9" ht="15.75" x14ac:dyDescent="0.25">
      <c r="A88" s="8"/>
      <c r="B88" s="8"/>
      <c r="C88" s="8"/>
      <c r="D88" s="8" t="s">
        <v>50</v>
      </c>
      <c r="E88" s="23">
        <v>63537</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70432972.280000001</v>
      </c>
    </row>
    <row r="92" spans="1:9" ht="15.75" x14ac:dyDescent="0.25">
      <c r="A92" s="8"/>
      <c r="B92" s="8"/>
      <c r="C92" s="8"/>
      <c r="D92" s="8" t="s">
        <v>50</v>
      </c>
      <c r="E92" s="36">
        <v>73021255.920000002</v>
      </c>
    </row>
    <row r="93" spans="1:9" ht="15.75" x14ac:dyDescent="0.25">
      <c r="A93" s="12" t="s">
        <v>59</v>
      </c>
      <c r="D93" s="8"/>
      <c r="E93" s="30">
        <f>SUM(E41:E92)</f>
        <v>2447403868.6900005</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0</v>
      </c>
    </row>
    <row r="111" spans="1:9" ht="15.75" x14ac:dyDescent="0.25">
      <c r="A111" s="12" t="s">
        <v>58</v>
      </c>
      <c r="E111" s="32">
        <f>SUM(E95:E110)</f>
        <v>0</v>
      </c>
    </row>
    <row r="112" spans="1:9" ht="30" customHeight="1" x14ac:dyDescent="0.35">
      <c r="A112" s="16" t="s">
        <v>62</v>
      </c>
      <c r="B112" s="17"/>
      <c r="C112" s="17"/>
      <c r="D112" s="17"/>
      <c r="E112" s="31">
        <f>SUM(E93,E111)</f>
        <v>2447403868.6900005</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E721-7888-4DFC-878A-167D5B0EBF17}">
  <dimension ref="A1:I112"/>
  <sheetViews>
    <sheetView topLeftCell="A55" zoomScale="115" zoomScaleNormal="115"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80</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353631144.38</v>
      </c>
    </row>
    <row r="12" spans="1:9" ht="15.75" x14ac:dyDescent="0.25">
      <c r="A12" s="8"/>
      <c r="B12" s="8"/>
      <c r="C12" s="8"/>
      <c r="D12" s="8" t="s">
        <v>24</v>
      </c>
      <c r="E12" s="35">
        <v>270634860.31</v>
      </c>
    </row>
    <row r="13" spans="1:9" ht="15.75" x14ac:dyDescent="0.25">
      <c r="A13" s="8"/>
      <c r="B13" s="8"/>
      <c r="C13" s="8"/>
      <c r="D13" s="8" t="s">
        <v>25</v>
      </c>
      <c r="E13" s="35">
        <v>25307120.079999998</v>
      </c>
    </row>
    <row r="14" spans="1:9" ht="15.75" x14ac:dyDescent="0.25">
      <c r="A14" s="8"/>
      <c r="B14" s="8"/>
      <c r="C14" s="8" t="s">
        <v>4</v>
      </c>
      <c r="D14" s="8"/>
      <c r="E14" s="19">
        <f>SUM(E11:E13)</f>
        <v>649573124.7700001</v>
      </c>
    </row>
    <row r="15" spans="1:9" ht="15.75" x14ac:dyDescent="0.25">
      <c r="A15" s="8"/>
      <c r="B15" s="8"/>
      <c r="C15" s="8" t="s">
        <v>5</v>
      </c>
      <c r="D15" s="8"/>
      <c r="E15" s="20"/>
    </row>
    <row r="16" spans="1:9" ht="15.75" x14ac:dyDescent="0.25">
      <c r="A16" s="8"/>
      <c r="B16" s="8"/>
      <c r="C16" s="8"/>
      <c r="D16" s="8" t="s">
        <v>26</v>
      </c>
      <c r="E16" s="35">
        <v>74026124.879999995</v>
      </c>
    </row>
    <row r="17" spans="1:5" ht="15.75" x14ac:dyDescent="0.25">
      <c r="A17" s="8"/>
      <c r="B17" s="8"/>
      <c r="C17" s="8"/>
      <c r="D17" s="8" t="s">
        <v>27</v>
      </c>
      <c r="E17" s="35">
        <v>27822835.41</v>
      </c>
    </row>
    <row r="18" spans="1:5" ht="15.75" x14ac:dyDescent="0.25">
      <c r="A18" s="8"/>
      <c r="B18" s="8"/>
      <c r="C18" s="11"/>
      <c r="D18" s="8" t="s">
        <v>28</v>
      </c>
      <c r="E18" s="35">
        <v>4516962.03</v>
      </c>
    </row>
    <row r="19" spans="1:5" ht="15.75" x14ac:dyDescent="0.25">
      <c r="A19" s="8"/>
      <c r="B19" s="8"/>
      <c r="C19" s="8" t="s">
        <v>6</v>
      </c>
      <c r="D19" s="8"/>
      <c r="E19" s="19">
        <f>SUM(E16:E18)</f>
        <v>106365922.31999999</v>
      </c>
    </row>
    <row r="20" spans="1:5" ht="15.75" x14ac:dyDescent="0.25">
      <c r="A20" s="8"/>
      <c r="B20" s="8" t="s">
        <v>29</v>
      </c>
      <c r="C20" s="8"/>
      <c r="D20" s="8"/>
      <c r="E20" s="21"/>
    </row>
    <row r="21" spans="1:5" ht="15.75" x14ac:dyDescent="0.25">
      <c r="A21" s="8"/>
      <c r="B21" s="8"/>
      <c r="C21" s="8" t="s">
        <v>30</v>
      </c>
      <c r="D21" s="8"/>
      <c r="E21" s="35">
        <v>725261519</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356157062.52999997</v>
      </c>
    </row>
    <row r="25" spans="1:5" ht="15.75" x14ac:dyDescent="0.25">
      <c r="A25" s="8"/>
      <c r="B25" s="8"/>
      <c r="C25" s="8"/>
      <c r="D25" s="8" t="s">
        <v>34</v>
      </c>
      <c r="E25" s="23">
        <v>28292062.879999999</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2489099.56</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1868138791.0600002</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201104738.03</v>
      </c>
    </row>
    <row r="43" spans="1:5" ht="15.75" x14ac:dyDescent="0.25">
      <c r="A43" s="8"/>
      <c r="B43" s="8"/>
      <c r="C43" s="8"/>
      <c r="D43" s="8" t="s">
        <v>11</v>
      </c>
      <c r="E43" s="37">
        <v>677882746.70000005</v>
      </c>
    </row>
    <row r="44" spans="1:5" ht="15.75" x14ac:dyDescent="0.25">
      <c r="A44" s="8"/>
      <c r="B44" s="8"/>
      <c r="C44" s="8"/>
      <c r="D44" s="8" t="s">
        <v>12</v>
      </c>
      <c r="E44" s="37">
        <v>205296153.30000001</v>
      </c>
    </row>
    <row r="45" spans="1:5" ht="15.75" x14ac:dyDescent="0.25">
      <c r="A45" s="8"/>
      <c r="B45" s="12" t="s">
        <v>13</v>
      </c>
      <c r="C45" s="8"/>
      <c r="D45" s="8"/>
      <c r="E45" s="21"/>
    </row>
    <row r="46" spans="1:5" ht="15.75" x14ac:dyDescent="0.25">
      <c r="A46" s="8"/>
      <c r="B46" s="8"/>
      <c r="C46" s="13"/>
      <c r="D46" s="8" t="s">
        <v>10</v>
      </c>
      <c r="E46" s="37">
        <v>1238600</v>
      </c>
    </row>
    <row r="47" spans="1:5" ht="15.75" x14ac:dyDescent="0.25">
      <c r="A47" s="8"/>
      <c r="B47" s="8"/>
      <c r="C47" s="8"/>
      <c r="D47" s="8" t="s">
        <v>11</v>
      </c>
      <c r="E47" s="36">
        <v>87960035.290000007</v>
      </c>
    </row>
    <row r="48" spans="1:5" ht="15.75" x14ac:dyDescent="0.25">
      <c r="A48" s="8"/>
      <c r="B48" s="8"/>
      <c r="C48" s="8"/>
      <c r="D48" s="8" t="s">
        <v>12</v>
      </c>
      <c r="E48" s="36">
        <v>2828221.46</v>
      </c>
    </row>
    <row r="49" spans="1:5" ht="15.75" x14ac:dyDescent="0.25">
      <c r="A49" s="8"/>
      <c r="B49" s="12" t="s">
        <v>14</v>
      </c>
      <c r="C49" s="8"/>
      <c r="D49" s="8"/>
      <c r="E49" s="18"/>
    </row>
    <row r="50" spans="1:5" ht="15.75" x14ac:dyDescent="0.25">
      <c r="A50" s="14"/>
      <c r="B50" s="14"/>
      <c r="C50" s="14"/>
      <c r="D50" s="8" t="s">
        <v>10</v>
      </c>
      <c r="E50" s="38">
        <v>43591306.469999999</v>
      </c>
    </row>
    <row r="51" spans="1:5" ht="15.75" x14ac:dyDescent="0.25">
      <c r="A51" s="8"/>
      <c r="B51" s="8"/>
      <c r="C51" s="8"/>
      <c r="D51" s="8" t="s">
        <v>11</v>
      </c>
      <c r="E51" s="38">
        <v>1845716.67</v>
      </c>
    </row>
    <row r="52" spans="1:5" ht="15.75" x14ac:dyDescent="0.25">
      <c r="A52" s="8"/>
      <c r="B52" s="8"/>
      <c r="C52" s="8"/>
      <c r="D52" s="8" t="s">
        <v>12</v>
      </c>
      <c r="E52" s="38">
        <v>821513.25</v>
      </c>
    </row>
    <row r="53" spans="1:5" ht="15.75" x14ac:dyDescent="0.25">
      <c r="A53" s="8"/>
      <c r="B53" s="12" t="s">
        <v>15</v>
      </c>
      <c r="C53" s="8"/>
      <c r="D53" s="8"/>
      <c r="E53" s="18"/>
    </row>
    <row r="54" spans="1:5" ht="15.75" x14ac:dyDescent="0.25">
      <c r="A54" s="8"/>
      <c r="B54" s="8"/>
      <c r="C54" s="8"/>
      <c r="D54" s="8" t="s">
        <v>10</v>
      </c>
      <c r="E54" s="38">
        <v>0</v>
      </c>
    </row>
    <row r="55" spans="1:5" ht="15.75" x14ac:dyDescent="0.25">
      <c r="A55" s="8"/>
      <c r="B55" s="8"/>
      <c r="C55" s="8"/>
      <c r="D55" s="8" t="s">
        <v>11</v>
      </c>
      <c r="E55" s="38">
        <v>0</v>
      </c>
    </row>
    <row r="56" spans="1:5" ht="15.75" x14ac:dyDescent="0.25">
      <c r="A56" s="8"/>
      <c r="B56" s="8"/>
      <c r="C56" s="13"/>
      <c r="D56" s="8" t="s">
        <v>12</v>
      </c>
      <c r="E56" s="38">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28131865.719999999</v>
      </c>
    </row>
    <row r="63" spans="1:5" ht="15.75" x14ac:dyDescent="0.25">
      <c r="A63" s="8"/>
      <c r="B63" s="12"/>
      <c r="C63" s="8"/>
      <c r="D63" s="8" t="s">
        <v>11</v>
      </c>
      <c r="E63" s="34">
        <v>949509.98</v>
      </c>
    </row>
    <row r="64" spans="1:5" ht="15.75" x14ac:dyDescent="0.25">
      <c r="A64" s="8"/>
      <c r="B64" s="8"/>
      <c r="C64" s="8"/>
      <c r="D64" s="8" t="s">
        <v>12</v>
      </c>
      <c r="E64" s="22">
        <v>80989</v>
      </c>
    </row>
    <row r="65" spans="1:5" ht="15.75" x14ac:dyDescent="0.25">
      <c r="A65" s="8"/>
      <c r="B65" s="12" t="s">
        <v>18</v>
      </c>
      <c r="C65" s="8"/>
      <c r="D65" s="8"/>
      <c r="E65" s="18"/>
    </row>
    <row r="66" spans="1:5" ht="15.75" x14ac:dyDescent="0.25">
      <c r="A66" s="8"/>
      <c r="B66" s="8"/>
      <c r="C66" s="8"/>
      <c r="D66" s="8" t="s">
        <v>10</v>
      </c>
      <c r="E66" s="38">
        <v>22397167.469999999</v>
      </c>
    </row>
    <row r="67" spans="1:5" ht="15.75" x14ac:dyDescent="0.25">
      <c r="A67" s="8"/>
      <c r="B67" s="8"/>
      <c r="C67" s="8"/>
      <c r="D67" s="8" t="s">
        <v>11</v>
      </c>
      <c r="E67" s="38">
        <v>6806528.1600000001</v>
      </c>
    </row>
    <row r="68" spans="1:5" ht="15.75" x14ac:dyDescent="0.25">
      <c r="A68" s="8"/>
      <c r="B68" s="8"/>
      <c r="C68" s="8"/>
      <c r="D68" s="8" t="s">
        <v>12</v>
      </c>
      <c r="E68" s="38">
        <v>186244</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0</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41155475.950000003</v>
      </c>
    </row>
    <row r="79" spans="1:5" ht="15.75" x14ac:dyDescent="0.25">
      <c r="A79" s="8"/>
      <c r="B79" s="8"/>
      <c r="C79" s="8"/>
      <c r="D79" s="8" t="s">
        <v>50</v>
      </c>
      <c r="E79" s="36">
        <v>32000000</v>
      </c>
    </row>
    <row r="80" spans="1:5" ht="15.75" x14ac:dyDescent="0.25">
      <c r="A80" s="8"/>
      <c r="B80" s="8"/>
      <c r="C80" s="8" t="s">
        <v>54</v>
      </c>
      <c r="D80" s="8"/>
      <c r="E80" s="22"/>
    </row>
    <row r="81" spans="1:9" ht="15.75" x14ac:dyDescent="0.25">
      <c r="A81" s="8"/>
      <c r="B81" s="8"/>
      <c r="C81" s="8"/>
      <c r="D81" s="15" t="s">
        <v>49</v>
      </c>
      <c r="E81" s="35">
        <v>0</v>
      </c>
    </row>
    <row r="82" spans="1:9" ht="15.75" x14ac:dyDescent="0.25">
      <c r="A82" s="8"/>
      <c r="B82" s="8"/>
      <c r="C82" s="8"/>
      <c r="D82" s="15" t="s">
        <v>50</v>
      </c>
      <c r="E82" s="35">
        <v>64526879.280000001</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4042841.91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2856452.71</v>
      </c>
    </row>
    <row r="91" spans="1:9" ht="15.75" x14ac:dyDescent="0.25">
      <c r="A91" s="8"/>
      <c r="B91" s="8"/>
      <c r="C91" s="8"/>
      <c r="D91" s="8" t="s">
        <v>49</v>
      </c>
      <c r="E91" s="36">
        <v>59434423.210000001</v>
      </c>
    </row>
    <row r="92" spans="1:9" ht="15.75" x14ac:dyDescent="0.25">
      <c r="A92" s="8"/>
      <c r="B92" s="8"/>
      <c r="C92" s="8"/>
      <c r="D92" s="8" t="s">
        <v>50</v>
      </c>
      <c r="E92" s="36">
        <v>7000000</v>
      </c>
    </row>
    <row r="93" spans="1:9" ht="15.75" x14ac:dyDescent="0.25">
      <c r="A93" s="12" t="s">
        <v>59</v>
      </c>
      <c r="D93" s="8"/>
      <c r="E93" s="30">
        <f>SUM(E41:E92)</f>
        <v>1492137408.5600004</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47947022.390000001</v>
      </c>
    </row>
    <row r="111" spans="1:9" ht="15.75" x14ac:dyDescent="0.25">
      <c r="A111" s="12" t="s">
        <v>58</v>
      </c>
      <c r="E111" s="32">
        <f>SUM(E95:E110)</f>
        <v>47947022.390000001</v>
      </c>
    </row>
    <row r="112" spans="1:9" ht="30" customHeight="1" x14ac:dyDescent="0.35">
      <c r="A112" s="16" t="s">
        <v>62</v>
      </c>
      <c r="B112" s="17"/>
      <c r="C112" s="17"/>
      <c r="D112" s="17"/>
      <c r="E112" s="31">
        <f>SUM(E93,E111)</f>
        <v>1540084430.9500005</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F0E32-A77B-4A02-96B3-F7D8DFBC8432}">
  <dimension ref="A1:I112"/>
  <sheetViews>
    <sheetView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68</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231536347.13</v>
      </c>
    </row>
    <row r="12" spans="1:9" ht="15.75" x14ac:dyDescent="0.25">
      <c r="A12" s="8"/>
      <c r="B12" s="8"/>
      <c r="C12" s="8"/>
      <c r="D12" s="8" t="s">
        <v>24</v>
      </c>
      <c r="E12" s="35">
        <v>429576322.16000003</v>
      </c>
    </row>
    <row r="13" spans="1:9" ht="15.75" x14ac:dyDescent="0.25">
      <c r="A13" s="8"/>
      <c r="B13" s="8"/>
      <c r="C13" s="8"/>
      <c r="D13" s="8" t="s">
        <v>25</v>
      </c>
      <c r="E13" s="35">
        <v>18991704.719999999</v>
      </c>
    </row>
    <row r="14" spans="1:9" ht="15.75" x14ac:dyDescent="0.25">
      <c r="A14" s="8"/>
      <c r="B14" s="8"/>
      <c r="C14" s="8" t="s">
        <v>4</v>
      </c>
      <c r="D14" s="8"/>
      <c r="E14" s="19">
        <f>SUM(E11:E13)</f>
        <v>680104374.00999999</v>
      </c>
    </row>
    <row r="15" spans="1:9" ht="15.75" x14ac:dyDescent="0.25">
      <c r="A15" s="8"/>
      <c r="B15" s="8"/>
      <c r="C15" s="8" t="s">
        <v>5</v>
      </c>
      <c r="D15" s="8"/>
      <c r="E15" s="20"/>
    </row>
    <row r="16" spans="1:9" ht="15.75" x14ac:dyDescent="0.25">
      <c r="A16" s="8"/>
      <c r="B16" s="8"/>
      <c r="C16" s="8"/>
      <c r="D16" s="8" t="s">
        <v>26</v>
      </c>
      <c r="E16" s="35">
        <v>103650011.13</v>
      </c>
    </row>
    <row r="17" spans="1:5" ht="15.75" x14ac:dyDescent="0.25">
      <c r="A17" s="8"/>
      <c r="B17" s="8"/>
      <c r="C17" s="8"/>
      <c r="D17" s="8" t="s">
        <v>27</v>
      </c>
      <c r="E17" s="35">
        <v>99124400.609999999</v>
      </c>
    </row>
    <row r="18" spans="1:5" ht="15.75" x14ac:dyDescent="0.25">
      <c r="A18" s="8"/>
      <c r="B18" s="8"/>
      <c r="C18" s="11"/>
      <c r="D18" s="8" t="s">
        <v>28</v>
      </c>
      <c r="E18" s="35">
        <v>10107150.83</v>
      </c>
    </row>
    <row r="19" spans="1:5" ht="15.75" x14ac:dyDescent="0.25">
      <c r="A19" s="8"/>
      <c r="B19" s="8"/>
      <c r="C19" s="8" t="s">
        <v>6</v>
      </c>
      <c r="D19" s="8"/>
      <c r="E19" s="19">
        <f>SUM(E16:E18)</f>
        <v>212881562.57000002</v>
      </c>
    </row>
    <row r="20" spans="1:5" ht="15.75" x14ac:dyDescent="0.25">
      <c r="A20" s="8"/>
      <c r="B20" s="8" t="s">
        <v>29</v>
      </c>
      <c r="C20" s="8"/>
      <c r="D20" s="8"/>
      <c r="E20" s="21"/>
    </row>
    <row r="21" spans="1:5" ht="15.75" x14ac:dyDescent="0.25">
      <c r="A21" s="8"/>
      <c r="B21" s="8"/>
      <c r="C21" s="8" t="s">
        <v>30</v>
      </c>
      <c r="D21" s="8"/>
      <c r="E21" s="35">
        <v>923570972</v>
      </c>
    </row>
    <row r="22" spans="1:5" ht="15.75" x14ac:dyDescent="0.25">
      <c r="A22" s="8"/>
      <c r="B22" s="8"/>
      <c r="C22" s="8" t="s">
        <v>31</v>
      </c>
      <c r="D22" s="8"/>
      <c r="E22" s="33">
        <v>4906557.43</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1821463466.01</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259516899.21000001</v>
      </c>
    </row>
    <row r="43" spans="1:5" ht="15.75" x14ac:dyDescent="0.25">
      <c r="A43" s="8"/>
      <c r="B43" s="8"/>
      <c r="C43" s="8"/>
      <c r="D43" s="8" t="s">
        <v>11</v>
      </c>
      <c r="E43" s="37">
        <v>623349690.44000006</v>
      </c>
    </row>
    <row r="44" spans="1:5" ht="15.75" x14ac:dyDescent="0.25">
      <c r="A44" s="8"/>
      <c r="B44" s="8"/>
      <c r="C44" s="8"/>
      <c r="D44" s="8" t="s">
        <v>12</v>
      </c>
      <c r="E44" s="37">
        <v>50182511.850000001</v>
      </c>
    </row>
    <row r="45" spans="1:5" ht="15.75" x14ac:dyDescent="0.25">
      <c r="A45" s="8"/>
      <c r="B45" s="12" t="s">
        <v>13</v>
      </c>
      <c r="C45" s="8"/>
      <c r="D45" s="8"/>
      <c r="E45" s="21"/>
    </row>
    <row r="46" spans="1:5" ht="15.75" x14ac:dyDescent="0.25">
      <c r="A46" s="8"/>
      <c r="B46" s="8"/>
      <c r="C46" s="13"/>
      <c r="D46" s="8" t="s">
        <v>10</v>
      </c>
      <c r="E46" s="37">
        <v>16631816.779999999</v>
      </c>
    </row>
    <row r="47" spans="1:5" ht="15.75" x14ac:dyDescent="0.25">
      <c r="A47" s="8"/>
      <c r="B47" s="8"/>
      <c r="C47" s="8"/>
      <c r="D47" s="8" t="s">
        <v>11</v>
      </c>
      <c r="E47" s="36">
        <v>79085574.510000005</v>
      </c>
    </row>
    <row r="48" spans="1:5" ht="15.75" x14ac:dyDescent="0.25">
      <c r="A48" s="8"/>
      <c r="B48" s="8"/>
      <c r="C48" s="8"/>
      <c r="D48" s="8" t="s">
        <v>12</v>
      </c>
      <c r="E48" s="36">
        <v>35634357</v>
      </c>
    </row>
    <row r="49" spans="1:5" ht="15.75" x14ac:dyDescent="0.25">
      <c r="A49" s="8"/>
      <c r="B49" s="12" t="s">
        <v>14</v>
      </c>
      <c r="C49" s="8"/>
      <c r="D49" s="8"/>
      <c r="E49" s="18"/>
    </row>
    <row r="50" spans="1:5" ht="15.75" x14ac:dyDescent="0.25">
      <c r="A50" s="14"/>
      <c r="B50" s="14"/>
      <c r="C50" s="14"/>
      <c r="D50" s="8" t="s">
        <v>10</v>
      </c>
      <c r="E50" s="38">
        <v>70477380.030000001</v>
      </c>
    </row>
    <row r="51" spans="1:5" ht="15.75" x14ac:dyDescent="0.25">
      <c r="A51" s="8"/>
      <c r="B51" s="8"/>
      <c r="C51" s="8"/>
      <c r="D51" s="8" t="s">
        <v>11</v>
      </c>
      <c r="E51" s="38">
        <v>22008573.309999999</v>
      </c>
    </row>
    <row r="52" spans="1:5" ht="15.75" x14ac:dyDescent="0.25">
      <c r="A52" s="8"/>
      <c r="B52" s="8"/>
      <c r="C52" s="8"/>
      <c r="D52" s="8" t="s">
        <v>12</v>
      </c>
      <c r="E52" s="38">
        <v>6715630.3200000003</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8462528.8699999992</v>
      </c>
    </row>
    <row r="63" spans="1:5" ht="15.75" x14ac:dyDescent="0.25">
      <c r="A63" s="8"/>
      <c r="B63" s="12"/>
      <c r="C63" s="8"/>
      <c r="D63" s="8" t="s">
        <v>11</v>
      </c>
      <c r="E63" s="38">
        <v>47514504.329999998</v>
      </c>
    </row>
    <row r="64" spans="1:5" ht="15.75" x14ac:dyDescent="0.25">
      <c r="A64" s="8"/>
      <c r="B64" s="8"/>
      <c r="C64" s="8"/>
      <c r="D64" s="8" t="s">
        <v>12</v>
      </c>
      <c r="E64" s="38">
        <v>1080232</v>
      </c>
    </row>
    <row r="65" spans="1:5" ht="15.75" x14ac:dyDescent="0.25">
      <c r="A65" s="8"/>
      <c r="B65" s="12" t="s">
        <v>18</v>
      </c>
      <c r="C65" s="8"/>
      <c r="D65" s="8"/>
      <c r="E65" s="18"/>
    </row>
    <row r="66" spans="1:5" ht="15.75" x14ac:dyDescent="0.25">
      <c r="A66" s="8"/>
      <c r="B66" s="8"/>
      <c r="C66" s="8"/>
      <c r="D66" s="8" t="s">
        <v>10</v>
      </c>
      <c r="E66" s="38">
        <v>49807472.490000002</v>
      </c>
    </row>
    <row r="67" spans="1:5" ht="15.75" x14ac:dyDescent="0.25">
      <c r="A67" s="8"/>
      <c r="B67" s="8"/>
      <c r="C67" s="8"/>
      <c r="D67" s="8" t="s">
        <v>11</v>
      </c>
      <c r="E67" s="38">
        <v>97237157.329999998</v>
      </c>
    </row>
    <row r="68" spans="1:5" ht="15.75" x14ac:dyDescent="0.25">
      <c r="A68" s="8"/>
      <c r="B68" s="8"/>
      <c r="C68" s="8"/>
      <c r="D68" s="8" t="s">
        <v>12</v>
      </c>
      <c r="E68" s="38">
        <v>183638208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3109292.34</v>
      </c>
    </row>
    <row r="76" spans="1:5" ht="15.75" x14ac:dyDescent="0.25">
      <c r="A76" s="8"/>
      <c r="B76" s="8"/>
      <c r="C76" s="8"/>
      <c r="D76" s="8" t="s">
        <v>48</v>
      </c>
      <c r="E76" s="36">
        <v>11932532.52</v>
      </c>
    </row>
    <row r="77" spans="1:5" ht="15.75" x14ac:dyDescent="0.25">
      <c r="A77" s="8"/>
      <c r="B77" s="8"/>
      <c r="C77" s="15" t="s">
        <v>53</v>
      </c>
      <c r="D77" s="8"/>
      <c r="E77" s="23"/>
    </row>
    <row r="78" spans="1:5" ht="15.75" x14ac:dyDescent="0.25">
      <c r="A78" s="8"/>
      <c r="B78" s="8"/>
      <c r="C78" s="8"/>
      <c r="D78" s="8" t="s">
        <v>49</v>
      </c>
      <c r="E78" s="36">
        <v>48662005.969999999</v>
      </c>
    </row>
    <row r="79" spans="1:5" ht="15.75" x14ac:dyDescent="0.25">
      <c r="A79" s="8"/>
      <c r="B79" s="8"/>
      <c r="C79" s="8"/>
      <c r="D79" s="8" t="s">
        <v>50</v>
      </c>
      <c r="E79" s="36">
        <v>42937994.030000001</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175599730</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39214260.149999999</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2410742.33</v>
      </c>
    </row>
    <row r="91" spans="1:9" ht="15.75" x14ac:dyDescent="0.25">
      <c r="A91" s="8"/>
      <c r="B91" s="8"/>
      <c r="C91" s="8"/>
      <c r="D91" s="8" t="s">
        <v>49</v>
      </c>
      <c r="E91" s="36">
        <v>14125250.060000001</v>
      </c>
    </row>
    <row r="92" spans="1:9" ht="15.75" x14ac:dyDescent="0.25">
      <c r="A92" s="8"/>
      <c r="B92" s="8"/>
      <c r="C92" s="8"/>
      <c r="D92" s="8" t="s">
        <v>50</v>
      </c>
      <c r="E92" s="36">
        <v>586600</v>
      </c>
    </row>
    <row r="93" spans="1:9" ht="15.75" x14ac:dyDescent="0.25">
      <c r="A93" s="12" t="s">
        <v>59</v>
      </c>
      <c r="D93" s="8"/>
      <c r="E93" s="30">
        <f>SUM(E41:E92)</f>
        <v>1889920943.8699996</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0</v>
      </c>
    </row>
    <row r="111" spans="1:9" ht="15.75" x14ac:dyDescent="0.25">
      <c r="A111" s="12" t="s">
        <v>58</v>
      </c>
      <c r="E111" s="32">
        <f>SUM(E95:E110)</f>
        <v>0</v>
      </c>
    </row>
    <row r="112" spans="1:9" ht="30" customHeight="1" x14ac:dyDescent="0.35">
      <c r="A112" s="16" t="s">
        <v>62</v>
      </c>
      <c r="B112" s="17"/>
      <c r="C112" s="17"/>
      <c r="D112" s="17"/>
      <c r="E112" s="31">
        <f>SUM(E93,E111)</f>
        <v>1889920943.8699996</v>
      </c>
    </row>
  </sheetData>
  <mergeCells count="6">
    <mergeCell ref="A1:I1"/>
    <mergeCell ref="A2:I2"/>
    <mergeCell ref="A3:I3"/>
    <mergeCell ref="A4:I4"/>
    <mergeCell ref="A6:D7"/>
    <mergeCell ref="E6:E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Batangas</vt:lpstr>
      <vt:lpstr>Lipa</vt:lpstr>
      <vt:lpstr>Santo Tomas</vt:lpstr>
      <vt:lpstr>Tanauan</vt:lpstr>
      <vt:lpstr>Bacoor</vt:lpstr>
      <vt:lpstr>Cavite</vt:lpstr>
      <vt:lpstr>Dasmariñas</vt:lpstr>
      <vt:lpstr>General Trias</vt:lpstr>
      <vt:lpstr>Imus</vt:lpstr>
      <vt:lpstr>Tagaytay</vt:lpstr>
      <vt:lpstr>Trece Martires</vt:lpstr>
      <vt:lpstr>Biñan</vt:lpstr>
      <vt:lpstr>Cabuyao</vt:lpstr>
      <vt:lpstr>Calamba</vt:lpstr>
      <vt:lpstr>San Pablo</vt:lpstr>
      <vt:lpstr>San Pedro</vt:lpstr>
      <vt:lpstr>Santa Rosa</vt:lpstr>
      <vt:lpstr>Lucena</vt:lpstr>
      <vt:lpstr>Tayabas</vt:lpstr>
      <vt:lpstr>Antipolo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Mngx</dc:creator>
  <cp:lastModifiedBy>Mngx</cp:lastModifiedBy>
  <dcterms:created xsi:type="dcterms:W3CDTF">2021-09-04T11:14:37Z</dcterms:created>
  <dcterms:modified xsi:type="dcterms:W3CDTF">2021-09-30T11:37:37Z</dcterms:modified>
</cp:coreProperties>
</file>