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RESEARCH\2019\"/>
    </mc:Choice>
  </mc:AlternateContent>
  <xr:revisionPtr revIDLastSave="0" documentId="13_ncr:1_{F9133646-86D0-495A-8A95-0570151D9BD4}" xr6:coauthVersionLast="47" xr6:coauthVersionMax="47" xr10:uidLastSave="{00000000-0000-0000-0000-000000000000}"/>
  <bookViews>
    <workbookView xWindow="13575" yWindow="1125" windowWidth="13560" windowHeight="12495" xr2:uid="{360BF9DE-B15B-43CE-9291-7E05B391F461}"/>
  </bookViews>
  <sheets>
    <sheet name="Calapan" sheetId="1" r:id="rId1"/>
    <sheet name="Puerto Prinsesa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2" l="1"/>
  <c r="E14" i="2" s="1"/>
  <c r="E110" i="1"/>
  <c r="E98" i="1"/>
  <c r="E111" i="1" s="1"/>
  <c r="E48" i="1"/>
  <c r="E47" i="1"/>
  <c r="E11" i="1"/>
  <c r="E19" i="2"/>
  <c r="E92" i="2"/>
  <c r="E93" i="2" s="1"/>
  <c r="E111" i="2"/>
  <c r="E112" i="2" l="1"/>
  <c r="E37" i="2"/>
  <c r="E93" i="1"/>
  <c r="E112" i="1" s="1"/>
  <c r="E19" i="1" l="1"/>
  <c r="E14" i="1"/>
  <c r="E37" i="1" l="1"/>
</calcChain>
</file>

<file path=xl/sharedStrings.xml><?xml version="1.0" encoding="utf-8"?>
<sst xmlns="http://schemas.openxmlformats.org/spreadsheetml/2006/main" count="218" uniqueCount="66">
  <si>
    <t>STATEMENT OF COMPARISON OF BUDGET AND ACTUAL AMOUNTS</t>
  </si>
  <si>
    <t>PARTICULARS</t>
  </si>
  <si>
    <t>Actual Amounts</t>
  </si>
  <si>
    <t>Revenue</t>
  </si>
  <si>
    <t xml:space="preserve">           Total Tax Revenue</t>
  </si>
  <si>
    <t>2.      Non-Tax Revenue</t>
  </si>
  <si>
    <t xml:space="preserve">           Total Non-Tax Revenue</t>
  </si>
  <si>
    <t>Total Revenues and Receipts</t>
  </si>
  <si>
    <t>EXPENDITURES</t>
  </si>
  <si>
    <t>General Public Services</t>
  </si>
  <si>
    <t>Personnel Services</t>
  </si>
  <si>
    <t>Maintenance and Other Operating Expenses</t>
  </si>
  <si>
    <t>Capital Outlay</t>
  </si>
  <si>
    <t>Education</t>
  </si>
  <si>
    <t>Health, Nutrition and Population Control</t>
  </si>
  <si>
    <t>Labor and Employment</t>
  </si>
  <si>
    <t>Housing and Community Development</t>
  </si>
  <si>
    <t>Social Services and Social Welfare</t>
  </si>
  <si>
    <t>Economic Services</t>
  </si>
  <si>
    <t>Other Services Sector</t>
  </si>
  <si>
    <t>Other Purposes:</t>
  </si>
  <si>
    <t>A.  Local Sources</t>
  </si>
  <si>
    <t>1.  Tax Revenue</t>
  </si>
  <si>
    <t>a.  Tax Revenue - Property</t>
  </si>
  <si>
    <t>b.  Tax Reveue - Goods and Services</t>
  </si>
  <si>
    <t>c.  Other Local Taxes</t>
  </si>
  <si>
    <t>a.  Service Income</t>
  </si>
  <si>
    <t>b.  Business Income</t>
  </si>
  <si>
    <t>c.  Other Income and Receipts</t>
  </si>
  <si>
    <t>B.  External Sources</t>
  </si>
  <si>
    <t>1.  Share from the National Internal Revenue Taxes (IRA)</t>
  </si>
  <si>
    <t>2.  Share from GOCCs</t>
  </si>
  <si>
    <t>3.  Other Shares from National Tax Collections</t>
  </si>
  <si>
    <t>a.  Share from Ecozone</t>
  </si>
  <si>
    <t>b.  Share from EVAT</t>
  </si>
  <si>
    <t>c.  Share from National Wealth</t>
  </si>
  <si>
    <t>d.  Share from Tobacco Excise Tax</t>
  </si>
  <si>
    <t>4.  Other Receipts</t>
  </si>
  <si>
    <t>a.  Grants and Donations</t>
  </si>
  <si>
    <t>b.  Other Subsidy Income</t>
  </si>
  <si>
    <t>5.  Inter-local Transfer</t>
  </si>
  <si>
    <t>6.  Capital/Investment Receipts</t>
  </si>
  <si>
    <t>a.  Sale of Capital Assets</t>
  </si>
  <si>
    <t>b.  Sale of Investments</t>
  </si>
  <si>
    <t>c.  Proceeds from Collections of Loans Receivable</t>
  </si>
  <si>
    <t>C.  Receipts from Borrowings</t>
  </si>
  <si>
    <t>CURRENT APPROPRIATIONS</t>
  </si>
  <si>
    <t xml:space="preserve">  Financial Expense</t>
  </si>
  <si>
    <t xml:space="preserve">  Amortization</t>
  </si>
  <si>
    <t xml:space="preserve">  Maintenance and Other Operating Expenses</t>
  </si>
  <si>
    <t xml:space="preserve">  Capital Outlay</t>
  </si>
  <si>
    <t>Others</t>
  </si>
  <si>
    <t>Debt Service</t>
  </si>
  <si>
    <t>LDRRMF</t>
  </si>
  <si>
    <t xml:space="preserve"> 20% Development Fund</t>
  </si>
  <si>
    <t>Share from National Wealth</t>
  </si>
  <si>
    <t>Allocation for Senior Citizens and PWD</t>
  </si>
  <si>
    <t xml:space="preserve">  Personal Services</t>
  </si>
  <si>
    <t>TOTAL CONTINUING APPROPRIATIONS</t>
  </si>
  <si>
    <t>TOTAL CURRENT APPROPRIATIONS</t>
  </si>
  <si>
    <t>CONTINUING APPROPRIATIONS</t>
  </si>
  <si>
    <t>Other Purposes</t>
  </si>
  <si>
    <t>TOTAL APPROPRIATIONS</t>
  </si>
  <si>
    <t>CITY OF CALAPAN</t>
  </si>
  <si>
    <t>CITY OF PUERTO PRINSESA</t>
  </si>
  <si>
    <t>For the Year Ended December 31,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</si>
</sst>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.00_ ;\-#,##0.00\ "/>
    <numFmt numFmtId="165" formatCode="_(* #,##0_);_(* \(#,##0\);_(* &quot;-&quot;??_);_(@_)"/>
    <numFmt numFmtId="166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2"/>
      <color rgb="FF000000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6"/>
      <color rgb="FF000000"/>
      <name val="Times New Roman"/>
      <family val="1"/>
    </font>
    <font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.05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0" fontId="1" fillId="0" borderId="0"/>
    <xf numFmtId="0" fontId="3" fillId="0" borderId="0"/>
    <xf numFmtId="43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0" fontId="9" fillId="0" borderId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</cellStyleXfs>
  <cellXfs count="43">
    <xf numFmtId="0" fontId="0" fillId="0" borderId="0" xfId="0"/>
    <xf numFmtId="0" fontId="5" fillId="0" borderId="0" xfId="1" applyFont="1" applyAlignment="1">
      <alignment vertical="center"/>
    </xf>
    <xf numFmtId="40" fontId="5" fillId="0" borderId="0" xfId="1" applyNumberFormat="1" applyFont="1" applyAlignment="1">
      <alignment horizontal="right" vertical="center"/>
    </xf>
    <xf numFmtId="164" fontId="5" fillId="0" borderId="0" xfId="1" applyNumberFormat="1" applyFont="1" applyAlignment="1">
      <alignment horizontal="right" vertical="center"/>
    </xf>
    <xf numFmtId="40" fontId="6" fillId="0" borderId="0" xfId="1" applyNumberFormat="1" applyFont="1" applyAlignment="1">
      <alignment horizontal="center" vertical="center"/>
    </xf>
    <xf numFmtId="4" fontId="6" fillId="0" borderId="0" xfId="1" applyNumberFormat="1" applyFont="1" applyAlignment="1">
      <alignment horizontal="center" vertical="center"/>
    </xf>
    <xf numFmtId="0" fontId="2" fillId="0" borderId="0" xfId="1" applyFont="1" applyAlignment="1">
      <alignment vertical="center"/>
    </xf>
    <xf numFmtId="40" fontId="6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165" fontId="6" fillId="0" borderId="0" xfId="1" applyNumberFormat="1" applyFont="1" applyAlignment="1">
      <alignment horizontal="right" vertical="center"/>
    </xf>
    <xf numFmtId="165" fontId="2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vertical="center"/>
    </xf>
    <xf numFmtId="165" fontId="8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 wrapText="1"/>
    </xf>
    <xf numFmtId="165" fontId="5" fillId="0" borderId="0" xfId="1" applyNumberFormat="1" applyFont="1" applyAlignment="1">
      <alignment horizontal="left" vertical="center"/>
    </xf>
    <xf numFmtId="165" fontId="14" fillId="0" borderId="0" xfId="1" applyNumberFormat="1" applyFont="1" applyAlignment="1">
      <alignment vertical="center"/>
    </xf>
    <xf numFmtId="0" fontId="15" fillId="0" borderId="0" xfId="0" applyFont="1"/>
    <xf numFmtId="4" fontId="10" fillId="0" borderId="0" xfId="4" applyNumberFormat="1" applyFont="1" applyFill="1" applyBorder="1" applyProtection="1">
      <protection locked="0"/>
    </xf>
    <xf numFmtId="4" fontId="12" fillId="0" borderId="3" xfId="1" applyNumberFormat="1" applyFont="1" applyBorder="1" applyAlignment="1">
      <alignment horizontal="right" vertical="center"/>
    </xf>
    <xf numFmtId="4" fontId="3" fillId="0" borderId="3" xfId="1" applyNumberFormat="1" applyFont="1" applyBorder="1" applyAlignment="1">
      <alignment horizontal="right" vertical="center"/>
    </xf>
    <xf numFmtId="4" fontId="10" fillId="0" borderId="0" xfId="0" applyNumberFormat="1" applyFont="1"/>
    <xf numFmtId="4" fontId="10" fillId="0" borderId="0" xfId="3" applyNumberFormat="1" applyFont="1" applyFill="1" applyAlignment="1">
      <alignment horizontal="right" vertical="center" wrapText="1"/>
    </xf>
    <xf numFmtId="4" fontId="3" fillId="0" borderId="0" xfId="1" applyNumberFormat="1" applyFont="1" applyAlignment="1">
      <alignment horizontal="right" vertical="center"/>
    </xf>
    <xf numFmtId="4" fontId="3" fillId="0" borderId="0" xfId="1" applyNumberFormat="1" applyFont="1" applyFill="1" applyAlignment="1">
      <alignment horizontal="right" vertical="center"/>
    </xf>
    <xf numFmtId="4" fontId="10" fillId="0" borderId="0" xfId="3" applyNumberFormat="1" applyFont="1" applyFill="1" applyBorder="1" applyAlignment="1">
      <alignment horizontal="right" vertical="center" wrapText="1"/>
    </xf>
    <xf numFmtId="4" fontId="11" fillId="0" borderId="0" xfId="1" applyNumberFormat="1" applyFont="1" applyBorder="1" applyAlignment="1">
      <alignment horizontal="right" vertical="center"/>
    </xf>
    <xf numFmtId="4" fontId="3" fillId="0" borderId="0" xfId="3" applyNumberFormat="1" applyFont="1" applyFill="1" applyBorder="1"/>
    <xf numFmtId="4" fontId="11" fillId="0" borderId="0" xfId="1" applyNumberFormat="1" applyFont="1" applyAlignment="1">
      <alignment vertical="center"/>
    </xf>
    <xf numFmtId="4" fontId="11" fillId="0" borderId="0" xfId="1" applyNumberFormat="1" applyFont="1" applyAlignment="1">
      <alignment horizontal="right" vertical="center"/>
    </xf>
    <xf numFmtId="4" fontId="12" fillId="0" borderId="1" xfId="1" applyNumberFormat="1" applyFont="1" applyBorder="1" applyAlignment="1">
      <alignment horizontal="right" vertical="center"/>
    </xf>
    <xf numFmtId="4" fontId="16" fillId="0" borderId="0" xfId="0" applyNumberFormat="1" applyFont="1"/>
    <xf numFmtId="4" fontId="13" fillId="0" borderId="0" xfId="0" applyNumberFormat="1" applyFont="1"/>
    <xf numFmtId="4" fontId="3" fillId="0" borderId="0" xfId="8" applyNumberFormat="1" applyFont="1" applyFill="1" applyBorder="1"/>
    <xf numFmtId="4" fontId="3" fillId="0" borderId="0" xfId="8" applyNumberFormat="1" applyFont="1" applyBorder="1"/>
    <xf numFmtId="4" fontId="10" fillId="0" borderId="0" xfId="8" applyNumberFormat="1" applyFont="1" applyFill="1" applyBorder="1"/>
    <xf numFmtId="4" fontId="10" fillId="0" borderId="1" xfId="8" applyNumberFormat="1" applyFont="1" applyFill="1" applyBorder="1"/>
    <xf numFmtId="4" fontId="11" fillId="2" borderId="0" xfId="0" applyNumberFormat="1" applyFont="1" applyFill="1" applyAlignment="1">
      <alignment horizontal="right" vertical="top"/>
    </xf>
    <xf numFmtId="4" fontId="11" fillId="2" borderId="0" xfId="0" applyNumberFormat="1" applyFont="1" applyFill="1" applyAlignment="1">
      <alignment horizontal="right"/>
    </xf>
    <xf numFmtId="40" fontId="7" fillId="0" borderId="2" xfId="1" applyNumberFormat="1" applyFont="1" applyBorder="1" applyAlignment="1">
      <alignment horizontal="center" vertical="center" wrapText="1"/>
    </xf>
    <xf numFmtId="40" fontId="7" fillId="0" borderId="3" xfId="1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4" fillId="0" borderId="0" xfId="2" applyFont="1" applyAlignment="1">
      <alignment horizontal="center"/>
    </xf>
  </cellXfs>
  <cellStyles count="10">
    <cellStyle name="Comma" xfId="3" builtinId="3"/>
    <cellStyle name="Comma 12 2" xfId="5" xr:uid="{7E6F690F-3284-46A2-9081-5BE7CD0DB873}"/>
    <cellStyle name="Comma 2" xfId="6" xr:uid="{76CB1A1D-1F48-427A-A189-24F1323324E0}"/>
    <cellStyle name="Comma 22" xfId="8" xr:uid="{94AC6141-43C7-4D13-9ADA-54953DA33A10}"/>
    <cellStyle name="Comma 4 2" xfId="9" xr:uid="{49F14F48-D3BF-4CD3-A98F-4083F474DCFB}"/>
    <cellStyle name="Comma 8 2 3 2" xfId="4" xr:uid="{8BCDD873-8068-4497-8B11-FDEFC3880459}"/>
    <cellStyle name="Normal" xfId="0" builtinId="0"/>
    <cellStyle name="Normal 2 3 2" xfId="7" xr:uid="{DEB5843F-05DE-4955-B67B-D3F93DBEF1A8}"/>
    <cellStyle name="Normal 6" xfId="2" xr:uid="{FB3F732C-F767-482A-9275-686EA5B85D1C}"/>
    <cellStyle name="Normal 7" xfId="1" xr:uid="{17F997C6-E43F-4E33-91C4-32F3707BF6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D6844-13E7-49C6-B6A2-0DA36920325C}">
  <dimension ref="A1:I112"/>
  <sheetViews>
    <sheetView tabSelected="1" topLeftCell="B5" zoomScale="130" zoomScaleNormal="130" workbookViewId="0">
      <selection activeCell="D16" sqref="D1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1" t="s">
        <v>63</v>
      </c>
      <c r="B1" s="41"/>
      <c r="C1" s="41"/>
      <c r="D1" s="41"/>
      <c r="E1" s="41"/>
      <c r="F1" s="41"/>
      <c r="G1" s="41"/>
      <c r="H1" s="41"/>
      <c r="I1" s="41"/>
    </row>
    <row r="2" spans="1:9" ht="15.75" x14ac:dyDescent="0.25">
      <c r="A2" s="42" t="s">
        <v>0</v>
      </c>
      <c r="B2" s="42"/>
      <c r="C2" s="42"/>
      <c r="D2" s="42"/>
      <c r="E2" s="42"/>
      <c r="F2" s="42"/>
      <c r="G2" s="42"/>
      <c r="H2" s="42"/>
      <c r="I2" s="42"/>
    </row>
    <row r="3" spans="1:9" ht="15.75" x14ac:dyDescent="0.25">
      <c r="A3" s="41" t="s">
        <v>65</v>
      </c>
      <c r="B3" s="41"/>
      <c r="C3" s="41"/>
      <c r="D3" s="41"/>
      <c r="E3" s="41"/>
      <c r="F3" s="41"/>
      <c r="G3" s="41"/>
      <c r="H3" s="41"/>
      <c r="I3" s="41"/>
    </row>
    <row r="4" spans="1:9" ht="15.75" x14ac:dyDescent="0.25">
      <c r="A4" s="41"/>
      <c r="B4" s="41"/>
      <c r="C4" s="41"/>
      <c r="D4" s="41"/>
      <c r="E4" s="41"/>
      <c r="F4" s="41"/>
      <c r="G4" s="41"/>
      <c r="H4" s="41"/>
      <c r="I4" s="4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1" t="s">
        <v>1</v>
      </c>
      <c r="B6" s="41"/>
      <c r="C6" s="41"/>
      <c r="D6" s="41"/>
      <c r="E6" s="39" t="s">
        <v>2</v>
      </c>
    </row>
    <row r="7" spans="1:9" ht="15" customHeight="1" x14ac:dyDescent="0.25">
      <c r="A7" s="41"/>
      <c r="B7" s="41"/>
      <c r="C7" s="41"/>
      <c r="D7" s="41"/>
      <c r="E7" s="40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37">
        <f>27768832.04+15103510.37</f>
        <v>42872342.409999996</v>
      </c>
    </row>
    <row r="12" spans="1:9" ht="15.75" x14ac:dyDescent="0.25">
      <c r="A12" s="8"/>
      <c r="B12" s="8"/>
      <c r="C12" s="8"/>
      <c r="D12" s="8" t="s">
        <v>24</v>
      </c>
      <c r="E12" s="37">
        <v>114611876.20999999</v>
      </c>
    </row>
    <row r="13" spans="1:9" ht="15.75" x14ac:dyDescent="0.25">
      <c r="A13" s="8"/>
      <c r="B13" s="8"/>
      <c r="C13" s="8"/>
      <c r="D13" s="8" t="s">
        <v>25</v>
      </c>
      <c r="E13" s="37">
        <v>4377304.03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161861522.65000001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37">
        <v>31188282.620000001</v>
      </c>
    </row>
    <row r="17" spans="1:5" ht="15.75" x14ac:dyDescent="0.25">
      <c r="A17" s="8"/>
      <c r="B17" s="8"/>
      <c r="C17" s="8"/>
      <c r="D17" s="8" t="s">
        <v>27</v>
      </c>
      <c r="E17" s="37">
        <v>35527155</v>
      </c>
    </row>
    <row r="18" spans="1:5" ht="15.75" x14ac:dyDescent="0.25">
      <c r="A18" s="8"/>
      <c r="B18" s="8"/>
      <c r="C18" s="11"/>
      <c r="D18" s="8" t="s">
        <v>28</v>
      </c>
      <c r="E18" s="37">
        <v>620241.66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67335679.280000001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38">
        <v>656220074</v>
      </c>
    </row>
    <row r="22" spans="1:5" ht="15.75" x14ac:dyDescent="0.25">
      <c r="A22" s="8"/>
      <c r="B22" s="8"/>
      <c r="C22" s="8" t="s">
        <v>31</v>
      </c>
      <c r="D22" s="8"/>
      <c r="E22" s="33">
        <v>0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18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37">
        <v>922995.91</v>
      </c>
    </row>
    <row r="27" spans="1:5" ht="15.75" x14ac:dyDescent="0.25">
      <c r="A27" s="8"/>
      <c r="B27" s="8"/>
      <c r="C27" s="8"/>
      <c r="D27" s="8" t="s">
        <v>36</v>
      </c>
      <c r="E27" s="33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35">
        <v>0</v>
      </c>
    </row>
    <row r="30" spans="1:5" ht="15.75" x14ac:dyDescent="0.25">
      <c r="A30" s="8"/>
      <c r="B30" s="8"/>
      <c r="C30" s="8"/>
      <c r="D30" s="8" t="s">
        <v>39</v>
      </c>
      <c r="E30" s="33">
        <v>0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37">
        <v>654987.26</v>
      </c>
    </row>
    <row r="36" spans="1:5" ht="15.75" x14ac:dyDescent="0.25">
      <c r="A36" s="8"/>
      <c r="B36" s="8" t="s">
        <v>45</v>
      </c>
      <c r="C36" s="8"/>
      <c r="D36" s="8"/>
      <c r="E36" s="37">
        <v>48904169.399999999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935899428.5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37">
        <v>160782379.86000001</v>
      </c>
    </row>
    <row r="43" spans="1:5" ht="15.75" x14ac:dyDescent="0.25">
      <c r="A43" s="8"/>
      <c r="B43" s="8"/>
      <c r="C43" s="8"/>
      <c r="D43" s="8" t="s">
        <v>11</v>
      </c>
      <c r="E43" s="37">
        <v>153580196.08000001</v>
      </c>
    </row>
    <row r="44" spans="1:5" ht="15.75" x14ac:dyDescent="0.25">
      <c r="A44" s="8"/>
      <c r="B44" s="8"/>
      <c r="C44" s="8"/>
      <c r="D44" s="8" t="s">
        <v>12</v>
      </c>
      <c r="E44" s="37">
        <v>6234698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37">
        <v>16241637.439999999</v>
      </c>
    </row>
    <row r="47" spans="1:5" ht="15.75" x14ac:dyDescent="0.25">
      <c r="A47" s="8"/>
      <c r="B47" s="8"/>
      <c r="C47" s="8"/>
      <c r="D47" s="8" t="s">
        <v>11</v>
      </c>
      <c r="E47" s="37">
        <f>39488567.26+11238147.05</f>
        <v>50726714.310000002</v>
      </c>
    </row>
    <row r="48" spans="1:5" ht="15.75" x14ac:dyDescent="0.25">
      <c r="A48" s="8"/>
      <c r="B48" s="8"/>
      <c r="C48" s="8"/>
      <c r="D48" s="8" t="s">
        <v>12</v>
      </c>
      <c r="E48" s="37">
        <f>1880000+1819519</f>
        <v>3699519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37">
        <v>30565289.539999999</v>
      </c>
    </row>
    <row r="51" spans="1:5" ht="15.75" x14ac:dyDescent="0.25">
      <c r="A51" s="8"/>
      <c r="B51" s="8"/>
      <c r="C51" s="8"/>
      <c r="D51" s="8" t="s">
        <v>11</v>
      </c>
      <c r="E51" s="37">
        <v>52788882.189999998</v>
      </c>
    </row>
    <row r="52" spans="1:5" ht="15.75" x14ac:dyDescent="0.25">
      <c r="A52" s="8"/>
      <c r="B52" s="8"/>
      <c r="C52" s="8"/>
      <c r="D52" s="8" t="s">
        <v>12</v>
      </c>
      <c r="E52" s="37">
        <v>120633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0</v>
      </c>
    </row>
    <row r="55" spans="1:5" ht="15.75" x14ac:dyDescent="0.25">
      <c r="A55" s="8"/>
      <c r="B55" s="8"/>
      <c r="C55" s="8"/>
      <c r="D55" s="8" t="s">
        <v>11</v>
      </c>
      <c r="E55" s="37">
        <v>1174209.6599999999</v>
      </c>
    </row>
    <row r="56" spans="1:5" ht="15.75" x14ac:dyDescent="0.25">
      <c r="A56" s="8"/>
      <c r="B56" s="8"/>
      <c r="C56" s="13"/>
      <c r="D56" s="8" t="s">
        <v>12</v>
      </c>
      <c r="E56" s="37">
        <v>90000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37">
        <v>5528981.7400000002</v>
      </c>
    </row>
    <row r="59" spans="1:5" ht="15.75" x14ac:dyDescent="0.25">
      <c r="A59" s="8"/>
      <c r="B59" s="8"/>
      <c r="C59" s="8"/>
      <c r="D59" s="8" t="s">
        <v>11</v>
      </c>
      <c r="E59" s="37">
        <v>3341387.14</v>
      </c>
    </row>
    <row r="60" spans="1:5" ht="15.75" x14ac:dyDescent="0.25">
      <c r="A60" s="8"/>
      <c r="B60" s="8"/>
      <c r="C60" s="8"/>
      <c r="D60" s="8" t="s">
        <v>12</v>
      </c>
      <c r="E60" s="37">
        <v>415000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37">
        <v>7194264.8700000001</v>
      </c>
    </row>
    <row r="63" spans="1:5" ht="15.75" x14ac:dyDescent="0.25">
      <c r="A63" s="8"/>
      <c r="B63" s="12"/>
      <c r="C63" s="8"/>
      <c r="D63" s="8" t="s">
        <v>11</v>
      </c>
      <c r="E63" s="37">
        <v>14697759.9</v>
      </c>
    </row>
    <row r="64" spans="1:5" ht="15.75" x14ac:dyDescent="0.25">
      <c r="A64" s="8"/>
      <c r="B64" s="8"/>
      <c r="C64" s="8"/>
      <c r="D64" s="8" t="s">
        <v>12</v>
      </c>
      <c r="E64" s="35">
        <v>0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37">
        <v>50902254.020000003</v>
      </c>
    </row>
    <row r="67" spans="1:5" ht="15.75" x14ac:dyDescent="0.25">
      <c r="A67" s="8"/>
      <c r="B67" s="8"/>
      <c r="C67" s="8"/>
      <c r="D67" s="8" t="s">
        <v>11</v>
      </c>
      <c r="E67" s="37">
        <v>109269718.88</v>
      </c>
    </row>
    <row r="68" spans="1:5" ht="15.75" x14ac:dyDescent="0.25">
      <c r="A68" s="8"/>
      <c r="B68" s="8"/>
      <c r="C68" s="8"/>
      <c r="D68" s="8" t="s">
        <v>12</v>
      </c>
      <c r="E68" s="37">
        <v>20720577.77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18">
        <v>0</v>
      </c>
    </row>
    <row r="76" spans="1:5" ht="15.75" x14ac:dyDescent="0.25">
      <c r="A76" s="8"/>
      <c r="B76" s="8"/>
      <c r="C76" s="8"/>
      <c r="D76" s="8" t="s">
        <v>48</v>
      </c>
      <c r="E76" s="18">
        <v>0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37">
        <v>17414059.510000002</v>
      </c>
    </row>
    <row r="79" spans="1:5" ht="15.75" x14ac:dyDescent="0.25">
      <c r="A79" s="8"/>
      <c r="B79" s="8"/>
      <c r="C79" s="8"/>
      <c r="D79" s="8" t="s">
        <v>50</v>
      </c>
      <c r="E79" s="37">
        <v>21646550.300000001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37">
        <v>4449170</v>
      </c>
    </row>
    <row r="82" spans="1:9" ht="15.75" x14ac:dyDescent="0.25">
      <c r="A82" s="8"/>
      <c r="B82" s="8"/>
      <c r="C82" s="8"/>
      <c r="D82" s="15" t="s">
        <v>50</v>
      </c>
      <c r="E82" s="37">
        <v>76750840.819999993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37">
        <v>1719052.44</v>
      </c>
    </row>
    <row r="88" spans="1:9" ht="15.75" x14ac:dyDescent="0.25">
      <c r="A88" s="8"/>
      <c r="B88" s="8"/>
      <c r="C88" s="8"/>
      <c r="D88" s="8" t="s">
        <v>50</v>
      </c>
      <c r="E88" s="37">
        <v>50000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24">
        <v>0</v>
      </c>
    </row>
    <row r="91" spans="1:9" ht="15.75" x14ac:dyDescent="0.25">
      <c r="A91" s="8"/>
      <c r="B91" s="8"/>
      <c r="C91" s="8"/>
      <c r="D91" s="8" t="s">
        <v>49</v>
      </c>
      <c r="E91" s="37">
        <v>22071472.809999999</v>
      </c>
    </row>
    <row r="92" spans="1:9" ht="15.75" x14ac:dyDescent="0.25">
      <c r="A92" s="8"/>
      <c r="B92" s="8"/>
      <c r="C92" s="8"/>
      <c r="D92" s="8" t="s">
        <v>50</v>
      </c>
      <c r="E92" s="35">
        <v>0</v>
      </c>
    </row>
    <row r="93" spans="1:9" ht="15.75" x14ac:dyDescent="0.25">
      <c r="A93" s="12" t="s">
        <v>59</v>
      </c>
      <c r="D93" s="8"/>
      <c r="E93" s="30">
        <f>SUM(E41:E92)</f>
        <v>832175249.27999997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7">
        <v>3270497.66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7">
        <f>198500+3094995.11</f>
        <v>3293495.11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33">
        <v>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34">
        <v>0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37">
        <v>11484968.52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37">
        <f>11256971.06+29077604.31+85755+578047.34</f>
        <v>40998377.710000001</v>
      </c>
    </row>
    <row r="111" spans="1:9" ht="15.75" x14ac:dyDescent="0.25">
      <c r="A111" s="12" t="s">
        <v>58</v>
      </c>
      <c r="E111" s="32">
        <f>SUM(E95:E110)</f>
        <v>59047339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891222588.27999997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AE607-41CB-4E2F-A5CB-921E88B841BE}">
  <dimension ref="A1:I112"/>
  <sheetViews>
    <sheetView topLeftCell="B6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1" t="s">
        <v>64</v>
      </c>
      <c r="B1" s="41"/>
      <c r="C1" s="41"/>
      <c r="D1" s="41"/>
      <c r="E1" s="41"/>
      <c r="F1" s="41"/>
      <c r="G1" s="41"/>
      <c r="H1" s="41"/>
      <c r="I1" s="41"/>
    </row>
    <row r="2" spans="1:9" ht="15.75" x14ac:dyDescent="0.25">
      <c r="A2" s="42" t="s">
        <v>0</v>
      </c>
      <c r="B2" s="42"/>
      <c r="C2" s="42"/>
      <c r="D2" s="42"/>
      <c r="E2" s="42"/>
      <c r="F2" s="42"/>
      <c r="G2" s="42"/>
      <c r="H2" s="42"/>
      <c r="I2" s="42"/>
    </row>
    <row r="3" spans="1:9" ht="15.75" x14ac:dyDescent="0.25">
      <c r="A3" s="41" t="s">
        <v>65</v>
      </c>
      <c r="B3" s="41"/>
      <c r="C3" s="41"/>
      <c r="D3" s="41"/>
      <c r="E3" s="41"/>
      <c r="F3" s="41"/>
      <c r="G3" s="41"/>
      <c r="H3" s="41"/>
      <c r="I3" s="41"/>
    </row>
    <row r="4" spans="1:9" ht="15.75" x14ac:dyDescent="0.25">
      <c r="A4" s="41"/>
      <c r="B4" s="41"/>
      <c r="C4" s="41"/>
      <c r="D4" s="41"/>
      <c r="E4" s="41"/>
      <c r="F4" s="41"/>
      <c r="G4" s="41"/>
      <c r="H4" s="41"/>
      <c r="I4" s="4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1" t="s">
        <v>1</v>
      </c>
      <c r="B6" s="41"/>
      <c r="C6" s="41"/>
      <c r="D6" s="41"/>
      <c r="E6" s="39" t="s">
        <v>2</v>
      </c>
    </row>
    <row r="7" spans="1:9" ht="15" customHeight="1" x14ac:dyDescent="0.25">
      <c r="A7" s="41"/>
      <c r="B7" s="41"/>
      <c r="C7" s="41"/>
      <c r="D7" s="41"/>
      <c r="E7" s="40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35">
        <v>97317506.040000007</v>
      </c>
    </row>
    <row r="12" spans="1:9" ht="15.75" x14ac:dyDescent="0.25">
      <c r="A12" s="8"/>
      <c r="B12" s="8"/>
      <c r="C12" s="8"/>
      <c r="D12" s="8" t="s">
        <v>24</v>
      </c>
      <c r="E12" s="35">
        <v>329574787.05000001</v>
      </c>
    </row>
    <row r="13" spans="1:9" ht="15.75" x14ac:dyDescent="0.25">
      <c r="A13" s="8"/>
      <c r="B13" s="8"/>
      <c r="C13" s="8"/>
      <c r="D13" s="8" t="s">
        <v>25</v>
      </c>
      <c r="E13" s="35">
        <f>8742727.29+6757723.14</f>
        <v>15500450.43</v>
      </c>
    </row>
    <row r="14" spans="1:9" ht="15.75" x14ac:dyDescent="0.25">
      <c r="A14" s="8"/>
      <c r="B14" s="8"/>
      <c r="C14" s="8" t="s">
        <v>4</v>
      </c>
      <c r="D14" s="8"/>
      <c r="E14" s="19">
        <f>SUM(E11:E13)</f>
        <v>442392743.52000004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35">
        <v>81889265.780000001</v>
      </c>
    </row>
    <row r="17" spans="1:5" ht="15.75" x14ac:dyDescent="0.25">
      <c r="A17" s="8"/>
      <c r="B17" s="8"/>
      <c r="C17" s="8"/>
      <c r="D17" s="8" t="s">
        <v>27</v>
      </c>
      <c r="E17" s="35">
        <v>247610612.90000001</v>
      </c>
    </row>
    <row r="18" spans="1:5" ht="15.75" x14ac:dyDescent="0.25">
      <c r="A18" s="8"/>
      <c r="B18" s="8"/>
      <c r="C18" s="11"/>
      <c r="D18" s="8" t="s">
        <v>28</v>
      </c>
      <c r="E18" s="35">
        <v>188918.81</v>
      </c>
    </row>
    <row r="19" spans="1:5" ht="15.75" x14ac:dyDescent="0.25">
      <c r="A19" s="8"/>
      <c r="B19" s="8"/>
      <c r="C19" s="8" t="s">
        <v>6</v>
      </c>
      <c r="D19" s="8"/>
      <c r="E19" s="19">
        <f>SUM(E16:E18)</f>
        <v>329688797.49000001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35">
        <v>2654288963</v>
      </c>
    </row>
    <row r="22" spans="1:5" ht="15.75" x14ac:dyDescent="0.25">
      <c r="A22" s="8"/>
      <c r="B22" s="8"/>
      <c r="C22" s="8" t="s">
        <v>31</v>
      </c>
      <c r="D22" s="8"/>
      <c r="E22" s="33">
        <v>1371897.64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18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33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35">
        <v>0</v>
      </c>
    </row>
    <row r="30" spans="1:5" ht="15.75" x14ac:dyDescent="0.25">
      <c r="A30" s="8"/>
      <c r="B30" s="8"/>
      <c r="C30" s="8"/>
      <c r="D30" s="8" t="s">
        <v>39</v>
      </c>
      <c r="E30" s="33">
        <v>3400000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35">
        <v>0</v>
      </c>
    </row>
    <row r="36" spans="1:5" ht="15.75" x14ac:dyDescent="0.25">
      <c r="A36" s="8"/>
      <c r="B36" s="8" t="s">
        <v>45</v>
      </c>
      <c r="C36" s="8"/>
      <c r="D36" s="8"/>
      <c r="E36" s="35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3431142401.6500001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35">
        <v>352751903.22000003</v>
      </c>
    </row>
    <row r="43" spans="1:5" ht="15.75" x14ac:dyDescent="0.25">
      <c r="A43" s="8"/>
      <c r="B43" s="8"/>
      <c r="C43" s="8"/>
      <c r="D43" s="8" t="s">
        <v>11</v>
      </c>
      <c r="E43" s="35">
        <v>451319266.51999998</v>
      </c>
    </row>
    <row r="44" spans="1:5" ht="15.75" x14ac:dyDescent="0.25">
      <c r="A44" s="8"/>
      <c r="B44" s="8"/>
      <c r="C44" s="8"/>
      <c r="D44" s="8" t="s">
        <v>12</v>
      </c>
      <c r="E44" s="35">
        <v>17613388.699999999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35">
        <v>0</v>
      </c>
    </row>
    <row r="47" spans="1:5" ht="15.75" x14ac:dyDescent="0.25">
      <c r="A47" s="8"/>
      <c r="B47" s="8"/>
      <c r="C47" s="8"/>
      <c r="D47" s="8" t="s">
        <v>11</v>
      </c>
      <c r="E47" s="35">
        <v>44910918.850000001</v>
      </c>
    </row>
    <row r="48" spans="1:5" ht="15.75" x14ac:dyDescent="0.25">
      <c r="A48" s="8"/>
      <c r="B48" s="8"/>
      <c r="C48" s="8"/>
      <c r="D48" s="8" t="s">
        <v>12</v>
      </c>
      <c r="E48" s="35">
        <v>193891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35">
        <v>97365965.019999996</v>
      </c>
    </row>
    <row r="51" spans="1:5" ht="15.75" x14ac:dyDescent="0.25">
      <c r="A51" s="8"/>
      <c r="B51" s="8"/>
      <c r="C51" s="8"/>
      <c r="D51" s="8" t="s">
        <v>11</v>
      </c>
      <c r="E51" s="35">
        <v>99387866.709999993</v>
      </c>
    </row>
    <row r="52" spans="1:5" ht="15.75" x14ac:dyDescent="0.25">
      <c r="A52" s="8"/>
      <c r="B52" s="8"/>
      <c r="C52" s="8"/>
      <c r="D52" s="8" t="s">
        <v>12</v>
      </c>
      <c r="E52" s="34">
        <v>10965118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0</v>
      </c>
    </row>
    <row r="55" spans="1:5" ht="15.75" x14ac:dyDescent="0.25">
      <c r="A55" s="8"/>
      <c r="B55" s="8"/>
      <c r="C55" s="8"/>
      <c r="D55" s="8" t="s">
        <v>11</v>
      </c>
      <c r="E55" s="35">
        <v>2787778.37</v>
      </c>
    </row>
    <row r="56" spans="1:5" ht="15.75" x14ac:dyDescent="0.25">
      <c r="A56" s="8"/>
      <c r="B56" s="8"/>
      <c r="C56" s="13"/>
      <c r="D56" s="8" t="s">
        <v>12</v>
      </c>
      <c r="E56" s="22">
        <v>68710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35">
        <v>0</v>
      </c>
    </row>
    <row r="59" spans="1:5" ht="15.75" x14ac:dyDescent="0.25">
      <c r="A59" s="8"/>
      <c r="B59" s="8"/>
      <c r="C59" s="8"/>
      <c r="D59" s="8" t="s">
        <v>11</v>
      </c>
      <c r="E59" s="35">
        <v>74609688.829999998</v>
      </c>
    </row>
    <row r="60" spans="1:5" ht="15.75" x14ac:dyDescent="0.25">
      <c r="A60" s="8"/>
      <c r="B60" s="8"/>
      <c r="C60" s="8"/>
      <c r="D60" s="8" t="s">
        <v>12</v>
      </c>
      <c r="E60" s="35">
        <v>103221.4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35">
        <v>21005405.960000001</v>
      </c>
    </row>
    <row r="63" spans="1:5" ht="15.75" x14ac:dyDescent="0.25">
      <c r="A63" s="8"/>
      <c r="B63" s="12"/>
      <c r="C63" s="8"/>
      <c r="D63" s="8" t="s">
        <v>11</v>
      </c>
      <c r="E63" s="35">
        <v>138377789.33000001</v>
      </c>
    </row>
    <row r="64" spans="1:5" ht="15.75" x14ac:dyDescent="0.25">
      <c r="A64" s="8"/>
      <c r="B64" s="8"/>
      <c r="C64" s="8"/>
      <c r="D64" s="8" t="s">
        <v>12</v>
      </c>
      <c r="E64" s="35">
        <v>767755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35">
        <v>127043732.22</v>
      </c>
    </row>
    <row r="67" spans="1:5" ht="15.75" x14ac:dyDescent="0.25">
      <c r="A67" s="8"/>
      <c r="B67" s="8"/>
      <c r="C67" s="8"/>
      <c r="D67" s="8" t="s">
        <v>11</v>
      </c>
      <c r="E67" s="35">
        <v>257161548.84</v>
      </c>
    </row>
    <row r="68" spans="1:5" ht="15.75" x14ac:dyDescent="0.25">
      <c r="A68" s="8"/>
      <c r="B68" s="8"/>
      <c r="C68" s="8"/>
      <c r="D68" s="8" t="s">
        <v>12</v>
      </c>
      <c r="E68" s="35">
        <v>24091048.800000001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18">
        <v>123830003.15000001</v>
      </c>
    </row>
    <row r="76" spans="1:5" ht="15.75" x14ac:dyDescent="0.25">
      <c r="A76" s="8"/>
      <c r="B76" s="8"/>
      <c r="C76" s="8"/>
      <c r="D76" s="8" t="s">
        <v>48</v>
      </c>
      <c r="E76" s="18">
        <v>0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35">
        <v>101922596.5</v>
      </c>
    </row>
    <row r="79" spans="1:5" ht="15.75" x14ac:dyDescent="0.25">
      <c r="A79" s="8"/>
      <c r="B79" s="8"/>
      <c r="C79" s="8"/>
      <c r="D79" s="8" t="s">
        <v>50</v>
      </c>
      <c r="E79" s="35">
        <v>12688219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35">
        <v>0</v>
      </c>
    </row>
    <row r="82" spans="1:9" ht="15.75" x14ac:dyDescent="0.25">
      <c r="A82" s="8"/>
      <c r="B82" s="8"/>
      <c r="C82" s="8"/>
      <c r="D82" s="15" t="s">
        <v>50</v>
      </c>
      <c r="E82" s="35">
        <v>340355285.99000001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35">
        <v>76133531.25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35">
        <v>0</v>
      </c>
    </row>
    <row r="91" spans="1:9" ht="15.75" x14ac:dyDescent="0.25">
      <c r="A91" s="8"/>
      <c r="B91" s="8"/>
      <c r="C91" s="8"/>
      <c r="D91" s="8" t="s">
        <v>49</v>
      </c>
      <c r="E91" s="35">
        <v>0</v>
      </c>
    </row>
    <row r="92" spans="1:9" ht="15.75" x14ac:dyDescent="0.25">
      <c r="A92" s="8"/>
      <c r="B92" s="8"/>
      <c r="C92" s="8"/>
      <c r="D92" s="8" t="s">
        <v>50</v>
      </c>
      <c r="E92" s="36">
        <f>SUM(E90:E91)</f>
        <v>0</v>
      </c>
    </row>
    <row r="93" spans="1:9" ht="15.75" x14ac:dyDescent="0.25">
      <c r="A93" s="12" t="s">
        <v>59</v>
      </c>
      <c r="D93" s="8"/>
      <c r="E93" s="30">
        <f>SUM(E41:E92)</f>
        <v>2375454632.6599998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3">
        <v>17374387.969999999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3">
        <v>507581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33">
        <v>244905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34">
        <v>31860732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33">
        <v>515690761.24000001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18">
        <v>57025667.5</v>
      </c>
    </row>
    <row r="111" spans="1:9" ht="15.75" x14ac:dyDescent="0.25">
      <c r="A111" s="12" t="s">
        <v>58</v>
      </c>
      <c r="E111" s="32">
        <f>SUM(E95:E110)</f>
        <v>622704034.71000004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2998158667.3699999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Calapan</vt:lpstr>
      <vt:lpstr>Puerto Prinsesa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Mngx</dc:creator>
  <cp:lastModifiedBy>Mngx</cp:lastModifiedBy>
  <dcterms:created xsi:type="dcterms:W3CDTF">2021-09-04T11:14:37Z</dcterms:created>
  <dcterms:modified xsi:type="dcterms:W3CDTF">2021-09-30T10:28:40Z</dcterms:modified>
</cp:coreProperties>
</file>