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1E16CEFA-5F04-4972-A72A-3D8089528384}" xr6:coauthVersionLast="47" xr6:coauthVersionMax="47" xr10:uidLastSave="{00000000-0000-0000-0000-000000000000}"/>
  <bookViews>
    <workbookView xWindow="13005" yWindow="1140" windowWidth="11370" windowHeight="12495" firstSheet="6" activeTab="8" xr2:uid="{360BF9DE-B15B-43CE-9291-7E05B391F461}"/>
  </bookViews>
  <sheets>
    <sheet name="Tangub" sheetId="10" r:id="rId1"/>
    <sheet name="Cagayan de Oro" sheetId="11" r:id="rId2"/>
    <sheet name="El Salvador" sheetId="12" r:id="rId3"/>
    <sheet name="Gingoog" sheetId="13" r:id="rId4"/>
    <sheet name="Iligan" sheetId="14" r:id="rId5"/>
    <sheet name="Malaybalay" sheetId="15" r:id="rId6"/>
    <sheet name="Oroquieta" sheetId="16" r:id="rId7"/>
    <sheet name="Ozamiz" sheetId="17" r:id="rId8"/>
    <sheet name="Valencia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8" l="1"/>
  <c r="E93" i="18"/>
  <c r="E18" i="18"/>
  <c r="E111" i="18"/>
  <c r="E19" i="18"/>
  <c r="E14" i="18"/>
  <c r="E37" i="18" s="1"/>
  <c r="E92" i="17"/>
  <c r="E111" i="17"/>
  <c r="E93" i="17"/>
  <c r="E112" i="17" s="1"/>
  <c r="E19" i="17"/>
  <c r="E14" i="17"/>
  <c r="E37" i="17" s="1"/>
  <c r="E68" i="16"/>
  <c r="E67" i="16"/>
  <c r="E93" i="16" s="1"/>
  <c r="E112" i="16" s="1"/>
  <c r="E66" i="16"/>
  <c r="E18" i="16"/>
  <c r="E11" i="16"/>
  <c r="E111" i="16"/>
  <c r="E19" i="16"/>
  <c r="E14" i="16"/>
  <c r="E37" i="16" s="1"/>
  <c r="E110" i="15"/>
  <c r="E111" i="15" s="1"/>
  <c r="E91" i="15"/>
  <c r="E78" i="15"/>
  <c r="E44" i="15"/>
  <c r="E43" i="15"/>
  <c r="E42" i="15"/>
  <c r="E19" i="15"/>
  <c r="E14" i="15"/>
  <c r="E37" i="15" s="1"/>
  <c r="E111" i="14"/>
  <c r="E93" i="14"/>
  <c r="E19" i="14"/>
  <c r="E14" i="14"/>
  <c r="E37" i="14" s="1"/>
  <c r="E93" i="13"/>
  <c r="E18" i="13"/>
  <c r="E110" i="12"/>
  <c r="E91" i="12"/>
  <c r="E18" i="12"/>
  <c r="E13" i="11"/>
  <c r="E110" i="10"/>
  <c r="E112" i="18" l="1"/>
  <c r="E93" i="15"/>
  <c r="E112" i="15" s="1"/>
  <c r="E112" i="14"/>
  <c r="E111" i="13"/>
  <c r="E19" i="13"/>
  <c r="E14" i="13"/>
  <c r="E111" i="12"/>
  <c r="E93" i="12"/>
  <c r="E19" i="12"/>
  <c r="E14" i="12"/>
  <c r="E37" i="12" s="1"/>
  <c r="E111" i="11"/>
  <c r="E93" i="11"/>
  <c r="E112" i="11" s="1"/>
  <c r="E19" i="11"/>
  <c r="E14" i="11"/>
  <c r="E111" i="10"/>
  <c r="E93" i="10"/>
  <c r="E19" i="10"/>
  <c r="E14" i="10"/>
  <c r="E37" i="10" s="1"/>
  <c r="E37" i="13" l="1"/>
  <c r="E37" i="11"/>
  <c r="E112" i="13"/>
  <c r="E112" i="12"/>
  <c r="E112" i="10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<sst xmlns="http://schemas.openxmlformats.org/spreadsheetml/2006/main" count="981" uniqueCount="73">
  <si>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</si>
  <si>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</si>
  <si>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</si>
  <si>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</si>
  <si>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</si>
  <si>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</si>
  <si>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</si>
  <si>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</si>
  <si>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</si>
  <si>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</si>
  <si>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</si>
  <si>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</si>
  <si>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</si>
  <si>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</si>
  <si>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</si>
  <si>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</si>
  <si>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</si>
  <si>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</si>
  <si>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</si>
  <si>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</si>
  <si>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</si>
  <si>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</si>
  <si>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</si>
  <si>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</si>
  <si>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</si>
  <si>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</si>
  <si>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</si>
  <si>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</si>
  <si>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</si>
  <si>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</si>
  <si>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</si>
  <si>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</si>
  <si>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</si>
  <si>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</si>
  <si>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</si>
  <si>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</si>
  <si>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</si>
  <si>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</si>
  <si>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</si>
  <si>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</si>
  <si>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</si>
  <si>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</si>
  <si>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</si>
  <si>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</si>
  <si>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</si>
  <si>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</si>
  <si>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</si>
  <si>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</si>
  <si>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</si>
  <si>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</si>
  <si>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</si>
  <si>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</si>
  <si>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</si>
  <si>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</si>
  <si>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</si>
  <si>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</si>
  <si>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</si>
  <si>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</si>
  <si>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</si>
  <si>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</si>
  <si>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</si>
  <si>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</si>
  <si>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</si>
  <si>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</si>
  <si>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TANGUB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</si>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</sst>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10" fillId="0" borderId="0" xfId="0" applyNumberFormat="1" applyFon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C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64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40">
        <v>2082476</v>
      </c>
    </row>
    <row r="12" spans="1:9" ht="15.75" x14ac:dyDescent="0.25">
      <c r="A12" s="8"/>
      <c r="B12" s="8"/>
      <c r="C12" s="8"/>
      <c r="D12" s="8" t="s">
        <v>25</v>
      </c>
      <c r="E12" s="41">
        <v>7160503</v>
      </c>
    </row>
    <row r="13" spans="1:9" ht="16.5" thickBot="1" x14ac:dyDescent="0.3">
      <c r="A13" s="8"/>
      <c r="B13" s="8"/>
      <c r="C13" s="8"/>
      <c r="D13" s="8" t="s">
        <v>26</v>
      </c>
      <c r="E13" s="42">
        <v>1134929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10377908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40">
        <v>22876791</v>
      </c>
    </row>
    <row r="17" spans="1:5" ht="15.75" x14ac:dyDescent="0.25">
      <c r="A17" s="8"/>
      <c r="B17" s="8"/>
      <c r="C17" s="8"/>
      <c r="D17" s="8" t="s">
        <v>28</v>
      </c>
      <c r="E17" s="40">
        <v>47776225</v>
      </c>
    </row>
    <row r="18" spans="1:5" ht="16.5" thickBot="1" x14ac:dyDescent="0.3">
      <c r="A18" s="8"/>
      <c r="B18" s="8"/>
      <c r="C18" s="11"/>
      <c r="D18" s="8" t="s">
        <v>29</v>
      </c>
      <c r="E18" s="43">
        <v>180227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70833243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44">
        <v>524797075</v>
      </c>
    </row>
    <row r="22" spans="1:5" ht="15.75" x14ac:dyDescent="0.25">
      <c r="A22" s="8"/>
      <c r="B22" s="8"/>
      <c r="C22" s="8" t="s">
        <v>32</v>
      </c>
      <c r="D22" s="8"/>
      <c r="E22" s="45">
        <v>80555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5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43783090</v>
      </c>
    </row>
    <row r="30" spans="1:5" ht="15.75" x14ac:dyDescent="0.25">
      <c r="A30" s="8"/>
      <c r="B30" s="8"/>
      <c r="C30" s="8"/>
      <c r="D30" s="8" t="s">
        <v>40</v>
      </c>
      <c r="E30" s="41">
        <v>0</v>
      </c>
    </row>
    <row r="31" spans="1:5" ht="15.75" x14ac:dyDescent="0.25">
      <c r="A31" s="8"/>
      <c r="B31" s="8"/>
      <c r="C31" s="8" t="s">
        <v>41</v>
      </c>
      <c r="D31" s="8"/>
      <c r="E31" s="41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6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649871871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44">
        <v>91205296</v>
      </c>
    </row>
    <row r="43" spans="1:5" ht="15.75" x14ac:dyDescent="0.25">
      <c r="A43" s="8"/>
      <c r="B43" s="8"/>
      <c r="C43" s="8"/>
      <c r="D43" s="8" t="s">
        <v>12</v>
      </c>
      <c r="E43" s="40">
        <v>124229636</v>
      </c>
    </row>
    <row r="44" spans="1:5" ht="15.75" x14ac:dyDescent="0.25">
      <c r="A44" s="8"/>
      <c r="B44" s="8"/>
      <c r="C44" s="8"/>
      <c r="D44" s="8" t="s">
        <v>13</v>
      </c>
      <c r="E44" s="40">
        <v>0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40">
        <v>21698405</v>
      </c>
    </row>
    <row r="47" spans="1:5" ht="15.75" x14ac:dyDescent="0.25">
      <c r="A47" s="8"/>
      <c r="B47" s="8"/>
      <c r="C47" s="8"/>
      <c r="D47" s="8" t="s">
        <v>12</v>
      </c>
      <c r="E47" s="40">
        <v>32205793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40">
        <v>8640949</v>
      </c>
    </row>
    <row r="51" spans="1:5" ht="15.75" x14ac:dyDescent="0.25">
      <c r="A51" s="8"/>
      <c r="B51" s="8"/>
      <c r="C51" s="8"/>
      <c r="D51" s="8" t="s">
        <v>12</v>
      </c>
      <c r="E51" s="47">
        <v>1786007</v>
      </c>
    </row>
    <row r="52" spans="1:5" ht="15.75" x14ac:dyDescent="0.25">
      <c r="A52" s="8"/>
      <c r="B52" s="8"/>
      <c r="C52" s="8"/>
      <c r="D52" s="8" t="s">
        <v>13</v>
      </c>
      <c r="E52" s="47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40">
        <v>0</v>
      </c>
    </row>
    <row r="59" spans="1:5" ht="15.75" x14ac:dyDescent="0.25">
      <c r="A59" s="8"/>
      <c r="B59" s="8"/>
      <c r="C59" s="8"/>
      <c r="D59" s="8" t="s">
        <v>12</v>
      </c>
      <c r="E59" s="47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40">
        <v>3264396</v>
      </c>
    </row>
    <row r="63" spans="1:5" ht="15.75" x14ac:dyDescent="0.25">
      <c r="A63" s="8"/>
      <c r="B63" s="12"/>
      <c r="C63" s="8"/>
      <c r="D63" s="8" t="s">
        <v>12</v>
      </c>
      <c r="E63" s="40">
        <v>5996098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47">
        <v>25877444</v>
      </c>
    </row>
    <row r="67" spans="1:5" ht="15.75" x14ac:dyDescent="0.25">
      <c r="A67" s="8"/>
      <c r="B67" s="8"/>
      <c r="C67" s="8"/>
      <c r="D67" s="8" t="s">
        <v>12</v>
      </c>
      <c r="E67" s="47">
        <v>41613827</v>
      </c>
    </row>
    <row r="68" spans="1:5" ht="15.75" x14ac:dyDescent="0.25">
      <c r="A68" s="8"/>
      <c r="B68" s="8"/>
      <c r="C68" s="8"/>
      <c r="D68" s="8" t="s">
        <v>13</v>
      </c>
      <c r="E68" s="40">
        <v>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5604517</v>
      </c>
    </row>
    <row r="76" spans="1:5" ht="15.75" x14ac:dyDescent="0.25">
      <c r="A76" s="8"/>
      <c r="B76" s="8"/>
      <c r="C76" s="8"/>
      <c r="D76" s="8" t="s">
        <v>49</v>
      </c>
      <c r="E76" s="37">
        <v>8743827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7">
        <v>28128960</v>
      </c>
    </row>
    <row r="79" spans="1:5" ht="15.75" x14ac:dyDescent="0.25">
      <c r="A79" s="8"/>
      <c r="B79" s="8"/>
      <c r="C79" s="8"/>
      <c r="D79" s="8" t="s">
        <v>51</v>
      </c>
      <c r="E79" s="40">
        <v>3827000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0">
        <v>2843011</v>
      </c>
    </row>
    <row r="82" spans="1:9" ht="15.75" x14ac:dyDescent="0.25">
      <c r="A82" s="8"/>
      <c r="B82" s="8"/>
      <c r="C82" s="8"/>
      <c r="D82" s="15" t="s">
        <v>51</v>
      </c>
      <c r="E82" s="40">
        <v>3263140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0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0">
        <v>0</v>
      </c>
    </row>
    <row r="91" spans="1:9" ht="15.75" x14ac:dyDescent="0.25">
      <c r="A91" s="8"/>
      <c r="B91" s="8"/>
      <c r="C91" s="8"/>
      <c r="D91" s="8" t="s">
        <v>50</v>
      </c>
      <c r="E91" s="23">
        <v>15849522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424777828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3605292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0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40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40">
        <v>99097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f>23942100+6984386</f>
        <v>30926486</v>
      </c>
    </row>
    <row r="111" spans="1:9" ht="15.75" x14ac:dyDescent="0.25">
      <c r="A111" s="12" t="s">
        <v>59</v>
      </c>
      <c r="E111" s="22">
        <f>SUM(E95:E110)</f>
        <v>34630875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459408703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C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680893451.65999997</v>
      </c>
    </row>
    <row r="12" spans="1:9" ht="15.75" x14ac:dyDescent="0.25">
      <c r="A12" s="8"/>
      <c r="B12" s="8"/>
      <c r="C12" s="8"/>
      <c r="D12" s="8" t="s">
        <v>25</v>
      </c>
      <c r="E12" s="23">
        <v>1152202371.73</v>
      </c>
    </row>
    <row r="13" spans="1:9" ht="15.75" x14ac:dyDescent="0.25">
      <c r="A13" s="8"/>
      <c r="B13" s="8"/>
      <c r="C13" s="8"/>
      <c r="D13" s="8" t="s">
        <v>26</v>
      </c>
      <c r="E13" s="24">
        <f>20968403.09+33287799.14</f>
        <v>54256202.230000004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1887352025.6199999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206145884.91999999</v>
      </c>
    </row>
    <row r="17" spans="1:5" ht="15.75" x14ac:dyDescent="0.25">
      <c r="A17" s="8"/>
      <c r="B17" s="8"/>
      <c r="C17" s="8"/>
      <c r="D17" s="8" t="s">
        <v>28</v>
      </c>
      <c r="E17" s="23">
        <v>175726774.37</v>
      </c>
    </row>
    <row r="18" spans="1:5" ht="15.75" x14ac:dyDescent="0.25">
      <c r="A18" s="8"/>
      <c r="B18" s="8"/>
      <c r="C18" s="11"/>
      <c r="D18" s="8" t="s">
        <v>29</v>
      </c>
      <c r="E18" s="23">
        <v>3301183.23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385173842.51999998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1875406055</v>
      </c>
    </row>
    <row r="22" spans="1:5" ht="15.75" x14ac:dyDescent="0.25">
      <c r="A22" s="8"/>
      <c r="B22" s="8"/>
      <c r="C22" s="8" t="s">
        <v>32</v>
      </c>
      <c r="D22" s="8"/>
      <c r="E22" s="3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90264409.920000002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1257603.08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156283838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4395737774.1399994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608628890.22000003</v>
      </c>
    </row>
    <row r="43" spans="1:5" ht="15.75" x14ac:dyDescent="0.25">
      <c r="A43" s="8"/>
      <c r="B43" s="8"/>
      <c r="C43" s="8"/>
      <c r="D43" s="8" t="s">
        <v>12</v>
      </c>
      <c r="E43" s="23">
        <v>443173718.89999998</v>
      </c>
    </row>
    <row r="44" spans="1:5" ht="15.75" x14ac:dyDescent="0.25">
      <c r="A44" s="8"/>
      <c r="B44" s="8"/>
      <c r="C44" s="8"/>
      <c r="D44" s="8" t="s">
        <v>13</v>
      </c>
      <c r="E44" s="39">
        <v>34649811.57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56">
        <v>64782623.439999998</v>
      </c>
    </row>
    <row r="47" spans="1:5" ht="15.75" x14ac:dyDescent="0.25">
      <c r="A47" s="8"/>
      <c r="B47" s="8"/>
      <c r="C47" s="8"/>
      <c r="D47" s="8" t="s">
        <v>12</v>
      </c>
      <c r="E47" s="56">
        <v>153003683.88999999</v>
      </c>
    </row>
    <row r="48" spans="1:5" ht="15.75" x14ac:dyDescent="0.25">
      <c r="A48" s="8"/>
      <c r="B48" s="8"/>
      <c r="C48" s="8"/>
      <c r="D48" s="8" t="s">
        <v>13</v>
      </c>
      <c r="E48" s="23">
        <v>403350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134888408.80000001</v>
      </c>
    </row>
    <row r="51" spans="1:5" ht="15.75" x14ac:dyDescent="0.25">
      <c r="A51" s="8"/>
      <c r="B51" s="8"/>
      <c r="C51" s="8"/>
      <c r="D51" s="8" t="s">
        <v>12</v>
      </c>
      <c r="E51" s="23">
        <v>58241239.439999998</v>
      </c>
    </row>
    <row r="52" spans="1:5" ht="15.75" x14ac:dyDescent="0.25">
      <c r="A52" s="8"/>
      <c r="B52" s="8"/>
      <c r="C52" s="8"/>
      <c r="D52" s="8" t="s">
        <v>13</v>
      </c>
      <c r="E52" s="39">
        <v>2079984.66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31992937.010000002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108447044.08</v>
      </c>
    </row>
    <row r="59" spans="1:5" ht="15.75" x14ac:dyDescent="0.25">
      <c r="A59" s="8"/>
      <c r="B59" s="8"/>
      <c r="C59" s="8"/>
      <c r="D59" s="8" t="s">
        <v>12</v>
      </c>
      <c r="E59" s="39">
        <v>32138958.850000001</v>
      </c>
    </row>
    <row r="60" spans="1:5" ht="15.75" x14ac:dyDescent="0.25">
      <c r="A60" s="8"/>
      <c r="B60" s="8"/>
      <c r="C60" s="8"/>
      <c r="D60" s="8" t="s">
        <v>13</v>
      </c>
      <c r="E60" s="25">
        <v>2787663.7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36204838.590000004</v>
      </c>
    </row>
    <row r="63" spans="1:5" ht="15.75" x14ac:dyDescent="0.25">
      <c r="A63" s="8"/>
      <c r="B63" s="12"/>
      <c r="C63" s="8"/>
      <c r="D63" s="8" t="s">
        <v>12</v>
      </c>
      <c r="E63" s="24">
        <v>982715534.01999998</v>
      </c>
    </row>
    <row r="64" spans="1:5" ht="15.75" x14ac:dyDescent="0.25">
      <c r="A64" s="8"/>
      <c r="B64" s="8"/>
      <c r="C64" s="8"/>
      <c r="D64" s="8" t="s">
        <v>13</v>
      </c>
      <c r="E64" s="36">
        <v>84106083.989999995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398667356.76999998</v>
      </c>
    </row>
    <row r="67" spans="1:5" ht="15.75" x14ac:dyDescent="0.25">
      <c r="A67" s="8"/>
      <c r="B67" s="8"/>
      <c r="C67" s="8"/>
      <c r="D67" s="8" t="s">
        <v>12</v>
      </c>
      <c r="E67" s="23">
        <v>433751297.06999999</v>
      </c>
    </row>
    <row r="68" spans="1:5" ht="15.75" x14ac:dyDescent="0.25">
      <c r="A68" s="8"/>
      <c r="B68" s="8"/>
      <c r="C68" s="8"/>
      <c r="D68" s="8" t="s">
        <v>13</v>
      </c>
      <c r="E68" s="39">
        <v>36312408.719999999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50675343.079999998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124899646.81999999</v>
      </c>
    </row>
    <row r="79" spans="1:5" ht="15.75" x14ac:dyDescent="0.25">
      <c r="A79" s="8"/>
      <c r="B79" s="8"/>
      <c r="C79" s="8"/>
      <c r="D79" s="8" t="s">
        <v>51</v>
      </c>
      <c r="E79" s="38">
        <v>4925000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106358984.42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3933834808.04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3933834808.04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C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66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1">
        <v>28932208</v>
      </c>
    </row>
    <row r="12" spans="1:9" ht="15.75" x14ac:dyDescent="0.25">
      <c r="A12" s="8"/>
      <c r="B12" s="8"/>
      <c r="C12" s="8"/>
      <c r="D12" s="8" t="s">
        <v>25</v>
      </c>
      <c r="E12" s="51">
        <v>53725677</v>
      </c>
    </row>
    <row r="13" spans="1:9" ht="15.75" x14ac:dyDescent="0.25">
      <c r="A13" s="8"/>
      <c r="B13" s="8"/>
      <c r="C13" s="8"/>
      <c r="D13" s="8" t="s">
        <v>26</v>
      </c>
      <c r="E13" s="52">
        <v>6116522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88774407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48">
        <v>1373507</v>
      </c>
    </row>
    <row r="17" spans="1:5" ht="15.75" x14ac:dyDescent="0.25">
      <c r="A17" s="8"/>
      <c r="B17" s="8"/>
      <c r="C17" s="8"/>
      <c r="D17" s="8" t="s">
        <v>28</v>
      </c>
      <c r="E17" s="48">
        <v>12552727</v>
      </c>
    </row>
    <row r="18" spans="1:5" ht="15.75" x14ac:dyDescent="0.25">
      <c r="A18" s="8"/>
      <c r="B18" s="8"/>
      <c r="C18" s="11"/>
      <c r="D18" s="8" t="s">
        <v>29</v>
      </c>
      <c r="E18" s="49">
        <f>12889511+806638</f>
        <v>13696149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27622383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48">
        <v>429589732</v>
      </c>
    </row>
    <row r="22" spans="1:5" ht="15.75" x14ac:dyDescent="0.25">
      <c r="A22" s="8"/>
      <c r="B22" s="8"/>
      <c r="C22" s="8" t="s">
        <v>32</v>
      </c>
      <c r="D22" s="8"/>
      <c r="E22" s="4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36496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10865804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48">
        <v>18434005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575322827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48">
        <v>85527629</v>
      </c>
    </row>
    <row r="43" spans="1:5" ht="15.75" x14ac:dyDescent="0.25">
      <c r="A43" s="8"/>
      <c r="B43" s="8"/>
      <c r="C43" s="8"/>
      <c r="D43" s="8" t="s">
        <v>12</v>
      </c>
      <c r="E43" s="48">
        <v>104976086</v>
      </c>
    </row>
    <row r="44" spans="1:5" ht="15.75" x14ac:dyDescent="0.25">
      <c r="A44" s="8"/>
      <c r="B44" s="8"/>
      <c r="C44" s="8"/>
      <c r="D44" s="8" t="s">
        <v>13</v>
      </c>
      <c r="E44" s="48">
        <v>23235397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51">
        <v>4312022</v>
      </c>
    </row>
    <row r="47" spans="1:5" ht="15.75" x14ac:dyDescent="0.25">
      <c r="A47" s="8"/>
      <c r="B47" s="8"/>
      <c r="C47" s="8"/>
      <c r="D47" s="8" t="s">
        <v>12</v>
      </c>
      <c r="E47" s="51">
        <v>22451071</v>
      </c>
    </row>
    <row r="48" spans="1:5" ht="15.75" x14ac:dyDescent="0.25">
      <c r="A48" s="8"/>
      <c r="B48" s="8"/>
      <c r="C48" s="8"/>
      <c r="D48" s="8" t="s">
        <v>13</v>
      </c>
      <c r="E48" s="51">
        <v>12604612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48">
        <v>32046326</v>
      </c>
    </row>
    <row r="51" spans="1:5" ht="15.75" x14ac:dyDescent="0.25">
      <c r="A51" s="8"/>
      <c r="B51" s="8"/>
      <c r="C51" s="8"/>
      <c r="D51" s="8" t="s">
        <v>12</v>
      </c>
      <c r="E51" s="48">
        <v>12869164</v>
      </c>
    </row>
    <row r="52" spans="1:5" ht="15.75" x14ac:dyDescent="0.25">
      <c r="A52" s="8"/>
      <c r="B52" s="8"/>
      <c r="C52" s="8"/>
      <c r="D52" s="8" t="s">
        <v>13</v>
      </c>
      <c r="E52" s="48">
        <v>249985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1103339</v>
      </c>
    </row>
    <row r="59" spans="1:5" ht="15.75" x14ac:dyDescent="0.25">
      <c r="A59" s="8"/>
      <c r="B59" s="8"/>
      <c r="C59" s="8"/>
      <c r="D59" s="8" t="s">
        <v>12</v>
      </c>
      <c r="E59" s="48">
        <v>2939824</v>
      </c>
    </row>
    <row r="60" spans="1:5" ht="15.75" x14ac:dyDescent="0.25">
      <c r="A60" s="8"/>
      <c r="B60" s="8"/>
      <c r="C60" s="8"/>
      <c r="D60" s="8" t="s">
        <v>13</v>
      </c>
      <c r="E60" s="25">
        <v>76195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48">
        <v>4610333</v>
      </c>
    </row>
    <row r="63" spans="1:5" ht="15.75" x14ac:dyDescent="0.25">
      <c r="A63" s="8"/>
      <c r="B63" s="12"/>
      <c r="C63" s="8"/>
      <c r="D63" s="8" t="s">
        <v>12</v>
      </c>
      <c r="E63" s="48">
        <v>6869613</v>
      </c>
    </row>
    <row r="64" spans="1:5" ht="15.75" x14ac:dyDescent="0.25">
      <c r="A64" s="8"/>
      <c r="B64" s="8"/>
      <c r="C64" s="8"/>
      <c r="D64" s="8" t="s">
        <v>13</v>
      </c>
      <c r="E64" s="48">
        <v>190658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48">
        <v>17715125</v>
      </c>
    </row>
    <row r="67" spans="1:5" ht="15.75" x14ac:dyDescent="0.25">
      <c r="A67" s="8"/>
      <c r="B67" s="8"/>
      <c r="C67" s="8"/>
      <c r="D67" s="8" t="s">
        <v>12</v>
      </c>
      <c r="E67" s="48">
        <v>55438065</v>
      </c>
    </row>
    <row r="68" spans="1:5" ht="15.75" x14ac:dyDescent="0.25">
      <c r="A68" s="8"/>
      <c r="B68" s="8"/>
      <c r="C68" s="8"/>
      <c r="D68" s="8" t="s">
        <v>13</v>
      </c>
      <c r="E68" s="48">
        <v>15047397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8">
        <v>44827336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8">
        <v>12996764</v>
      </c>
    </row>
    <row r="79" spans="1:5" ht="15.75" x14ac:dyDescent="0.25">
      <c r="A79" s="8"/>
      <c r="B79" s="8"/>
      <c r="C79" s="8"/>
      <c r="D79" s="8" t="s">
        <v>51</v>
      </c>
      <c r="E79" s="38">
        <v>1154681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48">
        <v>35822774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f>9916035+16488203</f>
        <v>26404238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523468634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598837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18596965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f>50722512+6592460</f>
        <v>57314972</v>
      </c>
    </row>
    <row r="111" spans="1:9" ht="15.75" x14ac:dyDescent="0.25">
      <c r="A111" s="12" t="s">
        <v>59</v>
      </c>
      <c r="E111" s="22">
        <f>SUM(E95:E110)</f>
        <v>76510774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599979408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C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67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14167217.779999999</v>
      </c>
    </row>
    <row r="12" spans="1:9" ht="15.75" x14ac:dyDescent="0.25">
      <c r="A12" s="8"/>
      <c r="B12" s="8"/>
      <c r="C12" s="8"/>
      <c r="D12" s="8" t="s">
        <v>25</v>
      </c>
      <c r="E12" s="53">
        <v>68416109.030000001</v>
      </c>
    </row>
    <row r="13" spans="1:9" ht="15.75" x14ac:dyDescent="0.25">
      <c r="A13" s="8"/>
      <c r="B13" s="8"/>
      <c r="C13" s="8"/>
      <c r="D13" s="8" t="s">
        <v>26</v>
      </c>
      <c r="E13" s="53">
        <v>0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82583326.810000002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7213733.8200000003</v>
      </c>
    </row>
    <row r="17" spans="1:5" ht="15.75" x14ac:dyDescent="0.25">
      <c r="A17" s="8"/>
      <c r="B17" s="8"/>
      <c r="C17" s="8"/>
      <c r="D17" s="8" t="s">
        <v>28</v>
      </c>
      <c r="E17" s="53">
        <v>17279065.449999999</v>
      </c>
    </row>
    <row r="18" spans="1:5" ht="15.75" x14ac:dyDescent="0.25">
      <c r="A18" s="8"/>
      <c r="B18" s="8"/>
      <c r="C18" s="11"/>
      <c r="D18" s="8" t="s">
        <v>29</v>
      </c>
      <c r="E18" s="53">
        <f>1717633.89+6578294.8</f>
        <v>8295928.6899999995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32788727.960000001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1022551799.04</v>
      </c>
    </row>
    <row r="22" spans="1:5" ht="15.75" x14ac:dyDescent="0.25">
      <c r="A22" s="8"/>
      <c r="B22" s="8"/>
      <c r="C22" s="8" t="s">
        <v>32</v>
      </c>
      <c r="D22" s="8"/>
      <c r="E22" s="53">
        <v>81823.64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399247.34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79505297.200000003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1217910221.99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167789452.5</v>
      </c>
    </row>
    <row r="43" spans="1:5" ht="15.75" x14ac:dyDescent="0.25">
      <c r="A43" s="8"/>
      <c r="B43" s="8"/>
      <c r="C43" s="8"/>
      <c r="D43" s="8" t="s">
        <v>12</v>
      </c>
      <c r="E43" s="53">
        <v>157496210.34</v>
      </c>
    </row>
    <row r="44" spans="1:5" ht="15.75" x14ac:dyDescent="0.25">
      <c r="A44" s="8"/>
      <c r="B44" s="8"/>
      <c r="C44" s="8"/>
      <c r="D44" s="8" t="s">
        <v>13</v>
      </c>
      <c r="E44" s="55">
        <v>1679908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53969184.850000001</v>
      </c>
    </row>
    <row r="51" spans="1:5" ht="15.75" x14ac:dyDescent="0.25">
      <c r="A51" s="8"/>
      <c r="B51" s="8"/>
      <c r="C51" s="8"/>
      <c r="D51" s="8" t="s">
        <v>12</v>
      </c>
      <c r="E51" s="53">
        <v>51989951.259999998</v>
      </c>
    </row>
    <row r="52" spans="1:5" ht="15.75" x14ac:dyDescent="0.25">
      <c r="A52" s="8"/>
      <c r="B52" s="8"/>
      <c r="C52" s="8"/>
      <c r="D52" s="8" t="s">
        <v>13</v>
      </c>
      <c r="E52" s="39">
        <v>321000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10000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1495045.78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16404269.82</v>
      </c>
    </row>
    <row r="63" spans="1:5" ht="15.75" x14ac:dyDescent="0.25">
      <c r="A63" s="8"/>
      <c r="B63" s="12"/>
      <c r="C63" s="8"/>
      <c r="D63" s="8" t="s">
        <v>12</v>
      </c>
      <c r="E63" s="53">
        <v>43345625.140000001</v>
      </c>
    </row>
    <row r="64" spans="1:5" ht="15.75" x14ac:dyDescent="0.25">
      <c r="A64" s="8"/>
      <c r="B64" s="8"/>
      <c r="C64" s="8"/>
      <c r="D64" s="8" t="s">
        <v>13</v>
      </c>
      <c r="E64" s="36">
        <v>932800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99112482.260000005</v>
      </c>
    </row>
    <row r="67" spans="1:5" ht="15.75" x14ac:dyDescent="0.25">
      <c r="A67" s="8"/>
      <c r="B67" s="8"/>
      <c r="C67" s="8"/>
      <c r="D67" s="8" t="s">
        <v>12</v>
      </c>
      <c r="E67" s="53">
        <v>84059171.040000007</v>
      </c>
    </row>
    <row r="68" spans="1:5" ht="15.75" x14ac:dyDescent="0.25">
      <c r="A68" s="8"/>
      <c r="B68" s="8"/>
      <c r="C68" s="8"/>
      <c r="D68" s="8" t="s">
        <v>13</v>
      </c>
      <c r="E68" s="53">
        <v>221800.5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39600905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28402539</v>
      </c>
    </row>
    <row r="79" spans="1:5" ht="15.75" x14ac:dyDescent="0.25">
      <c r="A79" s="8"/>
      <c r="B79" s="8"/>
      <c r="C79" s="8"/>
      <c r="D79" s="8" t="s">
        <v>51</v>
      </c>
      <c r="E79" s="53">
        <v>11164594.59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2317468.5</v>
      </c>
    </row>
    <row r="82" spans="1:9" ht="15.75" x14ac:dyDescent="0.25">
      <c r="A82" s="8"/>
      <c r="B82" s="8"/>
      <c r="C82" s="8"/>
      <c r="D82" s="15" t="s">
        <v>51</v>
      </c>
      <c r="E82" s="53">
        <v>100519403.15000001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20155425.260000002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79505297.200000003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5">
        <f>SUM(E41:E92)</f>
        <v>960492534.19000006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29237425.260000002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7140007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5180539.3499999996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51113121.810000002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0</v>
      </c>
    </row>
    <row r="111" spans="1:9" ht="15.75" x14ac:dyDescent="0.25">
      <c r="A111" s="12" t="s">
        <v>59</v>
      </c>
      <c r="E111" s="22">
        <f>SUM(E95:E110)</f>
        <v>92671093.420000017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1053163627.6100001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C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68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106639045.69</v>
      </c>
    </row>
    <row r="12" spans="1:9" ht="15.75" x14ac:dyDescent="0.25">
      <c r="A12" s="8"/>
      <c r="B12" s="8"/>
      <c r="C12" s="8"/>
      <c r="D12" s="8" t="s">
        <v>25</v>
      </c>
      <c r="E12" s="53">
        <v>220922325.81</v>
      </c>
    </row>
    <row r="13" spans="1:9" ht="15.75" x14ac:dyDescent="0.25">
      <c r="A13" s="8"/>
      <c r="B13" s="8"/>
      <c r="C13" s="8"/>
      <c r="D13" s="8" t="s">
        <v>26</v>
      </c>
      <c r="E13" s="53">
        <v>18439910.07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346001281.56999999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48682967.25</v>
      </c>
    </row>
    <row r="17" spans="1:5" ht="15.75" x14ac:dyDescent="0.25">
      <c r="A17" s="8"/>
      <c r="B17" s="8"/>
      <c r="C17" s="8"/>
      <c r="D17" s="8" t="s">
        <v>28</v>
      </c>
      <c r="E17" s="53">
        <v>136393503.97</v>
      </c>
    </row>
    <row r="18" spans="1:5" ht="15.75" x14ac:dyDescent="0.25">
      <c r="A18" s="8"/>
      <c r="B18" s="8"/>
      <c r="C18" s="11"/>
      <c r="D18" s="8" t="s">
        <v>29</v>
      </c>
      <c r="E18" s="53">
        <v>4126533.4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189203004.62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1785370857.55</v>
      </c>
    </row>
    <row r="22" spans="1:5" ht="15.75" x14ac:dyDescent="0.25">
      <c r="A22" s="8"/>
      <c r="B22" s="8"/>
      <c r="C22" s="8" t="s">
        <v>32</v>
      </c>
      <c r="D22" s="8"/>
      <c r="E22" s="53">
        <v>566624.27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2953850.19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10321673.300000001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2334417291.5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217114675.97999999</v>
      </c>
    </row>
    <row r="43" spans="1:5" ht="15.75" x14ac:dyDescent="0.25">
      <c r="A43" s="8"/>
      <c r="B43" s="8"/>
      <c r="C43" s="8"/>
      <c r="D43" s="8" t="s">
        <v>12</v>
      </c>
      <c r="E43" s="53">
        <v>535393274.77999997</v>
      </c>
    </row>
    <row r="44" spans="1:5" ht="15.75" x14ac:dyDescent="0.25">
      <c r="A44" s="8"/>
      <c r="B44" s="8"/>
      <c r="C44" s="8"/>
      <c r="D44" s="8" t="s">
        <v>13</v>
      </c>
      <c r="E44" s="55">
        <v>2551027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1553142.76</v>
      </c>
    </row>
    <row r="47" spans="1:5" ht="15.75" x14ac:dyDescent="0.25">
      <c r="A47" s="8"/>
      <c r="B47" s="8"/>
      <c r="C47" s="8"/>
      <c r="D47" s="8" t="s">
        <v>12</v>
      </c>
      <c r="E47" s="23">
        <v>4030593.7</v>
      </c>
    </row>
    <row r="48" spans="1:5" ht="15.75" x14ac:dyDescent="0.25">
      <c r="A48" s="8"/>
      <c r="B48" s="8"/>
      <c r="C48" s="8"/>
      <c r="D48" s="8" t="s">
        <v>13</v>
      </c>
      <c r="E48" s="23">
        <v>97100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106830717.84999999</v>
      </c>
    </row>
    <row r="51" spans="1:5" ht="15.75" x14ac:dyDescent="0.25">
      <c r="A51" s="8"/>
      <c r="B51" s="8"/>
      <c r="C51" s="8"/>
      <c r="D51" s="8" t="s">
        <v>12</v>
      </c>
      <c r="E51" s="53">
        <v>133053376.68000001</v>
      </c>
    </row>
    <row r="52" spans="1:5" ht="15.75" x14ac:dyDescent="0.25">
      <c r="A52" s="8"/>
      <c r="B52" s="8"/>
      <c r="C52" s="8"/>
      <c r="D52" s="8" t="s">
        <v>13</v>
      </c>
      <c r="E52" s="39">
        <v>462151.4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2823916.96</v>
      </c>
    </row>
    <row r="59" spans="1:5" ht="15.75" x14ac:dyDescent="0.25">
      <c r="A59" s="8"/>
      <c r="B59" s="8"/>
      <c r="C59" s="8"/>
      <c r="D59" s="8" t="s">
        <v>12</v>
      </c>
      <c r="E59" s="53">
        <v>3051883.65</v>
      </c>
    </row>
    <row r="60" spans="1:5" ht="15.75" x14ac:dyDescent="0.25">
      <c r="A60" s="8"/>
      <c r="B60" s="8"/>
      <c r="C60" s="8"/>
      <c r="D60" s="8" t="s">
        <v>13</v>
      </c>
      <c r="E60" s="25">
        <v>154000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20650541.82</v>
      </c>
    </row>
    <row r="63" spans="1:5" ht="15.75" x14ac:dyDescent="0.25">
      <c r="A63" s="8"/>
      <c r="B63" s="12"/>
      <c r="C63" s="8"/>
      <c r="D63" s="8" t="s">
        <v>12</v>
      </c>
      <c r="E63" s="53">
        <v>20636270.68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112710871.92</v>
      </c>
    </row>
    <row r="67" spans="1:5" ht="15.75" x14ac:dyDescent="0.25">
      <c r="A67" s="8"/>
      <c r="B67" s="8"/>
      <c r="C67" s="8"/>
      <c r="D67" s="8" t="s">
        <v>12</v>
      </c>
      <c r="E67" s="53">
        <v>243668895.81</v>
      </c>
    </row>
    <row r="68" spans="1:5" ht="15.75" x14ac:dyDescent="0.25">
      <c r="A68" s="8"/>
      <c r="B68" s="8"/>
      <c r="C68" s="8"/>
      <c r="D68" s="8" t="s">
        <v>13</v>
      </c>
      <c r="E68" s="53">
        <v>24898975.57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40044005.049999997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133642897.89</v>
      </c>
    </row>
    <row r="79" spans="1:5" ht="15.75" x14ac:dyDescent="0.25">
      <c r="A79" s="8"/>
      <c r="B79" s="8"/>
      <c r="C79" s="8"/>
      <c r="D79" s="8" t="s">
        <v>51</v>
      </c>
      <c r="E79" s="53">
        <v>76603.259999999995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91012284.769999996</v>
      </c>
    </row>
    <row r="82" spans="1:9" ht="15.75" x14ac:dyDescent="0.25">
      <c r="A82" s="8"/>
      <c r="B82" s="8"/>
      <c r="C82" s="8"/>
      <c r="D82" s="15" t="s">
        <v>51</v>
      </c>
      <c r="E82" s="53">
        <v>17151161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14951327.75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11422852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75523387.219999999</v>
      </c>
    </row>
    <row r="91" spans="1:9" ht="15.75" x14ac:dyDescent="0.25">
      <c r="A91" s="8"/>
      <c r="B91" s="8"/>
      <c r="C91" s="8"/>
      <c r="D91" s="8" t="s">
        <v>50</v>
      </c>
      <c r="E91" s="53">
        <v>50710180.329999998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5">
        <f>SUM(E41:E92)</f>
        <v>1864216115.8299999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1864216115.8299999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C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69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18185663.039999999</v>
      </c>
    </row>
    <row r="12" spans="1:9" ht="15.75" x14ac:dyDescent="0.25">
      <c r="A12" s="8"/>
      <c r="B12" s="8"/>
      <c r="C12" s="8"/>
      <c r="D12" s="8" t="s">
        <v>25</v>
      </c>
      <c r="E12" s="53">
        <v>865875</v>
      </c>
    </row>
    <row r="13" spans="1:9" ht="15.75" x14ac:dyDescent="0.25">
      <c r="A13" s="8"/>
      <c r="B13" s="8"/>
      <c r="C13" s="8"/>
      <c r="D13" s="8" t="s">
        <v>26</v>
      </c>
      <c r="E13" s="53">
        <v>3574902.26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22626440.299999997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38858387.280000001</v>
      </c>
    </row>
    <row r="17" spans="1:5" ht="15.75" x14ac:dyDescent="0.25">
      <c r="A17" s="8"/>
      <c r="B17" s="8"/>
      <c r="C17" s="8"/>
      <c r="D17" s="8" t="s">
        <v>28</v>
      </c>
      <c r="E17" s="53">
        <v>67046640.689999998</v>
      </c>
    </row>
    <row r="18" spans="1:5" ht="15.75" x14ac:dyDescent="0.25">
      <c r="A18" s="8"/>
      <c r="B18" s="8"/>
      <c r="C18" s="11"/>
      <c r="D18" s="8" t="s">
        <v>29</v>
      </c>
      <c r="E18" s="53">
        <v>8740315.7200000007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114645343.69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1619006373</v>
      </c>
    </row>
    <row r="22" spans="1:5" ht="15.75" x14ac:dyDescent="0.25">
      <c r="A22" s="8"/>
      <c r="B22" s="8"/>
      <c r="C22" s="8" t="s">
        <v>32</v>
      </c>
      <c r="D22" s="8"/>
      <c r="E22" s="53">
        <v>208900.49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3600000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1760087057.48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f>203827450.65+43976534.92</f>
        <v>247803985.56999999</v>
      </c>
    </row>
    <row r="43" spans="1:5" ht="15.75" x14ac:dyDescent="0.25">
      <c r="A43" s="8"/>
      <c r="B43" s="8"/>
      <c r="C43" s="8"/>
      <c r="D43" s="8" t="s">
        <v>12</v>
      </c>
      <c r="E43" s="53">
        <f>55317647.05+669988910.2</f>
        <v>725306557.25</v>
      </c>
    </row>
    <row r="44" spans="1:5" ht="15.75" x14ac:dyDescent="0.25">
      <c r="A44" s="8"/>
      <c r="B44" s="8"/>
      <c r="C44" s="8"/>
      <c r="D44" s="8" t="s">
        <v>13</v>
      </c>
      <c r="E44" s="55">
        <f>1540145.07+14164607.78</f>
        <v>15704752.85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0</v>
      </c>
    </row>
    <row r="51" spans="1:5" ht="15.75" x14ac:dyDescent="0.25">
      <c r="A51" s="8"/>
      <c r="B51" s="8"/>
      <c r="C51" s="8"/>
      <c r="D51" s="8" t="s">
        <v>12</v>
      </c>
      <c r="E51" s="53">
        <v>0</v>
      </c>
    </row>
    <row r="52" spans="1:5" ht="15.75" x14ac:dyDescent="0.25">
      <c r="A52" s="8"/>
      <c r="B52" s="8"/>
      <c r="C52" s="8"/>
      <c r="D52" s="8" t="s">
        <v>13</v>
      </c>
      <c r="E52" s="39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60279491.060000002</v>
      </c>
    </row>
    <row r="63" spans="1:5" ht="15.75" x14ac:dyDescent="0.25">
      <c r="A63" s="8"/>
      <c r="B63" s="12"/>
      <c r="C63" s="8"/>
      <c r="D63" s="8" t="s">
        <v>12</v>
      </c>
      <c r="E63" s="53">
        <v>19835967.039999999</v>
      </c>
    </row>
    <row r="64" spans="1:5" ht="15.75" x14ac:dyDescent="0.25">
      <c r="A64" s="8"/>
      <c r="B64" s="8"/>
      <c r="C64" s="8"/>
      <c r="D64" s="8" t="s">
        <v>13</v>
      </c>
      <c r="E64" s="36">
        <v>202604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97300425.430000007</v>
      </c>
    </row>
    <row r="67" spans="1:5" ht="15.75" x14ac:dyDescent="0.25">
      <c r="A67" s="8"/>
      <c r="B67" s="8"/>
      <c r="C67" s="8"/>
      <c r="D67" s="8" t="s">
        <v>12</v>
      </c>
      <c r="E67" s="53">
        <v>34380206.460000001</v>
      </c>
    </row>
    <row r="68" spans="1:5" ht="15.75" x14ac:dyDescent="0.25">
      <c r="A68" s="8"/>
      <c r="B68" s="8"/>
      <c r="C68" s="8"/>
      <c r="D68" s="8" t="s">
        <v>13</v>
      </c>
      <c r="E68" s="53">
        <v>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0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f>11152137.38+22650007.5</f>
        <v>33802144.880000003</v>
      </c>
    </row>
    <row r="79" spans="1:5" ht="15.75" x14ac:dyDescent="0.25">
      <c r="A79" s="8"/>
      <c r="B79" s="8"/>
      <c r="C79" s="8"/>
      <c r="D79" s="8" t="s">
        <v>51</v>
      </c>
      <c r="E79" s="53">
        <v>19320070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74249220.849999994</v>
      </c>
    </row>
    <row r="82" spans="1:9" ht="15.75" x14ac:dyDescent="0.25">
      <c r="A82" s="8"/>
      <c r="B82" s="8"/>
      <c r="C82" s="8"/>
      <c r="D82" s="15" t="s">
        <v>51</v>
      </c>
      <c r="E82" s="53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0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18713752.629999999</v>
      </c>
    </row>
    <row r="91" spans="1:9" ht="15.75" x14ac:dyDescent="0.25">
      <c r="A91" s="8"/>
      <c r="B91" s="8"/>
      <c r="C91" s="8"/>
      <c r="D91" s="8" t="s">
        <v>50</v>
      </c>
      <c r="E91" s="53">
        <f>76411228.83+46000+2333565.65</f>
        <v>78790794.480000004</v>
      </c>
    </row>
    <row r="92" spans="1:9" ht="15.75" x14ac:dyDescent="0.25">
      <c r="A92" s="8"/>
      <c r="B92" s="8"/>
      <c r="C92" s="8"/>
      <c r="D92" s="8" t="s">
        <v>51</v>
      </c>
      <c r="E92" s="53">
        <v>16627081.18</v>
      </c>
    </row>
    <row r="93" spans="1:9" ht="15.75" x14ac:dyDescent="0.25">
      <c r="A93" s="12" t="s">
        <v>60</v>
      </c>
      <c r="D93" s="8"/>
      <c r="E93" s="35">
        <f>SUM(E41:E92)</f>
        <v>1442317053.6800003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f>26872563.3+21864319+28455584.9</f>
        <v>77192467.199999988</v>
      </c>
    </row>
    <row r="111" spans="1:9" ht="15.75" x14ac:dyDescent="0.25">
      <c r="A111" s="12" t="s">
        <v>59</v>
      </c>
      <c r="E111" s="22">
        <f>SUM(E95:E110)</f>
        <v>77192467.199999988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1519509520.8800004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C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70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f>6509262.22+8754307.51</f>
        <v>15263569.73</v>
      </c>
    </row>
    <row r="12" spans="1:9" ht="15.75" x14ac:dyDescent="0.25">
      <c r="A12" s="8"/>
      <c r="B12" s="8"/>
      <c r="C12" s="8"/>
      <c r="D12" s="8" t="s">
        <v>25</v>
      </c>
      <c r="E12" s="53">
        <v>31504149.359999999</v>
      </c>
    </row>
    <row r="13" spans="1:9" ht="15.75" x14ac:dyDescent="0.25">
      <c r="A13" s="8"/>
      <c r="B13" s="8"/>
      <c r="C13" s="8"/>
      <c r="D13" s="8" t="s">
        <v>26</v>
      </c>
      <c r="E13" s="53">
        <v>8592197.4900000002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55359916.580000006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4348586.2699999996</v>
      </c>
    </row>
    <row r="17" spans="1:5" ht="15.75" x14ac:dyDescent="0.25">
      <c r="A17" s="8"/>
      <c r="B17" s="8"/>
      <c r="C17" s="8"/>
      <c r="D17" s="8" t="s">
        <v>28</v>
      </c>
      <c r="E17" s="53">
        <v>18575804.280000001</v>
      </c>
    </row>
    <row r="18" spans="1:5" ht="15.75" x14ac:dyDescent="0.25">
      <c r="A18" s="8"/>
      <c r="B18" s="8"/>
      <c r="C18" s="11"/>
      <c r="D18" s="8" t="s">
        <v>29</v>
      </c>
      <c r="E18" s="53">
        <f>8069787.04+4253501.52</f>
        <v>12323288.559999999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35247679.109999999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609555323.70000005</v>
      </c>
    </row>
    <row r="22" spans="1:5" ht="15.75" x14ac:dyDescent="0.25">
      <c r="A22" s="8"/>
      <c r="B22" s="8"/>
      <c r="C22" s="8" t="s">
        <v>32</v>
      </c>
      <c r="D22" s="8"/>
      <c r="E22" s="53">
        <v>160272.13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50857748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751180939.5200001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133701717.04000001</v>
      </c>
    </row>
    <row r="43" spans="1:5" ht="15.75" x14ac:dyDescent="0.25">
      <c r="A43" s="8"/>
      <c r="B43" s="8"/>
      <c r="C43" s="8"/>
      <c r="D43" s="8" t="s">
        <v>12</v>
      </c>
      <c r="E43" s="53">
        <v>107362075.5</v>
      </c>
    </row>
    <row r="44" spans="1:5" ht="15.75" x14ac:dyDescent="0.25">
      <c r="A44" s="8"/>
      <c r="B44" s="8"/>
      <c r="C44" s="8"/>
      <c r="D44" s="8" t="s">
        <v>13</v>
      </c>
      <c r="E44" s="55">
        <v>18880255.399999999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1053416.3899999999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16324224.779999999</v>
      </c>
    </row>
    <row r="51" spans="1:5" ht="15.75" x14ac:dyDescent="0.25">
      <c r="A51" s="8"/>
      <c r="B51" s="8"/>
      <c r="C51" s="8"/>
      <c r="D51" s="8" t="s">
        <v>12</v>
      </c>
      <c r="E51" s="53">
        <v>14859333.42</v>
      </c>
    </row>
    <row r="52" spans="1:5" ht="15.75" x14ac:dyDescent="0.25">
      <c r="A52" s="8"/>
      <c r="B52" s="8"/>
      <c r="C52" s="8"/>
      <c r="D52" s="8" t="s">
        <v>13</v>
      </c>
      <c r="E52" s="39">
        <v>115760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6190058.5899999999</v>
      </c>
    </row>
    <row r="63" spans="1:5" ht="15.75" x14ac:dyDescent="0.25">
      <c r="A63" s="8"/>
      <c r="B63" s="12"/>
      <c r="C63" s="8"/>
      <c r="D63" s="8" t="s">
        <v>12</v>
      </c>
      <c r="E63" s="53">
        <v>11796502.09</v>
      </c>
    </row>
    <row r="64" spans="1:5" ht="15.75" x14ac:dyDescent="0.25">
      <c r="A64" s="8"/>
      <c r="B64" s="8"/>
      <c r="C64" s="8"/>
      <c r="D64" s="8" t="s">
        <v>13</v>
      </c>
      <c r="E64" s="36">
        <v>99900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f>15359223.42+25330567.44</f>
        <v>40689790.859999999</v>
      </c>
    </row>
    <row r="67" spans="1:5" ht="15.75" x14ac:dyDescent="0.25">
      <c r="A67" s="8"/>
      <c r="B67" s="8"/>
      <c r="C67" s="8"/>
      <c r="D67" s="8" t="s">
        <v>12</v>
      </c>
      <c r="E67" s="53">
        <f>5717673.5+13574441.62</f>
        <v>19292115.119999997</v>
      </c>
    </row>
    <row r="68" spans="1:5" ht="15.75" x14ac:dyDescent="0.25">
      <c r="A68" s="8"/>
      <c r="B68" s="8"/>
      <c r="C68" s="8"/>
      <c r="D68" s="8" t="s">
        <v>13</v>
      </c>
      <c r="E68" s="53">
        <f>692290+2764457</f>
        <v>3456747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0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21872103.739999998</v>
      </c>
    </row>
    <row r="79" spans="1:5" ht="15.75" x14ac:dyDescent="0.25">
      <c r="A79" s="8"/>
      <c r="B79" s="8"/>
      <c r="C79" s="8"/>
      <c r="D79" s="8" t="s">
        <v>51</v>
      </c>
      <c r="E79" s="53">
        <v>1638574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49670662.130000003</v>
      </c>
    </row>
    <row r="82" spans="1:9" ht="15.75" x14ac:dyDescent="0.25">
      <c r="A82" s="8"/>
      <c r="B82" s="8"/>
      <c r="C82" s="8"/>
      <c r="D82" s="15" t="s">
        <v>51</v>
      </c>
      <c r="E82" s="53">
        <v>43031593.960000001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0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5">
        <f>SUM(E41:E92)</f>
        <v>490034830.01999998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490034830.01999998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C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71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48208303.880000003</v>
      </c>
    </row>
    <row r="12" spans="1:9" ht="15.75" x14ac:dyDescent="0.25">
      <c r="A12" s="8"/>
      <c r="B12" s="8"/>
      <c r="C12" s="8"/>
      <c r="D12" s="8" t="s">
        <v>25</v>
      </c>
      <c r="E12" s="53">
        <v>179709438.16</v>
      </c>
    </row>
    <row r="13" spans="1:9" ht="15.75" x14ac:dyDescent="0.25">
      <c r="A13" s="8"/>
      <c r="B13" s="8"/>
      <c r="C13" s="8"/>
      <c r="D13" s="8" t="s">
        <v>26</v>
      </c>
      <c r="E13" s="53">
        <v>16541455.029999999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244459197.06999999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35686584.579999998</v>
      </c>
    </row>
    <row r="17" spans="1:5" ht="15.75" x14ac:dyDescent="0.25">
      <c r="A17" s="8"/>
      <c r="B17" s="8"/>
      <c r="C17" s="8"/>
      <c r="D17" s="8" t="s">
        <v>28</v>
      </c>
      <c r="E17" s="53">
        <v>58204821.850000001</v>
      </c>
    </row>
    <row r="18" spans="1:5" ht="15.75" x14ac:dyDescent="0.25">
      <c r="A18" s="8"/>
      <c r="B18" s="8"/>
      <c r="C18" s="11"/>
      <c r="D18" s="8" t="s">
        <v>29</v>
      </c>
      <c r="E18" s="53">
        <v>2945052.59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96836459.020000011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674710059</v>
      </c>
    </row>
    <row r="22" spans="1:5" ht="15.75" x14ac:dyDescent="0.25">
      <c r="A22" s="8"/>
      <c r="B22" s="8"/>
      <c r="C22" s="8" t="s">
        <v>32</v>
      </c>
      <c r="D22" s="8"/>
      <c r="E22" s="53">
        <v>19391.79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197627.75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1016222734.63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187213042.62</v>
      </c>
    </row>
    <row r="43" spans="1:5" ht="15.75" x14ac:dyDescent="0.25">
      <c r="A43" s="8"/>
      <c r="B43" s="8"/>
      <c r="C43" s="8"/>
      <c r="D43" s="8" t="s">
        <v>12</v>
      </c>
      <c r="E43" s="53">
        <v>298210673.26999998</v>
      </c>
    </row>
    <row r="44" spans="1:5" ht="15.75" x14ac:dyDescent="0.25">
      <c r="A44" s="8"/>
      <c r="B44" s="8"/>
      <c r="C44" s="8"/>
      <c r="D44" s="8" t="s">
        <v>13</v>
      </c>
      <c r="E44" s="55">
        <v>14122356.76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53395274.659999996</v>
      </c>
    </row>
    <row r="51" spans="1:5" ht="15.75" x14ac:dyDescent="0.25">
      <c r="A51" s="8"/>
      <c r="B51" s="8"/>
      <c r="C51" s="8"/>
      <c r="D51" s="8" t="s">
        <v>12</v>
      </c>
      <c r="E51" s="53">
        <v>3832640.62</v>
      </c>
    </row>
    <row r="52" spans="1:5" ht="15.75" x14ac:dyDescent="0.25">
      <c r="A52" s="8"/>
      <c r="B52" s="8"/>
      <c r="C52" s="8"/>
      <c r="D52" s="8" t="s">
        <v>13</v>
      </c>
      <c r="E52" s="39">
        <v>75215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10448180.779999999</v>
      </c>
    </row>
    <row r="63" spans="1:5" ht="15.75" x14ac:dyDescent="0.25">
      <c r="A63" s="8"/>
      <c r="B63" s="12"/>
      <c r="C63" s="8"/>
      <c r="D63" s="8" t="s">
        <v>12</v>
      </c>
      <c r="E63" s="53">
        <v>702539.07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94162220.700000003</v>
      </c>
    </row>
    <row r="67" spans="1:5" ht="15.75" x14ac:dyDescent="0.25">
      <c r="A67" s="8"/>
      <c r="B67" s="8"/>
      <c r="C67" s="8"/>
      <c r="D67" s="8" t="s">
        <v>12</v>
      </c>
      <c r="E67" s="53">
        <v>7231611.7400000002</v>
      </c>
    </row>
    <row r="68" spans="1:5" ht="15.75" x14ac:dyDescent="0.25">
      <c r="A68" s="8"/>
      <c r="B68" s="8"/>
      <c r="C68" s="8"/>
      <c r="D68" s="8" t="s">
        <v>13</v>
      </c>
      <c r="E68" s="53">
        <v>10013006.93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0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50526768.549999997</v>
      </c>
    </row>
    <row r="79" spans="1:5" ht="15.75" x14ac:dyDescent="0.25">
      <c r="A79" s="8"/>
      <c r="B79" s="8"/>
      <c r="C79" s="8"/>
      <c r="D79" s="8" t="s">
        <v>51</v>
      </c>
      <c r="E79" s="53">
        <v>13492311.199999999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0</v>
      </c>
    </row>
    <row r="82" spans="1:9" ht="15.75" x14ac:dyDescent="0.25">
      <c r="A82" s="8"/>
      <c r="B82" s="8"/>
      <c r="C82" s="8"/>
      <c r="D82" s="15" t="s">
        <v>51</v>
      </c>
      <c r="E82" s="53">
        <v>75018979.409999996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293280.93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39525838</v>
      </c>
    </row>
    <row r="92" spans="1:9" ht="15.75" x14ac:dyDescent="0.25">
      <c r="A92" s="8"/>
      <c r="B92" s="8"/>
      <c r="C92" s="8"/>
      <c r="D92" s="8" t="s">
        <v>51</v>
      </c>
      <c r="E92" s="53">
        <f>10200000+12093862.87</f>
        <v>22293862.869999997</v>
      </c>
    </row>
    <row r="93" spans="1:9" ht="15.75" x14ac:dyDescent="0.25">
      <c r="A93" s="12" t="s">
        <v>60</v>
      </c>
      <c r="D93" s="8"/>
      <c r="E93" s="35">
        <f>SUM(E41:E92)</f>
        <v>880557803.1099999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880557803.1099999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abSelected="1" topLeftCell="C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72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39996181.030000001</v>
      </c>
    </row>
    <row r="12" spans="1:9" ht="15.75" x14ac:dyDescent="0.25">
      <c r="A12" s="8"/>
      <c r="B12" s="8"/>
      <c r="C12" s="8"/>
      <c r="D12" s="8" t="s">
        <v>25</v>
      </c>
      <c r="E12" s="53">
        <v>0</v>
      </c>
    </row>
    <row r="13" spans="1:9" ht="15.75" x14ac:dyDescent="0.25">
      <c r="A13" s="8"/>
      <c r="B13" s="8"/>
      <c r="C13" s="8"/>
      <c r="D13" s="8" t="s">
        <v>26</v>
      </c>
      <c r="E13" s="53">
        <v>108664871.09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148661052.12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5776250.0599999996</v>
      </c>
    </row>
    <row r="17" spans="1:5" ht="15.75" x14ac:dyDescent="0.25">
      <c r="A17" s="8"/>
      <c r="B17" s="8"/>
      <c r="C17" s="8"/>
      <c r="D17" s="8" t="s">
        <v>28</v>
      </c>
      <c r="E17" s="53">
        <v>13537916.73</v>
      </c>
    </row>
    <row r="18" spans="1:5" ht="15.75" x14ac:dyDescent="0.25">
      <c r="A18" s="8"/>
      <c r="B18" s="8"/>
      <c r="C18" s="11"/>
      <c r="D18" s="8" t="s">
        <v>29</v>
      </c>
      <c r="E18" s="53">
        <f>23971033.29+43852313.61</f>
        <v>67823346.900000006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87137513.689999998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1261609307</v>
      </c>
    </row>
    <row r="22" spans="1:5" ht="15.75" x14ac:dyDescent="0.25">
      <c r="A22" s="8"/>
      <c r="B22" s="8"/>
      <c r="C22" s="8" t="s">
        <v>32</v>
      </c>
      <c r="D22" s="8"/>
      <c r="E22" s="53">
        <v>87783.38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3626896.64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0</v>
      </c>
    </row>
    <row r="30" spans="1:5" ht="15.75" x14ac:dyDescent="0.25">
      <c r="A30" s="8"/>
      <c r="B30" s="8"/>
      <c r="C30" s="8"/>
      <c r="D30" s="8" t="s">
        <v>40</v>
      </c>
      <c r="E30" s="23">
        <v>39100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1501161652.8300002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308619717.69999999</v>
      </c>
    </row>
    <row r="43" spans="1:5" ht="15.75" x14ac:dyDescent="0.25">
      <c r="A43" s="8"/>
      <c r="B43" s="8"/>
      <c r="C43" s="8"/>
      <c r="D43" s="8" t="s">
        <v>12</v>
      </c>
      <c r="E43" s="53">
        <v>692291266.58000004</v>
      </c>
    </row>
    <row r="44" spans="1:5" ht="15.75" x14ac:dyDescent="0.25">
      <c r="A44" s="8"/>
      <c r="B44" s="8"/>
      <c r="C44" s="8"/>
      <c r="D44" s="8" t="s">
        <v>13</v>
      </c>
      <c r="E44" s="55">
        <v>8651308.2200000007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52594810.600000001</v>
      </c>
    </row>
    <row r="51" spans="1:5" ht="15.75" x14ac:dyDescent="0.25">
      <c r="A51" s="8"/>
      <c r="B51" s="8"/>
      <c r="C51" s="8"/>
      <c r="D51" s="8" t="s">
        <v>12</v>
      </c>
      <c r="E51" s="53">
        <v>1113358.19</v>
      </c>
    </row>
    <row r="52" spans="1:5" ht="15.75" x14ac:dyDescent="0.25">
      <c r="A52" s="8"/>
      <c r="B52" s="8"/>
      <c r="C52" s="8"/>
      <c r="D52" s="8" t="s">
        <v>13</v>
      </c>
      <c r="E52" s="39">
        <v>273975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13370909.43</v>
      </c>
    </row>
    <row r="63" spans="1:5" ht="15.75" x14ac:dyDescent="0.25">
      <c r="A63" s="8"/>
      <c r="B63" s="12"/>
      <c r="C63" s="8"/>
      <c r="D63" s="8" t="s">
        <v>12</v>
      </c>
      <c r="E63" s="53">
        <v>2443318.56</v>
      </c>
    </row>
    <row r="64" spans="1:5" ht="15.75" x14ac:dyDescent="0.25">
      <c r="A64" s="8"/>
      <c r="B64" s="8"/>
      <c r="C64" s="8"/>
      <c r="D64" s="8" t="s">
        <v>13</v>
      </c>
      <c r="E64" s="36">
        <v>445768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50089824.090000004</v>
      </c>
    </row>
    <row r="67" spans="1:5" ht="15.75" x14ac:dyDescent="0.25">
      <c r="A67" s="8"/>
      <c r="B67" s="8"/>
      <c r="C67" s="8"/>
      <c r="D67" s="8" t="s">
        <v>12</v>
      </c>
      <c r="E67" s="53">
        <v>25298773.219999999</v>
      </c>
    </row>
    <row r="68" spans="1:5" ht="15.75" x14ac:dyDescent="0.25">
      <c r="A68" s="8"/>
      <c r="B68" s="8"/>
      <c r="C68" s="8"/>
      <c r="D68" s="8" t="s">
        <v>13</v>
      </c>
      <c r="E68" s="53">
        <v>9995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f>37200000+85127932.35+48619744.29+28826601.43</f>
        <v>199774278.06999999</v>
      </c>
    </row>
    <row r="72" spans="1:5" ht="15.75" x14ac:dyDescent="0.25">
      <c r="A72" s="8"/>
      <c r="B72" s="8"/>
      <c r="C72" s="8"/>
      <c r="D72" s="8" t="s">
        <v>13</v>
      </c>
      <c r="E72" s="34">
        <v>27808408.870000001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0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0</v>
      </c>
    </row>
    <row r="79" spans="1:5" ht="15.75" x14ac:dyDescent="0.25">
      <c r="A79" s="8"/>
      <c r="B79" s="8"/>
      <c r="C79" s="8"/>
      <c r="D79" s="8" t="s">
        <v>51</v>
      </c>
      <c r="E79" s="53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0</v>
      </c>
    </row>
    <row r="82" spans="1:9" ht="15.75" x14ac:dyDescent="0.25">
      <c r="A82" s="8"/>
      <c r="B82" s="8"/>
      <c r="C82" s="8"/>
      <c r="D82" s="15" t="s">
        <v>51</v>
      </c>
      <c r="E82" s="53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0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5">
        <f>SUM(E41:E92)</f>
        <v>1382785711.5299997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14148831.310000001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645025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200160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119976146.98</v>
      </c>
    </row>
    <row r="111" spans="1:9" ht="15.75" x14ac:dyDescent="0.25">
      <c r="A111" s="12" t="s">
        <v>59</v>
      </c>
      <c r="E111" s="22">
        <f>SUM(E95:E110)</f>
        <v>134970163.28999999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1517755874.8199997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Tangub</vt:lpstr>
      <vt:lpstr>Cagayan de Oro</vt:lpstr>
      <vt:lpstr>El Salvador</vt:lpstr>
      <vt:lpstr>Gingoog</vt:lpstr>
      <vt:lpstr>Iligan</vt:lpstr>
      <vt:lpstr>Malaybalay</vt:lpstr>
      <vt:lpstr>Oroquieta</vt:lpstr>
      <vt:lpstr>Ozamiz</vt:lpstr>
      <vt:lpstr>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2021-09-30T09:47:30Z</dcterms:modified>
</cp:coreProperties>
</file>