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ngx\thesis\SCBA\2020\Cities\temp\"/>
    </mc:Choice>
  </mc:AlternateContent>
  <xr:revisionPtr revIDLastSave="0" documentId="13_ncr:1_{A7C4CFEC-771B-49E0-A79A-3D899668EC27}" xr6:coauthVersionLast="47" xr6:coauthVersionMax="47" xr10:uidLastSave="{00000000-0000-0000-0000-000000000000}"/>
  <bookViews>
    <workbookView xWindow="1665" yWindow="1620" windowWidth="22230" windowHeight="11400" tabRatio="727" xr2:uid="{00000000-000D-0000-FFFF-FFFF00000000}"/>
  </bookViews>
  <sheets>
    <sheet name="SCBAA" sheetId="17" r:id="rId1"/>
    <sheet name="Restatement" sheetId="15" state="hidden" r:id="rId2"/>
    <sheet name="NFS" sheetId="16" state="hidden" r:id="rId3"/>
  </sheets>
  <definedNames>
    <definedName name="_xlnm.Print_Area" localSheetId="0">SCBAA!$A$1:$J$85</definedName>
    <definedName name="_xlnm.Print_Titles" localSheetId="0">SCBAA!$1:$8</definedName>
  </definedNames>
  <calcPr calcId="181029"/>
</workbook>
</file>

<file path=xl/calcChain.xml><?xml version="1.0" encoding="utf-8"?>
<calcChain xmlns="http://schemas.openxmlformats.org/spreadsheetml/2006/main">
  <c r="H92" i="17" l="1"/>
  <c r="H90" i="17"/>
  <c r="H89" i="17"/>
  <c r="H91" i="17"/>
  <c r="C67" i="16" l="1"/>
  <c r="D67" i="16"/>
  <c r="E67" i="16"/>
  <c r="B67" i="16"/>
  <c r="C51" i="16"/>
  <c r="C52" i="16" s="1"/>
  <c r="B51" i="16"/>
  <c r="B52" i="16" s="1"/>
  <c r="C31" i="16"/>
  <c r="B31" i="16"/>
  <c r="C22" i="16"/>
  <c r="B22" i="16"/>
  <c r="C12" i="16"/>
  <c r="B12" i="16"/>
  <c r="C6" i="16"/>
  <c r="B6" i="16"/>
  <c r="C13" i="16" l="1"/>
  <c r="B13" i="16"/>
  <c r="D54" i="15"/>
  <c r="F54" i="15" s="1"/>
  <c r="D53" i="15"/>
  <c r="F53" i="15" s="1"/>
  <c r="D52" i="15"/>
  <c r="F52" i="15" s="1"/>
  <c r="C48" i="15"/>
  <c r="B48" i="15"/>
  <c r="D47" i="15"/>
  <c r="F47" i="15" s="1"/>
  <c r="D46" i="15"/>
  <c r="F46" i="15" s="1"/>
  <c r="D45" i="15"/>
  <c r="F45" i="15" s="1"/>
  <c r="D44" i="15"/>
  <c r="F44" i="15" s="1"/>
  <c r="C41" i="15"/>
  <c r="B41" i="15"/>
  <c r="D40" i="15"/>
  <c r="F40" i="15" s="1"/>
  <c r="D39" i="15"/>
  <c r="F39" i="15" s="1"/>
  <c r="D38" i="15"/>
  <c r="F38" i="15" s="1"/>
  <c r="D37" i="15"/>
  <c r="F37" i="15" s="1"/>
  <c r="D32" i="15"/>
  <c r="D31" i="15"/>
  <c r="D30" i="15"/>
  <c r="D29" i="15"/>
  <c r="C26" i="15"/>
  <c r="B26" i="15"/>
  <c r="D25" i="15"/>
  <c r="D24" i="15"/>
  <c r="D23" i="15"/>
  <c r="D22" i="15"/>
  <c r="D21" i="15"/>
  <c r="C15" i="15"/>
  <c r="B15" i="15"/>
  <c r="D14" i="15"/>
  <c r="D13" i="15"/>
  <c r="D12" i="15"/>
  <c r="C9" i="15"/>
  <c r="B9" i="15"/>
  <c r="D8" i="15"/>
  <c r="D7" i="15"/>
  <c r="D6" i="15"/>
  <c r="D5" i="15"/>
  <c r="B17" i="15" l="1"/>
  <c r="B50" i="15"/>
  <c r="D50" i="15" s="1"/>
  <c r="D48" i="15"/>
  <c r="C17" i="15"/>
  <c r="D17" i="15" s="1"/>
  <c r="D41" i="1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Alexia</author>
  </authors>
  <commentList>
    <comment ref="B17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Alexia:</t>
        </r>
        <r>
          <rPr>
            <sz val="9"/>
            <color indexed="81"/>
            <rFont val="Tahoma"/>
            <family val="2"/>
          </rPr>
          <t xml:space="preserve">
Please reconcile this amount with the amount in the Total Liabilities and Net Assets Equity (9,211,891,417)</t>
        </r>
      </text>
    </comment>
    <comment ref="B44" authorId="0" shapeId="0" xr:uid="{00000000-0006-0000-0500-000002000000}">
      <text>
        <r>
          <rPr>
            <b/>
            <sz val="9"/>
            <color indexed="81"/>
            <rFont val="Tahoma"/>
            <family val="2"/>
          </rPr>
          <t>Alexia:</t>
        </r>
        <r>
          <rPr>
            <sz val="9"/>
            <color indexed="81"/>
            <rFont val="Tahoma"/>
            <family val="2"/>
          </rPr>
          <t xml:space="preserve">
Per Notes:1,142,875,177</t>
        </r>
      </text>
    </comment>
    <comment ref="B45" authorId="0" shapeId="0" xr:uid="{00000000-0006-0000-0500-000003000000}">
      <text>
        <r>
          <rPr>
            <b/>
            <sz val="9"/>
            <color indexed="81"/>
            <rFont val="Tahoma"/>
            <family val="2"/>
          </rPr>
          <t>Alexia:</t>
        </r>
        <r>
          <rPr>
            <sz val="9"/>
            <color indexed="81"/>
            <rFont val="Tahoma"/>
            <family val="2"/>
          </rPr>
          <t xml:space="preserve">
Per Notes: 2,152,738,733</t>
        </r>
      </text>
    </comment>
  </commentList>
</comments>
</file>

<file path=xl/sharedStrings.xml><?xml version="1.0" encoding="utf-8"?>
<sst xmlns="http://schemas.openxmlformats.org/spreadsheetml/2006/main" count="224" uniqueCount="164">
  <si>
    <t>CITY OF VALENZUELA</t>
  </si>
  <si>
    <t>ASSETS</t>
  </si>
  <si>
    <t>Current Assets</t>
  </si>
  <si>
    <t>Cash and Cash Equivalents</t>
  </si>
  <si>
    <t>Receivables</t>
  </si>
  <si>
    <t>Inventories</t>
  </si>
  <si>
    <t>Prepayments and Deferred Charges</t>
  </si>
  <si>
    <t>Total Current Assets</t>
  </si>
  <si>
    <t>Non-Current Assets</t>
  </si>
  <si>
    <t>Investments</t>
  </si>
  <si>
    <t>Property, Plant and Equipment</t>
  </si>
  <si>
    <t>Intangible Assets</t>
  </si>
  <si>
    <t>Total Non-Current Assets</t>
  </si>
  <si>
    <t>Total Assets</t>
  </si>
  <si>
    <t>LIABILITIES</t>
  </si>
  <si>
    <t>Current Liabilities</t>
  </si>
  <si>
    <t>Financial Liabilities</t>
  </si>
  <si>
    <t>Inter-Agency Payables</t>
  </si>
  <si>
    <t>Intra-Agency Payables</t>
  </si>
  <si>
    <t>Provisions</t>
  </si>
  <si>
    <t>Deferred Credits/Unearned Income</t>
  </si>
  <si>
    <t>Other Payables</t>
  </si>
  <si>
    <t>Total Current Liabilities</t>
  </si>
  <si>
    <t>Non-Current Liabilities</t>
  </si>
  <si>
    <t>Trust Liabilities</t>
  </si>
  <si>
    <t xml:space="preserve">Revenue </t>
  </si>
  <si>
    <t>Tax Revenue</t>
  </si>
  <si>
    <t>Service and Business Income</t>
  </si>
  <si>
    <t>Shares, Grants and Donations</t>
  </si>
  <si>
    <t>Miscellaneous Income</t>
  </si>
  <si>
    <t>Total Revenue</t>
  </si>
  <si>
    <t xml:space="preserve">Less: Current Operating Expenses </t>
  </si>
  <si>
    <t>Personnel Services</t>
  </si>
  <si>
    <t>Maintenance and Other Operating Expenses</t>
  </si>
  <si>
    <t>Financial Expenses</t>
  </si>
  <si>
    <t>Non-Cash Expenses</t>
  </si>
  <si>
    <t>Total Current Operating Expenses</t>
  </si>
  <si>
    <t>Surplus / (Deficit) from Current Operation</t>
  </si>
  <si>
    <t>Add (Deduct):</t>
  </si>
  <si>
    <t>Transfers, Assistance and Subsidy From</t>
  </si>
  <si>
    <t>Transfers, Assistance and Subsidy To</t>
  </si>
  <si>
    <t>2018
(Restated)</t>
  </si>
  <si>
    <t>Other Non-Operating Income/(Losses)</t>
  </si>
  <si>
    <t>2018 AAR</t>
  </si>
  <si>
    <t>Difference</t>
  </si>
  <si>
    <t>Budgeted Amounts</t>
  </si>
  <si>
    <t>Original and</t>
  </si>
  <si>
    <t xml:space="preserve">Actual </t>
  </si>
  <si>
    <t>Final Budget</t>
  </si>
  <si>
    <t>Original</t>
  </si>
  <si>
    <t>Final</t>
  </si>
  <si>
    <t>Amounts</t>
  </si>
  <si>
    <t>and Actual</t>
  </si>
  <si>
    <t>Revenue</t>
  </si>
  <si>
    <t>A. Local Sources</t>
  </si>
  <si>
    <t>1. Tax Revenue</t>
  </si>
  <si>
    <t>a. Tax Revenue - Property</t>
  </si>
  <si>
    <t>b. Tax Revenue - Goods and Services</t>
  </si>
  <si>
    <t>c. Other Local Taxes</t>
  </si>
  <si>
    <t>Total Tax Revenue</t>
  </si>
  <si>
    <t>2. Non-Tax Revenue</t>
  </si>
  <si>
    <t>a. Service Income</t>
  </si>
  <si>
    <t>b. Business Income</t>
  </si>
  <si>
    <t>c. Other Income and Receipts</t>
  </si>
  <si>
    <t>Total Non-Tax Revenue</t>
  </si>
  <si>
    <t>B. External Sources</t>
  </si>
  <si>
    <t>1. Share from the National Internal Revenue Taxes (IRA)</t>
  </si>
  <si>
    <t>2. Share from GOCCs</t>
  </si>
  <si>
    <t>3. Other Shares from National Tax Collection</t>
  </si>
  <si>
    <t>a.  Share from EVAT</t>
  </si>
  <si>
    <t>C. Receipts from Borrowings</t>
  </si>
  <si>
    <t>D. Other Revenue Sources</t>
  </si>
  <si>
    <t xml:space="preserve">     </t>
  </si>
  <si>
    <t>1. Savings from City Tax 2005-2012</t>
  </si>
  <si>
    <t>2. Others</t>
  </si>
  <si>
    <t>Total Revenues and Receipts</t>
  </si>
  <si>
    <t>Expenditures</t>
  </si>
  <si>
    <t>General Public Services</t>
  </si>
  <si>
    <t>Capital Outlay</t>
  </si>
  <si>
    <t>Education</t>
  </si>
  <si>
    <t>Health, Nutrition and Population Control</t>
  </si>
  <si>
    <t>Labor and Employment</t>
  </si>
  <si>
    <t>Housing and Community Development</t>
  </si>
  <si>
    <t>Social Services and Social Welfare</t>
  </si>
  <si>
    <t>Economic Services</t>
  </si>
  <si>
    <t>Other Purposes</t>
  </si>
  <si>
    <t>Debt Service</t>
  </si>
  <si>
    <t>Non-Office-Loan Amortization</t>
  </si>
  <si>
    <t>LDRRMF</t>
  </si>
  <si>
    <t>Non-Office</t>
  </si>
  <si>
    <t>20% Development Fund</t>
  </si>
  <si>
    <t>Financial Assistance to Barangay</t>
  </si>
  <si>
    <t>5% MMDA Contribution</t>
  </si>
  <si>
    <t>Tax on Interest Income</t>
  </si>
  <si>
    <t>Total Expenditures</t>
  </si>
  <si>
    <t>Differences based on AAR 2018
(A)</t>
  </si>
  <si>
    <t>Difference(A-B)</t>
  </si>
  <si>
    <t xml:space="preserve">Difference from AAR 2018
</t>
  </si>
  <si>
    <t>Based on Note 29 (effect in equity)</t>
  </si>
  <si>
    <t xml:space="preserve">Differences (FS vs Note 29) 
</t>
  </si>
  <si>
    <t>Based note 29 (effect in Equity)
(B)</t>
  </si>
  <si>
    <t>Particulars</t>
  </si>
  <si>
    <r>
      <t>(Restated</t>
    </r>
    <r>
      <rPr>
        <sz val="8"/>
        <color theme="1"/>
        <rFont val="Calibri"/>
        <family val="2"/>
        <scheme val="minor"/>
      </rPr>
      <t> </t>
    </r>
    <r>
      <rPr>
        <b/>
        <sz val="11"/>
        <color theme="1"/>
        <rFont val="Times New Roman"/>
        <family val="1"/>
      </rPr>
      <t>)</t>
    </r>
  </si>
  <si>
    <t>Cash on Hand</t>
  </si>
  <si>
    <t>Cash-Local Treasury</t>
  </si>
  <si>
    <t>Petty Cash</t>
  </si>
  <si>
    <t xml:space="preserve">   Sub-total</t>
  </si>
  <si>
    <t>Cash in Bank – Local Currency</t>
  </si>
  <si>
    <t>Cash in Bank – Local Currency, Current Account</t>
  </si>
  <si>
    <t>Cash in Bank – Local Currency, Time Deposits</t>
  </si>
  <si>
    <t>Total</t>
  </si>
  <si>
    <r>
      <t>(Restated</t>
    </r>
    <r>
      <rPr>
        <sz val="10"/>
        <color theme="1"/>
        <rFont val="Calibri"/>
        <family val="2"/>
        <scheme val="minor"/>
      </rPr>
      <t> </t>
    </r>
    <r>
      <rPr>
        <b/>
        <sz val="10"/>
        <color theme="1"/>
        <rFont val="Times New Roman"/>
        <family val="1"/>
      </rPr>
      <t>)</t>
    </r>
  </si>
  <si>
    <t>(Restated)</t>
  </si>
  <si>
    <t>Current</t>
  </si>
  <si>
    <t>Real Property Tax Receivable</t>
  </si>
  <si>
    <t>Special Education Tax Receivable</t>
  </si>
  <si>
    <t>Loans Receivable-Others</t>
  </si>
  <si>
    <t>Advances for Operating Expenses</t>
  </si>
  <si>
    <t>Advances for Payroll</t>
  </si>
  <si>
    <t>-</t>
  </si>
  <si>
    <t>Advances to Special Disbursing Officer</t>
  </si>
  <si>
    <t>Advances to Officers and Employees</t>
  </si>
  <si>
    <t xml:space="preserve">                    -</t>
  </si>
  <si>
    <t>Inventory Held for Distribution</t>
  </si>
  <si>
    <t>Welfare Goods for Distribution</t>
  </si>
  <si>
    <t>Sub-total</t>
  </si>
  <si>
    <t>Inventory Held for Consumption</t>
  </si>
  <si>
    <t>Drugs and Medicines Inventory</t>
  </si>
  <si>
    <t>Medical, Dental and Laboratory Supplies Inventory</t>
  </si>
  <si>
    <t>Textbooks and Instructional Materials Inventory</t>
  </si>
  <si>
    <t>Office Supplies Inventory</t>
  </si>
  <si>
    <t>Fuel, Oil and Lubricants Inventory</t>
  </si>
  <si>
    <t>Chemical and Filtering Supplies Inventory</t>
  </si>
  <si>
    <t>Construction Materials Inventory</t>
  </si>
  <si>
    <t>Animal/Zoological Supplies Inventory</t>
  </si>
  <si>
    <t>Accountable Forms, Plates and Stickers Inventory</t>
  </si>
  <si>
    <t>Other Supplies and Materials Inventory</t>
  </si>
  <si>
    <t>T122,347,141</t>
  </si>
  <si>
    <r>
      <t> </t>
    </r>
    <r>
      <rPr>
        <sz val="10"/>
        <color theme="1"/>
        <rFont val="Calibri"/>
        <family val="2"/>
        <scheme val="minor"/>
      </rPr>
      <t>Please provide disclosure on the nature of restatement for this account amounting to P10,001</t>
    </r>
  </si>
  <si>
    <t>Description</t>
  </si>
  <si>
    <t>Carrying Amount as of Dec. 31, 2018</t>
  </si>
  <si>
    <t>Additions/ (Adjustments)</t>
  </si>
  <si>
    <t>Depreciation</t>
  </si>
  <si>
    <t>Expense</t>
  </si>
  <si>
    <t>Carrying Amount as of Dec. 31, 2019</t>
  </si>
  <si>
    <t>Land</t>
  </si>
  <si>
    <t>Land Improvements</t>
  </si>
  <si>
    <t>Infrastructure Assets</t>
  </si>
  <si>
    <t>Buildings and Other Structures</t>
  </si>
  <si>
    <t>Machinery and Equipment</t>
  </si>
  <si>
    <t>Transportation Equipment</t>
  </si>
  <si>
    <t>Furniture, Fixtures  and Books</t>
  </si>
  <si>
    <t>Construction In Progress</t>
  </si>
  <si>
    <t>Service Concession Assets</t>
  </si>
  <si>
    <t>Other Property, Plant and Equipment</t>
  </si>
  <si>
    <r>
      <t> </t>
    </r>
    <r>
      <rPr>
        <sz val="10"/>
        <color theme="1"/>
        <rFont val="Calibri"/>
        <family val="2"/>
        <scheme val="minor"/>
      </rPr>
      <t>Per note 7:  P57,907,000 was erroneously recorded under Land account, I think this amount has not been adjusted because per 2018 AAR the Carrying Amount as of Dec 31 2018 remained the same.</t>
    </r>
  </si>
  <si>
    <r>
      <t> </t>
    </r>
    <r>
      <rPr>
        <sz val="11"/>
        <color theme="1"/>
        <rFont val="Calibri"/>
        <family val="2"/>
        <scheme val="minor"/>
      </rPr>
      <t>How come the amount stated in the cash outflow as purchase of PPE (</t>
    </r>
    <r>
      <rPr>
        <sz val="12"/>
        <color rgb="FF000000"/>
        <rFont val="Times New Roman"/>
        <family val="1"/>
      </rPr>
      <t>628,983,426) has huge discrepancy (</t>
    </r>
    <r>
      <rPr>
        <sz val="10"/>
        <color rgb="FF000000"/>
        <rFont val="Calibri"/>
        <family val="2"/>
        <scheme val="minor"/>
      </rPr>
      <t xml:space="preserve">      166,531,762) as </t>
    </r>
    <r>
      <rPr>
        <sz val="12"/>
        <color rgb="FF000000"/>
        <rFont val="Times New Roman"/>
        <family val="1"/>
      </rPr>
      <t>compared to this amount. Maybe we can disclose the details after the table.</t>
    </r>
  </si>
  <si>
    <r>
      <t>952,858</t>
    </r>
    <r>
      <rPr>
        <sz val="8"/>
        <color theme="1"/>
        <rFont val="Calibri"/>
        <family val="2"/>
        <scheme val="minor"/>
      </rPr>
      <t> </t>
    </r>
  </si>
  <si>
    <t>For the Year Ended December 31, 2020</t>
  </si>
  <si>
    <t>4. Grants and Donation</t>
  </si>
  <si>
    <t>Other Prepayments - Land</t>
  </si>
  <si>
    <t>Special Purpose - Grant</t>
  </si>
  <si>
    <t>Surplus for the period before Continuing Appropriation</t>
  </si>
  <si>
    <t>CONSOLIDATED STATEMENT OF COMPARISON OF NUDGER AND ACTUAL AMOUNTS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</si>
</sst>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5" formatCode="_(* #,##0.00_);_(* \(#,##0.00\);_(* &quot;-&quot;??_);_(@_)"/>
    <numFmt numFmtId="166" formatCode="_(* #,##0_);_(* \(#,##0\);_(* &quot;-&quot;??_);_(@_)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000000"/>
      <name val="Times New Roman"/>
      <family val="1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0"/>
      <color indexed="8"/>
      <name val="MS Sans Serif"/>
      <family val="2"/>
    </font>
    <font>
      <sz val="10"/>
      <name val="Arial"/>
      <family val="2"/>
    </font>
    <font>
      <b/>
      <sz val="12"/>
      <color theme="1"/>
      <name val="Times New Roman"/>
      <family val="1"/>
    </font>
    <font>
      <sz val="8"/>
      <color theme="1"/>
      <name val="Calibri"/>
      <family val="2"/>
      <scheme val="minor"/>
    </font>
    <font>
      <sz val="11"/>
      <color indexed="8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rgb="FF000000"/>
      <name val="Times New Roman"/>
      <family val="1"/>
    </font>
    <font>
      <b/>
      <i/>
      <sz val="11"/>
      <color rgb="FF000000"/>
      <name val="Times New Roman"/>
      <family val="1"/>
    </font>
    <font>
      <sz val="11"/>
      <color rgb="FF000000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0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9"/>
      <color theme="1"/>
      <name val="Times New Roman"/>
      <family val="1"/>
    </font>
    <font>
      <sz val="10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Maiandra GD"/>
      <family val="2"/>
    </font>
    <font>
      <sz val="11"/>
      <color theme="1"/>
      <name val="Century Gothic"/>
      <family val="2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95">
    <xf numFmtId="0" fontId="0" fillId="0" borderId="0"/>
    <xf numFmtId="165" fontId="1" fillId="0" borderId="0" applyFont="0" applyFill="0" applyBorder="0" applyAlignment="0" applyProtection="0"/>
    <xf numFmtId="0" fontId="5" fillId="0" borderId="0"/>
    <xf numFmtId="0" fontId="6" fillId="0" borderId="0"/>
    <xf numFmtId="165" fontId="1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5" fillId="0" borderId="0"/>
    <xf numFmtId="0" fontId="1" fillId="0" borderId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0" fontId="25" fillId="0" borderId="0"/>
    <xf numFmtId="0" fontId="1" fillId="0" borderId="0"/>
    <xf numFmtId="0" fontId="25" fillId="0" borderId="0"/>
    <xf numFmtId="0" fontId="1" fillId="0" borderId="0"/>
    <xf numFmtId="0" fontId="6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26" fillId="0" borderId="0"/>
    <xf numFmtId="0" fontId="6" fillId="0" borderId="0"/>
    <xf numFmtId="0" fontId="6" fillId="0" borderId="0"/>
    <xf numFmtId="0" fontId="25" fillId="0" borderId="0"/>
    <xf numFmtId="0" fontId="6" fillId="0" borderId="0"/>
    <xf numFmtId="0" fontId="6" fillId="0" borderId="0"/>
    <xf numFmtId="0" fontId="6" fillId="0" borderId="0"/>
    <xf numFmtId="0" fontId="1" fillId="0" borderId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</cellStyleXfs>
  <cellXfs count="118">
    <xf numFmtId="0" fontId="0" fillId="0" borderId="0" xfId="0"/>
    <xf numFmtId="0" fontId="3" fillId="0" borderId="0" xfId="0" applyFont="1" applyFill="1"/>
    <xf numFmtId="166" fontId="13" fillId="0" borderId="4" xfId="4" applyNumberFormat="1" applyFont="1" applyFill="1" applyBorder="1"/>
    <xf numFmtId="166" fontId="14" fillId="0" borderId="4" xfId="4" applyNumberFormat="1" applyFont="1" applyFill="1" applyBorder="1" applyAlignment="1">
      <alignment horizontal="center" vertical="center" wrapText="1"/>
    </xf>
    <xf numFmtId="166" fontId="13" fillId="0" borderId="4" xfId="4" applyNumberFormat="1" applyFont="1" applyFill="1" applyBorder="1" applyAlignment="1">
      <alignment horizontal="center" vertical="center"/>
    </xf>
    <xf numFmtId="166" fontId="13" fillId="4" borderId="4" xfId="4" applyNumberFormat="1" applyFont="1" applyFill="1" applyBorder="1" applyAlignment="1">
      <alignment horizontal="center" wrapText="1"/>
    </xf>
    <xf numFmtId="166" fontId="13" fillId="3" borderId="4" xfId="4" applyNumberFormat="1" applyFont="1" applyFill="1" applyBorder="1" applyAlignment="1">
      <alignment horizontal="center" wrapText="1"/>
    </xf>
    <xf numFmtId="166" fontId="14" fillId="0" borderId="4" xfId="4" applyNumberFormat="1" applyFont="1" applyFill="1" applyBorder="1" applyAlignment="1">
      <alignment vertical="center"/>
    </xf>
    <xf numFmtId="166" fontId="13" fillId="4" borderId="4" xfId="4" applyNumberFormat="1" applyFont="1" applyFill="1" applyBorder="1"/>
    <xf numFmtId="166" fontId="13" fillId="3" borderId="4" xfId="4" applyNumberFormat="1" applyFont="1" applyFill="1" applyBorder="1"/>
    <xf numFmtId="166" fontId="13" fillId="0" borderId="0" xfId="4" applyNumberFormat="1" applyFont="1"/>
    <xf numFmtId="166" fontId="15" fillId="0" borderId="4" xfId="4" applyNumberFormat="1" applyFont="1" applyFill="1" applyBorder="1" applyAlignment="1">
      <alignment horizontal="left" vertical="center" indent="2"/>
    </xf>
    <xf numFmtId="166" fontId="16" fillId="0" borderId="4" xfId="4" applyNumberFormat="1" applyFont="1" applyFill="1" applyBorder="1" applyAlignment="1">
      <alignment horizontal="left" vertical="center" indent="2"/>
    </xf>
    <xf numFmtId="166" fontId="16" fillId="0" borderId="4" xfId="4" applyNumberFormat="1" applyFont="1" applyFill="1" applyBorder="1" applyAlignment="1">
      <alignment horizontal="right" vertical="center"/>
    </xf>
    <xf numFmtId="166" fontId="14" fillId="0" borderId="4" xfId="4" applyNumberFormat="1" applyFont="1" applyFill="1" applyBorder="1" applyAlignment="1">
      <alignment horizontal="left" vertical="center" indent="2"/>
    </xf>
    <xf numFmtId="166" fontId="14" fillId="0" borderId="4" xfId="4" applyNumberFormat="1" applyFont="1" applyFill="1" applyBorder="1" applyAlignment="1">
      <alignment horizontal="right" vertical="center"/>
    </xf>
    <xf numFmtId="166" fontId="13" fillId="2" borderId="4" xfId="4" applyNumberFormat="1" applyFont="1" applyFill="1" applyBorder="1" applyAlignment="1">
      <alignment horizontal="center" vertical="center" wrapText="1"/>
    </xf>
    <xf numFmtId="166" fontId="13" fillId="2" borderId="4" xfId="4" applyNumberFormat="1" applyFont="1" applyFill="1" applyBorder="1"/>
    <xf numFmtId="166" fontId="13" fillId="0" borderId="0" xfId="4" applyNumberFormat="1" applyFont="1" applyFill="1"/>
    <xf numFmtId="166" fontId="13" fillId="0" borderId="4" xfId="4" applyNumberFormat="1" applyFont="1" applyFill="1" applyBorder="1" applyAlignment="1"/>
    <xf numFmtId="166" fontId="14" fillId="4" borderId="4" xfId="4" applyNumberFormat="1" applyFont="1" applyFill="1" applyBorder="1" applyAlignment="1">
      <alignment horizontal="right" vertical="center"/>
    </xf>
    <xf numFmtId="166" fontId="13" fillId="0" borderId="4" xfId="4" applyNumberFormat="1" applyFont="1" applyBorder="1" applyAlignment="1">
      <alignment horizontal="right" vertical="center" wrapText="1" indent="4"/>
    </xf>
    <xf numFmtId="166" fontId="14" fillId="0" borderId="4" xfId="4" applyNumberFormat="1" applyFont="1" applyFill="1" applyBorder="1" applyAlignment="1">
      <alignment horizontal="justify" vertical="center" wrapText="1"/>
    </xf>
    <xf numFmtId="166" fontId="17" fillId="5" borderId="4" xfId="4" applyNumberFormat="1" applyFont="1" applyFill="1" applyBorder="1" applyAlignment="1">
      <alignment horizontal="right" vertical="center"/>
    </xf>
    <xf numFmtId="166" fontId="13" fillId="0" borderId="4" xfId="4" applyNumberFormat="1" applyFont="1" applyFill="1" applyBorder="1" applyAlignment="1">
      <alignment vertical="center"/>
    </xf>
    <xf numFmtId="166" fontId="13" fillId="4" borderId="4" xfId="4" applyNumberFormat="1" applyFont="1" applyFill="1" applyBorder="1" applyAlignment="1">
      <alignment wrapText="1"/>
    </xf>
    <xf numFmtId="166" fontId="15" fillId="0" borderId="4" xfId="4" applyNumberFormat="1" applyFont="1" applyFill="1" applyBorder="1" applyAlignment="1">
      <alignment vertical="center"/>
    </xf>
    <xf numFmtId="166" fontId="16" fillId="0" borderId="4" xfId="4" applyNumberFormat="1" applyFont="1" applyFill="1" applyBorder="1" applyAlignment="1">
      <alignment horizontal="center" vertical="center"/>
    </xf>
    <xf numFmtId="166" fontId="16" fillId="0" borderId="4" xfId="4" applyNumberFormat="1" applyFont="1" applyFill="1" applyBorder="1" applyAlignment="1">
      <alignment horizontal="left" vertical="center" indent="4"/>
    </xf>
    <xf numFmtId="166" fontId="16" fillId="0" borderId="4" xfId="4" applyNumberFormat="1" applyFont="1" applyFill="1" applyBorder="1" applyAlignment="1">
      <alignment vertical="center"/>
    </xf>
    <xf numFmtId="166" fontId="13" fillId="0" borderId="4" xfId="4" applyNumberFormat="1" applyFont="1" applyFill="1" applyBorder="1" applyAlignment="1">
      <alignment horizontal="center"/>
    </xf>
    <xf numFmtId="166" fontId="18" fillId="0" borderId="4" xfId="4" applyNumberFormat="1" applyFont="1" applyFill="1" applyBorder="1" applyAlignment="1">
      <alignment horizontal="left" vertical="center" indent="4"/>
    </xf>
    <xf numFmtId="0" fontId="12" fillId="6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left" vertical="center" wrapText="1" indent="4"/>
    </xf>
    <xf numFmtId="0" fontId="3" fillId="0" borderId="0" xfId="0" applyFont="1" applyAlignment="1">
      <alignment horizontal="right" vertical="center" wrapText="1" indent="4"/>
    </xf>
    <xf numFmtId="3" fontId="3" fillId="0" borderId="0" xfId="0" applyNumberFormat="1" applyFont="1" applyAlignment="1">
      <alignment horizontal="right" vertical="center" wrapText="1" indent="4"/>
    </xf>
    <xf numFmtId="3" fontId="7" fillId="6" borderId="0" xfId="0" applyNumberFormat="1" applyFont="1" applyFill="1" applyAlignment="1">
      <alignment horizontal="right" vertical="center" wrapText="1" indent="4"/>
    </xf>
    <xf numFmtId="0" fontId="8" fillId="0" borderId="0" xfId="0" applyFont="1" applyAlignment="1">
      <alignment vertical="center"/>
    </xf>
    <xf numFmtId="0" fontId="20" fillId="6" borderId="0" xfId="0" applyFont="1" applyFill="1" applyAlignment="1">
      <alignment horizontal="center" vertical="center" wrapText="1"/>
    </xf>
    <xf numFmtId="0" fontId="21" fillId="0" borderId="0" xfId="0" applyFont="1" applyAlignment="1">
      <alignment horizontal="left" vertical="center" wrapText="1" indent="4"/>
    </xf>
    <xf numFmtId="0" fontId="21" fillId="0" borderId="0" xfId="0" applyFont="1" applyAlignment="1">
      <alignment horizontal="right" vertical="center" wrapText="1" indent="4"/>
    </xf>
    <xf numFmtId="0" fontId="21" fillId="0" borderId="0" xfId="0" applyFont="1" applyAlignment="1">
      <alignment horizontal="right" vertical="center" wrapText="1"/>
    </xf>
    <xf numFmtId="3" fontId="21" fillId="0" borderId="0" xfId="0" applyNumberFormat="1" applyFont="1" applyAlignment="1">
      <alignment horizontal="right" vertical="center" wrapText="1" indent="4"/>
    </xf>
    <xf numFmtId="3" fontId="21" fillId="0" borderId="0" xfId="0" applyNumberFormat="1" applyFont="1" applyAlignment="1">
      <alignment horizontal="right" vertical="center" wrapText="1"/>
    </xf>
    <xf numFmtId="0" fontId="20" fillId="6" borderId="0" xfId="0" applyFont="1" applyFill="1" applyAlignment="1">
      <alignment horizontal="left" vertical="center" wrapText="1" indent="4"/>
    </xf>
    <xf numFmtId="0" fontId="20" fillId="6" borderId="0" xfId="0" applyFont="1" applyFill="1" applyAlignment="1">
      <alignment vertical="center" wrapText="1"/>
    </xf>
    <xf numFmtId="0" fontId="19" fillId="0" borderId="0" xfId="0" applyFont="1" applyAlignment="1">
      <alignment vertical="center"/>
    </xf>
    <xf numFmtId="0" fontId="19" fillId="0" borderId="0" xfId="0" applyFont="1"/>
    <xf numFmtId="0" fontId="21" fillId="0" borderId="0" xfId="0" applyFont="1" applyAlignment="1">
      <alignment vertical="center" wrapText="1"/>
    </xf>
    <xf numFmtId="3" fontId="21" fillId="0" borderId="0" xfId="0" applyNumberFormat="1" applyFont="1" applyAlignment="1">
      <alignment vertical="top" wrapText="1"/>
    </xf>
    <xf numFmtId="3" fontId="20" fillId="6" borderId="0" xfId="0" applyNumberFormat="1" applyFont="1" applyFill="1" applyAlignment="1">
      <alignment vertical="top" wrapText="1"/>
    </xf>
    <xf numFmtId="0" fontId="21" fillId="0" borderId="0" xfId="0" applyFont="1" applyAlignment="1">
      <alignment vertical="top" wrapText="1"/>
    </xf>
    <xf numFmtId="0" fontId="19" fillId="0" borderId="0" xfId="0" applyFont="1" applyAlignment="1">
      <alignment vertical="top"/>
    </xf>
    <xf numFmtId="0" fontId="12" fillId="6" borderId="7" xfId="0" applyFont="1" applyFill="1" applyBorder="1" applyAlignment="1">
      <alignment horizontal="center" vertical="center" wrapText="1"/>
    </xf>
    <xf numFmtId="0" fontId="12" fillId="6" borderId="8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center" wrapText="1" indent="4"/>
    </xf>
    <xf numFmtId="0" fontId="20" fillId="6" borderId="7" xfId="0" applyFont="1" applyFill="1" applyBorder="1" applyAlignment="1">
      <alignment horizontal="center" vertical="center" wrapText="1"/>
    </xf>
    <xf numFmtId="0" fontId="20" fillId="6" borderId="8" xfId="0" applyFont="1" applyFill="1" applyBorder="1" applyAlignment="1">
      <alignment horizontal="center" vertical="center" wrapText="1"/>
    </xf>
    <xf numFmtId="0" fontId="21" fillId="0" borderId="3" xfId="0" applyFont="1" applyBorder="1" applyAlignment="1">
      <alignment horizontal="left" vertical="center" wrapText="1" indent="4"/>
    </xf>
    <xf numFmtId="3" fontId="21" fillId="0" borderId="8" xfId="0" applyNumberFormat="1" applyFont="1" applyBorder="1" applyAlignment="1">
      <alignment horizontal="right" vertical="center" wrapText="1" indent="4"/>
    </xf>
    <xf numFmtId="3" fontId="21" fillId="0" borderId="8" xfId="0" applyNumberFormat="1" applyFont="1" applyBorder="1" applyAlignment="1">
      <alignment horizontal="right" vertical="center" wrapText="1"/>
    </xf>
    <xf numFmtId="0" fontId="20" fillId="6" borderId="3" xfId="0" applyFont="1" applyFill="1" applyBorder="1" applyAlignment="1">
      <alignment vertical="center" wrapText="1"/>
    </xf>
    <xf numFmtId="3" fontId="20" fillId="6" borderId="8" xfId="0" applyNumberFormat="1" applyFont="1" applyFill="1" applyBorder="1" applyAlignment="1">
      <alignment horizontal="right" vertical="center" wrapText="1" indent="4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2" fillId="6" borderId="0" xfId="0" applyFont="1" applyFill="1" applyAlignment="1">
      <alignment horizontal="left" vertical="center" wrapText="1" indent="4"/>
    </xf>
    <xf numFmtId="0" fontId="13" fillId="0" borderId="8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center" wrapText="1" indent="5"/>
    </xf>
    <xf numFmtId="0" fontId="13" fillId="0" borderId="8" xfId="0" applyFont="1" applyBorder="1" applyAlignment="1">
      <alignment horizontal="right" vertical="center" wrapText="1" indent="4"/>
    </xf>
    <xf numFmtId="0" fontId="7" fillId="6" borderId="3" xfId="0" applyFont="1" applyFill="1" applyBorder="1" applyAlignment="1">
      <alignment horizontal="left" vertical="center" wrapText="1" indent="4"/>
    </xf>
    <xf numFmtId="3" fontId="12" fillId="6" borderId="8" xfId="0" applyNumberFormat="1" applyFont="1" applyFill="1" applyBorder="1" applyAlignment="1">
      <alignment horizontal="right" vertical="center" wrapText="1" indent="4"/>
    </xf>
    <xf numFmtId="0" fontId="12" fillId="6" borderId="8" xfId="0" applyFont="1" applyFill="1" applyBorder="1" applyAlignment="1">
      <alignment horizontal="right" vertical="center" wrapText="1" indent="4"/>
    </xf>
    <xf numFmtId="0" fontId="3" fillId="0" borderId="3" xfId="0" applyFont="1" applyBorder="1" applyAlignment="1">
      <alignment horizontal="left" vertical="center" wrapText="1" indent="1"/>
    </xf>
    <xf numFmtId="3" fontId="13" fillId="0" borderId="8" xfId="0" applyNumberFormat="1" applyFont="1" applyBorder="1" applyAlignment="1">
      <alignment horizontal="right" vertical="center" wrapText="1" indent="4"/>
    </xf>
    <xf numFmtId="3" fontId="13" fillId="0" borderId="8" xfId="0" applyNumberFormat="1" applyFont="1" applyBorder="1" applyAlignment="1">
      <alignment horizontal="right" vertical="center" wrapText="1"/>
    </xf>
    <xf numFmtId="0" fontId="22" fillId="6" borderId="0" xfId="0" applyFont="1" applyFill="1" applyAlignment="1">
      <alignment horizontal="center" vertical="center" wrapText="1"/>
    </xf>
    <xf numFmtId="0" fontId="20" fillId="6" borderId="9" xfId="0" applyFont="1" applyFill="1" applyBorder="1" applyAlignment="1">
      <alignment horizontal="justify" vertical="center" wrapText="1"/>
    </xf>
    <xf numFmtId="3" fontId="20" fillId="6" borderId="9" xfId="0" applyNumberFormat="1" applyFont="1" applyFill="1" applyBorder="1" applyAlignment="1">
      <alignment horizontal="right" vertical="center" wrapText="1" indent="4"/>
    </xf>
    <xf numFmtId="0" fontId="24" fillId="0" borderId="0" xfId="0" applyFont="1"/>
    <xf numFmtId="165" fontId="2" fillId="0" borderId="0" xfId="4" applyFont="1" applyFill="1" applyBorder="1"/>
    <xf numFmtId="0" fontId="2" fillId="0" borderId="0" xfId="0" applyFont="1" applyFill="1" applyBorder="1"/>
    <xf numFmtId="0" fontId="4" fillId="0" borderId="0" xfId="0" applyFont="1" applyFill="1" applyBorder="1"/>
    <xf numFmtId="0" fontId="2" fillId="0" borderId="0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165" fontId="4" fillId="0" borderId="0" xfId="4" applyFont="1" applyFill="1" applyBorder="1"/>
    <xf numFmtId="0" fontId="4" fillId="0" borderId="0" xfId="0" applyFont="1" applyFill="1" applyBorder="1" applyAlignment="1">
      <alignment wrapText="1"/>
    </xf>
    <xf numFmtId="165" fontId="4" fillId="0" borderId="0" xfId="0" applyNumberFormat="1" applyFont="1" applyFill="1" applyBorder="1"/>
    <xf numFmtId="165" fontId="2" fillId="0" borderId="2" xfId="4" applyNumberFormat="1" applyFont="1" applyFill="1" applyBorder="1" applyAlignment="1">
      <alignment horizontal="right"/>
    </xf>
    <xf numFmtId="165" fontId="4" fillId="0" borderId="2" xfId="4" applyNumberFormat="1" applyFont="1" applyFill="1" applyBorder="1" applyAlignment="1">
      <alignment horizontal="right"/>
    </xf>
    <xf numFmtId="165" fontId="4" fillId="0" borderId="0" xfId="4" applyNumberFormat="1" applyFont="1" applyFill="1" applyBorder="1" applyAlignment="1">
      <alignment horizontal="right"/>
    </xf>
    <xf numFmtId="165" fontId="4" fillId="0" borderId="1" xfId="4" applyNumberFormat="1" applyFont="1" applyFill="1" applyBorder="1" applyAlignment="1">
      <alignment horizontal="right"/>
    </xf>
    <xf numFmtId="165" fontId="4" fillId="0" borderId="0" xfId="0" applyNumberFormat="1" applyFont="1" applyFill="1" applyBorder="1" applyAlignment="1">
      <alignment horizontal="right"/>
    </xf>
    <xf numFmtId="165" fontId="2" fillId="0" borderId="0" xfId="4" applyFont="1" applyFill="1" applyBorder="1" applyAlignment="1">
      <alignment horizontal="left" wrapText="1"/>
    </xf>
    <xf numFmtId="0" fontId="4" fillId="0" borderId="0" xfId="0" applyFont="1" applyFill="1" applyBorder="1" applyAlignment="1">
      <alignment horizontal="left"/>
    </xf>
    <xf numFmtId="165" fontId="2" fillId="0" borderId="0" xfId="4" applyFont="1" applyFill="1" applyBorder="1" applyAlignment="1">
      <alignment horizontal="center"/>
    </xf>
    <xf numFmtId="165" fontId="2" fillId="0" borderId="0" xfId="4" applyFont="1" applyFill="1" applyBorder="1" applyAlignment="1">
      <alignment horizontal="center" wrapText="1"/>
    </xf>
    <xf numFmtId="165" fontId="4" fillId="0" borderId="0" xfId="4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2" fillId="6" borderId="0" xfId="0" applyFont="1" applyFill="1" applyAlignment="1">
      <alignment horizontal="center" vertical="center" wrapText="1"/>
    </xf>
    <xf numFmtId="0" fontId="12" fillId="6" borderId="12" xfId="0" applyFont="1" applyFill="1" applyBorder="1" applyAlignment="1">
      <alignment vertical="center" wrapText="1"/>
    </xf>
    <xf numFmtId="0" fontId="12" fillId="6" borderId="0" xfId="0" applyFont="1" applyFill="1" applyAlignment="1">
      <alignment vertical="center" wrapText="1"/>
    </xf>
    <xf numFmtId="0" fontId="22" fillId="6" borderId="12" xfId="0" applyFont="1" applyFill="1" applyBorder="1" applyAlignment="1">
      <alignment horizontal="right" vertical="center" wrapText="1" indent="4"/>
    </xf>
    <xf numFmtId="0" fontId="22" fillId="6" borderId="0" xfId="0" applyFont="1" applyFill="1" applyAlignment="1">
      <alignment horizontal="right" vertical="center" wrapText="1" indent="4"/>
    </xf>
    <xf numFmtId="0" fontId="12" fillId="6" borderId="5" xfId="0" applyFont="1" applyFill="1" applyBorder="1" applyAlignment="1">
      <alignment horizontal="center" vertical="center" wrapText="1"/>
    </xf>
    <xf numFmtId="0" fontId="12" fillId="6" borderId="3" xfId="0" applyFont="1" applyFill="1" applyBorder="1" applyAlignment="1">
      <alignment horizontal="center" vertical="center" wrapText="1"/>
    </xf>
    <xf numFmtId="0" fontId="7" fillId="0" borderId="10" xfId="0" applyFont="1" applyBorder="1" applyAlignment="1">
      <alignment horizontal="left" vertical="center" wrapText="1" indent="4"/>
    </xf>
    <xf numFmtId="0" fontId="7" fillId="0" borderId="11" xfId="0" applyFont="1" applyBorder="1" applyAlignment="1">
      <alignment horizontal="left" vertical="center" wrapText="1" indent="4"/>
    </xf>
    <xf numFmtId="0" fontId="7" fillId="0" borderId="6" xfId="0" applyFont="1" applyBorder="1" applyAlignment="1">
      <alignment horizontal="left" vertical="center" wrapText="1" indent="4"/>
    </xf>
    <xf numFmtId="0" fontId="7" fillId="6" borderId="0" xfId="0" applyFont="1" applyFill="1" applyAlignment="1">
      <alignment horizontal="left" vertical="center" wrapText="1" indent="4"/>
    </xf>
    <xf numFmtId="0" fontId="20" fillId="6" borderId="0" xfId="0" applyFont="1" applyFill="1" applyAlignment="1">
      <alignment horizontal="center" vertical="center" wrapText="1"/>
    </xf>
    <xf numFmtId="0" fontId="21" fillId="0" borderId="0" xfId="0" applyFont="1" applyAlignment="1">
      <alignment horizontal="left" vertical="center" wrapText="1" indent="2"/>
    </xf>
    <xf numFmtId="3" fontId="21" fillId="0" borderId="0" xfId="0" applyNumberFormat="1" applyFont="1" applyAlignment="1">
      <alignment vertical="top" wrapText="1"/>
    </xf>
    <xf numFmtId="0" fontId="20" fillId="6" borderId="5" xfId="0" applyFont="1" applyFill="1" applyBorder="1" applyAlignment="1">
      <alignment horizontal="center" vertical="center" wrapText="1"/>
    </xf>
    <xf numFmtId="0" fontId="20" fillId="6" borderId="3" xfId="0" applyFont="1" applyFill="1" applyBorder="1" applyAlignment="1">
      <alignment horizontal="center" vertical="center" wrapText="1"/>
    </xf>
    <xf numFmtId="0" fontId="20" fillId="6" borderId="10" xfId="0" applyFont="1" applyFill="1" applyBorder="1" applyAlignment="1">
      <alignment horizontal="left" vertical="center" wrapText="1" indent="4"/>
    </xf>
    <xf numFmtId="0" fontId="20" fillId="6" borderId="11" xfId="0" applyFont="1" applyFill="1" applyBorder="1" applyAlignment="1">
      <alignment horizontal="left" vertical="center" wrapText="1" indent="4"/>
    </xf>
    <xf numFmtId="0" fontId="20" fillId="6" borderId="6" xfId="0" applyFont="1" applyFill="1" applyBorder="1" applyAlignment="1">
      <alignment horizontal="left" vertical="center" wrapText="1" indent="4"/>
    </xf>
    <xf numFmtId="0" fontId="7" fillId="6" borderId="0" xfId="0" applyFont="1" applyFill="1" applyAlignment="1">
      <alignment horizontal="center" vertical="center" wrapText="1"/>
    </xf>
  </cellXfs>
  <cellStyles count="95">
    <cellStyle name="Comma" xfId="4" builtinId="3"/>
    <cellStyle name="Comma 10" xfId="10" xr:uid="{00000000-0005-0000-0000-000001000000}"/>
    <cellStyle name="Comma 11" xfId="11" xr:uid="{00000000-0005-0000-0000-000002000000}"/>
    <cellStyle name="Comma 12" xfId="12" xr:uid="{00000000-0005-0000-0000-000003000000}"/>
    <cellStyle name="Comma 13" xfId="1" xr:uid="{00000000-0005-0000-0000-000004000000}"/>
    <cellStyle name="Comma 2" xfId="5" xr:uid="{00000000-0005-0000-0000-000005000000}"/>
    <cellStyle name="Comma 2 10" xfId="14" xr:uid="{00000000-0005-0000-0000-000006000000}"/>
    <cellStyle name="Comma 2 11" xfId="15" xr:uid="{00000000-0005-0000-0000-000007000000}"/>
    <cellStyle name="Comma 2 12" xfId="16" xr:uid="{00000000-0005-0000-0000-000008000000}"/>
    <cellStyle name="Comma 2 13" xfId="13" xr:uid="{00000000-0005-0000-0000-000009000000}"/>
    <cellStyle name="Comma 2 2" xfId="17" xr:uid="{00000000-0005-0000-0000-00000A000000}"/>
    <cellStyle name="Comma 2 2 2" xfId="18" xr:uid="{00000000-0005-0000-0000-00000B000000}"/>
    <cellStyle name="Comma 2 2 2 2" xfId="19" xr:uid="{00000000-0005-0000-0000-00000C000000}"/>
    <cellStyle name="Comma 2 2 2 3" xfId="20" xr:uid="{00000000-0005-0000-0000-00000D000000}"/>
    <cellStyle name="Comma 2 2 3" xfId="21" xr:uid="{00000000-0005-0000-0000-00000E000000}"/>
    <cellStyle name="Comma 2 2 4" xfId="22" xr:uid="{00000000-0005-0000-0000-00000F000000}"/>
    <cellStyle name="Comma 2 2 4 2" xfId="23" xr:uid="{00000000-0005-0000-0000-000010000000}"/>
    <cellStyle name="Comma 2 3" xfId="24" xr:uid="{00000000-0005-0000-0000-000011000000}"/>
    <cellStyle name="Comma 2 3 2" xfId="25" xr:uid="{00000000-0005-0000-0000-000012000000}"/>
    <cellStyle name="Comma 2 3 3" xfId="26" xr:uid="{00000000-0005-0000-0000-000013000000}"/>
    <cellStyle name="Comma 2 4" xfId="27" xr:uid="{00000000-0005-0000-0000-000014000000}"/>
    <cellStyle name="Comma 2 5" xfId="28" xr:uid="{00000000-0005-0000-0000-000015000000}"/>
    <cellStyle name="Comma 2 6" xfId="29" xr:uid="{00000000-0005-0000-0000-000016000000}"/>
    <cellStyle name="Comma 2 7" xfId="30" xr:uid="{00000000-0005-0000-0000-000017000000}"/>
    <cellStyle name="Comma 2 8" xfId="31" xr:uid="{00000000-0005-0000-0000-000018000000}"/>
    <cellStyle name="Comma 2 9" xfId="32" xr:uid="{00000000-0005-0000-0000-000019000000}"/>
    <cellStyle name="Comma 3" xfId="6" xr:uid="{00000000-0005-0000-0000-00001A000000}"/>
    <cellStyle name="Comma 3 2" xfId="34" xr:uid="{00000000-0005-0000-0000-00001B000000}"/>
    <cellStyle name="Comma 3 3" xfId="35" xr:uid="{00000000-0005-0000-0000-00001C000000}"/>
    <cellStyle name="Comma 3 3 2" xfId="36" xr:uid="{00000000-0005-0000-0000-00001D000000}"/>
    <cellStyle name="Comma 3 4" xfId="33" xr:uid="{00000000-0005-0000-0000-00001E000000}"/>
    <cellStyle name="Comma 4" xfId="7" xr:uid="{00000000-0005-0000-0000-00001F000000}"/>
    <cellStyle name="Comma 4 2" xfId="38" xr:uid="{00000000-0005-0000-0000-000020000000}"/>
    <cellStyle name="Comma 4 3" xfId="39" xr:uid="{00000000-0005-0000-0000-000021000000}"/>
    <cellStyle name="Comma 4 4" xfId="37" xr:uid="{00000000-0005-0000-0000-000022000000}"/>
    <cellStyle name="Comma 5" xfId="40" xr:uid="{00000000-0005-0000-0000-000023000000}"/>
    <cellStyle name="Comma 5 2" xfId="41" xr:uid="{00000000-0005-0000-0000-000024000000}"/>
    <cellStyle name="Comma 5 2 2" xfId="42" xr:uid="{00000000-0005-0000-0000-000025000000}"/>
    <cellStyle name="Comma 6" xfId="43" xr:uid="{00000000-0005-0000-0000-000026000000}"/>
    <cellStyle name="Comma 7" xfId="44" xr:uid="{00000000-0005-0000-0000-000027000000}"/>
    <cellStyle name="Comma 8" xfId="45" xr:uid="{00000000-0005-0000-0000-000028000000}"/>
    <cellStyle name="Comma 8 2" xfId="46" xr:uid="{00000000-0005-0000-0000-000029000000}"/>
    <cellStyle name="Comma 8 2 3 2 2" xfId="47" xr:uid="{00000000-0005-0000-0000-00002A000000}"/>
    <cellStyle name="Comma 8 3" xfId="48" xr:uid="{00000000-0005-0000-0000-00002B000000}"/>
    <cellStyle name="Comma 8 4" xfId="49" xr:uid="{00000000-0005-0000-0000-00002C000000}"/>
    <cellStyle name="Comma 8 5" xfId="50" xr:uid="{00000000-0005-0000-0000-00002D000000}"/>
    <cellStyle name="Comma 8 6" xfId="51" xr:uid="{00000000-0005-0000-0000-00002E000000}"/>
    <cellStyle name="Normal" xfId="0" builtinId="0"/>
    <cellStyle name="Normal 2" xfId="2" xr:uid="{00000000-0005-0000-0000-000030000000}"/>
    <cellStyle name="Normal 2 10" xfId="53" xr:uid="{00000000-0005-0000-0000-000031000000}"/>
    <cellStyle name="Normal 2 11" xfId="52" xr:uid="{00000000-0005-0000-0000-000032000000}"/>
    <cellStyle name="Normal 2 2" xfId="8" xr:uid="{00000000-0005-0000-0000-000033000000}"/>
    <cellStyle name="Normal 2 2 2" xfId="55" xr:uid="{00000000-0005-0000-0000-000034000000}"/>
    <cellStyle name="Normal 2 2 3" xfId="56" xr:uid="{00000000-0005-0000-0000-000035000000}"/>
    <cellStyle name="Normal 2 2 4" xfId="57" xr:uid="{00000000-0005-0000-0000-000036000000}"/>
    <cellStyle name="Normal 2 2 5" xfId="54" xr:uid="{00000000-0005-0000-0000-000037000000}"/>
    <cellStyle name="Normal 2 3" xfId="58" xr:uid="{00000000-0005-0000-0000-000038000000}"/>
    <cellStyle name="Normal 2 4" xfId="59" xr:uid="{00000000-0005-0000-0000-000039000000}"/>
    <cellStyle name="Normal 2 5" xfId="60" xr:uid="{00000000-0005-0000-0000-00003A000000}"/>
    <cellStyle name="Normal 2 6" xfId="61" xr:uid="{00000000-0005-0000-0000-00003B000000}"/>
    <cellStyle name="Normal 2 7" xfId="62" xr:uid="{00000000-0005-0000-0000-00003C000000}"/>
    <cellStyle name="Normal 2 8" xfId="63" xr:uid="{00000000-0005-0000-0000-00003D000000}"/>
    <cellStyle name="Normal 2 9" xfId="64" xr:uid="{00000000-0005-0000-0000-00003E000000}"/>
    <cellStyle name="Normal 3" xfId="9" xr:uid="{00000000-0005-0000-0000-00003F000000}"/>
    <cellStyle name="Normal 3 2" xfId="66" xr:uid="{00000000-0005-0000-0000-000040000000}"/>
    <cellStyle name="Normal 3 3" xfId="67" xr:uid="{00000000-0005-0000-0000-000041000000}"/>
    <cellStyle name="Normal 3 4" xfId="68" xr:uid="{00000000-0005-0000-0000-000042000000}"/>
    <cellStyle name="Normal 3 4 2" xfId="69" xr:uid="{00000000-0005-0000-0000-000043000000}"/>
    <cellStyle name="Normal 3 5" xfId="70" xr:uid="{00000000-0005-0000-0000-000044000000}"/>
    <cellStyle name="Normal 3 6" xfId="71" xr:uid="{00000000-0005-0000-0000-000045000000}"/>
    <cellStyle name="Normal 3 7" xfId="72" xr:uid="{00000000-0005-0000-0000-000046000000}"/>
    <cellStyle name="Normal 3 8" xfId="65" xr:uid="{00000000-0005-0000-0000-000047000000}"/>
    <cellStyle name="Normal 4" xfId="3" xr:uid="{00000000-0005-0000-0000-000048000000}"/>
    <cellStyle name="Normal 4 2" xfId="73" xr:uid="{00000000-0005-0000-0000-000049000000}"/>
    <cellStyle name="Normal 4 3" xfId="74" xr:uid="{00000000-0005-0000-0000-00004A000000}"/>
    <cellStyle name="Normal 5" xfId="75" xr:uid="{00000000-0005-0000-0000-00004B000000}"/>
    <cellStyle name="Normal 6" xfId="76" xr:uid="{00000000-0005-0000-0000-00004C000000}"/>
    <cellStyle name="Normal 7" xfId="77" xr:uid="{00000000-0005-0000-0000-00004D000000}"/>
    <cellStyle name="Normal 8" xfId="78" xr:uid="{00000000-0005-0000-0000-00004E000000}"/>
    <cellStyle name="Normal 9" xfId="79" xr:uid="{00000000-0005-0000-0000-00004F000000}"/>
    <cellStyle name="Percent 2 10" xfId="80" xr:uid="{00000000-0005-0000-0000-000050000000}"/>
    <cellStyle name="Percent 2 2" xfId="81" xr:uid="{00000000-0005-0000-0000-000051000000}"/>
    <cellStyle name="Percent 2 3" xfId="82" xr:uid="{00000000-0005-0000-0000-000052000000}"/>
    <cellStyle name="Percent 2 4" xfId="83" xr:uid="{00000000-0005-0000-0000-000053000000}"/>
    <cellStyle name="Percent 2 5" xfId="84" xr:uid="{00000000-0005-0000-0000-000054000000}"/>
    <cellStyle name="Percent 2 6" xfId="85" xr:uid="{00000000-0005-0000-0000-000055000000}"/>
    <cellStyle name="Percent 2 7" xfId="86" xr:uid="{00000000-0005-0000-0000-000056000000}"/>
    <cellStyle name="Percent 2 8" xfId="87" xr:uid="{00000000-0005-0000-0000-000057000000}"/>
    <cellStyle name="Percent 2 9" xfId="88" xr:uid="{00000000-0005-0000-0000-000058000000}"/>
    <cellStyle name="Percent 3" xfId="89" xr:uid="{00000000-0005-0000-0000-000059000000}"/>
    <cellStyle name="Percent 3 2" xfId="90" xr:uid="{00000000-0005-0000-0000-00005A000000}"/>
    <cellStyle name="Percent 3 3" xfId="91" xr:uid="{00000000-0005-0000-0000-00005B000000}"/>
    <cellStyle name="Percent 3 4" xfId="92" xr:uid="{00000000-0005-0000-0000-00005C000000}"/>
    <cellStyle name="Percent 3 5" xfId="93" xr:uid="{00000000-0005-0000-0000-00005D000000}"/>
    <cellStyle name="Percent 3 6" xfId="94" xr:uid="{00000000-0005-0000-0000-00005E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J92"/>
  <sheetViews>
    <sheetView tabSelected="1" topLeftCell="A64" zoomScaleNormal="100" zoomScaleSheetLayoutView="70" workbookViewId="0"/>
  </sheetViews>
  <sheetFormatPr defaultColWidth="0" defaultRowHeight="15.75" zeroHeight="1" x14ac:dyDescent="0.25"/>
  <cols>
    <col min="1" max="1" width="1.85546875" style="79" customWidth="1"/>
    <col min="2" max="2" width="1.85546875" style="80" customWidth="1"/>
    <col min="3" max="3" width="3.140625" style="81" customWidth="1"/>
    <col min="4" max="4" width="30.85546875" style="81" customWidth="1"/>
    <col min="5" max="5" width="19.28515625" style="81" customWidth="1"/>
    <col min="6" max="9" width="19.140625" style="81" bestFit="1" customWidth="1"/>
    <col min="10" max="10" width="18.85546875" style="81" customWidth="1"/>
    <col min="11" max="16384" width="9.140625" style="78" hidden="1"/>
  </cols>
  <sheetData>
    <row r="1" spans="1:10" x14ac:dyDescent="0.25"/>
    <row r="2" spans="1:10" x14ac:dyDescent="0.25">
      <c r="A2" s="94" t="s">
        <v>0</v>
      </c>
      <c r="B2" s="94"/>
      <c r="C2" s="94"/>
      <c r="D2" s="94"/>
      <c r="E2" s="94"/>
      <c r="F2" s="94"/>
      <c r="G2" s="94"/>
      <c r="H2" s="94"/>
      <c r="I2" s="94"/>
      <c r="J2" s="94"/>
    </row>
    <row r="3" spans="1:10" x14ac:dyDescent="0.25">
      <c r="A3" s="95" t="s">
        <v>163</v>
      </c>
      <c r="B3" s="94"/>
      <c r="C3" s="94"/>
      <c r="D3" s="94"/>
      <c r="E3" s="94"/>
      <c r="F3" s="94"/>
      <c r="G3" s="94"/>
      <c r="H3" s="94"/>
      <c r="I3" s="94"/>
      <c r="J3" s="94"/>
    </row>
    <row r="4" spans="1:10" x14ac:dyDescent="0.25">
      <c r="A4" s="96" t="s">
        <v>158</v>
      </c>
      <c r="B4" s="96"/>
      <c r="C4" s="96"/>
      <c r="D4" s="96"/>
      <c r="E4" s="96"/>
      <c r="F4" s="96"/>
      <c r="G4" s="96"/>
      <c r="H4" s="96"/>
      <c r="I4" s="96"/>
      <c r="J4" s="96"/>
    </row>
    <row r="5" spans="1:10" x14ac:dyDescent="0.25"/>
    <row r="6" spans="1:10" x14ac:dyDescent="0.25">
      <c r="F6" s="82"/>
      <c r="G6" s="82"/>
      <c r="H6" s="82" t="s">
        <v>44</v>
      </c>
      <c r="I6" s="82"/>
      <c r="J6" s="82" t="s">
        <v>44</v>
      </c>
    </row>
    <row r="7" spans="1:10" x14ac:dyDescent="0.25">
      <c r="F7" s="97" t="s">
        <v>45</v>
      </c>
      <c r="G7" s="97"/>
      <c r="H7" s="82" t="s">
        <v>46</v>
      </c>
      <c r="I7" s="82" t="s">
        <v>47</v>
      </c>
      <c r="J7" s="82" t="s">
        <v>48</v>
      </c>
    </row>
    <row r="8" spans="1:10" x14ac:dyDescent="0.25">
      <c r="F8" s="83" t="s">
        <v>49</v>
      </c>
      <c r="G8" s="83" t="s">
        <v>50</v>
      </c>
      <c r="H8" s="83" t="s">
        <v>48</v>
      </c>
      <c r="I8" s="83" t="s">
        <v>51</v>
      </c>
      <c r="J8" s="83" t="s">
        <v>52</v>
      </c>
    </row>
    <row r="9" spans="1:10" x14ac:dyDescent="0.25">
      <c r="A9" s="79" t="s">
        <v>53</v>
      </c>
    </row>
    <row r="10" spans="1:10" x14ac:dyDescent="0.25">
      <c r="B10" s="80" t="s">
        <v>54</v>
      </c>
    </row>
    <row r="11" spans="1:10" x14ac:dyDescent="0.25">
      <c r="C11" s="81" t="s">
        <v>55</v>
      </c>
      <c r="I11" s="84"/>
    </row>
    <row r="12" spans="1:10" x14ac:dyDescent="0.25">
      <c r="D12" s="81" t="s">
        <v>56</v>
      </c>
      <c r="F12" s="89">
        <v>1715490695</v>
      </c>
      <c r="G12" s="89">
        <v>1715490695</v>
      </c>
      <c r="H12" s="89">
        <v>0</v>
      </c>
      <c r="I12" s="89">
        <v>1528278666</v>
      </c>
      <c r="J12" s="89">
        <v>187212029</v>
      </c>
    </row>
    <row r="13" spans="1:10" x14ac:dyDescent="0.25">
      <c r="D13" s="81" t="s">
        <v>57</v>
      </c>
      <c r="F13" s="89">
        <v>1122640000</v>
      </c>
      <c r="G13" s="89">
        <v>1122640000</v>
      </c>
      <c r="H13" s="89">
        <v>0</v>
      </c>
      <c r="I13" s="89">
        <v>1212257900</v>
      </c>
      <c r="J13" s="89">
        <v>-89617900</v>
      </c>
    </row>
    <row r="14" spans="1:10" x14ac:dyDescent="0.25">
      <c r="D14" s="81" t="s">
        <v>58</v>
      </c>
      <c r="F14" s="89">
        <v>70440000</v>
      </c>
      <c r="G14" s="90">
        <v>70440000</v>
      </c>
      <c r="H14" s="89">
        <v>0</v>
      </c>
      <c r="I14" s="90">
        <v>138468871</v>
      </c>
      <c r="J14" s="89">
        <v>-68028871</v>
      </c>
    </row>
    <row r="15" spans="1:10" x14ac:dyDescent="0.25">
      <c r="C15" s="81" t="s">
        <v>59</v>
      </c>
      <c r="F15" s="88">
        <v>2908570695</v>
      </c>
      <c r="G15" s="88">
        <v>2908570695</v>
      </c>
      <c r="H15" s="88">
        <v>0</v>
      </c>
      <c r="I15" s="88">
        <v>2879005437</v>
      </c>
      <c r="J15" s="88">
        <v>29565258</v>
      </c>
    </row>
    <row r="16" spans="1:10" x14ac:dyDescent="0.25">
      <c r="C16" s="81" t="s">
        <v>60</v>
      </c>
      <c r="F16" s="89"/>
      <c r="G16" s="89"/>
      <c r="H16" s="89"/>
      <c r="I16" s="89"/>
      <c r="J16" s="89"/>
    </row>
    <row r="17" spans="2:10" x14ac:dyDescent="0.25">
      <c r="D17" s="81" t="s">
        <v>61</v>
      </c>
      <c r="F17" s="89">
        <v>537699250</v>
      </c>
      <c r="G17" s="89">
        <v>537699250</v>
      </c>
      <c r="H17" s="89">
        <v>0</v>
      </c>
      <c r="I17" s="89">
        <v>430399092</v>
      </c>
      <c r="J17" s="89">
        <v>107300158</v>
      </c>
    </row>
    <row r="18" spans="2:10" x14ac:dyDescent="0.25">
      <c r="D18" s="81" t="s">
        <v>62</v>
      </c>
      <c r="F18" s="89">
        <v>99363600</v>
      </c>
      <c r="G18" s="89">
        <v>99363600</v>
      </c>
      <c r="H18" s="89">
        <v>0</v>
      </c>
      <c r="I18" s="89">
        <v>112712824</v>
      </c>
      <c r="J18" s="89">
        <v>-13349224</v>
      </c>
    </row>
    <row r="19" spans="2:10" x14ac:dyDescent="0.25">
      <c r="D19" s="81" t="s">
        <v>63</v>
      </c>
      <c r="F19" s="90">
        <v>14625334</v>
      </c>
      <c r="G19" s="90">
        <v>14625334</v>
      </c>
      <c r="H19" s="89">
        <v>0</v>
      </c>
      <c r="I19" s="90">
        <v>61135598</v>
      </c>
      <c r="J19" s="89">
        <v>-46510264</v>
      </c>
    </row>
    <row r="20" spans="2:10" x14ac:dyDescent="0.25">
      <c r="C20" s="81" t="s">
        <v>64</v>
      </c>
      <c r="F20" s="88">
        <v>651688184</v>
      </c>
      <c r="G20" s="88">
        <v>651688184</v>
      </c>
      <c r="H20" s="88">
        <v>0</v>
      </c>
      <c r="I20" s="88">
        <v>604247514</v>
      </c>
      <c r="J20" s="88">
        <v>47440670</v>
      </c>
    </row>
    <row r="21" spans="2:10" x14ac:dyDescent="0.25">
      <c r="B21" s="80" t="s">
        <v>65</v>
      </c>
      <c r="F21" s="89"/>
      <c r="G21" s="89"/>
      <c r="H21" s="89"/>
      <c r="I21" s="89"/>
      <c r="J21" s="89"/>
    </row>
    <row r="22" spans="2:10" x14ac:dyDescent="0.25">
      <c r="C22" s="81" t="s">
        <v>66</v>
      </c>
      <c r="D22" s="85"/>
      <c r="F22" s="89">
        <v>1433496458</v>
      </c>
      <c r="G22" s="89">
        <v>1433496458</v>
      </c>
      <c r="H22" s="89">
        <v>0</v>
      </c>
      <c r="I22" s="89">
        <v>1426674991</v>
      </c>
      <c r="J22" s="89">
        <v>6821467</v>
      </c>
    </row>
    <row r="23" spans="2:10" x14ac:dyDescent="0.25">
      <c r="C23" s="81" t="s">
        <v>67</v>
      </c>
      <c r="F23" s="89">
        <v>6244663</v>
      </c>
      <c r="G23" s="89">
        <v>6244663</v>
      </c>
      <c r="H23" s="89">
        <v>0</v>
      </c>
      <c r="I23" s="89">
        <v>8136138</v>
      </c>
      <c r="J23" s="89">
        <v>-1891475</v>
      </c>
    </row>
    <row r="24" spans="2:10" x14ac:dyDescent="0.25">
      <c r="C24" s="81" t="s">
        <v>68</v>
      </c>
      <c r="F24" s="89"/>
      <c r="G24" s="89"/>
      <c r="H24" s="89"/>
      <c r="I24" s="89"/>
      <c r="J24" s="89">
        <v>0</v>
      </c>
    </row>
    <row r="25" spans="2:10" x14ac:dyDescent="0.25">
      <c r="D25" s="81" t="s">
        <v>69</v>
      </c>
      <c r="F25" s="89">
        <v>0</v>
      </c>
      <c r="G25" s="89">
        <v>0</v>
      </c>
      <c r="H25" s="89">
        <v>0</v>
      </c>
      <c r="I25" s="89">
        <v>0</v>
      </c>
      <c r="J25" s="89">
        <v>0</v>
      </c>
    </row>
    <row r="26" spans="2:10" x14ac:dyDescent="0.25">
      <c r="C26" s="93" t="s">
        <v>159</v>
      </c>
      <c r="D26" s="93"/>
      <c r="F26" s="89">
        <v>0</v>
      </c>
      <c r="G26" s="89">
        <v>118889583</v>
      </c>
      <c r="H26" s="89">
        <v>-118889583</v>
      </c>
      <c r="I26" s="89">
        <v>118889583</v>
      </c>
      <c r="J26" s="89">
        <v>0</v>
      </c>
    </row>
    <row r="27" spans="2:10" x14ac:dyDescent="0.25">
      <c r="B27" s="80" t="s">
        <v>70</v>
      </c>
      <c r="F27" s="89">
        <v>0</v>
      </c>
      <c r="G27" s="89">
        <v>200000000</v>
      </c>
      <c r="H27" s="89">
        <v>-200000000</v>
      </c>
      <c r="I27" s="89">
        <v>282500247</v>
      </c>
      <c r="J27" s="89">
        <v>-82500247</v>
      </c>
    </row>
    <row r="28" spans="2:10" x14ac:dyDescent="0.25">
      <c r="B28" s="80" t="s">
        <v>71</v>
      </c>
      <c r="F28" s="89"/>
      <c r="G28" s="89"/>
      <c r="H28" s="89"/>
      <c r="I28" s="91"/>
      <c r="J28" s="91"/>
    </row>
    <row r="29" spans="2:10" x14ac:dyDescent="0.25">
      <c r="B29" s="80" t="s">
        <v>72</v>
      </c>
      <c r="C29" s="81" t="s">
        <v>73</v>
      </c>
      <c r="F29" s="89">
        <v>0</v>
      </c>
      <c r="G29" s="89">
        <v>0</v>
      </c>
      <c r="H29" s="89">
        <v>0</v>
      </c>
      <c r="I29" s="89">
        <v>0</v>
      </c>
      <c r="J29" s="89">
        <v>0</v>
      </c>
    </row>
    <row r="30" spans="2:10" x14ac:dyDescent="0.25">
      <c r="C30" s="81" t="s">
        <v>74</v>
      </c>
      <c r="F30" s="89">
        <v>0</v>
      </c>
      <c r="G30" s="89">
        <v>43217707</v>
      </c>
      <c r="H30" s="89">
        <v>-43217707</v>
      </c>
      <c r="I30" s="89">
        <v>43217707</v>
      </c>
      <c r="J30" s="89">
        <v>0</v>
      </c>
    </row>
    <row r="31" spans="2:10" x14ac:dyDescent="0.25">
      <c r="B31" s="80" t="s">
        <v>75</v>
      </c>
      <c r="C31" s="80"/>
      <c r="D31" s="80"/>
      <c r="E31" s="80"/>
      <c r="F31" s="87">
        <v>5000000000</v>
      </c>
      <c r="G31" s="87">
        <v>5362107290</v>
      </c>
      <c r="H31" s="87">
        <v>-362107290</v>
      </c>
      <c r="I31" s="87">
        <v>5362671617</v>
      </c>
      <c r="J31" s="87">
        <v>-564327</v>
      </c>
    </row>
    <row r="32" spans="2:10" x14ac:dyDescent="0.25">
      <c r="F32" s="89"/>
      <c r="G32" s="89"/>
      <c r="H32" s="89"/>
      <c r="I32" s="89"/>
      <c r="J32" s="89"/>
    </row>
    <row r="33" spans="1:10" x14ac:dyDescent="0.25">
      <c r="A33" s="79" t="s">
        <v>76</v>
      </c>
      <c r="F33" s="89"/>
      <c r="G33" s="89"/>
      <c r="H33" s="89"/>
      <c r="I33" s="89"/>
      <c r="J33" s="89"/>
    </row>
    <row r="34" spans="1:10" x14ac:dyDescent="0.25">
      <c r="B34" s="80" t="s">
        <v>77</v>
      </c>
      <c r="F34" s="89"/>
      <c r="G34" s="89"/>
      <c r="H34" s="89"/>
      <c r="I34" s="89"/>
      <c r="J34" s="89"/>
    </row>
    <row r="35" spans="1:10" x14ac:dyDescent="0.25">
      <c r="C35" s="81" t="s">
        <v>32</v>
      </c>
      <c r="F35" s="89">
        <v>789846313</v>
      </c>
      <c r="G35" s="89">
        <v>875579754</v>
      </c>
      <c r="H35" s="89">
        <v>-85733441</v>
      </c>
      <c r="I35" s="89">
        <v>845674137</v>
      </c>
      <c r="J35" s="89">
        <v>29905617</v>
      </c>
    </row>
    <row r="36" spans="1:10" x14ac:dyDescent="0.25">
      <c r="C36" s="81" t="s">
        <v>33</v>
      </c>
      <c r="F36" s="89">
        <v>1718610428</v>
      </c>
      <c r="G36" s="89">
        <v>2077565798</v>
      </c>
      <c r="H36" s="89">
        <v>-358955370</v>
      </c>
      <c r="I36" s="89">
        <v>2025032037</v>
      </c>
      <c r="J36" s="89">
        <v>52533761</v>
      </c>
    </row>
    <row r="37" spans="1:10" x14ac:dyDescent="0.25">
      <c r="C37" s="81" t="s">
        <v>78</v>
      </c>
      <c r="F37" s="89">
        <v>112722500</v>
      </c>
      <c r="G37" s="89">
        <v>211062537</v>
      </c>
      <c r="H37" s="89">
        <v>-98340037</v>
      </c>
      <c r="I37" s="89">
        <v>174565967</v>
      </c>
      <c r="J37" s="89">
        <v>36496570</v>
      </c>
    </row>
    <row r="38" spans="1:10" x14ac:dyDescent="0.25">
      <c r="B38" s="80" t="s">
        <v>79</v>
      </c>
      <c r="F38" s="89"/>
      <c r="G38" s="89"/>
      <c r="H38" s="89"/>
      <c r="I38" s="89"/>
      <c r="J38" s="89"/>
    </row>
    <row r="39" spans="1:10" x14ac:dyDescent="0.25">
      <c r="C39" s="81" t="s">
        <v>32</v>
      </c>
      <c r="F39" s="89">
        <v>130129936</v>
      </c>
      <c r="G39" s="89">
        <v>104726187</v>
      </c>
      <c r="H39" s="89">
        <v>25403749</v>
      </c>
      <c r="I39" s="89">
        <v>96433235</v>
      </c>
      <c r="J39" s="89">
        <v>8292952</v>
      </c>
    </row>
    <row r="40" spans="1:10" x14ac:dyDescent="0.25">
      <c r="C40" s="81" t="s">
        <v>33</v>
      </c>
      <c r="F40" s="89">
        <v>90607086</v>
      </c>
      <c r="G40" s="89">
        <v>64926059</v>
      </c>
      <c r="H40" s="89">
        <v>25681027</v>
      </c>
      <c r="I40" s="89">
        <v>50228256</v>
      </c>
      <c r="J40" s="89">
        <v>14697803</v>
      </c>
    </row>
    <row r="41" spans="1:10" x14ac:dyDescent="0.25">
      <c r="C41" s="81" t="s">
        <v>78</v>
      </c>
      <c r="F41" s="89">
        <v>16994500</v>
      </c>
      <c r="G41" s="89">
        <v>27310907</v>
      </c>
      <c r="H41" s="89">
        <v>-10316407</v>
      </c>
      <c r="I41" s="89">
        <v>9347364</v>
      </c>
      <c r="J41" s="89">
        <v>17963543</v>
      </c>
    </row>
    <row r="42" spans="1:10" x14ac:dyDescent="0.25">
      <c r="B42" s="80" t="s">
        <v>80</v>
      </c>
      <c r="F42" s="89"/>
      <c r="G42" s="89"/>
      <c r="H42" s="89"/>
      <c r="I42" s="89"/>
      <c r="J42" s="89"/>
    </row>
    <row r="43" spans="1:10" x14ac:dyDescent="0.25">
      <c r="C43" s="81" t="s">
        <v>32</v>
      </c>
      <c r="F43" s="89">
        <v>355696202</v>
      </c>
      <c r="G43" s="89">
        <v>343144619</v>
      </c>
      <c r="H43" s="89">
        <v>12551583</v>
      </c>
      <c r="I43" s="89">
        <v>340076138</v>
      </c>
      <c r="J43" s="89">
        <v>3068481</v>
      </c>
    </row>
    <row r="44" spans="1:10" x14ac:dyDescent="0.25">
      <c r="C44" s="81" t="s">
        <v>33</v>
      </c>
      <c r="F44" s="89">
        <v>231393400</v>
      </c>
      <c r="G44" s="89">
        <v>215939372</v>
      </c>
      <c r="H44" s="89">
        <v>15454028</v>
      </c>
      <c r="I44" s="89">
        <v>197130993</v>
      </c>
      <c r="J44" s="89">
        <v>18808379</v>
      </c>
    </row>
    <row r="45" spans="1:10" x14ac:dyDescent="0.25">
      <c r="C45" s="81" t="s">
        <v>78</v>
      </c>
      <c r="F45" s="89">
        <v>9200000</v>
      </c>
      <c r="G45" s="89">
        <v>10200000</v>
      </c>
      <c r="H45" s="89">
        <v>-1000000</v>
      </c>
      <c r="I45" s="89">
        <v>9473910</v>
      </c>
      <c r="J45" s="89">
        <v>726090</v>
      </c>
    </row>
    <row r="46" spans="1:10" x14ac:dyDescent="0.25">
      <c r="B46" s="80" t="s">
        <v>81</v>
      </c>
      <c r="F46" s="91"/>
      <c r="G46" s="91"/>
      <c r="H46" s="91"/>
      <c r="I46" s="91"/>
      <c r="J46" s="91"/>
    </row>
    <row r="47" spans="1:10" x14ac:dyDescent="0.25">
      <c r="C47" s="81" t="s">
        <v>32</v>
      </c>
      <c r="F47" s="89">
        <v>8399744</v>
      </c>
      <c r="G47" s="89">
        <v>7318300</v>
      </c>
      <c r="H47" s="89">
        <v>1081444</v>
      </c>
      <c r="I47" s="89">
        <v>6742200</v>
      </c>
      <c r="J47" s="89">
        <v>576100</v>
      </c>
    </row>
    <row r="48" spans="1:10" x14ac:dyDescent="0.25">
      <c r="C48" s="81" t="s">
        <v>33</v>
      </c>
      <c r="F48" s="89">
        <v>8765359</v>
      </c>
      <c r="G48" s="89">
        <v>1923177</v>
      </c>
      <c r="H48" s="89">
        <v>6842182</v>
      </c>
      <c r="I48" s="89">
        <v>1640534</v>
      </c>
      <c r="J48" s="89">
        <v>282643</v>
      </c>
    </row>
    <row r="49" spans="2:10" x14ac:dyDescent="0.25">
      <c r="C49" s="81" t="s">
        <v>78</v>
      </c>
      <c r="F49" s="89">
        <v>0</v>
      </c>
      <c r="G49" s="89">
        <v>0</v>
      </c>
      <c r="H49" s="89">
        <v>0</v>
      </c>
      <c r="I49" s="89">
        <v>0</v>
      </c>
      <c r="J49" s="89">
        <v>0</v>
      </c>
    </row>
    <row r="50" spans="2:10" x14ac:dyDescent="0.25">
      <c r="B50" s="80" t="s">
        <v>82</v>
      </c>
      <c r="F50" s="91"/>
      <c r="G50" s="91"/>
      <c r="H50" s="91"/>
      <c r="I50" s="89"/>
      <c r="J50" s="91"/>
    </row>
    <row r="51" spans="2:10" x14ac:dyDescent="0.25">
      <c r="C51" s="81" t="s">
        <v>32</v>
      </c>
      <c r="F51" s="89">
        <v>13443710</v>
      </c>
      <c r="G51" s="89">
        <v>8074667</v>
      </c>
      <c r="H51" s="89">
        <v>5369043</v>
      </c>
      <c r="I51" s="89">
        <v>5658101</v>
      </c>
      <c r="J51" s="89">
        <v>2416566</v>
      </c>
    </row>
    <row r="52" spans="2:10" x14ac:dyDescent="0.25">
      <c r="C52" s="81" t="s">
        <v>33</v>
      </c>
      <c r="F52" s="89">
        <v>12653665</v>
      </c>
      <c r="G52" s="89">
        <v>5227470</v>
      </c>
      <c r="H52" s="89">
        <v>7426195</v>
      </c>
      <c r="I52" s="89">
        <v>4520732</v>
      </c>
      <c r="J52" s="89">
        <v>706738</v>
      </c>
    </row>
    <row r="53" spans="2:10" x14ac:dyDescent="0.25">
      <c r="C53" s="81" t="s">
        <v>78</v>
      </c>
      <c r="F53" s="89">
        <v>0</v>
      </c>
      <c r="G53" s="89">
        <v>0</v>
      </c>
      <c r="H53" s="89">
        <v>0</v>
      </c>
      <c r="I53" s="89">
        <v>0</v>
      </c>
      <c r="J53" s="89">
        <v>0</v>
      </c>
    </row>
    <row r="54" spans="2:10" x14ac:dyDescent="0.25">
      <c r="B54" s="80" t="s">
        <v>83</v>
      </c>
      <c r="F54" s="91"/>
      <c r="G54" s="91"/>
      <c r="H54" s="91"/>
      <c r="I54" s="91"/>
      <c r="J54" s="91"/>
    </row>
    <row r="55" spans="2:10" x14ac:dyDescent="0.25">
      <c r="C55" s="81" t="s">
        <v>32</v>
      </c>
      <c r="F55" s="89">
        <v>64538400</v>
      </c>
      <c r="G55" s="89">
        <v>55181026</v>
      </c>
      <c r="H55" s="89">
        <v>9357374</v>
      </c>
      <c r="I55" s="89">
        <v>47212808</v>
      </c>
      <c r="J55" s="89">
        <v>7968218</v>
      </c>
    </row>
    <row r="56" spans="2:10" x14ac:dyDescent="0.25">
      <c r="C56" s="81" t="s">
        <v>33</v>
      </c>
      <c r="F56" s="89">
        <v>176907751</v>
      </c>
      <c r="G56" s="89">
        <v>163135170</v>
      </c>
      <c r="H56" s="89">
        <v>13772581</v>
      </c>
      <c r="I56" s="89">
        <v>157847478</v>
      </c>
      <c r="J56" s="89">
        <v>5287692</v>
      </c>
    </row>
    <row r="57" spans="2:10" x14ac:dyDescent="0.25">
      <c r="C57" s="81" t="s">
        <v>78</v>
      </c>
      <c r="F57" s="89">
        <v>0</v>
      </c>
      <c r="G57" s="89">
        <v>473100</v>
      </c>
      <c r="H57" s="89">
        <v>-473100</v>
      </c>
      <c r="I57" s="89">
        <v>472818</v>
      </c>
      <c r="J57" s="89">
        <v>282</v>
      </c>
    </row>
    <row r="58" spans="2:10" x14ac:dyDescent="0.25">
      <c r="B58" s="80" t="s">
        <v>84</v>
      </c>
      <c r="F58" s="89"/>
      <c r="G58" s="91"/>
      <c r="H58" s="89"/>
      <c r="I58" s="91"/>
      <c r="J58" s="91"/>
    </row>
    <row r="59" spans="2:10" x14ac:dyDescent="0.25">
      <c r="C59" s="81" t="s">
        <v>32</v>
      </c>
      <c r="F59" s="89">
        <v>94077459</v>
      </c>
      <c r="G59" s="89">
        <v>88037621</v>
      </c>
      <c r="H59" s="89">
        <v>6039838</v>
      </c>
      <c r="I59" s="89">
        <v>83131741</v>
      </c>
      <c r="J59" s="89">
        <v>4905880</v>
      </c>
    </row>
    <row r="60" spans="2:10" x14ac:dyDescent="0.25">
      <c r="C60" s="81" t="s">
        <v>33</v>
      </c>
      <c r="F60" s="89">
        <v>110657364</v>
      </c>
      <c r="G60" s="89">
        <v>111037868</v>
      </c>
      <c r="H60" s="89">
        <v>-380504</v>
      </c>
      <c r="I60" s="89">
        <v>102108731</v>
      </c>
      <c r="J60" s="89">
        <v>8929137</v>
      </c>
    </row>
    <row r="61" spans="2:10" x14ac:dyDescent="0.25">
      <c r="C61" s="81" t="s">
        <v>78</v>
      </c>
      <c r="F61" s="89">
        <v>2950000</v>
      </c>
      <c r="G61" s="89">
        <v>2950000</v>
      </c>
      <c r="H61" s="89">
        <v>0</v>
      </c>
      <c r="I61" s="89">
        <v>1925675</v>
      </c>
      <c r="J61" s="89">
        <v>1024325</v>
      </c>
    </row>
    <row r="62" spans="2:10" x14ac:dyDescent="0.25">
      <c r="B62" s="80" t="s">
        <v>85</v>
      </c>
      <c r="F62" s="91"/>
      <c r="G62" s="91"/>
      <c r="H62" s="91"/>
      <c r="I62" s="91"/>
      <c r="J62" s="91"/>
    </row>
    <row r="63" spans="2:10" x14ac:dyDescent="0.25">
      <c r="C63" s="81" t="s">
        <v>86</v>
      </c>
      <c r="F63" s="89"/>
      <c r="G63" s="89"/>
      <c r="H63" s="89"/>
      <c r="I63" s="89"/>
      <c r="J63" s="89"/>
    </row>
    <row r="64" spans="2:10" x14ac:dyDescent="0.25">
      <c r="D64" s="81" t="s">
        <v>33</v>
      </c>
      <c r="F64" s="89">
        <v>200000</v>
      </c>
      <c r="G64" s="89">
        <v>5992</v>
      </c>
      <c r="H64" s="89">
        <v>194008</v>
      </c>
      <c r="I64" s="89">
        <v>0</v>
      </c>
      <c r="J64" s="89">
        <v>5992</v>
      </c>
    </row>
    <row r="65" spans="3:10" x14ac:dyDescent="0.25">
      <c r="D65" s="81" t="s">
        <v>34</v>
      </c>
      <c r="F65" s="89">
        <v>105700000</v>
      </c>
      <c r="G65" s="89">
        <v>63415920</v>
      </c>
      <c r="H65" s="89">
        <v>42284080</v>
      </c>
      <c r="I65" s="89">
        <v>50182257</v>
      </c>
      <c r="J65" s="89">
        <v>13233663</v>
      </c>
    </row>
    <row r="66" spans="3:10" x14ac:dyDescent="0.25">
      <c r="D66" s="81" t="s">
        <v>87</v>
      </c>
      <c r="F66" s="89">
        <v>326941074</v>
      </c>
      <c r="G66" s="89">
        <v>184305368</v>
      </c>
      <c r="H66" s="89">
        <v>142635706</v>
      </c>
      <c r="I66" s="89">
        <v>159570007</v>
      </c>
      <c r="J66" s="89">
        <v>24735361</v>
      </c>
    </row>
    <row r="67" spans="3:10" x14ac:dyDescent="0.25">
      <c r="C67" s="81" t="s">
        <v>88</v>
      </c>
      <c r="F67" s="89"/>
      <c r="G67" s="89"/>
      <c r="H67" s="89"/>
      <c r="I67" s="89"/>
      <c r="J67" s="89"/>
    </row>
    <row r="68" spans="3:10" x14ac:dyDescent="0.25">
      <c r="D68" s="81" t="s">
        <v>33</v>
      </c>
      <c r="F68" s="89">
        <v>33761248</v>
      </c>
      <c r="G68" s="89">
        <v>22421317</v>
      </c>
      <c r="H68" s="89">
        <v>11339931</v>
      </c>
      <c r="I68" s="89">
        <v>22421317</v>
      </c>
      <c r="J68" s="89">
        <v>0</v>
      </c>
    </row>
    <row r="69" spans="3:10" x14ac:dyDescent="0.25">
      <c r="D69" s="81" t="s">
        <v>78</v>
      </c>
      <c r="F69" s="89">
        <v>4558594</v>
      </c>
      <c r="G69" s="89">
        <v>0</v>
      </c>
      <c r="H69" s="89">
        <v>4558594</v>
      </c>
      <c r="I69" s="89">
        <v>0</v>
      </c>
      <c r="J69" s="89">
        <v>0</v>
      </c>
    </row>
    <row r="70" spans="3:10" x14ac:dyDescent="0.25">
      <c r="D70" s="81" t="s">
        <v>89</v>
      </c>
      <c r="F70" s="89">
        <v>175507818</v>
      </c>
      <c r="G70" s="89">
        <v>191406343</v>
      </c>
      <c r="H70" s="89">
        <v>-15898525</v>
      </c>
      <c r="I70" s="89">
        <v>191404838</v>
      </c>
      <c r="J70" s="89">
        <v>1505</v>
      </c>
    </row>
    <row r="71" spans="3:10" x14ac:dyDescent="0.25">
      <c r="C71" s="81" t="s">
        <v>90</v>
      </c>
      <c r="F71" s="89"/>
      <c r="G71" s="89"/>
      <c r="H71" s="89"/>
      <c r="I71" s="89"/>
      <c r="J71" s="89"/>
    </row>
    <row r="72" spans="3:10" x14ac:dyDescent="0.25">
      <c r="D72" s="81" t="s">
        <v>33</v>
      </c>
      <c r="F72" s="89">
        <v>0</v>
      </c>
      <c r="G72" s="89"/>
      <c r="H72" s="89">
        <v>0</v>
      </c>
      <c r="I72" s="89">
        <v>0</v>
      </c>
      <c r="J72" s="89">
        <v>0</v>
      </c>
    </row>
    <row r="73" spans="3:10" x14ac:dyDescent="0.25">
      <c r="D73" s="81" t="s">
        <v>89</v>
      </c>
      <c r="F73" s="89">
        <v>286699292</v>
      </c>
      <c r="G73" s="89">
        <v>285334998</v>
      </c>
      <c r="H73" s="89">
        <v>1364294</v>
      </c>
      <c r="I73" s="89">
        <v>1313443</v>
      </c>
      <c r="J73" s="89">
        <v>284021555</v>
      </c>
    </row>
    <row r="74" spans="3:10" x14ac:dyDescent="0.25">
      <c r="C74" s="81" t="s">
        <v>91</v>
      </c>
      <c r="F74" s="89"/>
      <c r="G74" s="89"/>
      <c r="H74" s="89"/>
      <c r="I74" s="89"/>
      <c r="J74" s="89"/>
    </row>
    <row r="75" spans="3:10" x14ac:dyDescent="0.25">
      <c r="D75" s="81" t="s">
        <v>33</v>
      </c>
      <c r="F75" s="89">
        <v>1650000</v>
      </c>
      <c r="G75" s="89">
        <v>1650000</v>
      </c>
      <c r="H75" s="89">
        <v>0</v>
      </c>
      <c r="I75" s="89">
        <v>1650000</v>
      </c>
      <c r="J75" s="89">
        <v>0</v>
      </c>
    </row>
    <row r="76" spans="3:10" x14ac:dyDescent="0.25">
      <c r="C76" s="81" t="s">
        <v>92</v>
      </c>
      <c r="F76" s="89"/>
      <c r="G76" s="89"/>
      <c r="H76" s="89"/>
      <c r="I76" s="89"/>
      <c r="J76" s="89"/>
    </row>
    <row r="77" spans="3:10" x14ac:dyDescent="0.25">
      <c r="D77" s="81" t="s">
        <v>33</v>
      </c>
      <c r="F77" s="89">
        <v>116388157</v>
      </c>
      <c r="G77" s="89">
        <v>116388157</v>
      </c>
      <c r="H77" s="89">
        <v>0</v>
      </c>
      <c r="I77" s="89">
        <v>116289000</v>
      </c>
      <c r="J77" s="89">
        <v>99157</v>
      </c>
    </row>
    <row r="78" spans="3:10" x14ac:dyDescent="0.25">
      <c r="C78" s="81" t="s">
        <v>93</v>
      </c>
      <c r="F78" s="89"/>
      <c r="G78" s="89"/>
      <c r="H78" s="89"/>
      <c r="I78" s="89"/>
      <c r="J78" s="89"/>
    </row>
    <row r="79" spans="3:10" x14ac:dyDescent="0.25">
      <c r="D79" s="81" t="s">
        <v>33</v>
      </c>
      <c r="F79" s="89">
        <v>1000000</v>
      </c>
      <c r="G79" s="89">
        <v>200000</v>
      </c>
      <c r="H79" s="89">
        <v>800000</v>
      </c>
      <c r="I79" s="89">
        <v>144591</v>
      </c>
      <c r="J79" s="89">
        <v>55409</v>
      </c>
    </row>
    <row r="80" spans="3:10" x14ac:dyDescent="0.25">
      <c r="C80" s="81" t="s">
        <v>160</v>
      </c>
      <c r="F80" s="89"/>
      <c r="G80" s="89"/>
      <c r="H80" s="89">
        <v>0</v>
      </c>
      <c r="I80" s="89"/>
      <c r="J80" s="89"/>
    </row>
    <row r="81" spans="1:10" x14ac:dyDescent="0.25">
      <c r="D81" s="81" t="s">
        <v>89</v>
      </c>
      <c r="F81" s="89">
        <v>0</v>
      </c>
      <c r="G81" s="89">
        <v>4275980</v>
      </c>
      <c r="H81" s="89">
        <v>-4275980</v>
      </c>
      <c r="I81" s="89">
        <v>4275648</v>
      </c>
      <c r="J81" s="89">
        <v>332</v>
      </c>
    </row>
    <row r="82" spans="1:10" x14ac:dyDescent="0.25">
      <c r="C82" s="81" t="s">
        <v>161</v>
      </c>
      <c r="F82" s="89"/>
      <c r="G82" s="89"/>
      <c r="H82" s="89">
        <v>0</v>
      </c>
      <c r="I82" s="89"/>
      <c r="J82" s="89"/>
    </row>
    <row r="83" spans="1:10" x14ac:dyDescent="0.25">
      <c r="D83" s="81" t="s">
        <v>33</v>
      </c>
      <c r="F83" s="89">
        <v>0</v>
      </c>
      <c r="G83" s="89">
        <v>118889583</v>
      </c>
      <c r="H83" s="89">
        <v>-118889583</v>
      </c>
      <c r="I83" s="89">
        <v>118889583</v>
      </c>
      <c r="J83" s="89">
        <v>0</v>
      </c>
    </row>
    <row r="84" spans="1:10" x14ac:dyDescent="0.25">
      <c r="B84" s="79" t="s">
        <v>94</v>
      </c>
      <c r="C84" s="80"/>
      <c r="D84" s="80"/>
      <c r="E84" s="80"/>
      <c r="F84" s="87">
        <v>5000000000</v>
      </c>
      <c r="G84" s="87">
        <v>5362107290</v>
      </c>
      <c r="H84" s="87">
        <v>-362107290</v>
      </c>
      <c r="I84" s="87">
        <v>4825363539</v>
      </c>
      <c r="J84" s="87">
        <v>536743751</v>
      </c>
    </row>
    <row r="85" spans="1:10" ht="14.1" customHeight="1" x14ac:dyDescent="0.25">
      <c r="A85" s="92" t="s">
        <v>162</v>
      </c>
      <c r="B85" s="92"/>
      <c r="C85" s="92"/>
      <c r="D85" s="92"/>
      <c r="E85" s="92"/>
      <c r="F85" s="87">
        <v>0</v>
      </c>
      <c r="G85" s="87">
        <v>0</v>
      </c>
      <c r="H85" s="87">
        <v>0</v>
      </c>
      <c r="I85" s="87">
        <v>537308078</v>
      </c>
      <c r="J85" s="87">
        <v>-537308078</v>
      </c>
    </row>
    <row r="86" spans="1:10" hidden="1" x14ac:dyDescent="0.25">
      <c r="D86" s="80"/>
      <c r="F86" s="84"/>
      <c r="G86" s="84"/>
      <c r="H86" s="84"/>
      <c r="I86" s="84"/>
      <c r="J86" s="84"/>
    </row>
    <row r="87" spans="1:10" hidden="1" x14ac:dyDescent="0.25">
      <c r="F87" s="84"/>
      <c r="G87" s="84"/>
      <c r="H87" s="84"/>
      <c r="I87" s="79"/>
      <c r="J87" s="84"/>
    </row>
    <row r="88" spans="1:10" hidden="1" x14ac:dyDescent="0.25">
      <c r="F88" s="1"/>
      <c r="G88" s="1"/>
    </row>
    <row r="89" spans="1:10" hidden="1" x14ac:dyDescent="0.25">
      <c r="H89" s="86">
        <f>SUM(I35,I39,I43,I47,I51,I55,I59)</f>
        <v>1424928360</v>
      </c>
    </row>
    <row r="90" spans="1:10" hidden="1" x14ac:dyDescent="0.25">
      <c r="H90" s="86">
        <f>SUM(I36,I40,I44,I48,I52,I56,I60,I64,I68,I75,I77,I79)</f>
        <v>2679013669</v>
      </c>
    </row>
    <row r="91" spans="1:10" hidden="1" x14ac:dyDescent="0.25">
      <c r="H91" s="86">
        <f>SUM(I65,)</f>
        <v>50182257</v>
      </c>
    </row>
    <row r="92" spans="1:10" hidden="1" x14ac:dyDescent="0.25">
      <c r="H92" s="86">
        <f>SUM(I37,I41,I45,I61,I69,)</f>
        <v>195312916</v>
      </c>
    </row>
  </sheetData>
  <mergeCells count="6">
    <mergeCell ref="A85:E85"/>
    <mergeCell ref="C26:D26"/>
    <mergeCell ref="A2:J2"/>
    <mergeCell ref="A3:J3"/>
    <mergeCell ref="A4:J4"/>
    <mergeCell ref="F7:G7"/>
  </mergeCells>
  <printOptions horizontalCentered="1"/>
  <pageMargins left="1" right="1" top="1.5" bottom="1" header="0.31496062992126" footer="0.511811023622047"/>
  <pageSetup scale="74" fitToHeight="3" orientation="landscape" r:id="rId1"/>
  <headerFooter differentOddEven="1" differentFirst="1" scaleWithDoc="0">
    <oddFooter>&amp;C&amp;"Arial,Regular"&amp;10 11</oddFooter>
    <evenFooter>&amp;C&amp;"Arial,Regular"&amp;10 10</evenFooter>
    <firstFooter>&amp;C&amp;"Arial,Regular"&amp;10 9</firstFooter>
  </headerFooter>
  <rowBreaks count="1" manualBreakCount="1">
    <brk id="85" max="9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4"/>
  </sheetPr>
  <dimension ref="A1:G54"/>
  <sheetViews>
    <sheetView zoomScale="70" zoomScaleNormal="70" workbookViewId="0">
      <selection activeCell="L55" sqref="L55"/>
    </sheetView>
  </sheetViews>
  <sheetFormatPr defaultColWidth="8.7109375" defaultRowHeight="15" x14ac:dyDescent="0.25"/>
  <cols>
    <col min="1" max="1" width="43.140625" style="10" customWidth="1"/>
    <col min="2" max="2" width="17.7109375" style="10" bestFit="1" customWidth="1"/>
    <col min="3" max="3" width="22.85546875" style="10" bestFit="1" customWidth="1"/>
    <col min="4" max="4" width="16" style="10" bestFit="1" customWidth="1"/>
    <col min="5" max="5" width="16" style="18" bestFit="1" customWidth="1"/>
    <col min="6" max="6" width="17.85546875" style="10" bestFit="1" customWidth="1"/>
    <col min="7" max="16384" width="8.7109375" style="10"/>
  </cols>
  <sheetData>
    <row r="1" spans="1:6" x14ac:dyDescent="0.25">
      <c r="E1" s="10"/>
    </row>
    <row r="2" spans="1:6" ht="45" x14ac:dyDescent="0.25">
      <c r="A2" s="2"/>
      <c r="B2" s="3" t="s">
        <v>41</v>
      </c>
      <c r="C2" s="4" t="s">
        <v>43</v>
      </c>
      <c r="D2" s="5" t="s">
        <v>97</v>
      </c>
      <c r="E2" s="6" t="s">
        <v>98</v>
      </c>
      <c r="F2" s="16" t="s">
        <v>99</v>
      </c>
    </row>
    <row r="3" spans="1:6" x14ac:dyDescent="0.25">
      <c r="A3" s="7" t="s">
        <v>1</v>
      </c>
      <c r="B3" s="2"/>
      <c r="C3" s="2"/>
      <c r="D3" s="8"/>
      <c r="E3" s="9"/>
      <c r="F3" s="17"/>
    </row>
    <row r="4" spans="1:6" x14ac:dyDescent="0.25">
      <c r="A4" s="11" t="s">
        <v>2</v>
      </c>
      <c r="B4" s="2"/>
      <c r="C4" s="2"/>
      <c r="D4" s="8"/>
      <c r="E4" s="9"/>
      <c r="F4" s="17"/>
    </row>
    <row r="5" spans="1:6" x14ac:dyDescent="0.25">
      <c r="A5" s="12" t="s">
        <v>3</v>
      </c>
      <c r="B5" s="13">
        <v>58588467</v>
      </c>
      <c r="C5" s="2">
        <v>58644586</v>
      </c>
      <c r="D5" s="8">
        <f>B5-C5</f>
        <v>-56119</v>
      </c>
      <c r="E5" s="9">
        <v>56119</v>
      </c>
      <c r="F5" s="17">
        <v>0</v>
      </c>
    </row>
    <row r="6" spans="1:6" x14ac:dyDescent="0.25">
      <c r="A6" s="12" t="s">
        <v>4</v>
      </c>
      <c r="B6" s="13">
        <v>329910710</v>
      </c>
      <c r="C6" s="2">
        <v>322025568</v>
      </c>
      <c r="D6" s="8">
        <f>B6-C6</f>
        <v>7885142</v>
      </c>
      <c r="E6" s="9">
        <v>7885142.6699999999</v>
      </c>
      <c r="F6" s="17">
        <v>-0.66999999992549419</v>
      </c>
    </row>
    <row r="7" spans="1:6" x14ac:dyDescent="0.25">
      <c r="A7" s="12" t="s">
        <v>5</v>
      </c>
      <c r="B7" s="13">
        <v>14251377</v>
      </c>
      <c r="C7" s="2">
        <v>14261378</v>
      </c>
      <c r="D7" s="8">
        <f>B7-C7</f>
        <v>-10001</v>
      </c>
      <c r="E7" s="9">
        <v>10001</v>
      </c>
      <c r="F7" s="17">
        <v>0</v>
      </c>
    </row>
    <row r="8" spans="1:6" x14ac:dyDescent="0.25">
      <c r="A8" s="12" t="s">
        <v>6</v>
      </c>
      <c r="B8" s="13">
        <v>72902960</v>
      </c>
      <c r="C8" s="2">
        <v>72902961</v>
      </c>
      <c r="D8" s="8">
        <f>B8-C8</f>
        <v>-1</v>
      </c>
      <c r="E8" s="9">
        <v>1</v>
      </c>
      <c r="F8" s="17">
        <v>0</v>
      </c>
    </row>
    <row r="9" spans="1:6" x14ac:dyDescent="0.25">
      <c r="A9" s="14" t="s">
        <v>7</v>
      </c>
      <c r="B9" s="15">
        <f>SUM(B5:B8)</f>
        <v>475653514</v>
      </c>
      <c r="C9" s="2">
        <f>SUM(C5:C8)</f>
        <v>467834493</v>
      </c>
      <c r="D9" s="8"/>
      <c r="E9" s="9"/>
      <c r="F9" s="17"/>
    </row>
    <row r="10" spans="1:6" x14ac:dyDescent="0.25">
      <c r="A10" s="19"/>
      <c r="B10" s="19"/>
      <c r="C10" s="2"/>
      <c r="D10" s="8"/>
      <c r="E10" s="9"/>
      <c r="F10" s="17"/>
    </row>
    <row r="11" spans="1:6" x14ac:dyDescent="0.25">
      <c r="A11" s="11" t="s">
        <v>8</v>
      </c>
      <c r="B11" s="19"/>
      <c r="C11" s="2"/>
      <c r="D11" s="8"/>
      <c r="E11" s="9"/>
      <c r="F11" s="17"/>
    </row>
    <row r="12" spans="1:6" x14ac:dyDescent="0.25">
      <c r="A12" s="12" t="s">
        <v>9</v>
      </c>
      <c r="B12" s="13">
        <v>187980</v>
      </c>
      <c r="C12" s="2">
        <v>187980</v>
      </c>
      <c r="D12" s="8">
        <f>B12-C12</f>
        <v>0</v>
      </c>
      <c r="E12" s="9">
        <v>0</v>
      </c>
      <c r="F12" s="17">
        <v>0</v>
      </c>
    </row>
    <row r="13" spans="1:6" x14ac:dyDescent="0.25">
      <c r="A13" s="12" t="s">
        <v>10</v>
      </c>
      <c r="B13" s="13">
        <v>8724926581</v>
      </c>
      <c r="C13" s="2">
        <v>8024776950</v>
      </c>
      <c r="D13" s="8">
        <f>B13-C13</f>
        <v>700149631</v>
      </c>
      <c r="E13" s="9">
        <v>700149628</v>
      </c>
      <c r="F13" s="17">
        <v>3</v>
      </c>
    </row>
    <row r="14" spans="1:6" x14ac:dyDescent="0.25">
      <c r="A14" s="12" t="s">
        <v>11</v>
      </c>
      <c r="B14" s="13">
        <v>11123341</v>
      </c>
      <c r="C14" s="2">
        <v>11123341</v>
      </c>
      <c r="D14" s="8">
        <f>B14-C14</f>
        <v>0</v>
      </c>
      <c r="E14" s="9">
        <v>0</v>
      </c>
      <c r="F14" s="17">
        <v>0</v>
      </c>
    </row>
    <row r="15" spans="1:6" x14ac:dyDescent="0.25">
      <c r="A15" s="14" t="s">
        <v>12</v>
      </c>
      <c r="B15" s="15">
        <f>SUM(B12:B14)</f>
        <v>8736237902</v>
      </c>
      <c r="C15" s="15">
        <f>SUM(C12:C14)</f>
        <v>8036088271</v>
      </c>
      <c r="D15" s="20"/>
      <c r="E15" s="9"/>
      <c r="F15" s="17"/>
    </row>
    <row r="16" spans="1:6" x14ac:dyDescent="0.25">
      <c r="A16" s="14"/>
      <c r="B16" s="15"/>
      <c r="C16" s="21"/>
      <c r="D16" s="8"/>
      <c r="E16" s="9"/>
      <c r="F16" s="17"/>
    </row>
    <row r="17" spans="1:6" x14ac:dyDescent="0.25">
      <c r="A17" s="22" t="s">
        <v>13</v>
      </c>
      <c r="B17" s="23">
        <f>B9+B15</f>
        <v>9211891416</v>
      </c>
      <c r="C17" s="21">
        <f>C15+C9</f>
        <v>8503922764</v>
      </c>
      <c r="D17" s="8">
        <f>B17-C17</f>
        <v>707968652</v>
      </c>
      <c r="E17" s="9"/>
      <c r="F17" s="17"/>
    </row>
    <row r="18" spans="1:6" x14ac:dyDescent="0.25">
      <c r="A18" s="22"/>
      <c r="B18" s="15"/>
      <c r="C18" s="21"/>
      <c r="D18" s="8"/>
      <c r="E18" s="9"/>
      <c r="F18" s="17"/>
    </row>
    <row r="19" spans="1:6" x14ac:dyDescent="0.25">
      <c r="A19" s="7" t="s">
        <v>14</v>
      </c>
      <c r="B19" s="2"/>
      <c r="C19" s="21"/>
      <c r="D19" s="8"/>
      <c r="E19" s="9"/>
      <c r="F19" s="17"/>
    </row>
    <row r="20" spans="1:6" x14ac:dyDescent="0.25">
      <c r="A20" s="11" t="s">
        <v>15</v>
      </c>
      <c r="B20" s="2"/>
      <c r="C20" s="21"/>
      <c r="D20" s="8"/>
      <c r="E20" s="9"/>
      <c r="F20" s="17"/>
    </row>
    <row r="21" spans="1:6" x14ac:dyDescent="0.25">
      <c r="A21" s="12" t="s">
        <v>16</v>
      </c>
      <c r="B21" s="13">
        <v>943541612</v>
      </c>
      <c r="C21" s="21">
        <v>948985923</v>
      </c>
      <c r="D21" s="8">
        <f t="shared" ref="D21:D25" si="0">B21-C21</f>
        <v>-5444311</v>
      </c>
      <c r="E21" s="9">
        <v>5444315</v>
      </c>
      <c r="F21" s="17">
        <v>4</v>
      </c>
    </row>
    <row r="22" spans="1:6" x14ac:dyDescent="0.25">
      <c r="A22" s="12" t="s">
        <v>17</v>
      </c>
      <c r="B22" s="13">
        <v>222274574</v>
      </c>
      <c r="C22" s="21">
        <v>228993360</v>
      </c>
      <c r="D22" s="8">
        <f t="shared" si="0"/>
        <v>-6718786</v>
      </c>
      <c r="E22" s="9">
        <v>6718782</v>
      </c>
      <c r="F22" s="17">
        <v>-4</v>
      </c>
    </row>
    <row r="23" spans="1:6" x14ac:dyDescent="0.25">
      <c r="A23" s="12" t="s">
        <v>18</v>
      </c>
      <c r="B23" s="13">
        <v>2266890</v>
      </c>
      <c r="C23" s="21">
        <v>2266890</v>
      </c>
      <c r="D23" s="8">
        <f t="shared" si="0"/>
        <v>0</v>
      </c>
      <c r="E23" s="9">
        <v>0</v>
      </c>
      <c r="F23" s="17">
        <v>0</v>
      </c>
    </row>
    <row r="24" spans="1:6" x14ac:dyDescent="0.25">
      <c r="A24" s="12" t="s">
        <v>20</v>
      </c>
      <c r="B24" s="13">
        <v>345076721</v>
      </c>
      <c r="C24" s="21">
        <v>344884628</v>
      </c>
      <c r="D24" s="8">
        <f t="shared" si="0"/>
        <v>192093</v>
      </c>
      <c r="E24" s="9">
        <v>-192094</v>
      </c>
      <c r="F24" s="17">
        <v>-1</v>
      </c>
    </row>
    <row r="25" spans="1:6" x14ac:dyDescent="0.25">
      <c r="A25" s="12" t="s">
        <v>19</v>
      </c>
      <c r="B25" s="13">
        <v>111414520</v>
      </c>
      <c r="C25" s="21">
        <v>111414520</v>
      </c>
      <c r="D25" s="8">
        <f t="shared" si="0"/>
        <v>0</v>
      </c>
      <c r="E25" s="9">
        <v>0</v>
      </c>
      <c r="F25" s="17">
        <v>0</v>
      </c>
    </row>
    <row r="26" spans="1:6" x14ac:dyDescent="0.25">
      <c r="A26" s="14" t="s">
        <v>22</v>
      </c>
      <c r="B26" s="15">
        <f>SUM(B21:B25)</f>
        <v>1624574317</v>
      </c>
      <c r="C26" s="21">
        <f>SUM(C21:C25)</f>
        <v>1636545321</v>
      </c>
      <c r="D26" s="8"/>
      <c r="E26" s="9"/>
      <c r="F26" s="17"/>
    </row>
    <row r="27" spans="1:6" x14ac:dyDescent="0.25">
      <c r="A27" s="19"/>
      <c r="B27" s="19"/>
      <c r="C27" s="2"/>
      <c r="D27" s="8"/>
      <c r="E27" s="9"/>
      <c r="F27" s="17"/>
    </row>
    <row r="28" spans="1:6" x14ac:dyDescent="0.25">
      <c r="A28" s="11" t="s">
        <v>23</v>
      </c>
      <c r="B28" s="19"/>
      <c r="C28" s="2"/>
      <c r="D28" s="8"/>
      <c r="E28" s="9"/>
      <c r="F28" s="17"/>
    </row>
    <row r="29" spans="1:6" x14ac:dyDescent="0.25">
      <c r="A29" s="12" t="s">
        <v>16</v>
      </c>
      <c r="B29" s="13">
        <v>1572816067</v>
      </c>
      <c r="C29" s="2">
        <v>1572816067</v>
      </c>
      <c r="D29" s="8">
        <f>B29-C29</f>
        <v>0</v>
      </c>
      <c r="E29" s="9">
        <v>0</v>
      </c>
      <c r="F29" s="17">
        <v>0</v>
      </c>
    </row>
    <row r="30" spans="1:6" x14ac:dyDescent="0.25">
      <c r="A30" s="12" t="s">
        <v>24</v>
      </c>
      <c r="B30" s="13">
        <v>187620529</v>
      </c>
      <c r="C30" s="2">
        <v>187620529</v>
      </c>
      <c r="D30" s="8">
        <f>B30-C30</f>
        <v>0</v>
      </c>
      <c r="E30" s="9">
        <v>0</v>
      </c>
      <c r="F30" s="17">
        <v>0</v>
      </c>
    </row>
    <row r="31" spans="1:6" x14ac:dyDescent="0.25">
      <c r="A31" s="12" t="s">
        <v>20</v>
      </c>
      <c r="B31" s="13">
        <v>150836191</v>
      </c>
      <c r="C31" s="2">
        <v>150836192</v>
      </c>
      <c r="D31" s="8">
        <f>B31-C31</f>
        <v>-1</v>
      </c>
      <c r="E31" s="9">
        <v>0</v>
      </c>
      <c r="F31" s="17">
        <v>1</v>
      </c>
    </row>
    <row r="32" spans="1:6" x14ac:dyDescent="0.25">
      <c r="A32" s="12" t="s">
        <v>21</v>
      </c>
      <c r="B32" s="13">
        <v>160785341</v>
      </c>
      <c r="C32" s="2">
        <v>172632314</v>
      </c>
      <c r="D32" s="8">
        <f>B32-C32</f>
        <v>-11846973</v>
      </c>
      <c r="E32" s="9">
        <v>11846971</v>
      </c>
      <c r="F32" s="17">
        <v>-2</v>
      </c>
    </row>
    <row r="33" spans="1:7" x14ac:dyDescent="0.25">
      <c r="E33" s="10"/>
    </row>
    <row r="34" spans="1:7" x14ac:dyDescent="0.25">
      <c r="E34" s="10"/>
    </row>
    <row r="35" spans="1:7" ht="60" x14ac:dyDescent="0.25">
      <c r="A35" s="2"/>
      <c r="B35" s="3" t="s">
        <v>41</v>
      </c>
      <c r="C35" s="24" t="s">
        <v>43</v>
      </c>
      <c r="D35" s="25" t="s">
        <v>95</v>
      </c>
      <c r="E35" s="6" t="s">
        <v>100</v>
      </c>
      <c r="F35" s="17" t="s">
        <v>96</v>
      </c>
      <c r="G35" s="18"/>
    </row>
    <row r="36" spans="1:7" x14ac:dyDescent="0.25">
      <c r="A36" s="26" t="s">
        <v>25</v>
      </c>
      <c r="B36" s="2"/>
      <c r="C36" s="2"/>
      <c r="D36" s="8"/>
      <c r="E36" s="9"/>
      <c r="F36" s="17"/>
      <c r="G36" s="18"/>
    </row>
    <row r="37" spans="1:7" x14ac:dyDescent="0.25">
      <c r="A37" s="12" t="s">
        <v>26</v>
      </c>
      <c r="B37" s="13">
        <v>3628842348</v>
      </c>
      <c r="C37" s="13">
        <v>3629282145</v>
      </c>
      <c r="D37" s="8">
        <f>B37-C37</f>
        <v>-439797</v>
      </c>
      <c r="E37" s="9">
        <v>-439793</v>
      </c>
      <c r="F37" s="17">
        <f>D37-E37</f>
        <v>-4</v>
      </c>
      <c r="G37" s="18"/>
    </row>
    <row r="38" spans="1:7" x14ac:dyDescent="0.25">
      <c r="A38" s="12" t="s">
        <v>27</v>
      </c>
      <c r="B38" s="13">
        <v>546267877</v>
      </c>
      <c r="C38" s="13">
        <v>534423913</v>
      </c>
      <c r="D38" s="8">
        <f>B38-C38</f>
        <v>11843964</v>
      </c>
      <c r="E38" s="9">
        <v>11843972</v>
      </c>
      <c r="F38" s="17">
        <f t="shared" ref="F38:F40" si="1">D38-E38</f>
        <v>-8</v>
      </c>
      <c r="G38" s="18"/>
    </row>
    <row r="39" spans="1:7" x14ac:dyDescent="0.25">
      <c r="A39" s="12" t="s">
        <v>28</v>
      </c>
      <c r="B39" s="13">
        <v>4362814</v>
      </c>
      <c r="C39" s="13">
        <v>4362815</v>
      </c>
      <c r="D39" s="8">
        <f>B39-C39</f>
        <v>-1</v>
      </c>
      <c r="E39" s="9">
        <v>0</v>
      </c>
      <c r="F39" s="17">
        <f t="shared" si="1"/>
        <v>-1</v>
      </c>
      <c r="G39" s="18"/>
    </row>
    <row r="40" spans="1:7" x14ac:dyDescent="0.25">
      <c r="A40" s="12" t="s">
        <v>29</v>
      </c>
      <c r="B40" s="13">
        <v>1996330</v>
      </c>
      <c r="C40" s="13">
        <v>3457107</v>
      </c>
      <c r="D40" s="8">
        <f>B40-C40</f>
        <v>-1460777</v>
      </c>
      <c r="E40" s="9">
        <v>-1460777</v>
      </c>
      <c r="F40" s="17">
        <f t="shared" si="1"/>
        <v>0</v>
      </c>
      <c r="G40" s="18"/>
    </row>
    <row r="41" spans="1:7" x14ac:dyDescent="0.25">
      <c r="A41" s="7" t="s">
        <v>30</v>
      </c>
      <c r="B41" s="15">
        <f>SUM(B37:B40)</f>
        <v>4181469369</v>
      </c>
      <c r="C41" s="2">
        <f>SUM(C37:C40)</f>
        <v>4171525980</v>
      </c>
      <c r="D41" s="8">
        <f>SUM(D37:D40)</f>
        <v>9943389</v>
      </c>
      <c r="E41" s="9"/>
      <c r="F41" s="17"/>
      <c r="G41" s="18"/>
    </row>
    <row r="42" spans="1:7" x14ac:dyDescent="0.25">
      <c r="A42" s="7"/>
      <c r="B42" s="19"/>
      <c r="C42" s="2"/>
      <c r="D42" s="8"/>
      <c r="E42" s="9"/>
      <c r="F42" s="17"/>
      <c r="G42" s="18"/>
    </row>
    <row r="43" spans="1:7" x14ac:dyDescent="0.25">
      <c r="A43" s="26" t="s">
        <v>31</v>
      </c>
      <c r="B43" s="19"/>
      <c r="C43" s="2"/>
      <c r="D43" s="8"/>
      <c r="E43" s="9"/>
      <c r="F43" s="17"/>
      <c r="G43" s="18"/>
    </row>
    <row r="44" spans="1:7" x14ac:dyDescent="0.25">
      <c r="A44" s="12" t="s">
        <v>32</v>
      </c>
      <c r="B44" s="13">
        <v>1142875178</v>
      </c>
      <c r="C44" s="27">
        <v>1142847853</v>
      </c>
      <c r="D44" s="8">
        <f>B44-C44</f>
        <v>27325</v>
      </c>
      <c r="E44" s="9">
        <v>30324</v>
      </c>
      <c r="F44" s="17">
        <f>D44-E44</f>
        <v>-2999</v>
      </c>
      <c r="G44" s="18"/>
    </row>
    <row r="45" spans="1:7" x14ac:dyDescent="0.25">
      <c r="A45" s="12" t="s">
        <v>33</v>
      </c>
      <c r="B45" s="13">
        <v>2152738735</v>
      </c>
      <c r="C45" s="27">
        <v>2138330281</v>
      </c>
      <c r="D45" s="8">
        <f>B45-C45</f>
        <v>14408454</v>
      </c>
      <c r="E45" s="9">
        <v>14402216</v>
      </c>
      <c r="F45" s="17">
        <f t="shared" ref="F45:F47" si="2">D45-E45</f>
        <v>6238</v>
      </c>
      <c r="G45" s="18"/>
    </row>
    <row r="46" spans="1:7" x14ac:dyDescent="0.25">
      <c r="A46" s="12" t="s">
        <v>34</v>
      </c>
      <c r="B46" s="13">
        <v>98761825</v>
      </c>
      <c r="C46" s="27">
        <v>98761843</v>
      </c>
      <c r="D46" s="8">
        <f>B46-C46</f>
        <v>-18</v>
      </c>
      <c r="E46" s="9">
        <v>0</v>
      </c>
      <c r="F46" s="17">
        <f t="shared" si="2"/>
        <v>-18</v>
      </c>
      <c r="G46" s="18"/>
    </row>
    <row r="47" spans="1:7" x14ac:dyDescent="0.25">
      <c r="A47" s="12" t="s">
        <v>35</v>
      </c>
      <c r="B47" s="13">
        <v>351559621</v>
      </c>
      <c r="C47" s="27">
        <v>302294711</v>
      </c>
      <c r="D47" s="8">
        <f>B47-C47</f>
        <v>49264910</v>
      </c>
      <c r="E47" s="9">
        <v>49264914</v>
      </c>
      <c r="F47" s="17">
        <f t="shared" si="2"/>
        <v>-4</v>
      </c>
      <c r="G47" s="18"/>
    </row>
    <row r="48" spans="1:7" x14ac:dyDescent="0.25">
      <c r="A48" s="7" t="s">
        <v>36</v>
      </c>
      <c r="B48" s="15">
        <f>SUM(B44:B47)</f>
        <v>3745935359</v>
      </c>
      <c r="C48" s="2">
        <f>SUM(C44:C47)</f>
        <v>3682234688</v>
      </c>
      <c r="D48" s="8">
        <f>SUM(D44:D47)</f>
        <v>63700671</v>
      </c>
      <c r="E48" s="9"/>
      <c r="F48" s="17"/>
      <c r="G48" s="18"/>
    </row>
    <row r="49" spans="1:7" x14ac:dyDescent="0.25">
      <c r="A49" s="7"/>
      <c r="B49" s="2"/>
      <c r="C49" s="2"/>
      <c r="D49" s="8"/>
      <c r="E49" s="9"/>
      <c r="F49" s="17"/>
      <c r="G49" s="18"/>
    </row>
    <row r="50" spans="1:7" x14ac:dyDescent="0.25">
      <c r="A50" s="7" t="s">
        <v>37</v>
      </c>
      <c r="B50" s="7">
        <f>B41-B48</f>
        <v>435534010</v>
      </c>
      <c r="C50" s="7">
        <v>489291292</v>
      </c>
      <c r="D50" s="8">
        <f>B50-C50</f>
        <v>-53757282</v>
      </c>
      <c r="E50" s="9"/>
      <c r="F50" s="17"/>
      <c r="G50" s="18"/>
    </row>
    <row r="51" spans="1:7" x14ac:dyDescent="0.25">
      <c r="A51" s="12" t="s">
        <v>38</v>
      </c>
      <c r="B51" s="7"/>
      <c r="C51" s="2"/>
      <c r="D51" s="8"/>
      <c r="E51" s="9"/>
      <c r="F51" s="17"/>
      <c r="G51" s="18"/>
    </row>
    <row r="52" spans="1:7" x14ac:dyDescent="0.25">
      <c r="A52" s="28" t="s">
        <v>39</v>
      </c>
      <c r="B52" s="29">
        <v>29917369</v>
      </c>
      <c r="C52" s="30">
        <v>23447390</v>
      </c>
      <c r="D52" s="8">
        <f>B52-C52</f>
        <v>6469979</v>
      </c>
      <c r="E52" s="9">
        <v>6469980</v>
      </c>
      <c r="F52" s="17">
        <f>D52-E52</f>
        <v>-1</v>
      </c>
      <c r="G52" s="18"/>
    </row>
    <row r="53" spans="1:7" x14ac:dyDescent="0.25">
      <c r="A53" s="31" t="s">
        <v>40</v>
      </c>
      <c r="B53" s="29">
        <v>147832935</v>
      </c>
      <c r="C53" s="27">
        <v>-147832921</v>
      </c>
      <c r="D53" s="8">
        <f>B53-C53</f>
        <v>295665856</v>
      </c>
      <c r="E53" s="9">
        <v>0</v>
      </c>
      <c r="F53" s="17">
        <f t="shared" ref="F53:F54" si="3">D53-E53</f>
        <v>295665856</v>
      </c>
      <c r="G53" s="18"/>
    </row>
    <row r="54" spans="1:7" x14ac:dyDescent="0.25">
      <c r="A54" s="31" t="s">
        <v>42</v>
      </c>
      <c r="B54" s="29">
        <v>0</v>
      </c>
      <c r="C54" s="2">
        <v>0</v>
      </c>
      <c r="D54" s="8">
        <f>B54-C54</f>
        <v>0</v>
      </c>
      <c r="E54" s="9">
        <v>0</v>
      </c>
      <c r="F54" s="17">
        <f t="shared" si="3"/>
        <v>0</v>
      </c>
      <c r="G54" s="18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E72"/>
  <sheetViews>
    <sheetView workbookViewId="0">
      <selection activeCell="D66" sqref="D66"/>
    </sheetView>
  </sheetViews>
  <sheetFormatPr defaultRowHeight="15" x14ac:dyDescent="0.25"/>
  <cols>
    <col min="1" max="1" width="41.7109375" style="47" customWidth="1"/>
    <col min="2" max="2" width="17.7109375" style="47" customWidth="1"/>
    <col min="3" max="3" width="16.140625" style="47" customWidth="1"/>
    <col min="4" max="4" width="16.140625" bestFit="1" customWidth="1"/>
    <col min="5" max="5" width="17.7109375" bestFit="1" customWidth="1"/>
  </cols>
  <sheetData>
    <row r="1" spans="1:3" x14ac:dyDescent="0.25">
      <c r="A1" s="109" t="s">
        <v>101</v>
      </c>
      <c r="B1" s="109">
        <v>2019</v>
      </c>
      <c r="C1" s="38">
        <v>2018</v>
      </c>
    </row>
    <row r="2" spans="1:3" x14ac:dyDescent="0.25">
      <c r="A2" s="109"/>
      <c r="B2" s="109"/>
      <c r="C2" s="38" t="s">
        <v>111</v>
      </c>
    </row>
    <row r="3" spans="1:3" x14ac:dyDescent="0.25">
      <c r="A3" s="39" t="s">
        <v>103</v>
      </c>
      <c r="B3" s="39"/>
      <c r="C3" s="40"/>
    </row>
    <row r="4" spans="1:3" x14ac:dyDescent="0.25">
      <c r="A4" s="39" t="s">
        <v>104</v>
      </c>
      <c r="B4" s="49">
        <v>34902714</v>
      </c>
      <c r="C4" s="49">
        <v>24450792</v>
      </c>
    </row>
    <row r="5" spans="1:3" x14ac:dyDescent="0.25">
      <c r="A5" s="39" t="s">
        <v>105</v>
      </c>
      <c r="B5" s="49">
        <v>225429</v>
      </c>
      <c r="C5" s="49">
        <v>125429</v>
      </c>
    </row>
    <row r="6" spans="1:3" x14ac:dyDescent="0.25">
      <c r="A6" s="44" t="s">
        <v>106</v>
      </c>
      <c r="B6" s="50">
        <f>SUM(B4:B5)</f>
        <v>35128143</v>
      </c>
      <c r="C6" s="50">
        <f>SUM(C4:C5)</f>
        <v>24576221</v>
      </c>
    </row>
    <row r="7" spans="1:3" x14ac:dyDescent="0.25">
      <c r="A7" s="39" t="s">
        <v>107</v>
      </c>
      <c r="B7" s="51"/>
      <c r="C7" s="51"/>
    </row>
    <row r="8" spans="1:3" x14ac:dyDescent="0.25">
      <c r="A8" s="110" t="s">
        <v>108</v>
      </c>
      <c r="B8" s="111">
        <v>93538731</v>
      </c>
      <c r="C8" s="111">
        <v>32384641</v>
      </c>
    </row>
    <row r="9" spans="1:3" x14ac:dyDescent="0.25">
      <c r="A9" s="110"/>
      <c r="B9" s="111"/>
      <c r="C9" s="111"/>
    </row>
    <row r="10" spans="1:3" x14ac:dyDescent="0.25">
      <c r="A10" s="110" t="s">
        <v>109</v>
      </c>
      <c r="B10" s="111">
        <v>1640210</v>
      </c>
      <c r="C10" s="111">
        <v>1627605</v>
      </c>
    </row>
    <row r="11" spans="1:3" x14ac:dyDescent="0.25">
      <c r="A11" s="110"/>
      <c r="B11" s="111"/>
      <c r="C11" s="111"/>
    </row>
    <row r="12" spans="1:3" x14ac:dyDescent="0.25">
      <c r="A12" s="44" t="s">
        <v>106</v>
      </c>
      <c r="B12" s="50">
        <f>SUM(B8:B11)</f>
        <v>95178941</v>
      </c>
      <c r="C12" s="50">
        <f>SUM(C8:C11)</f>
        <v>34012246</v>
      </c>
    </row>
    <row r="13" spans="1:3" x14ac:dyDescent="0.25">
      <c r="A13" s="45" t="s">
        <v>110</v>
      </c>
      <c r="B13" s="50">
        <f>B12+B6</f>
        <v>130307084</v>
      </c>
      <c r="C13" s="50">
        <f>C12+C6</f>
        <v>58588467</v>
      </c>
    </row>
    <row r="14" spans="1:3" x14ac:dyDescent="0.25">
      <c r="A14" s="46"/>
      <c r="B14" s="52"/>
      <c r="C14" s="52"/>
    </row>
    <row r="15" spans="1:3" ht="15.75" thickBot="1" x14ac:dyDescent="0.3"/>
    <row r="16" spans="1:3" x14ac:dyDescent="0.25">
      <c r="A16" s="112" t="s">
        <v>101</v>
      </c>
      <c r="B16" s="112">
        <v>2019</v>
      </c>
      <c r="C16" s="56">
        <v>2018</v>
      </c>
    </row>
    <row r="17" spans="1:3" ht="15.75" thickBot="1" x14ac:dyDescent="0.3">
      <c r="A17" s="113"/>
      <c r="B17" s="113"/>
      <c r="C17" s="57" t="s">
        <v>112</v>
      </c>
    </row>
    <row r="18" spans="1:3" ht="15.75" thickBot="1" x14ac:dyDescent="0.3">
      <c r="A18" s="114" t="s">
        <v>113</v>
      </c>
      <c r="B18" s="115"/>
      <c r="C18" s="116"/>
    </row>
    <row r="19" spans="1:3" ht="15.75" thickBot="1" x14ac:dyDescent="0.3">
      <c r="A19" s="58" t="s">
        <v>114</v>
      </c>
      <c r="B19" s="59">
        <v>219224482</v>
      </c>
      <c r="C19" s="59">
        <v>224965531</v>
      </c>
    </row>
    <row r="20" spans="1:3" ht="15.75" thickBot="1" x14ac:dyDescent="0.3">
      <c r="A20" s="58" t="s">
        <v>115</v>
      </c>
      <c r="B20" s="59">
        <v>45557454</v>
      </c>
      <c r="C20" s="59">
        <v>41835742</v>
      </c>
    </row>
    <row r="21" spans="1:3" ht="15.75" thickBot="1" x14ac:dyDescent="0.3">
      <c r="A21" s="58" t="s">
        <v>116</v>
      </c>
      <c r="B21" s="59">
        <v>1873916</v>
      </c>
      <c r="C21" s="60">
        <v>1873916</v>
      </c>
    </row>
    <row r="22" spans="1:3" ht="15.75" thickBot="1" x14ac:dyDescent="0.3">
      <c r="A22" s="61" t="s">
        <v>110</v>
      </c>
      <c r="B22" s="62">
        <f>SUM(B19:B21)</f>
        <v>266655852</v>
      </c>
      <c r="C22" s="62">
        <f>SUM(C19:C21)</f>
        <v>268675189</v>
      </c>
    </row>
    <row r="24" spans="1:3" x14ac:dyDescent="0.25">
      <c r="A24" s="117" t="s">
        <v>101</v>
      </c>
      <c r="B24" s="117">
        <v>2019</v>
      </c>
      <c r="C24" s="32">
        <v>2018</v>
      </c>
    </row>
    <row r="25" spans="1:3" x14ac:dyDescent="0.25">
      <c r="A25" s="117"/>
      <c r="B25" s="117"/>
      <c r="C25" s="32" t="s">
        <v>112</v>
      </c>
    </row>
    <row r="26" spans="1:3" ht="15.75" customHeight="1" x14ac:dyDescent="0.25">
      <c r="A26" s="108" t="s">
        <v>113</v>
      </c>
      <c r="B26" s="108"/>
      <c r="C26" s="108"/>
    </row>
    <row r="27" spans="1:3" ht="15.75" x14ac:dyDescent="0.25">
      <c r="A27" s="63" t="s">
        <v>117</v>
      </c>
      <c r="B27" s="35">
        <v>889570</v>
      </c>
      <c r="C27" s="35">
        <v>2955623</v>
      </c>
    </row>
    <row r="28" spans="1:3" ht="15.75" x14ac:dyDescent="0.25">
      <c r="A28" s="63" t="s">
        <v>118</v>
      </c>
      <c r="B28" s="34" t="s">
        <v>119</v>
      </c>
      <c r="C28" s="35">
        <v>668086</v>
      </c>
    </row>
    <row r="29" spans="1:3" ht="15.75" x14ac:dyDescent="0.25">
      <c r="A29" s="33" t="s">
        <v>120</v>
      </c>
      <c r="B29" s="35">
        <v>33894116</v>
      </c>
      <c r="C29" s="35">
        <v>25598912</v>
      </c>
    </row>
    <row r="30" spans="1:3" ht="15.75" x14ac:dyDescent="0.25">
      <c r="A30" s="33" t="s">
        <v>121</v>
      </c>
      <c r="B30" s="64" t="s">
        <v>122</v>
      </c>
      <c r="C30" s="35">
        <v>666502</v>
      </c>
    </row>
    <row r="31" spans="1:3" ht="15.75" x14ac:dyDescent="0.25">
      <c r="A31" s="65" t="s">
        <v>110</v>
      </c>
      <c r="B31" s="36">
        <f>SUM(B27:B30)</f>
        <v>34783686</v>
      </c>
      <c r="C31" s="36">
        <f>SUM(C27:C30)</f>
        <v>29889123</v>
      </c>
    </row>
    <row r="32" spans="1:3" x14ac:dyDescent="0.25">
      <c r="A32" s="37"/>
      <c r="B32"/>
      <c r="C32"/>
    </row>
    <row r="33" spans="1:3" ht="15.75" thickBot="1" x14ac:dyDescent="0.3">
      <c r="A33" s="37"/>
      <c r="B33"/>
      <c r="C33"/>
    </row>
    <row r="34" spans="1:3" x14ac:dyDescent="0.25">
      <c r="A34" s="103" t="s">
        <v>101</v>
      </c>
      <c r="B34" s="103">
        <v>2019</v>
      </c>
      <c r="C34" s="53">
        <v>2018</v>
      </c>
    </row>
    <row r="35" spans="1:3" ht="15.75" thickBot="1" x14ac:dyDescent="0.3">
      <c r="A35" s="104"/>
      <c r="B35" s="104"/>
      <c r="C35" s="54" t="s">
        <v>102</v>
      </c>
    </row>
    <row r="36" spans="1:3" ht="16.5" thickBot="1" x14ac:dyDescent="0.3">
      <c r="A36" s="105" t="s">
        <v>113</v>
      </c>
      <c r="B36" s="106"/>
      <c r="C36" s="107"/>
    </row>
    <row r="37" spans="1:3" ht="16.5" thickBot="1" x14ac:dyDescent="0.3">
      <c r="A37" s="55" t="s">
        <v>123</v>
      </c>
      <c r="B37" s="66"/>
      <c r="C37" s="66"/>
    </row>
    <row r="38" spans="1:3" ht="16.5" thickBot="1" x14ac:dyDescent="0.3">
      <c r="A38" s="67" t="s">
        <v>124</v>
      </c>
      <c r="B38" s="74">
        <v>5135230</v>
      </c>
      <c r="C38" s="68" t="s">
        <v>119</v>
      </c>
    </row>
    <row r="39" spans="1:3" ht="16.5" thickBot="1" x14ac:dyDescent="0.3">
      <c r="A39" s="69" t="s">
        <v>125</v>
      </c>
      <c r="B39" s="70">
        <v>5135230</v>
      </c>
      <c r="C39" s="71">
        <v>0</v>
      </c>
    </row>
    <row r="40" spans="1:3" ht="16.5" thickBot="1" x14ac:dyDescent="0.3">
      <c r="A40" s="55" t="s">
        <v>126</v>
      </c>
      <c r="B40" s="66"/>
      <c r="C40" s="68"/>
    </row>
    <row r="41" spans="1:3" ht="16.5" thickBot="1" x14ac:dyDescent="0.3">
      <c r="A41" s="72" t="s">
        <v>127</v>
      </c>
      <c r="B41" s="73">
        <v>31941157</v>
      </c>
      <c r="C41" s="68" t="s">
        <v>119</v>
      </c>
    </row>
    <row r="42" spans="1:3" ht="32.25" thickBot="1" x14ac:dyDescent="0.3">
      <c r="A42" s="72" t="s">
        <v>128</v>
      </c>
      <c r="B42" s="73">
        <v>22367279</v>
      </c>
      <c r="C42" s="68" t="s">
        <v>119</v>
      </c>
    </row>
    <row r="43" spans="1:3" ht="32.25" thickBot="1" x14ac:dyDescent="0.3">
      <c r="A43" s="72" t="s">
        <v>129</v>
      </c>
      <c r="B43" s="73">
        <v>20161255</v>
      </c>
      <c r="C43" s="68" t="s">
        <v>119</v>
      </c>
    </row>
    <row r="44" spans="1:3" ht="16.5" thickBot="1" x14ac:dyDescent="0.3">
      <c r="A44" s="72" t="s">
        <v>130</v>
      </c>
      <c r="B44" s="73">
        <v>19110660</v>
      </c>
      <c r="C44" s="73">
        <v>2191254</v>
      </c>
    </row>
    <row r="45" spans="1:3" ht="16.5" thickBot="1" x14ac:dyDescent="0.3">
      <c r="A45" s="72" t="s">
        <v>131</v>
      </c>
      <c r="B45" s="73">
        <v>11162879</v>
      </c>
      <c r="C45" s="68" t="s">
        <v>119</v>
      </c>
    </row>
    <row r="46" spans="1:3" ht="16.5" thickBot="1" x14ac:dyDescent="0.3">
      <c r="A46" s="72" t="s">
        <v>132</v>
      </c>
      <c r="B46" s="73">
        <v>6105316</v>
      </c>
      <c r="C46" s="68" t="s">
        <v>119</v>
      </c>
    </row>
    <row r="47" spans="1:3" ht="16.5" thickBot="1" x14ac:dyDescent="0.3">
      <c r="A47" s="72" t="s">
        <v>133</v>
      </c>
      <c r="B47" s="73">
        <v>5557152</v>
      </c>
      <c r="C47" s="73">
        <v>10984884</v>
      </c>
    </row>
    <row r="48" spans="1:3" ht="16.5" thickBot="1" x14ac:dyDescent="0.3">
      <c r="A48" s="72" t="s">
        <v>134</v>
      </c>
      <c r="B48" s="73">
        <v>739239</v>
      </c>
      <c r="C48" s="68" t="s">
        <v>119</v>
      </c>
    </row>
    <row r="49" spans="1:5" ht="32.25" thickBot="1" x14ac:dyDescent="0.3">
      <c r="A49" s="72" t="s">
        <v>135</v>
      </c>
      <c r="B49" s="73">
        <v>388067</v>
      </c>
      <c r="C49" s="68" t="s">
        <v>119</v>
      </c>
    </row>
    <row r="50" spans="1:5" ht="16.5" thickBot="1" x14ac:dyDescent="0.3">
      <c r="A50" s="72" t="s">
        <v>136</v>
      </c>
      <c r="B50" s="68" t="s">
        <v>137</v>
      </c>
      <c r="C50" s="73">
        <v>1075239</v>
      </c>
    </row>
    <row r="51" spans="1:5" ht="16.5" thickBot="1" x14ac:dyDescent="0.3">
      <c r="A51" s="69" t="s">
        <v>125</v>
      </c>
      <c r="B51" s="70">
        <f>SUM(B40:B50)</f>
        <v>117533004</v>
      </c>
      <c r="C51" s="70">
        <f>SUM(C40:C50)</f>
        <v>14251377</v>
      </c>
    </row>
    <row r="52" spans="1:5" ht="16.5" thickBot="1" x14ac:dyDescent="0.3">
      <c r="A52" s="69" t="s">
        <v>110</v>
      </c>
      <c r="B52" s="70">
        <f>B51+B39</f>
        <v>122668234</v>
      </c>
      <c r="C52" s="70">
        <f>C51+C39</f>
        <v>14251377</v>
      </c>
    </row>
    <row r="53" spans="1:5" x14ac:dyDescent="0.25">
      <c r="A53" s="37" t="s">
        <v>138</v>
      </c>
      <c r="B53"/>
      <c r="C53"/>
    </row>
    <row r="55" spans="1:5" ht="33" customHeight="1" x14ac:dyDescent="0.25">
      <c r="A55" s="98" t="s">
        <v>139</v>
      </c>
      <c r="B55" s="98" t="s">
        <v>140</v>
      </c>
      <c r="C55" s="98" t="s">
        <v>141</v>
      </c>
      <c r="D55" s="75" t="s">
        <v>142</v>
      </c>
      <c r="E55" s="98" t="s">
        <v>144</v>
      </c>
    </row>
    <row r="56" spans="1:5" x14ac:dyDescent="0.25">
      <c r="A56" s="98"/>
      <c r="B56" s="98"/>
      <c r="C56" s="98"/>
      <c r="D56" s="75" t="s">
        <v>143</v>
      </c>
      <c r="E56" s="98"/>
    </row>
    <row r="57" spans="1:5" x14ac:dyDescent="0.25">
      <c r="A57" s="39" t="s">
        <v>145</v>
      </c>
      <c r="B57" s="43">
        <v>898921186</v>
      </c>
      <c r="C57" s="40" t="s">
        <v>157</v>
      </c>
      <c r="D57" s="41" t="s">
        <v>119</v>
      </c>
      <c r="E57" s="43">
        <v>899874044</v>
      </c>
    </row>
    <row r="58" spans="1:5" x14ac:dyDescent="0.25">
      <c r="A58" s="39" t="s">
        <v>146</v>
      </c>
      <c r="B58" s="42">
        <v>801547418</v>
      </c>
      <c r="C58" s="42">
        <v>6049198</v>
      </c>
      <c r="D58" s="42">
        <v>42642837</v>
      </c>
      <c r="E58" s="42">
        <v>764953779</v>
      </c>
    </row>
    <row r="59" spans="1:5" x14ac:dyDescent="0.25">
      <c r="A59" s="39" t="s">
        <v>147</v>
      </c>
      <c r="B59" s="42">
        <v>1788624711</v>
      </c>
      <c r="C59" s="42">
        <v>216902588</v>
      </c>
      <c r="D59" s="42">
        <v>62109904</v>
      </c>
      <c r="E59" s="42">
        <v>1943417395</v>
      </c>
    </row>
    <row r="60" spans="1:5" x14ac:dyDescent="0.25">
      <c r="A60" s="48" t="s">
        <v>148</v>
      </c>
      <c r="B60" s="42">
        <v>2855538670</v>
      </c>
      <c r="C60" s="42">
        <v>90871146</v>
      </c>
      <c r="D60" s="42">
        <v>96981995</v>
      </c>
      <c r="E60" s="42">
        <v>2849427821</v>
      </c>
    </row>
    <row r="61" spans="1:5" x14ac:dyDescent="0.25">
      <c r="A61" s="48" t="s">
        <v>149</v>
      </c>
      <c r="B61" s="42">
        <v>694021735</v>
      </c>
      <c r="C61" s="42">
        <v>77754931</v>
      </c>
      <c r="D61" s="42">
        <v>98428497</v>
      </c>
      <c r="E61" s="42">
        <v>673348169</v>
      </c>
    </row>
    <row r="62" spans="1:5" x14ac:dyDescent="0.25">
      <c r="A62" s="48" t="s">
        <v>150</v>
      </c>
      <c r="B62" s="42">
        <v>379861498</v>
      </c>
      <c r="C62" s="42">
        <v>128400798</v>
      </c>
      <c r="D62" s="42">
        <v>37549748</v>
      </c>
      <c r="E62" s="42">
        <v>470712548</v>
      </c>
    </row>
    <row r="63" spans="1:5" x14ac:dyDescent="0.25">
      <c r="A63" s="48" t="s">
        <v>151</v>
      </c>
      <c r="B63" s="42">
        <v>168253338</v>
      </c>
      <c r="C63" s="42">
        <v>37553168</v>
      </c>
      <c r="D63" s="42">
        <v>25007012</v>
      </c>
      <c r="E63" s="42">
        <v>180799494</v>
      </c>
    </row>
    <row r="64" spans="1:5" x14ac:dyDescent="0.25">
      <c r="A64" s="39" t="s">
        <v>152</v>
      </c>
      <c r="B64" s="42">
        <v>712353955</v>
      </c>
      <c r="C64" s="42">
        <v>163396235</v>
      </c>
      <c r="D64" s="40" t="s">
        <v>119</v>
      </c>
      <c r="E64" s="42">
        <v>875750190</v>
      </c>
    </row>
    <row r="65" spans="1:5" x14ac:dyDescent="0.25">
      <c r="A65" s="48" t="s">
        <v>153</v>
      </c>
      <c r="B65" s="42">
        <v>144138280</v>
      </c>
      <c r="C65" s="40" t="s">
        <v>119</v>
      </c>
      <c r="D65" s="42">
        <v>5817240</v>
      </c>
      <c r="E65" s="42">
        <v>138321040</v>
      </c>
    </row>
    <row r="66" spans="1:5" x14ac:dyDescent="0.25">
      <c r="A66" s="48" t="s">
        <v>154</v>
      </c>
      <c r="B66" s="42">
        <v>281665790</v>
      </c>
      <c r="C66" s="42">
        <v>73634266</v>
      </c>
      <c r="D66" s="42">
        <v>33898765</v>
      </c>
      <c r="E66" s="42">
        <v>321401291</v>
      </c>
    </row>
    <row r="67" spans="1:5" ht="15.75" thickBot="1" x14ac:dyDescent="0.3">
      <c r="A67" s="76" t="s">
        <v>110</v>
      </c>
      <c r="B67" s="77">
        <f>SUM(B57:B66)</f>
        <v>8724926581</v>
      </c>
      <c r="C67" s="77">
        <f t="shared" ref="C67:E67" si="0">SUM(C57:C66)</f>
        <v>794562330</v>
      </c>
      <c r="D67" s="77">
        <f t="shared" si="0"/>
        <v>402435998</v>
      </c>
      <c r="E67" s="77">
        <f t="shared" si="0"/>
        <v>9118005771</v>
      </c>
    </row>
    <row r="68" spans="1:5" x14ac:dyDescent="0.25">
      <c r="A68" s="99"/>
      <c r="B68" s="101"/>
      <c r="C68" s="101"/>
      <c r="D68" s="101"/>
      <c r="E68" s="101"/>
    </row>
    <row r="69" spans="1:5" x14ac:dyDescent="0.25">
      <c r="A69" s="100"/>
      <c r="B69" s="102"/>
      <c r="C69" s="102"/>
      <c r="D69" s="102"/>
      <c r="E69" s="102"/>
    </row>
    <row r="70" spans="1:5" x14ac:dyDescent="0.25">
      <c r="A70" s="37" t="s">
        <v>155</v>
      </c>
      <c r="B70"/>
      <c r="C70"/>
    </row>
    <row r="71" spans="1:5" ht="15.75" x14ac:dyDescent="0.25">
      <c r="A71" s="37" t="s">
        <v>156</v>
      </c>
      <c r="B71"/>
      <c r="C71"/>
    </row>
    <row r="72" spans="1:5" x14ac:dyDescent="0.25">
      <c r="A72" s="46"/>
      <c r="B72"/>
      <c r="C72"/>
    </row>
  </sheetData>
  <mergeCells count="26">
    <mergeCell ref="A26:C26"/>
    <mergeCell ref="A1:A2"/>
    <mergeCell ref="B1:B2"/>
    <mergeCell ref="A8:A9"/>
    <mergeCell ref="B8:B9"/>
    <mergeCell ref="C8:C9"/>
    <mergeCell ref="A10:A11"/>
    <mergeCell ref="B10:B11"/>
    <mergeCell ref="C10:C11"/>
    <mergeCell ref="A16:A17"/>
    <mergeCell ref="B16:B17"/>
    <mergeCell ref="A18:C18"/>
    <mergeCell ref="A24:A25"/>
    <mergeCell ref="B24:B25"/>
    <mergeCell ref="A34:A35"/>
    <mergeCell ref="B34:B35"/>
    <mergeCell ref="A36:C36"/>
    <mergeCell ref="A55:A56"/>
    <mergeCell ref="B55:B56"/>
    <mergeCell ref="C55:C56"/>
    <mergeCell ref="E55:E56"/>
    <mergeCell ref="A68:A69"/>
    <mergeCell ref="B68:B69"/>
    <mergeCell ref="C68:C69"/>
    <mergeCell ref="D68:D69"/>
    <mergeCell ref="E68:E6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SCBAA</vt:lpstr>
      <vt:lpstr>Restatement</vt:lpstr>
      <vt:lpstr>NFS</vt:lpstr>
      <vt:lpstr>SCBAA!Print_Area</vt:lpstr>
      <vt:lpstr>SCBAA!Print_Titles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Financial Statements</dc:title>
  <dc:creator>COA - Valenzuela City</dc:creator>
  <cp:lastModifiedBy>Mngx</cp:lastModifiedBy>
  <cp:lastPrinted>2021-07-28T05:48:19Z</cp:lastPrinted>
  <dcterms:created xsi:type="dcterms:W3CDTF">2018-06-14T04:06:25Z</dcterms:created>
  <dcterms:modified xsi:type="dcterms:W3CDTF">2021-09-04T09:56:04Z</dcterms:modified>
</cp:coreProperties>
</file>