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80" yWindow="1005" windowWidth="14880" windowHeight="11070" tabRatio="600" firstSheet="0" activeTab="2" autoFilterDateGrouping="1"/>
  </bookViews>
  <sheets>
    <sheet name="Roxas" sheetId="1" state="visible" r:id="rId1"/>
    <sheet name="Iloilo" sheetId="2" state="visible" r:id="rId2"/>
    <sheet name="Passi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#,##0.00_ ;\-#,##0.00\ "/>
    <numFmt numFmtId="165" formatCode="_(* #,##0_);_(* \(#,##0\);_(* &quot;-&quot;??_);_(@_)"/>
    <numFmt numFmtId="166" formatCode="_ * #,##0_ ;_ * \-#,##0_ ;_ * &quot;-&quot;_ ;_ @_ "/>
  </numFmts>
  <fonts count="35">
    <font>
      <name val="Calibri"/>
      <family val="2"/>
      <color theme="1"/>
      <sz val="11"/>
      <scheme val="minor"/>
    </font>
    <font>
      <name val="Times New Roman"/>
      <family val="2"/>
      <color theme="1"/>
      <sz val="12"/>
    </font>
    <font>
      <name val="Times New Roman"/>
      <family val="1"/>
      <b val="1"/>
      <color rgb="FF000000"/>
      <sz val="12"/>
    </font>
    <font>
      <name val="Arial"/>
      <family val="2"/>
      <sz val="10"/>
    </font>
    <font>
      <name val="Times New Roman"/>
      <family val="1"/>
      <b val="1"/>
      <color theme="1"/>
      <sz val="12"/>
    </font>
    <font>
      <name val="Times New Roman"/>
      <family val="1"/>
      <color rgb="FF000000"/>
      <sz val="12"/>
    </font>
    <font>
      <name val="Times New Roman"/>
      <family val="1"/>
      <sz val="12"/>
    </font>
    <font>
      <name val="Times New Roman"/>
      <family val="1"/>
      <b val="1"/>
      <sz val="12"/>
    </font>
    <font>
      <name val="Times New Roman"/>
      <family val="1"/>
      <b val="1"/>
      <color rgb="FF000000"/>
      <sz val="12"/>
      <u val="single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Times New Roman"/>
      <family val="1"/>
      <b val="1"/>
      <color rgb="FF000000"/>
      <sz val="16"/>
    </font>
    <font>
      <name val="Calibri"/>
      <family val="2"/>
      <color theme="1"/>
      <sz val="16"/>
      <scheme val="minor"/>
    </font>
    <font>
      <name val="Arial"/>
      <family val="2"/>
      <b val="1"/>
      <color theme="1"/>
      <sz val="14"/>
    </font>
    <font>
      <name val="Arial"/>
      <family val="2"/>
      <b val="1"/>
      <color indexed="8"/>
      <sz val="11.05"/>
    </font>
    <font>
      <name val="Calibri"/>
      <family val="2"/>
      <color indexed="8"/>
      <sz val="11"/>
    </font>
    <font>
      <name val="Calibri"/>
      <family val="2"/>
      <color indexed="17"/>
      <sz val="11"/>
    </font>
    <font>
      <name val="Calibri"/>
      <family val="2"/>
      <color indexed="62"/>
      <sz val="11"/>
    </font>
    <font>
      <name val="Calibri"/>
      <family val="2"/>
      <b val="1"/>
      <color indexed="62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62"/>
      <sz val="13"/>
    </font>
    <font>
      <name val="Calibri"/>
      <family val="2"/>
      <color indexed="9"/>
      <sz val="11"/>
    </font>
    <font>
      <name val="Calibri"/>
      <family val="2"/>
      <b val="1"/>
      <color indexed="62"/>
      <sz val="15"/>
    </font>
    <font>
      <name val="Calibri"/>
      <family val="2"/>
      <color indexed="10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b val="1"/>
      <color indexed="63"/>
      <sz val="11"/>
    </font>
    <font>
      <name val="Arial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8">
    <xf numFmtId="0" fontId="9" fillId="0" borderId="0"/>
    <xf numFmtId="0" fontId="1" fillId="0" borderId="0"/>
    <xf numFmtId="0" fontId="3" fillId="0" borderId="0"/>
    <xf numFmtId="43" fontId="9" fillId="0" borderId="0"/>
    <xf numFmtId="43" fontId="9" fillId="0" borderId="0"/>
    <xf numFmtId="43" fontId="3" fillId="0" borderId="0"/>
    <xf numFmtId="43" fontId="17" fillId="0" borderId="0"/>
    <xf numFmtId="0" fontId="9" fillId="0" borderId="0"/>
    <xf numFmtId="43" fontId="9" fillId="0" borderId="0"/>
    <xf numFmtId="43" fontId="9" fillId="0" borderId="0"/>
    <xf numFmtId="0" fontId="3" fillId="0" borderId="0" applyAlignment="1">
      <alignment vertical="center"/>
    </xf>
    <xf numFmtId="43" fontId="3" fillId="0" borderId="0" applyAlignment="1">
      <alignment vertical="center"/>
    </xf>
    <xf numFmtId="0" fontId="18" fillId="5" borderId="0" applyAlignment="1">
      <alignment vertical="center"/>
    </xf>
    <xf numFmtId="166" fontId="6" fillId="0" borderId="0" applyAlignment="1">
      <alignment vertical="center"/>
    </xf>
    <xf numFmtId="42" fontId="6" fillId="0" borderId="0" applyAlignment="1">
      <alignment vertical="center"/>
    </xf>
    <xf numFmtId="0" fontId="3" fillId="3" borderId="8" applyAlignment="1">
      <alignment vertical="center"/>
    </xf>
    <xf numFmtId="0" fontId="24" fillId="0" borderId="10" applyAlignment="1">
      <alignment vertical="center"/>
    </xf>
    <xf numFmtId="0" fontId="23" fillId="8" borderId="9" applyAlignment="1">
      <alignment vertical="center"/>
    </xf>
    <xf numFmtId="0" fontId="25" fillId="9" borderId="0" applyAlignment="1">
      <alignment vertical="center"/>
    </xf>
    <xf numFmtId="0" fontId="27" fillId="0" borderId="0" applyAlignment="1">
      <alignment vertical="center"/>
    </xf>
    <xf numFmtId="0" fontId="18" fillId="7" borderId="0" applyAlignment="1">
      <alignment vertical="center"/>
    </xf>
    <xf numFmtId="0" fontId="31" fillId="0" borderId="0" applyAlignment="1">
      <alignment vertical="center"/>
    </xf>
    <xf numFmtId="0" fontId="18" fillId="12" borderId="0" applyAlignment="1">
      <alignment vertical="center"/>
    </xf>
    <xf numFmtId="0" fontId="22" fillId="0" borderId="0" applyAlignment="1">
      <alignment vertical="center"/>
    </xf>
    <xf numFmtId="0" fontId="26" fillId="0" borderId="10" applyAlignment="1">
      <alignment vertical="center"/>
    </xf>
    <xf numFmtId="0" fontId="21" fillId="0" borderId="14" applyAlignment="1">
      <alignment vertical="center"/>
    </xf>
    <xf numFmtId="0" fontId="21" fillId="0" borderId="0" applyAlignment="1">
      <alignment vertical="center"/>
    </xf>
    <xf numFmtId="0" fontId="20" fillId="2" borderId="7" applyAlignment="1">
      <alignment vertical="center"/>
    </xf>
    <xf numFmtId="0" fontId="33" fillId="11" borderId="13" applyAlignment="1">
      <alignment vertical="center"/>
    </xf>
    <xf numFmtId="0" fontId="19" fillId="7" borderId="0" applyAlignment="1">
      <alignment vertical="center"/>
    </xf>
    <xf numFmtId="0" fontId="25" fillId="7" borderId="0" applyAlignment="1">
      <alignment vertical="center"/>
    </xf>
    <xf numFmtId="0" fontId="29" fillId="11" borderId="7" applyAlignment="1">
      <alignment vertical="center"/>
    </xf>
    <xf numFmtId="0" fontId="18" fillId="10" borderId="0" applyAlignment="1">
      <alignment vertical="center"/>
    </xf>
    <xf numFmtId="0" fontId="28" fillId="0" borderId="11" applyAlignment="1">
      <alignment vertical="center"/>
    </xf>
    <xf numFmtId="0" fontId="32" fillId="0" borderId="12" applyAlignment="1">
      <alignment vertical="center"/>
    </xf>
    <xf numFmtId="0" fontId="30" fillId="12" borderId="0" applyAlignment="1">
      <alignment vertical="center"/>
    </xf>
    <xf numFmtId="0" fontId="30" fillId="4" borderId="0" applyAlignment="1">
      <alignment vertical="center"/>
    </xf>
    <xf numFmtId="0" fontId="25" fillId="14" borderId="0" applyAlignment="1">
      <alignment vertical="center"/>
    </xf>
    <xf numFmtId="0" fontId="25" fillId="5" borderId="0" applyAlignment="1">
      <alignment vertical="center"/>
    </xf>
    <xf numFmtId="0" fontId="18" fillId="6" borderId="0" applyAlignment="1">
      <alignment vertical="center"/>
    </xf>
    <xf numFmtId="0" fontId="25" fillId="13" borderId="0" applyAlignment="1">
      <alignment vertical="center"/>
    </xf>
    <xf numFmtId="0" fontId="18" fillId="12" borderId="0" applyAlignment="1">
      <alignment vertical="center"/>
    </xf>
    <xf numFmtId="0" fontId="25" fillId="12" borderId="0" applyAlignment="1">
      <alignment vertical="center"/>
    </xf>
    <xf numFmtId="0" fontId="18" fillId="2" borderId="0" applyAlignment="1">
      <alignment vertical="center"/>
    </xf>
    <xf numFmtId="0" fontId="25" fillId="15" borderId="0" applyAlignment="1">
      <alignment vertical="center"/>
    </xf>
    <xf numFmtId="0" fontId="18" fillId="7" borderId="0" applyAlignment="1">
      <alignment vertical="center"/>
    </xf>
    <xf numFmtId="0" fontId="25" fillId="17" borderId="0" applyAlignment="1">
      <alignment vertical="center"/>
    </xf>
    <xf numFmtId="0" fontId="18" fillId="9" borderId="0" applyAlignment="1">
      <alignment vertical="center"/>
    </xf>
    <xf numFmtId="0" fontId="18" fillId="9" borderId="0" applyAlignment="1">
      <alignment vertical="center"/>
    </xf>
    <xf numFmtId="0" fontId="25" fillId="14" borderId="0" applyAlignment="1">
      <alignment vertical="center"/>
    </xf>
    <xf numFmtId="0" fontId="18" fillId="5" borderId="0" applyAlignment="1">
      <alignment vertical="center"/>
    </xf>
    <xf numFmtId="0" fontId="25" fillId="5" borderId="0" applyAlignment="1">
      <alignment vertical="center"/>
    </xf>
    <xf numFmtId="0" fontId="25" fillId="16" borderId="0" applyAlignment="1">
      <alignment vertical="center"/>
    </xf>
    <xf numFmtId="0" fontId="18" fillId="2" borderId="0" applyAlignment="1">
      <alignment vertical="center"/>
    </xf>
    <xf numFmtId="0" fontId="25" fillId="2" borderId="0" applyAlignment="1">
      <alignment vertical="center"/>
    </xf>
    <xf numFmtId="0" fontId="9" fillId="0" borderId="0"/>
    <xf numFmtId="43" fontId="9" fillId="0" borderId="0"/>
    <xf numFmtId="0" fontId="9" fillId="0" borderId="0"/>
    <xf numFmtId="9" fontId="3" fillId="0" borderId="0"/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</cellStyleXfs>
  <cellXfs count="70">
    <xf numFmtId="0" fontId="0" fillId="0" borderId="0" pivotButton="0" quotePrefix="0" xfId="0"/>
    <xf numFmtId="0" fontId="5" fillId="0" borderId="0" applyAlignment="1" pivotButton="0" quotePrefix="0" xfId="1">
      <alignment vertical="center"/>
    </xf>
    <xf numFmtId="40" fontId="5" fillId="0" borderId="0" applyAlignment="1" pivotButton="0" quotePrefix="0" xfId="1">
      <alignment horizontal="right" vertical="center"/>
    </xf>
    <xf numFmtId="164" fontId="5" fillId="0" borderId="0" applyAlignment="1" pivotButton="0" quotePrefix="0" xfId="1">
      <alignment horizontal="right" vertical="center"/>
    </xf>
    <xf numFmtId="4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40" fontId="6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6" fillId="0" borderId="0" applyAlignment="1" pivotButton="0" quotePrefix="0" xfId="1">
      <alignment horizontal="right" vertical="center"/>
    </xf>
    <xf numFmtId="165" fontId="2" fillId="0" borderId="0" applyAlignment="1" pivotButton="0" quotePrefix="0" xfId="1">
      <alignment horizontal="center" vertical="center"/>
    </xf>
    <xf numFmtId="165" fontId="2" fillId="0" borderId="0" applyAlignment="1" pivotButton="0" quotePrefix="0" xfId="1">
      <alignment vertical="center"/>
    </xf>
    <xf numFmtId="165" fontId="8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 wrapText="1"/>
    </xf>
    <xf numFmtId="165" fontId="5" fillId="0" borderId="0" applyAlignment="1" pivotButton="0" quotePrefix="0" xfId="1">
      <alignment horizontal="left" vertical="center"/>
    </xf>
    <xf numFmtId="165" fontId="14" fillId="0" borderId="0" applyAlignment="1" pivotButton="0" quotePrefix="0" xfId="1">
      <alignment vertical="center"/>
    </xf>
    <xf numFmtId="0" fontId="15" fillId="0" borderId="0" pivotButton="0" quotePrefix="0" xfId="0"/>
    <xf numFmtId="4" fontId="10" fillId="0" borderId="0" applyProtection="1" pivotButton="0" quotePrefix="0" xfId="4">
      <protection locked="0" hidden="0"/>
    </xf>
    <xf numFmtId="4" fontId="12" fillId="0" borderId="3" applyAlignment="1" pivotButton="0" quotePrefix="0" xfId="1">
      <alignment horizontal="right" vertical="center"/>
    </xf>
    <xf numFmtId="4" fontId="3" fillId="0" borderId="3" applyAlignment="1" pivotButton="0" quotePrefix="0" xfId="1">
      <alignment horizontal="right" vertical="center"/>
    </xf>
    <xf numFmtId="4" fontId="10" fillId="0" borderId="0" pivotButton="0" quotePrefix="0" xfId="0"/>
    <xf numFmtId="4" fontId="10" fillId="0" borderId="0" applyAlignment="1" pivotButton="0" quotePrefix="0" xfId="3">
      <alignment horizontal="right" vertical="center" wrapText="1"/>
    </xf>
    <xf numFmtId="4" fontId="3" fillId="0" borderId="0" applyAlignment="1" pivotButton="0" quotePrefix="0" xfId="1">
      <alignment horizontal="right" vertical="center"/>
    </xf>
    <xf numFmtId="4" fontId="3" fillId="0" borderId="0" applyAlignment="1" pivotButton="0" quotePrefix="0" xfId="1">
      <alignment horizontal="right" vertical="center"/>
    </xf>
    <xf numFmtId="4" fontId="10" fillId="0" borderId="0" applyAlignment="1" pivotButton="0" quotePrefix="0" xfId="3">
      <alignment horizontal="right" vertical="center" wrapText="1"/>
    </xf>
    <xf numFmtId="4" fontId="11" fillId="0" borderId="0" applyAlignment="1" pivotButton="0" quotePrefix="0" xfId="1">
      <alignment horizontal="right" vertical="center"/>
    </xf>
    <xf numFmtId="4" fontId="3" fillId="0" borderId="0" pivotButton="0" quotePrefix="0" xfId="3"/>
    <xf numFmtId="4" fontId="11" fillId="0" borderId="0" applyAlignment="1" pivotButton="0" quotePrefix="0" xfId="1">
      <alignment vertical="center"/>
    </xf>
    <xf numFmtId="4" fontId="11" fillId="0" borderId="0" applyAlignment="1" pivotButton="0" quotePrefix="0" xfId="1">
      <alignment horizontal="right" vertical="center"/>
    </xf>
    <xf numFmtId="4" fontId="12" fillId="0" borderId="1" applyAlignment="1" pivotButton="0" quotePrefix="0" xfId="1">
      <alignment horizontal="right" vertical="center"/>
    </xf>
    <xf numFmtId="4" fontId="16" fillId="0" borderId="0" pivotButton="0" quotePrefix="0" xfId="0"/>
    <xf numFmtId="4" fontId="13" fillId="0" borderId="0" pivotButton="0" quotePrefix="0" xfId="0"/>
    <xf numFmtId="4" fontId="3" fillId="0" borderId="0" pivotButton="0" quotePrefix="0" xfId="8"/>
    <xf numFmtId="4" fontId="3" fillId="0" borderId="0" pivotButton="0" quotePrefix="0" xfId="8"/>
    <xf numFmtId="4" fontId="10" fillId="0" borderId="0" pivotButton="0" quotePrefix="0" xfId="8"/>
    <xf numFmtId="4" fontId="10" fillId="0" borderId="4" pivotButton="0" quotePrefix="0" xfId="8"/>
    <xf numFmtId="4" fontId="3" fillId="0" borderId="4" pivotButton="0" quotePrefix="0" xfId="8"/>
    <xf numFmtId="4" fontId="10" fillId="0" borderId="0" pivotButton="0" quotePrefix="0" xfId="8"/>
    <xf numFmtId="4" fontId="10" fillId="0" borderId="0" pivotButton="0" quotePrefix="0" xfId="8"/>
    <xf numFmtId="4" fontId="10" fillId="0" borderId="6" pivotButton="0" quotePrefix="0" xfId="56"/>
    <xf numFmtId="4" fontId="10" fillId="0" borderId="5" pivotButton="0" quotePrefix="0" xfId="56"/>
    <xf numFmtId="4" fontId="3" fillId="0" borderId="0" pivotButton="0" quotePrefix="0" xfId="8"/>
    <xf numFmtId="4" fontId="34" fillId="0" borderId="6" pivotButton="0" quotePrefix="0" xfId="3"/>
    <xf numFmtId="4" fontId="34" fillId="0" borderId="15" pivotButton="0" quotePrefix="0" xfId="3"/>
    <xf numFmtId="4" fontId="34" fillId="0" borderId="0" pivotButton="0" quotePrefix="0" xfId="3"/>
    <xf numFmtId="4" fontId="34" fillId="0" borderId="0" pivotButton="0" quotePrefix="0" xfId="3"/>
    <xf numFmtId="40" fontId="7" fillId="0" borderId="2" applyAlignment="1" pivotButton="0" quotePrefix="0" xfId="1">
      <alignment horizontal="center" vertical="center" wrapText="1"/>
    </xf>
    <xf numFmtId="40" fontId="7" fillId="0" borderId="3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2">
      <alignment horizontal="center"/>
    </xf>
    <xf numFmtId="4" fontId="2" fillId="0" borderId="0" applyAlignment="1" pivotButton="0" quotePrefix="0" xfId="1">
      <alignment horizontal="center" vertical="center"/>
    </xf>
    <xf numFmtId="4" fontId="0" fillId="0" borderId="0" pivotButton="0" quotePrefix="0" xfId="0"/>
    <xf numFmtId="4" fontId="4" fillId="0" borderId="0" applyAlignment="1" pivotButton="0" quotePrefix="0" xfId="2">
      <alignment horizontal="center"/>
    </xf>
    <xf numFmtId="4" fontId="5" fillId="0" borderId="0" applyAlignment="1" pivotButton="0" quotePrefix="0" xfId="1">
      <alignment vertical="center"/>
    </xf>
    <xf numFmtId="4" fontId="5" fillId="0" borderId="0" applyAlignment="1" pivotButton="0" quotePrefix="0" xfId="1">
      <alignment horizontal="right" vertical="center"/>
    </xf>
    <xf numFmtId="4" fontId="7" fillId="0" borderId="2" applyAlignment="1" pivotButton="0" quotePrefix="0" xfId="1">
      <alignment horizontal="center" vertical="center" wrapText="1"/>
    </xf>
    <xf numFmtId="4" fontId="7" fillId="0" borderId="3" applyAlignment="1" pivotButton="0" quotePrefix="0" xfId="1">
      <alignment horizontal="center" vertical="center" wrapText="1"/>
    </xf>
    <xf numFmtId="4" fontId="2" fillId="0" borderId="0" applyAlignment="1" pivotButton="0" quotePrefix="0" xfId="1">
      <alignment vertical="center"/>
    </xf>
    <xf numFmtId="4" fontId="6" fillId="0" borderId="0" applyAlignment="1" pivotButton="0" quotePrefix="0" xfId="1">
      <alignment vertical="center"/>
    </xf>
    <xf numFmtId="4" fontId="2" fillId="0" borderId="0" applyAlignment="1" pivotButton="0" quotePrefix="0" xfId="1">
      <alignment horizontal="center" vertical="center"/>
    </xf>
    <xf numFmtId="4" fontId="8" fillId="0" borderId="0" applyAlignment="1" pivotButton="0" quotePrefix="0" xfId="1">
      <alignment vertical="center"/>
    </xf>
    <xf numFmtId="4" fontId="5" fillId="0" borderId="0" applyAlignment="1" pivotButton="0" quotePrefix="0" xfId="1">
      <alignment vertical="center" wrapText="1"/>
    </xf>
    <xf numFmtId="4" fontId="5" fillId="0" borderId="0" applyAlignment="1" pivotButton="0" quotePrefix="0" xfId="1">
      <alignment horizontal="left" vertical="center"/>
    </xf>
    <xf numFmtId="4" fontId="6" fillId="0" borderId="0" applyAlignment="1" pivotButton="0" quotePrefix="0" xfId="1">
      <alignment horizontal="right" vertical="center"/>
    </xf>
    <xf numFmtId="4" fontId="14" fillId="0" borderId="0" applyAlignment="1" pivotButton="0" quotePrefix="0" xfId="1">
      <alignment vertical="center"/>
    </xf>
    <xf numFmtId="4" fontId="15" fillId="0" borderId="0" pivotButton="0" quotePrefix="0" xfId="0"/>
    <xf numFmtId="40" fontId="7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4" fontId="7" fillId="0" borderId="1" applyAlignment="1" pivotButton="0" quotePrefix="0" xfId="1">
      <alignment horizontal="center" vertical="center" wrapText="1"/>
    </xf>
  </cellXfs>
  <cellStyles count="78">
    <cellStyle name="Normal" xfId="0" builtinId="0"/>
    <cellStyle name="Normal 7" xfId="1"/>
    <cellStyle name="Normal 6" xfId="2"/>
    <cellStyle name="Comma" xfId="3" builtinId="3"/>
    <cellStyle name="Comma 8 2 3 2" xfId="4"/>
    <cellStyle name="Comma 12 2" xfId="5"/>
    <cellStyle name="Comma 2" xfId="6"/>
    <cellStyle name="Normal 2 3 2" xfId="7"/>
    <cellStyle name="Comma 22" xfId="8"/>
    <cellStyle name="Comma 4 2" xfId="9"/>
    <cellStyle name="Normal 2" xfId="10"/>
    <cellStyle name="Comma 3" xfId="11"/>
    <cellStyle name="40% - Accent1 2" xfId="12"/>
    <cellStyle name="Comma [0] 2" xfId="13"/>
    <cellStyle name="Currency [0] 2" xfId="14"/>
    <cellStyle name="Note 2" xfId="15"/>
    <cellStyle name="Heading 2 2" xfId="16"/>
    <cellStyle name="Check Cell 2" xfId="17"/>
    <cellStyle name="60% - Accent4 2" xfId="18"/>
    <cellStyle name="Warning Text 2" xfId="19"/>
    <cellStyle name="40% - Accent3 2" xfId="20"/>
    <cellStyle name="Title 2" xfId="21"/>
    <cellStyle name="40% - Accent2 2" xfId="22"/>
    <cellStyle name="CExplanatory Text" xfId="23"/>
    <cellStyle name="Heading 1 2" xfId="24"/>
    <cellStyle name="Heading 3 2" xfId="25"/>
    <cellStyle name="Heading 4 2" xfId="26"/>
    <cellStyle name="Input 2" xfId="27"/>
    <cellStyle name="Output 2" xfId="28"/>
    <cellStyle name="Good 2" xfId="29"/>
    <cellStyle name="60% - Accent3 2" xfId="30"/>
    <cellStyle name="Calculation 2" xfId="31"/>
    <cellStyle name="20% - Accent1 2" xfId="32"/>
    <cellStyle name="Linked Cell 2" xfId="33"/>
    <cellStyle name="Total 2" xfId="34"/>
    <cellStyle name="Bad 2" xfId="35"/>
    <cellStyle name="Neutral 2" xfId="36"/>
    <cellStyle name="Accent1 2" xfId="37"/>
    <cellStyle name="60% - Accent1 2" xfId="38"/>
    <cellStyle name="20% - Accent5 2" xfId="39"/>
    <cellStyle name="Accent2 2" xfId="40"/>
    <cellStyle name="20% - Accent2 2" xfId="41"/>
    <cellStyle name="60% - Accent2 2" xfId="42"/>
    <cellStyle name="20% - Accent6 2" xfId="43"/>
    <cellStyle name="Accent3 2" xfId="44"/>
    <cellStyle name="20% - Accent3 2" xfId="45"/>
    <cellStyle name="Accent4 2" xfId="46"/>
    <cellStyle name="20% - Accent4 2" xfId="47"/>
    <cellStyle name="40% - Accent4 2" xfId="48"/>
    <cellStyle name="Accent5 2" xfId="49"/>
    <cellStyle name="40% - Accent5 2" xfId="50"/>
    <cellStyle name="60% - Accent5 2" xfId="51"/>
    <cellStyle name="Accent6 2" xfId="52"/>
    <cellStyle name="40% - Accent6 2" xfId="53"/>
    <cellStyle name="60% - Accent6 2" xfId="54"/>
    <cellStyle name="Normal 12" xfId="55"/>
    <cellStyle name="Comma 12 2 2" xfId="56"/>
    <cellStyle name="Normal 12 2" xfId="57"/>
    <cellStyle name="Percent 2" xfId="58"/>
    <cellStyle name="Comma 4" xfId="59"/>
    <cellStyle name="Comma 20" xfId="60"/>
    <cellStyle name="Comma 9" xfId="61"/>
    <cellStyle name="Comma 17" xfId="62"/>
    <cellStyle name="Comma 18" xfId="63"/>
    <cellStyle name="Comma 19" xfId="64"/>
    <cellStyle name="Comma 8" xfId="65"/>
    <cellStyle name="Comma 5" xfId="66"/>
    <cellStyle name="Comma 12" xfId="67"/>
    <cellStyle name="Comma 13" xfId="68"/>
    <cellStyle name="Comma 7" xfId="69"/>
    <cellStyle name="Comma 11" xfId="70"/>
    <cellStyle name="Comma 15" xfId="71"/>
    <cellStyle name="Comma 16" xfId="72"/>
    <cellStyle name="Comma 6" xfId="73"/>
    <cellStyle name="Comma 14" xfId="74"/>
    <cellStyle name="Comma 10" xfId="75"/>
    <cellStyle name="Comma 21" xfId="76"/>
    <cellStyle name="Comma 23" xfId="7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49" t="inlineStr">
        <is>
          <t>CITY OF ROXAS</t>
        </is>
      </c>
    </row>
    <row r="2" ht="15.75" customHeight="1">
      <c r="A2" s="50" t="inlineStr">
        <is>
          <t>STATEMENT OF COMPARISON OF BUDGET AND ACTUAL AMOUNTS</t>
        </is>
      </c>
    </row>
    <row r="3" ht="15.75" customHeight="1">
      <c r="A3" s="49" t="inlineStr">
        <is>
          <t>For the Year Ended December 31, 2019</t>
        </is>
      </c>
    </row>
    <row r="4" ht="15.75" customHeight="1">
      <c r="A4" s="49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49" t="inlineStr">
        <is>
          <t>PARTICULARS</t>
        </is>
      </c>
      <c r="E6" s="67" t="inlineStr">
        <is>
          <t>Actual Amounts</t>
        </is>
      </c>
    </row>
    <row r="7" ht="15" customHeight="1">
      <c r="E7" s="68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36">
        <f>49421780.88+35661794.75</f>
        <v/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36" t="n">
        <v>131112330.17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36">
        <f>4353313.45+1760226.45</f>
        <v/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>
        <f>SUM(E11:E13)</f>
        <v/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36" t="n">
        <v>23539856.92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6">
        <f>59891303+138588.81</f>
        <v/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36">
        <f>1645580.5+1593.25</f>
        <v/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>
        <f>SUM(E16:E18)</f>
        <v/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36" t="n">
        <v>578700955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5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18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8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42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5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7872463.92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2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39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39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>
        <f>SUM(E14,E19,E21:E36)</f>
        <v/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37">
        <f>12714377.51+39768993.58+4501165.05+11927498.63+4382382.56+39458366.03+6903614.94+12162315.49+16962512.33+10514478.01+1928338.1+1372908.53+4954783.95</f>
        <v/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37">
        <f>10463844.72+16221150.92+441243.34+477408.42+83470+600834.78+978222.6+1359007.95+2088926.58+1004247.78+465616.4+115664.15+162062.38+8660</f>
        <v/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37" t="n">
        <v>471250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37" t="n">
        <v>3424498.39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37" t="n">
        <v>11244520.04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37" t="n">
        <v>49053958.03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37" t="n">
        <v>3100290.4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37" t="n">
        <v>186000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9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5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7" t="n">
        <v>322494.8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39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37">
        <f>4944990.6+3354983.56</f>
        <v/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37">
        <f>3508178.15+157633.15</f>
        <v/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9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37">
        <f>11111470.37+452838.8+1892068.1+157922.95+4219642.27+4305599.35+32792681.41+4437910.06+783005.91+1306886.08</f>
        <v/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37">
        <f>6585593.69+1451020.37+1647861.96+5463931.66+540599.65+679649.37+22400282.08+6373719.89+1086980.37</f>
        <v/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37">
        <f>187403+95700</f>
        <v/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37">
        <f>2492408.71+1850425.23</f>
        <v/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7">
        <f>12302598.58+1299607.62</f>
        <v/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37" t="n">
        <v>25850748.7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7" t="n">
        <v>9409423.949999999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5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37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37">
        <f>64617290.33-12302598.58</f>
        <v/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37">
        <f>190410+120000</f>
        <v/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37">
        <f>717255.3+215835.21</f>
        <v/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37" t="n">
        <v>18902676.03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37">
        <f>125521137.73+11295797.78+1746751.11</f>
        <v/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37">
        <f>42166740.21+4552995</f>
        <v/>
      </c>
    </row>
    <row r="93" ht="15.75" customHeight="1">
      <c r="A93" s="12" t="inlineStr">
        <is>
          <t>TOTAL CURRENT APPROPRIATIONS</t>
        </is>
      </c>
      <c r="D93" s="8" t="n"/>
      <c r="E93" s="30">
        <f>SUM(E41:E92)</f>
        <v/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5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37" t="n">
        <v>128774.78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7" t="n">
        <v>9659235.909999998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37" t="n">
        <v>119800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37" t="n">
        <v>74988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37" t="n">
        <v>5007799.69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37" t="n">
        <v>41807013.29</v>
      </c>
    </row>
    <row r="111" ht="15.75" customHeight="1">
      <c r="A111" s="12" t="inlineStr">
        <is>
          <t>TOTAL CONTINUING APPROPRIATIONS</t>
        </is>
      </c>
      <c r="E111" s="32">
        <f>SUM(E95:E110)</f>
        <v/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>
        <f>SUM(E93,E111)</f>
        <v/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49" t="inlineStr">
        <is>
          <t>CITY OF ILOILO</t>
        </is>
      </c>
    </row>
    <row r="2" ht="15.75" customHeight="1">
      <c r="A2" s="50" t="inlineStr">
        <is>
          <t>STATEMENT OF COMPARISON OF BUDGET AND ACTUAL AMOUNTS</t>
        </is>
      </c>
    </row>
    <row r="3" ht="15.75" customHeight="1">
      <c r="A3" s="49" t="inlineStr">
        <is>
          <t>For the Year Ended December 31, 2019</t>
        </is>
      </c>
    </row>
    <row r="4" ht="15.75" customHeight="1">
      <c r="A4" s="49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49" t="inlineStr">
        <is>
          <t>PARTICULARS</t>
        </is>
      </c>
      <c r="E6" s="67" t="inlineStr">
        <is>
          <t>Actual Amounts</t>
        </is>
      </c>
    </row>
    <row r="7" ht="15" customHeight="1">
      <c r="E7" s="68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2" t="n">
        <v>1156484004.3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2" t="n">
        <v>806557753.86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42" t="n">
        <v>41332086.53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2004373844.69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2" t="n">
        <v>62842493.57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42" t="n">
        <v>90278539.16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2" t="n">
        <v>1210782858.94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1363903891.67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2" t="n">
        <v>1012119278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5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18358592.93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8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42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5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2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39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39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4398755607.29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2" t="n">
        <v>450920257.58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2" t="n">
        <v>545307746.99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2" t="n">
        <v>8693512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42" t="n">
        <v>15501734.41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42" t="n">
        <v>150114941.21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2" t="n">
        <v>140124555.88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2" t="n">
        <v>28440865.82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2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9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5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42" t="n">
        <v>86614050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39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2" t="n">
        <v>50663283.15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2" t="n">
        <v>18800033.56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9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2" t="n">
        <v>156066302.1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2" t="n">
        <v>77441015.86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37" t="n">
        <v>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2" t="n">
        <v>45335114.94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7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2" t="n">
        <v>96997170.95999999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5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2" t="n">
        <v>32504627.64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39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39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2" t="n">
        <v>47942372.18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2" t="n">
        <v>106944472.11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37" t="n">
        <v>0</v>
      </c>
    </row>
    <row r="93" ht="15.75" customHeight="1">
      <c r="A93" s="12" t="inlineStr">
        <is>
          <t>TOTAL CURRENT APPROPRIATIONS</t>
        </is>
      </c>
      <c r="D93" s="8" t="n"/>
      <c r="E93" s="30" t="n">
        <v>2058412056.39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5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42" t="n">
        <v>26836455.97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42" t="n">
        <v>160452426.84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42" t="n">
        <v>350000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42" t="n">
        <v>66971346.64999999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42" t="n">
        <v>229000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42" t="n">
        <v>30390584.97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42" t="n">
        <v>7209448.68</v>
      </c>
    </row>
    <row r="111" ht="15.75" customHeight="1">
      <c r="A111" s="12" t="inlineStr">
        <is>
          <t>TOTAL CONTINUING APPROPRIATIONS</t>
        </is>
      </c>
      <c r="E111" s="32" t="n">
        <v>292439263.11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2350851319.5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2"/>
  <sheetViews>
    <sheetView tabSelected="1" topLeftCell="E1" zoomScale="130" zoomScaleNormal="130" workbookViewId="0">
      <selection activeCell="G10" sqref="G10"/>
    </sheetView>
  </sheetViews>
  <sheetFormatPr baseColWidth="8" defaultRowHeight="15"/>
  <cols>
    <col width="4.7109375" customWidth="1" style="52" min="1" max="3"/>
    <col width="50.7109375" customWidth="1" style="52" min="4" max="4"/>
    <col width="30.7109375" customWidth="1" style="52" min="5" max="5"/>
    <col width="20.7109375" customWidth="1" style="52" min="6" max="9"/>
    <col width="9.140625" customWidth="1" style="52" min="10" max="16384"/>
  </cols>
  <sheetData>
    <row r="1" ht="15.75" customHeight="1">
      <c r="A1" s="60" t="inlineStr">
        <is>
          <t>CITY OF PASSI</t>
        </is>
      </c>
    </row>
    <row r="2" ht="15.75" customHeight="1">
      <c r="A2" s="53" t="inlineStr">
        <is>
          <t>STATEMENT OF COMPARISON OF BUDGET AND ACTUAL AMOUNTS</t>
        </is>
      </c>
    </row>
    <row r="3" ht="15.75" customHeight="1">
      <c r="A3" s="60" t="inlineStr">
        <is>
          <t>For the Year Ended December 31, 2019</t>
        </is>
      </c>
    </row>
    <row r="4" ht="15.75" customHeight="1">
      <c r="A4" s="60" t="n"/>
    </row>
    <row r="5" ht="15.75" customHeight="1">
      <c r="A5" s="54" t="n"/>
      <c r="B5" s="54" t="n"/>
      <c r="C5" s="54" t="n"/>
      <c r="D5" s="54" t="n"/>
      <c r="E5" s="55" t="n"/>
      <c r="F5" s="55" t="n"/>
      <c r="G5" s="55" t="n"/>
      <c r="H5" s="5" t="n"/>
      <c r="I5" s="5" t="n"/>
    </row>
    <row r="6" ht="15.75" customHeight="1">
      <c r="A6" s="60" t="inlineStr">
        <is>
          <t>PARTICULARS</t>
        </is>
      </c>
      <c r="E6" s="69" t="inlineStr">
        <is>
          <t>Actual Amounts</t>
        </is>
      </c>
    </row>
    <row r="7" ht="15" customHeight="1">
      <c r="E7" s="68" t="n"/>
    </row>
    <row r="8" ht="15.75" customHeight="1">
      <c r="A8" s="58" t="inlineStr">
        <is>
          <t>Revenue</t>
        </is>
      </c>
      <c r="B8" s="54" t="n"/>
      <c r="C8" s="54" t="n"/>
      <c r="D8" s="54" t="n"/>
      <c r="E8" s="59" t="n"/>
    </row>
    <row r="9" ht="15.75" customHeight="1">
      <c r="A9" s="54" t="n"/>
      <c r="B9" s="54" t="inlineStr">
        <is>
          <t>A.  Local Sources</t>
        </is>
      </c>
      <c r="C9" s="54" t="n"/>
      <c r="D9" s="54" t="n"/>
      <c r="E9" s="59" t="n"/>
    </row>
    <row r="10" ht="15.75" customHeight="1">
      <c r="A10" s="54" t="n"/>
      <c r="B10" s="54" t="n"/>
      <c r="C10" s="54" t="inlineStr">
        <is>
          <t>1.  Tax Revenue</t>
        </is>
      </c>
      <c r="D10" s="54" t="n"/>
    </row>
    <row r="11" ht="15.75" customHeight="1">
      <c r="A11" s="54" t="n"/>
      <c r="B11" s="54" t="n"/>
      <c r="C11" s="54" t="n"/>
      <c r="D11" s="54" t="inlineStr">
        <is>
          <t>a.  Tax Revenue - Property</t>
        </is>
      </c>
      <c r="E11" s="43" t="n">
        <v>36835279.69</v>
      </c>
    </row>
    <row r="12" ht="15.75" customHeight="1">
      <c r="A12" s="54" t="n"/>
      <c r="B12" s="54" t="n"/>
      <c r="C12" s="54" t="n"/>
      <c r="D12" s="54" t="inlineStr">
        <is>
          <t>b.  Tax Reveue - Goods and Services</t>
        </is>
      </c>
      <c r="E12" s="43" t="n">
        <v>29306159.28</v>
      </c>
    </row>
    <row r="13" ht="15.75" customHeight="1">
      <c r="A13" s="54" t="n"/>
      <c r="B13" s="54" t="n"/>
      <c r="C13" s="54" t="n"/>
      <c r="D13" s="54" t="inlineStr">
        <is>
          <t>c.  Other Local Taxes</t>
        </is>
      </c>
      <c r="E13" s="44" t="n">
        <v>3725355.41</v>
      </c>
    </row>
    <row r="14" ht="15.75" customHeight="1">
      <c r="A14" s="54" t="n"/>
      <c r="B14" s="54" t="n"/>
      <c r="C14" s="54" t="inlineStr">
        <is>
          <t xml:space="preserve">           Total Tax Revenue</t>
        </is>
      </c>
      <c r="D14" s="54" t="n"/>
      <c r="E14" s="19" t="n">
        <v>69866794.38</v>
      </c>
    </row>
    <row r="15" ht="15.75" customHeight="1">
      <c r="A15" s="54" t="n"/>
      <c r="B15" s="54" t="n"/>
      <c r="C15" s="54" t="inlineStr">
        <is>
          <t>2.      Non-Tax Revenue</t>
        </is>
      </c>
      <c r="D15" s="54" t="n"/>
      <c r="E15" s="20" t="n"/>
    </row>
    <row r="16" ht="15.75" customHeight="1">
      <c r="A16" s="54" t="n"/>
      <c r="B16" s="54" t="n"/>
      <c r="C16" s="54" t="n"/>
      <c r="D16" s="54" t="inlineStr">
        <is>
          <t>a.  Service Income</t>
        </is>
      </c>
      <c r="E16" s="43" t="n">
        <v>9812340.91</v>
      </c>
    </row>
    <row r="17" ht="15.75" customHeight="1">
      <c r="A17" s="54" t="n"/>
      <c r="B17" s="54" t="n"/>
      <c r="C17" s="54" t="n"/>
      <c r="D17" s="54" t="inlineStr">
        <is>
          <t>b.  Business Income</t>
        </is>
      </c>
      <c r="E17" s="43" t="n">
        <v>36486669.44</v>
      </c>
    </row>
    <row r="18" ht="15.75" customHeight="1">
      <c r="A18" s="54" t="n"/>
      <c r="B18" s="54" t="n"/>
      <c r="C18" s="60" t="n"/>
      <c r="D18" s="54" t="inlineStr">
        <is>
          <t>c.  Other Income and Receipts</t>
        </is>
      </c>
      <c r="E18" s="43" t="n">
        <v>4587654.76</v>
      </c>
    </row>
    <row r="19" ht="15.75" customHeight="1">
      <c r="A19" s="54" t="n"/>
      <c r="B19" s="54" t="n"/>
      <c r="C19" s="54" t="inlineStr">
        <is>
          <t xml:space="preserve">           Total Non-Tax Revenue</t>
        </is>
      </c>
      <c r="D19" s="54" t="n"/>
      <c r="E19" s="19" t="n">
        <v>50886665.10999999</v>
      </c>
    </row>
    <row r="20" ht="15.75" customHeight="1">
      <c r="A20" s="54" t="n"/>
      <c r="B20" s="54" t="inlineStr">
        <is>
          <t>B.  External Sources</t>
        </is>
      </c>
      <c r="C20" s="54" t="n"/>
      <c r="D20" s="54" t="n"/>
      <c r="E20" s="21" t="n"/>
    </row>
    <row r="21" ht="15.75" customHeight="1">
      <c r="A21" s="54" t="n"/>
      <c r="B21" s="54" t="n"/>
      <c r="C21" s="54" t="inlineStr">
        <is>
          <t>1.  Share from the National Internal Revenue Taxes (IRA)</t>
        </is>
      </c>
      <c r="D21" s="54" t="n"/>
      <c r="E21" s="43" t="n">
        <v>571067140</v>
      </c>
    </row>
    <row r="22" ht="15.75" customHeight="1">
      <c r="A22" s="54" t="n"/>
      <c r="B22" s="54" t="n"/>
      <c r="C22" s="54" t="inlineStr">
        <is>
          <t>2.  Share from GOCCs</t>
        </is>
      </c>
      <c r="D22" s="54" t="n"/>
      <c r="E22" s="42" t="n">
        <v>0</v>
      </c>
    </row>
    <row r="23" ht="15.75" customHeight="1">
      <c r="A23" s="54" t="n"/>
      <c r="B23" s="54" t="n"/>
      <c r="C23" s="54" t="inlineStr">
        <is>
          <t>3.  Other Shares from National Tax Collections</t>
        </is>
      </c>
      <c r="D23" s="54" t="n"/>
      <c r="E23" s="25" t="n"/>
    </row>
    <row r="24" ht="15.75" customHeight="1">
      <c r="A24" s="54" t="n"/>
      <c r="B24" s="54" t="n"/>
      <c r="C24" s="54" t="n"/>
      <c r="D24" s="54" t="inlineStr">
        <is>
          <t>a.  Share from Ecozone</t>
        </is>
      </c>
      <c r="E24" s="39" t="n">
        <v>0</v>
      </c>
    </row>
    <row r="25" ht="15.75" customHeight="1">
      <c r="A25" s="54" t="n"/>
      <c r="B25" s="54" t="n"/>
      <c r="C25" s="54" t="n"/>
      <c r="D25" s="54" t="inlineStr">
        <is>
          <t>b.  Share from EVAT</t>
        </is>
      </c>
      <c r="E25" s="24" t="n">
        <v>0</v>
      </c>
    </row>
    <row r="26" ht="15.75" customHeight="1">
      <c r="A26" s="54" t="n"/>
      <c r="B26" s="54" t="n"/>
      <c r="C26" s="54" t="n"/>
      <c r="D26" s="54" t="inlineStr">
        <is>
          <t>c.  Share from National Wealth</t>
        </is>
      </c>
      <c r="E26" s="18" t="n">
        <v>0</v>
      </c>
    </row>
    <row r="27" ht="15.75" customHeight="1">
      <c r="A27" s="54" t="n"/>
      <c r="B27" s="54" t="n"/>
      <c r="C27" s="54" t="n"/>
      <c r="D27" s="54" t="inlineStr">
        <is>
          <t>d.  Share from Tobacco Excise Tax</t>
        </is>
      </c>
      <c r="E27" s="42" t="n">
        <v>0</v>
      </c>
    </row>
    <row r="28" ht="15.75" customHeight="1">
      <c r="A28" s="54" t="n"/>
      <c r="B28" s="54" t="n"/>
      <c r="C28" s="54" t="inlineStr">
        <is>
          <t>4.  Other Receipts</t>
        </is>
      </c>
      <c r="D28" s="54" t="n"/>
      <c r="E28" s="25" t="n"/>
    </row>
    <row r="29" ht="15.75" customHeight="1">
      <c r="A29" s="54" t="n"/>
      <c r="B29" s="54" t="n"/>
      <c r="C29" s="54" t="n"/>
      <c r="D29" s="54" t="inlineStr">
        <is>
          <t>a.  Grants and Donations</t>
        </is>
      </c>
      <c r="E29" s="40" t="n">
        <v>0</v>
      </c>
    </row>
    <row r="30" ht="15.75" customHeight="1">
      <c r="A30" s="54" t="n"/>
      <c r="B30" s="54" t="n"/>
      <c r="C30" s="54" t="n"/>
      <c r="D30" s="54" t="inlineStr">
        <is>
          <t>b.  Other Subsidy Income</t>
        </is>
      </c>
      <c r="E30" s="40" t="n">
        <v>0</v>
      </c>
    </row>
    <row r="31" ht="15.75" customHeight="1">
      <c r="A31" s="54" t="n"/>
      <c r="B31" s="54" t="n"/>
      <c r="C31" s="54" t="inlineStr">
        <is>
          <t>5.  Inter-local Transfer</t>
        </is>
      </c>
      <c r="D31" s="54" t="n"/>
      <c r="E31" s="43" t="n">
        <v>11870661.12</v>
      </c>
    </row>
    <row r="32" ht="15.75" customHeight="1">
      <c r="A32" s="54" t="n"/>
      <c r="B32" s="54" t="n"/>
      <c r="C32" s="54" t="inlineStr">
        <is>
          <t>6.  Capital/Investment Receipts</t>
        </is>
      </c>
      <c r="D32" s="54" t="n"/>
      <c r="E32" s="21" t="n"/>
    </row>
    <row r="33" ht="15.75" customHeight="1">
      <c r="A33" s="54" t="n"/>
      <c r="B33" s="54" t="n"/>
      <c r="C33" s="54" t="n"/>
      <c r="D33" s="54" t="inlineStr">
        <is>
          <t>a.  Sale of Capital Assets</t>
        </is>
      </c>
      <c r="E33" s="24" t="n">
        <v>0</v>
      </c>
    </row>
    <row r="34" ht="15.75" customHeight="1">
      <c r="A34" s="54" t="n"/>
      <c r="B34" s="54" t="n"/>
      <c r="C34" s="54" t="n"/>
      <c r="D34" s="54" t="inlineStr">
        <is>
          <t>b.  Sale of Investments</t>
        </is>
      </c>
      <c r="E34" s="24" t="n">
        <v>0</v>
      </c>
    </row>
    <row r="35" ht="15.75" customHeight="1">
      <c r="A35" s="54" t="n"/>
      <c r="B35" s="54" t="n"/>
      <c r="C35" s="54" t="n"/>
      <c r="D35" s="54" t="inlineStr">
        <is>
          <t>c.  Proceeds from Collections of Loans Receivable</t>
        </is>
      </c>
      <c r="E35" s="39" t="n">
        <v>0</v>
      </c>
    </row>
    <row r="36" ht="15.75" customHeight="1">
      <c r="A36" s="54" t="n"/>
      <c r="B36" s="54" t="inlineStr">
        <is>
          <t>C.  Receipts from Borrowings</t>
        </is>
      </c>
      <c r="C36" s="54" t="n"/>
      <c r="D36" s="54" t="n"/>
      <c r="E36" s="39" t="n">
        <v>0</v>
      </c>
    </row>
    <row r="37" ht="15.75" customHeight="1">
      <c r="A37" s="54" t="n"/>
      <c r="B37" s="58" t="inlineStr">
        <is>
          <t>Total Revenues and Receipts</t>
        </is>
      </c>
      <c r="C37" s="54" t="n"/>
      <c r="D37" s="54" t="n"/>
      <c r="E37" s="19" t="n">
        <v>703691260.61</v>
      </c>
    </row>
    <row r="38" ht="15.75" customHeight="1">
      <c r="A38" s="54" t="n"/>
      <c r="B38" s="58" t="n"/>
      <c r="C38" s="54" t="n"/>
      <c r="D38" s="54" t="n"/>
      <c r="E38" s="29" t="n"/>
    </row>
    <row r="39" ht="15.75" customHeight="1">
      <c r="A39" s="58" t="inlineStr">
        <is>
          <t>EXPENDITURES</t>
        </is>
      </c>
      <c r="B39" s="58" t="n"/>
      <c r="C39" s="54" t="n"/>
      <c r="D39" s="54" t="n"/>
      <c r="E39" s="24" t="n"/>
    </row>
    <row r="40" ht="15.75" customHeight="1">
      <c r="A40" s="58" t="inlineStr">
        <is>
          <t>CURRENT APPROPRIATIONS</t>
        </is>
      </c>
      <c r="B40" s="54" t="n"/>
      <c r="C40" s="54" t="n"/>
      <c r="D40" s="54" t="n"/>
      <c r="E40" s="24" t="n"/>
    </row>
    <row r="41" ht="15.75" customHeight="1">
      <c r="A41" s="54" t="n"/>
      <c r="B41" s="58" t="inlineStr">
        <is>
          <t>General Public Services</t>
        </is>
      </c>
      <c r="C41" s="54" t="n"/>
      <c r="D41" s="54" t="n"/>
      <c r="E41" s="21" t="n"/>
    </row>
    <row r="42" ht="15.75" customHeight="1">
      <c r="A42" s="54" t="n"/>
      <c r="B42" s="54" t="n"/>
      <c r="C42" s="54" t="n"/>
      <c r="D42" s="54" t="inlineStr">
        <is>
          <t>Personnel Services</t>
        </is>
      </c>
      <c r="E42" s="43" t="n">
        <v>193736026.81</v>
      </c>
    </row>
    <row r="43" ht="15.75" customHeight="1">
      <c r="A43" s="54" t="n"/>
      <c r="B43" s="54" t="n"/>
      <c r="C43" s="54" t="n"/>
      <c r="D43" s="54" t="inlineStr">
        <is>
          <t>Maintenance and Other Operating Expenses</t>
        </is>
      </c>
      <c r="E43" s="43" t="n">
        <v>218156180.01</v>
      </c>
    </row>
    <row r="44" ht="15.75" customHeight="1">
      <c r="A44" s="54" t="n"/>
      <c r="B44" s="54" t="n"/>
      <c r="C44" s="54" t="n"/>
      <c r="D44" s="54" t="inlineStr">
        <is>
          <t>Capital Outlay</t>
        </is>
      </c>
      <c r="E44" s="43" t="n">
        <v>1329326</v>
      </c>
    </row>
    <row r="45" ht="15.75" customHeight="1">
      <c r="A45" s="54" t="n"/>
      <c r="B45" s="58" t="inlineStr">
        <is>
          <t>Education</t>
        </is>
      </c>
      <c r="C45" s="54" t="n"/>
      <c r="D45" s="54" t="n"/>
      <c r="E45" s="21" t="n"/>
    </row>
    <row r="46" ht="15.75" customHeight="1">
      <c r="A46" s="54" t="n"/>
      <c r="B46" s="54" t="n"/>
      <c r="C46" s="61" t="n"/>
      <c r="D46" s="54" t="inlineStr">
        <is>
          <t>Personnel Services</t>
        </is>
      </c>
      <c r="E46" s="43" t="n">
        <v>7935889.66</v>
      </c>
    </row>
    <row r="47" ht="15.75" customHeight="1">
      <c r="A47" s="54" t="n"/>
      <c r="B47" s="54" t="n"/>
      <c r="C47" s="54" t="n"/>
      <c r="D47" s="54" t="inlineStr">
        <is>
          <t>Maintenance and Other Operating Expenses</t>
        </is>
      </c>
      <c r="E47" s="43" t="n">
        <v>8559491.49</v>
      </c>
    </row>
    <row r="48" ht="15.75" customHeight="1">
      <c r="A48" s="54" t="n"/>
      <c r="B48" s="54" t="n"/>
      <c r="C48" s="54" t="n"/>
      <c r="D48" s="54" t="inlineStr">
        <is>
          <t>Capital Outlay</t>
        </is>
      </c>
      <c r="E48" s="40" t="n">
        <v>0</v>
      </c>
    </row>
    <row r="49" ht="15.75" customHeight="1">
      <c r="A49" s="54" t="n"/>
      <c r="B49" s="58" t="inlineStr">
        <is>
          <t>Health, Nutrition and Population Control</t>
        </is>
      </c>
      <c r="C49" s="54" t="n"/>
      <c r="D49" s="54" t="n"/>
      <c r="E49" s="18" t="n"/>
    </row>
    <row r="50" ht="15.75" customHeight="1">
      <c r="A50" s="62" t="n"/>
      <c r="B50" s="62" t="n"/>
      <c r="C50" s="62" t="n"/>
      <c r="D50" s="54" t="inlineStr">
        <is>
          <t>Personnel Services</t>
        </is>
      </c>
      <c r="E50" s="43" t="n">
        <v>32271008.64</v>
      </c>
    </row>
    <row r="51" ht="15.75" customHeight="1">
      <c r="A51" s="54" t="n"/>
      <c r="B51" s="54" t="n"/>
      <c r="C51" s="54" t="n"/>
      <c r="D51" s="54" t="inlineStr">
        <is>
          <t>Maintenance and Other Operating Expenses</t>
        </is>
      </c>
      <c r="E51" s="46" t="n">
        <v>3388722.03</v>
      </c>
    </row>
    <row r="52" ht="15.75" customHeight="1">
      <c r="A52" s="54" t="n"/>
      <c r="B52" s="54" t="n"/>
      <c r="C52" s="54" t="n"/>
      <c r="D52" s="54" t="inlineStr">
        <is>
          <t>Capital Outlay</t>
        </is>
      </c>
      <c r="E52" s="42" t="n">
        <v>0</v>
      </c>
    </row>
    <row r="53" ht="15.75" customHeight="1">
      <c r="A53" s="54" t="n"/>
      <c r="B53" s="58" t="inlineStr">
        <is>
          <t>Labor and Employment</t>
        </is>
      </c>
      <c r="C53" s="54" t="n"/>
      <c r="D53" s="54" t="n"/>
      <c r="E53" s="18" t="n"/>
    </row>
    <row r="54" ht="15.75" customHeight="1">
      <c r="A54" s="54" t="n"/>
      <c r="B54" s="54" t="n"/>
      <c r="C54" s="54" t="n"/>
      <c r="D54" s="54" t="inlineStr">
        <is>
          <t>Personnel Services</t>
        </is>
      </c>
      <c r="E54" s="18" t="n">
        <v>0</v>
      </c>
    </row>
    <row r="55" ht="15.75" customHeight="1">
      <c r="A55" s="54" t="n"/>
      <c r="B55" s="54" t="n"/>
      <c r="C55" s="54" t="n"/>
      <c r="D55" s="54" t="inlineStr">
        <is>
          <t>Maintenance and Other Operating Expenses</t>
        </is>
      </c>
      <c r="E55" s="39" t="n">
        <v>0</v>
      </c>
    </row>
    <row r="56" ht="15.75" customHeight="1">
      <c r="A56" s="54" t="n"/>
      <c r="B56" s="54" t="n"/>
      <c r="C56" s="61" t="n"/>
      <c r="D56" s="54" t="inlineStr">
        <is>
          <t>Capital Outlay</t>
        </is>
      </c>
      <c r="E56" s="25" t="n">
        <v>0</v>
      </c>
    </row>
    <row r="57" ht="15.75" customHeight="1">
      <c r="A57" s="54" t="n"/>
      <c r="B57" s="58" t="inlineStr">
        <is>
          <t>Housing and Community Development</t>
        </is>
      </c>
      <c r="C57" s="54" t="n"/>
      <c r="D57" s="54" t="n"/>
      <c r="E57" s="27" t="n"/>
    </row>
    <row r="58" ht="15.75" customHeight="1">
      <c r="A58" s="54" t="n"/>
      <c r="B58" s="54" t="n"/>
      <c r="C58" s="54" t="n"/>
      <c r="D58" s="54" t="inlineStr">
        <is>
          <t>Personnel Services</t>
        </is>
      </c>
      <c r="E58" s="39" t="n">
        <v>0</v>
      </c>
    </row>
    <row r="59" ht="15.75" customHeight="1">
      <c r="A59" s="54" t="n"/>
      <c r="B59" s="54" t="n"/>
      <c r="C59" s="54" t="n"/>
      <c r="D59" s="54" t="inlineStr">
        <is>
          <t>Maintenance and Other Operating Expenses</t>
        </is>
      </c>
      <c r="E59" s="39" t="n">
        <v>0</v>
      </c>
    </row>
    <row r="60" ht="15.75" customHeight="1">
      <c r="A60" s="54" t="n"/>
      <c r="B60" s="54" t="n"/>
      <c r="C60" s="54" t="n"/>
      <c r="D60" s="54" t="inlineStr">
        <is>
          <t>Capital Outlay</t>
        </is>
      </c>
      <c r="E60" s="39" t="n">
        <v>0</v>
      </c>
    </row>
    <row r="61" ht="15.75" customHeight="1">
      <c r="A61" s="54" t="n"/>
      <c r="B61" s="58" t="inlineStr">
        <is>
          <t>Social Services and Social Welfare</t>
        </is>
      </c>
      <c r="C61" s="54" t="n"/>
      <c r="D61" s="54" t="n"/>
      <c r="E61" s="27" t="n"/>
    </row>
    <row r="62" ht="15.75" customHeight="1">
      <c r="A62" s="54" t="n"/>
      <c r="B62" s="54" t="n"/>
      <c r="C62" s="54" t="n"/>
      <c r="D62" s="54" t="inlineStr">
        <is>
          <t>Personnel Services</t>
        </is>
      </c>
      <c r="E62" s="43" t="n">
        <v>5279399.909999999</v>
      </c>
    </row>
    <row r="63" ht="15.75" customHeight="1">
      <c r="A63" s="54" t="n"/>
      <c r="B63" s="58" t="n"/>
      <c r="C63" s="54" t="n"/>
      <c r="D63" s="54" t="inlineStr">
        <is>
          <t>Maintenance and Other Operating Expenses</t>
        </is>
      </c>
      <c r="E63" s="43" t="n">
        <v>7618220.67</v>
      </c>
    </row>
    <row r="64" ht="15.75" customHeight="1">
      <c r="A64" s="54" t="n"/>
      <c r="B64" s="54" t="n"/>
      <c r="C64" s="54" t="n"/>
      <c r="D64" s="54" t="inlineStr">
        <is>
          <t>Capital Outlay</t>
        </is>
      </c>
      <c r="E64" s="39" t="n">
        <v>0</v>
      </c>
    </row>
    <row r="65" ht="15.75" customHeight="1">
      <c r="A65" s="54" t="n"/>
      <c r="B65" s="58" t="inlineStr">
        <is>
          <t>Economic Services</t>
        </is>
      </c>
      <c r="C65" s="54" t="n"/>
      <c r="D65" s="54" t="n"/>
      <c r="E65" s="18" t="n"/>
    </row>
    <row r="66" ht="15.75" customHeight="1">
      <c r="A66" s="54" t="n"/>
      <c r="B66" s="54" t="n"/>
      <c r="C66" s="54" t="n"/>
      <c r="D66" s="54" t="inlineStr">
        <is>
          <t>Personnel Services</t>
        </is>
      </c>
      <c r="E66" s="43" t="n">
        <v>66314716.32000001</v>
      </c>
    </row>
    <row r="67" ht="15.75" customHeight="1">
      <c r="A67" s="54" t="n"/>
      <c r="B67" s="54" t="n"/>
      <c r="C67" s="54" t="n"/>
      <c r="D67" s="54" t="inlineStr">
        <is>
          <t>Maintenance and Other Operating Expenses</t>
        </is>
      </c>
      <c r="E67" s="43" t="n">
        <v>38494200.13999999</v>
      </c>
    </row>
    <row r="68" ht="15.75" customHeight="1">
      <c r="A68" s="54" t="n"/>
      <c r="B68" s="54" t="n"/>
      <c r="C68" s="54" t="n"/>
      <c r="D68" s="54" t="inlineStr">
        <is>
          <t>Capital Outlay</t>
        </is>
      </c>
      <c r="E68" s="41" t="n">
        <v>0</v>
      </c>
    </row>
    <row r="69" ht="15.75" customHeight="1">
      <c r="A69" s="54" t="n"/>
      <c r="B69" s="58" t="inlineStr">
        <is>
          <t>Other Services Sector</t>
        </is>
      </c>
      <c r="C69" s="54" t="n"/>
      <c r="D69" s="54" t="n"/>
      <c r="E69" s="21" t="n"/>
    </row>
    <row r="70" ht="15.75" customHeight="1">
      <c r="A70" s="54" t="n"/>
      <c r="B70" s="54" t="n"/>
      <c r="C70" s="54" t="n"/>
      <c r="D70" s="54" t="inlineStr">
        <is>
          <t>Personnel Services</t>
        </is>
      </c>
      <c r="E70" s="24" t="n">
        <v>0</v>
      </c>
    </row>
    <row r="71" ht="15.75" customHeight="1">
      <c r="A71" s="54" t="n"/>
      <c r="B71" s="54" t="n"/>
      <c r="C71" s="54" t="n"/>
      <c r="D71" s="54" t="inlineStr">
        <is>
          <t>Maintenance and Other Operating Expenses</t>
        </is>
      </c>
      <c r="E71" s="24" t="n">
        <v>0</v>
      </c>
    </row>
    <row r="72" ht="15.75" customHeight="1">
      <c r="A72" s="54" t="n"/>
      <c r="B72" s="54" t="n"/>
      <c r="C72" s="54" t="n"/>
      <c r="D72" s="54" t="inlineStr">
        <is>
          <t>Capital Outlay</t>
        </is>
      </c>
      <c r="E72" s="28" t="n">
        <v>0</v>
      </c>
    </row>
    <row r="73" ht="15.75" customHeight="1">
      <c r="A73" s="54" t="n"/>
      <c r="B73" s="58" t="inlineStr">
        <is>
          <t>Other Purposes:</t>
        </is>
      </c>
      <c r="C73" s="54" t="n"/>
      <c r="D73" s="54" t="n"/>
      <c r="E73" s="21" t="n"/>
    </row>
    <row r="74" ht="15.75" customHeight="1">
      <c r="A74" s="54" t="n"/>
      <c r="B74" s="54" t="n"/>
      <c r="C74" s="54" t="inlineStr">
        <is>
          <t>Debt Service</t>
        </is>
      </c>
      <c r="D74" s="54" t="n"/>
      <c r="E74" s="24" t="n"/>
    </row>
    <row r="75" ht="15.75" customHeight="1">
      <c r="A75" s="54" t="n"/>
      <c r="B75" s="54" t="n"/>
      <c r="C75" s="54" t="n"/>
      <c r="D75" s="54" t="inlineStr">
        <is>
          <t xml:space="preserve">  Financial Expense</t>
        </is>
      </c>
      <c r="E75" s="43" t="n">
        <v>943817.88</v>
      </c>
    </row>
    <row r="76" ht="15.75" customHeight="1">
      <c r="A76" s="54" t="n"/>
      <c r="B76" s="54" t="n"/>
      <c r="C76" s="54" t="n"/>
      <c r="D76" s="54" t="inlineStr">
        <is>
          <t xml:space="preserve">  Amortization</t>
        </is>
      </c>
      <c r="E76" s="37" t="n">
        <v>0</v>
      </c>
    </row>
    <row r="77" ht="15.75" customHeight="1">
      <c r="A77" s="54" t="n"/>
      <c r="B77" s="54" t="n"/>
      <c r="C77" s="63" t="inlineStr">
        <is>
          <t>LDRRMF</t>
        </is>
      </c>
      <c r="D77" s="54" t="n"/>
      <c r="E77" s="24" t="n"/>
    </row>
    <row r="78" ht="15.75" customHeight="1">
      <c r="A78" s="54" t="n"/>
      <c r="B78" s="54" t="n"/>
      <c r="C78" s="54" t="n"/>
      <c r="D78" s="54" t="inlineStr">
        <is>
          <t xml:space="preserve">  Maintenance and Other Operating Expenses</t>
        </is>
      </c>
      <c r="E78" s="43" t="n">
        <v>4892364.66</v>
      </c>
    </row>
    <row r="79" ht="15.75" customHeight="1">
      <c r="A79" s="54" t="n"/>
      <c r="B79" s="54" t="n"/>
      <c r="C79" s="54" t="n"/>
      <c r="D79" s="54" t="inlineStr">
        <is>
          <t xml:space="preserve">  Capital Outlay</t>
        </is>
      </c>
      <c r="E79" s="43" t="n">
        <v>10204339.19</v>
      </c>
    </row>
    <row r="80" ht="15.75" customHeight="1">
      <c r="A80" s="54" t="n"/>
      <c r="B80" s="54" t="n"/>
      <c r="C80" s="54" t="inlineStr">
        <is>
          <t xml:space="preserve"> 20% Development Fund</t>
        </is>
      </c>
      <c r="D80" s="54" t="n"/>
      <c r="E80" s="25" t="n"/>
    </row>
    <row r="81" ht="15.75" customHeight="1">
      <c r="A81" s="54" t="n"/>
      <c r="B81" s="54" t="n"/>
      <c r="C81" s="54" t="n"/>
      <c r="D81" s="63" t="inlineStr">
        <is>
          <t xml:space="preserve">  Maintenance and Other Operating Expenses</t>
        </is>
      </c>
      <c r="E81" s="39" t="n">
        <v>0</v>
      </c>
    </row>
    <row r="82" ht="15.75" customHeight="1">
      <c r="A82" s="54" t="n"/>
      <c r="B82" s="54" t="n"/>
      <c r="C82" s="54" t="n"/>
      <c r="D82" s="63" t="inlineStr">
        <is>
          <t xml:space="preserve">  Capital Outlay</t>
        </is>
      </c>
      <c r="E82" s="43" t="n">
        <v>80443004.61</v>
      </c>
    </row>
    <row r="83" ht="15.75" customHeight="1">
      <c r="A83" s="54" t="n"/>
      <c r="B83" s="54" t="n"/>
      <c r="C83" s="54" t="inlineStr">
        <is>
          <t>Share from National Wealth</t>
        </is>
      </c>
      <c r="D83" s="54" t="n"/>
      <c r="E83" s="24" t="n"/>
    </row>
    <row r="84" ht="15.75" customHeight="1">
      <c r="A84" s="54" t="n"/>
      <c r="B84" s="54" t="n"/>
      <c r="C84" s="54" t="n"/>
      <c r="D84" s="54" t="inlineStr">
        <is>
          <t xml:space="preserve">  Maintenance and Other Operating Expenses</t>
        </is>
      </c>
      <c r="E84" s="29" t="n">
        <v>0</v>
      </c>
    </row>
    <row r="85" ht="15.75" customHeight="1">
      <c r="A85" s="54" t="n"/>
      <c r="B85" s="54" t="n"/>
      <c r="C85" s="54" t="n"/>
      <c r="D85" s="54" t="inlineStr">
        <is>
          <t xml:space="preserve">  Capital Outlay</t>
        </is>
      </c>
      <c r="E85" s="29" t="n">
        <v>0</v>
      </c>
    </row>
    <row r="86" ht="15.75" customHeight="1">
      <c r="A86" s="54" t="n"/>
      <c r="B86" s="54" t="n"/>
      <c r="C86" s="54" t="inlineStr">
        <is>
          <t>Allocation for Senior Citizens and PWD</t>
        </is>
      </c>
      <c r="D86" s="54" t="n"/>
      <c r="E86" s="24" t="n"/>
    </row>
    <row r="87" ht="15.75" customHeight="1">
      <c r="A87" s="54" t="n"/>
      <c r="B87" s="54" t="n"/>
      <c r="C87" s="54" t="n"/>
      <c r="D87" s="54" t="inlineStr">
        <is>
          <t xml:space="preserve">  Maintenance and Other Operating Expenses</t>
        </is>
      </c>
      <c r="E87" s="39" t="n">
        <v>0</v>
      </c>
    </row>
    <row r="88" ht="15.75" customHeight="1">
      <c r="A88" s="54" t="n"/>
      <c r="B88" s="54" t="n"/>
      <c r="C88" s="54" t="n"/>
      <c r="D88" s="54" t="inlineStr">
        <is>
          <t xml:space="preserve">  Capital Outlay</t>
        </is>
      </c>
      <c r="E88" s="24" t="n">
        <v>0</v>
      </c>
    </row>
    <row r="89" ht="15.75" customHeight="1">
      <c r="A89" s="54" t="n"/>
      <c r="B89" s="54" t="n"/>
      <c r="C89" s="54" t="inlineStr">
        <is>
          <t>Others</t>
        </is>
      </c>
      <c r="D89" s="54" t="n"/>
      <c r="E89" s="24" t="n"/>
    </row>
    <row r="90" ht="15.75" customHeight="1">
      <c r="A90" s="54" t="n"/>
      <c r="B90" s="54" t="n"/>
      <c r="C90" s="54" t="n"/>
      <c r="D90" s="54" t="inlineStr">
        <is>
          <t xml:space="preserve">  Personal Services</t>
        </is>
      </c>
      <c r="E90" s="39" t="n">
        <v>0</v>
      </c>
    </row>
    <row r="91" ht="15.75" customHeight="1">
      <c r="A91" s="54" t="n"/>
      <c r="B91" s="54" t="n"/>
      <c r="C91" s="54" t="n"/>
      <c r="D91" s="54" t="inlineStr">
        <is>
          <t xml:space="preserve">  Maintenance and Other Operating Expenses</t>
        </is>
      </c>
      <c r="E91" s="41" t="n">
        <v>0</v>
      </c>
    </row>
    <row r="92" ht="15.75" customHeight="1">
      <c r="A92" s="54" t="n"/>
      <c r="B92" s="54" t="n"/>
      <c r="C92" s="54" t="n"/>
      <c r="D92" s="54" t="inlineStr">
        <is>
          <t xml:space="preserve">  Capital Outlay</t>
        </is>
      </c>
      <c r="E92" s="37" t="n">
        <v>0</v>
      </c>
    </row>
    <row r="93" ht="15.75" customHeight="1">
      <c r="A93" s="58" t="inlineStr">
        <is>
          <t>TOTAL CURRENT APPROPRIATIONS</t>
        </is>
      </c>
      <c r="D93" s="54" t="n"/>
      <c r="E93" s="30" t="n">
        <v>679566708.0200001</v>
      </c>
    </row>
    <row r="94" ht="15.75" customHeight="1">
      <c r="A94" s="58" t="inlineStr">
        <is>
          <t>CONTINUING APPROPRIATIONS</t>
        </is>
      </c>
      <c r="B94" s="54" t="n"/>
      <c r="C94" s="58" t="n"/>
      <c r="D94" s="63" t="n"/>
      <c r="E94" s="24" t="n"/>
    </row>
    <row r="95" ht="15.75" customHeight="1">
      <c r="A95" s="54" t="n"/>
      <c r="B95" s="58" t="inlineStr">
        <is>
          <t>General Public Services</t>
        </is>
      </c>
      <c r="C95" s="54" t="n"/>
      <c r="D95" s="54" t="n"/>
      <c r="E95" s="25" t="n"/>
      <c r="H95" s="64" t="n"/>
      <c r="I95" s="59" t="n"/>
    </row>
    <row r="96" ht="15.75" customHeight="1">
      <c r="A96" s="54" t="n"/>
      <c r="B96" s="54" t="n"/>
      <c r="C96" s="54" t="n"/>
      <c r="D96" s="54" t="inlineStr">
        <is>
          <t>Capital Outlay</t>
        </is>
      </c>
      <c r="E96" s="46" t="n">
        <v>2935361</v>
      </c>
      <c r="F96" s="64" t="n"/>
      <c r="G96" s="54" t="n"/>
      <c r="I96" s="59" t="n"/>
    </row>
    <row r="97" ht="15.75" customHeight="1">
      <c r="A97" s="54" t="n"/>
      <c r="B97" s="58" t="inlineStr">
        <is>
          <t>Education</t>
        </is>
      </c>
      <c r="C97" s="54" t="n"/>
      <c r="D97" s="54" t="n"/>
      <c r="E97" s="24" t="n"/>
      <c r="F97" s="64" t="n"/>
      <c r="G97" s="54" t="n"/>
      <c r="H97" s="64" t="n"/>
      <c r="I97" s="59" t="n"/>
    </row>
    <row r="98" ht="15.75" customHeight="1">
      <c r="B98" s="54" t="n"/>
      <c r="C98" s="54" t="n"/>
      <c r="D98" s="54" t="inlineStr">
        <is>
          <t>Capital Outlay</t>
        </is>
      </c>
      <c r="E98" s="43" t="n">
        <v>373547.57</v>
      </c>
    </row>
    <row r="99" ht="15.75" customHeight="1">
      <c r="B99" s="58" t="inlineStr">
        <is>
          <t>Health, Nutrition and Population Control</t>
        </is>
      </c>
      <c r="C99" s="54" t="n"/>
      <c r="D99" s="54" t="n"/>
      <c r="E99" s="21" t="n"/>
    </row>
    <row r="100" ht="15.75" customHeight="1">
      <c r="B100" s="54" t="n"/>
      <c r="C100" s="54" t="n"/>
      <c r="D100" s="54" t="inlineStr">
        <is>
          <t>Capital Outlay</t>
        </is>
      </c>
      <c r="E100" s="42" t="n">
        <v>0</v>
      </c>
    </row>
    <row r="101" ht="15.75" customHeight="1">
      <c r="B101" s="58" t="inlineStr">
        <is>
          <t>Labor and Employment</t>
        </is>
      </c>
      <c r="C101" s="54" t="n"/>
      <c r="D101" s="54" t="n"/>
      <c r="E101" s="21" t="n"/>
    </row>
    <row r="102" ht="15.75" customHeight="1">
      <c r="B102" s="54" t="n"/>
      <c r="C102" s="61" t="n"/>
      <c r="D102" s="54" t="inlineStr">
        <is>
          <t>Capital Outlay</t>
        </is>
      </c>
      <c r="E102" s="18" t="n">
        <v>0</v>
      </c>
    </row>
    <row r="103" ht="15.75" customHeight="1">
      <c r="B103" s="58" t="inlineStr">
        <is>
          <t>Housing and Community Development</t>
        </is>
      </c>
      <c r="C103" s="54" t="n"/>
      <c r="D103" s="54" t="n"/>
      <c r="E103" s="21" t="n"/>
    </row>
    <row r="104" ht="15.75" customHeight="1">
      <c r="B104" s="54" t="n"/>
      <c r="C104" s="54" t="n"/>
      <c r="D104" s="54" t="inlineStr">
        <is>
          <t>Capital Outlay</t>
        </is>
      </c>
      <c r="E104" s="39" t="n">
        <v>0</v>
      </c>
    </row>
    <row r="105" ht="15.75" customHeight="1">
      <c r="B105" s="58" t="inlineStr">
        <is>
          <t>Social Services and Social Welfare</t>
        </is>
      </c>
      <c r="C105" s="54" t="n"/>
      <c r="D105" s="54" t="n"/>
      <c r="E105" s="21" t="n"/>
    </row>
    <row r="106" ht="15.75" customHeight="1">
      <c r="B106" s="54" t="n"/>
      <c r="C106" s="54" t="n"/>
      <c r="D106" s="54" t="inlineStr">
        <is>
          <t>Capital Outlay</t>
        </is>
      </c>
      <c r="E106" s="43" t="n">
        <v>6070641.89</v>
      </c>
    </row>
    <row r="107" ht="15.75" customHeight="1">
      <c r="B107" s="58" t="inlineStr">
        <is>
          <t>Economic Services</t>
        </is>
      </c>
      <c r="C107" s="54" t="n"/>
      <c r="D107" s="54" t="n"/>
      <c r="E107" s="21" t="n"/>
    </row>
    <row r="108" ht="15.75" customHeight="1">
      <c r="B108" s="54" t="n"/>
      <c r="C108" s="54" t="n"/>
      <c r="D108" s="54" t="inlineStr">
        <is>
          <t>Capital Outlay</t>
        </is>
      </c>
      <c r="E108" s="43" t="n">
        <v>11622601.09</v>
      </c>
    </row>
    <row r="109" ht="15.75" customHeight="1">
      <c r="A109" s="58" t="n"/>
      <c r="B109" s="58" t="inlineStr">
        <is>
          <t>Other Purposes</t>
        </is>
      </c>
      <c r="C109" s="54" t="n"/>
      <c r="D109" s="54" t="n"/>
      <c r="E109" s="21" t="n"/>
    </row>
    <row r="110" ht="15.75" customHeight="1">
      <c r="B110" s="54" t="n"/>
      <c r="C110" s="54" t="n"/>
      <c r="D110" s="54" t="inlineStr">
        <is>
          <t>Capital Outlay</t>
        </is>
      </c>
      <c r="E110" s="43" t="n">
        <v>6637353.460000001</v>
      </c>
    </row>
    <row r="111" ht="15.75" customHeight="1">
      <c r="A111" s="58" t="inlineStr">
        <is>
          <t>TOTAL CONTINUING APPROPRIATIONS</t>
        </is>
      </c>
      <c r="E111" s="32" t="n">
        <v>27639505.01</v>
      </c>
    </row>
    <row r="112" ht="30" customHeight="1">
      <c r="A112" s="65" t="inlineStr">
        <is>
          <t>TOTAL APPROPRIATIONS</t>
        </is>
      </c>
      <c r="B112" s="66" t="n"/>
      <c r="C112" s="66" t="n"/>
      <c r="D112" s="66" t="n"/>
      <c r="E112" s="31" t="n">
        <v>707206213.0300001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Mngx</dc:creator>
  <dcterms:created xsi:type="dcterms:W3CDTF">2021-09-04T11:14:37Z</dcterms:created>
  <dcterms:modified xsi:type="dcterms:W3CDTF">2021-11-10T16:53:17Z</dcterms:modified>
  <cp:lastModifiedBy>Mngx</cp:lastModifiedBy>
</cp:coreProperties>
</file>