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4"/>
  <workbookPr/>
  <mc:AlternateContent xmlns:mc="http://schemas.openxmlformats.org/markup-compatibility/2006">
    <mc:Choice Requires="x15">
      <x15ac:absPath xmlns:x15ac="http://schemas.microsoft.com/office/spreadsheetml/2010/11/ac" url="D:\Data Analysis Study and projects\Excel\Indian Cities Electricity Consumption 2017-19\"/>
    </mc:Choice>
  </mc:AlternateContent>
  <xr:revisionPtr revIDLastSave="0" documentId="13_ncr:1_{75716888-3071-455F-8B97-C4EAC4F63EBC}" xr6:coauthVersionLast="47" xr6:coauthVersionMax="47" xr10:uidLastSave="{00000000-0000-0000-0000-000000000000}"/>
  <bookViews>
    <workbookView xWindow="-96" yWindow="-96" windowWidth="23232" windowHeight="12432" activeTab="2" xr2:uid="{00000000-000D-0000-FFFF-FFFF00000000}"/>
  </bookViews>
  <sheets>
    <sheet name="Source-Data" sheetId="1" r:id="rId1"/>
    <sheet name="Working" sheetId="2" r:id="rId2"/>
    <sheet name="Dashboard" sheetId="3" r:id="rId3"/>
  </sheets>
  <definedNames>
    <definedName name="_xlnm.Print_Area" localSheetId="2">Dashboard!$C$1:$U$39</definedName>
    <definedName name="Slicer_Cit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13" i="1"/>
  <c r="M17" i="1"/>
  <c r="H49" i="1"/>
  <c r="M8" i="1"/>
  <c r="M6" i="1"/>
  <c r="M4" i="1"/>
</calcChain>
</file>

<file path=xl/sharedStrings.xml><?xml version="1.0" encoding="utf-8"?>
<sst xmlns="http://schemas.openxmlformats.org/spreadsheetml/2006/main" count="160" uniqueCount="79">
  <si>
    <t xml:space="preserve">City </t>
  </si>
  <si>
    <t>Year</t>
  </si>
  <si>
    <t>Consumption of Electricity (in lakh units)-Domestic purpose</t>
  </si>
  <si>
    <t>Consumption of Electricity (in lakh units)-Commercial purpose</t>
  </si>
  <si>
    <t>Consumption of Electricity (in lakh units)-Industry purpose</t>
  </si>
  <si>
    <t>Consumption of Electricity (in lakh units)-Public Water Work &amp; Street Light</t>
  </si>
  <si>
    <t>Consumption of Electricity (in lakh units)-Others</t>
  </si>
  <si>
    <t>Consumption of Electricity (in lakh units)-Total Consumption</t>
  </si>
  <si>
    <t xml:space="preserve">Agartala </t>
  </si>
  <si>
    <t>2018-19</t>
  </si>
  <si>
    <t>Agra</t>
  </si>
  <si>
    <t>2017-18</t>
  </si>
  <si>
    <t>Aizawl</t>
  </si>
  <si>
    <t>How Many Times NA in This Sheet</t>
  </si>
  <si>
    <t xml:space="preserve">Amritsar </t>
  </si>
  <si>
    <t>Aurangabad Maharashtra (Total Consumption/Month)</t>
  </si>
  <si>
    <t> value of Consumption of Electricity (in lakh units) for Commercial purpose for Indore City.</t>
  </si>
  <si>
    <t>Belagavi csd -1</t>
  </si>
  <si>
    <t>Bengaluru</t>
  </si>
  <si>
    <t>Chandigarh (in MU)</t>
  </si>
  <si>
    <t>Chennai</t>
  </si>
  <si>
    <t>Davanagere</t>
  </si>
  <si>
    <t>Top City</t>
  </si>
  <si>
    <t>Varanasi</t>
  </si>
  <si>
    <t>Gwalior</t>
  </si>
  <si>
    <t>2018-19 (upto Feb)</t>
  </si>
  <si>
    <t>Indore</t>
  </si>
  <si>
    <t>YoY Growth</t>
  </si>
  <si>
    <t>Jabalpur</t>
  </si>
  <si>
    <t>Jaipur-C-I</t>
  </si>
  <si>
    <t>Sector With High Consumption</t>
  </si>
  <si>
    <t>Jaipur-C-II</t>
  </si>
  <si>
    <t>2017-19</t>
  </si>
  <si>
    <t>Jaipur-C-III</t>
  </si>
  <si>
    <t>2017-20</t>
  </si>
  <si>
    <t>Average Consumption per City</t>
  </si>
  <si>
    <t>Jaipur-C-IV</t>
  </si>
  <si>
    <t>2017-21</t>
  </si>
  <si>
    <t>Jhansi</t>
  </si>
  <si>
    <t xml:space="preserve">Kakinada </t>
  </si>
  <si>
    <t>2018-19 (upto Jan)</t>
  </si>
  <si>
    <t>Kanpur Nagar</t>
  </si>
  <si>
    <t>2018-19 (upto Dec)</t>
  </si>
  <si>
    <t>Karimnagar</t>
  </si>
  <si>
    <t>Kohima</t>
  </si>
  <si>
    <t>KOTA</t>
  </si>
  <si>
    <t>Madurai</t>
  </si>
  <si>
    <t>Muzaffarpur</t>
  </si>
  <si>
    <t>Nagpur</t>
  </si>
  <si>
    <t>NDMC</t>
  </si>
  <si>
    <t>New Town Kolkata</t>
  </si>
  <si>
    <t>Pimpri Chinchwad</t>
  </si>
  <si>
    <t>Raipur city</t>
  </si>
  <si>
    <t>Salem</t>
  </si>
  <si>
    <t>Satna</t>
  </si>
  <si>
    <t>Shillong</t>
  </si>
  <si>
    <t>Shivamogga</t>
  </si>
  <si>
    <t>Solapur Smart City</t>
  </si>
  <si>
    <t>srinagar</t>
  </si>
  <si>
    <t>Thanjavur</t>
  </si>
  <si>
    <t>Thoothukudi</t>
  </si>
  <si>
    <t>Tiruchirappalli</t>
  </si>
  <si>
    <t>Tirupati</t>
  </si>
  <si>
    <t>Udaipur</t>
  </si>
  <si>
    <t>Vadodara</t>
  </si>
  <si>
    <t>2016-17</t>
  </si>
  <si>
    <t>Visakhapatnam</t>
  </si>
  <si>
    <t>Warangal</t>
  </si>
  <si>
    <t>Total Electricity Consumption by all the Cities</t>
  </si>
  <si>
    <t>Row Labels</t>
  </si>
  <si>
    <t>Grand Total</t>
  </si>
  <si>
    <t>Sum of Consumption of Electricity (in lakh units)-Total Consumption</t>
  </si>
  <si>
    <t>Consumption of Electricity-Domestic purpose</t>
  </si>
  <si>
    <t>Sum of Consumption of Electricity (in lakh units)-Domestic purpose</t>
  </si>
  <si>
    <t>Sum of Consumption of Electricity (in lakh units)-Commercial purpose</t>
  </si>
  <si>
    <t>Sum of Consumption of Electricity (in lakh units)-Industry purpose</t>
  </si>
  <si>
    <t>Sum of Consumption of Electricity (in lakh units)-Public Water Work &amp; Street Light</t>
  </si>
  <si>
    <t>Sum of Consumption of Electricity (in lakh units)-Others</t>
  </si>
  <si>
    <t>Demostic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</si>
</sst>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9" fontId="0" fillId="0" borderId="0" xfId="0" applyNumberFormat="1"/>
    <xf numFmtId="0" fontId="0" fillId="0" borderId="0" xfId="0" pivotButton="1"/>
    <xf numFmtId="0" fontId="0" fillId="0" borderId="0" xfId="0" applyAlignment="1">
      <alignment horizontal="left"/>
    </xf>
    <xf numFmtId="43" fontId="0" fillId="0" borderId="0" xfId="1" applyFont="1"/>
    <xf numFmtId="164" fontId="0" fillId="0" borderId="0" xfId="1" applyNumberFormat="1" applyFont="1"/>
    <xf numFmtId="3" fontId="0" fillId="0" borderId="0" xfId="0" applyNumberFormat="1"/>
    <xf numFmtId="0" fontId="0" fillId="0" borderId="0" xfId="0" applyAlignment="1">
      <alignment horizontal="left" indent="1"/>
    </xf>
    <xf numFmtId="0" fontId="0" fillId="2" borderId="0" xfId="0" applyFill="1"/>
    <xf numFmtId="0" fontId="0" fillId="3" borderId="0" xfId="0" applyFill="1"/>
  </cellXfs>
  <cellStyles count="2">
    <cellStyle name="Comma" xfId="1" builtinId="3"/>
    <cellStyle name="Normal" xfId="0" builtinId="0"/>
  </cellStyles>
  <dxfs count="5">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0D09358E-1167-4485-AC53-AF71DF6ED0A5}">
      <tableStyleElement type="wholeTable" dxfId="4"/>
    </tableStyle>
    <tableStyle name="SlicerStyleDark1 2" pivot="0" table="0" count="10" xr9:uid="{70B608B5-E236-4798-857B-1DE7182B54B3}">
      <tableStyleElement type="wholeTable" dxfId="3"/>
      <tableStyleElement type="headerRow" dxfId="2"/>
    </tableStyle>
    <tableStyle name="SlicerStyleLight1 2" pivot="0" table="0" count="10" xr9:uid="{DCA93154-5732-4CCD-9FBC-7E560410102C}">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[electricity-consumption-india-city-level-2017-19 (After Cleaning)..xlsx]Working!PivotTable1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Top 5 Cities-Wise Consumption </a:t>
            </a:r>
          </a:p>
        </c:rich>
      </c:tx>
      <c:layout>
        <c:manualLayout>
          <c:xMode val="edge"/>
          <c:yMode val="edge"/>
          <c:x val="0.20324719732530921"/>
          <c:y val="3.240749637544225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schemeClr val="tx1">
                <a:alpha val="40000"/>
              </a:scheme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Working!$B$1</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schemeClr val="tx1">
                  <a:alpha val="40000"/>
                </a:scheme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Working!$A$2:$A$7</c:f>
              <c:strCache>
                <c:ptCount val="5"/>
                <c:pt idx="0">
                  <c:v>Kanpur Nagar</c:v>
                </c:pt>
                <c:pt idx="1">
                  <c:v>Nagpur</c:v>
                </c:pt>
                <c:pt idx="2">
                  <c:v>Bengaluru</c:v>
                </c:pt>
                <c:pt idx="3">
                  <c:v>Chennai</c:v>
                </c:pt>
                <c:pt idx="4">
                  <c:v>Varanasi</c:v>
                </c:pt>
              </c:strCache>
            </c:strRef>
          </c:cat>
          <c:val>
            <c:numRef>
              <c:f>Working!$B$2:$B$7</c:f>
              <c:numCache>
                <c:formatCode>General</c:formatCode>
                <c:ptCount val="5"/>
                <c:pt idx="0">
                  <c:v>24563.5</c:v>
                </c:pt>
                <c:pt idx="1">
                  <c:v>47042.399999999994</c:v>
                </c:pt>
                <c:pt idx="2">
                  <c:v>131675.76680000001</c:v>
                </c:pt>
                <c:pt idx="3">
                  <c:v>147338</c:v>
                </c:pt>
                <c:pt idx="4">
                  <c:v>948039</c:v>
                </c:pt>
              </c:numCache>
            </c:numRef>
          </c:val>
          <c:extLst>
            <c:ext xmlns:c16="http://schemas.microsoft.com/office/drawing/2014/chart" uri="{C3380CC4-5D6E-409C-BE32-E72D297353CC}">
              <c16:uniqueId val="{00000000-0046-4CCE-9259-DD2B598261CA}"/>
            </c:ext>
          </c:extLst>
        </c:ser>
        <c:dLbls>
          <c:dLblPos val="outEnd"/>
          <c:showLegendKey val="0"/>
          <c:showVal val="1"/>
          <c:showCatName val="0"/>
          <c:showSerName val="0"/>
          <c:showPercent val="0"/>
          <c:showBubbleSize val="0"/>
        </c:dLbls>
        <c:gapWidth val="196"/>
        <c:overlap val="16"/>
        <c:axId val="1164254335"/>
        <c:axId val="1164257695"/>
      </c:barChart>
      <c:catAx>
        <c:axId val="1164254335"/>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bg1"/>
                </a:solidFill>
                <a:latin typeface="+mn-lt"/>
                <a:ea typeface="+mn-ea"/>
                <a:cs typeface="+mn-cs"/>
              </a:defRPr>
            </a:pPr>
            <a:endParaRPr lang="en-US"/>
          </a:p>
        </c:txPr>
        <c:crossAx val="1164257695"/>
        <c:crosses val="autoZero"/>
        <c:auto val="1"/>
        <c:lblAlgn val="ctr"/>
        <c:lblOffset val="100"/>
        <c:noMultiLvlLbl val="0"/>
      </c:catAx>
      <c:valAx>
        <c:axId val="116425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6425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[electricity-consumption-india-city-level-2017-19 (After Cleaning)..xlsx]Working!PivotTable2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solidFill>
                  <a:schemeClr val="bg1"/>
                </a:solidFill>
              </a:rPr>
              <a:t>Trends Over Time (Year-over-Year Changes) </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a:outerShdw blurRad="50800" dist="38100" dir="2700000" algn="tl" rotWithShape="0">
              <a:prstClr val="black">
                <a:alpha val="4000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Working!$F$4</c:f>
              <c:strCache>
                <c:ptCount val="1"/>
                <c:pt idx="0">
                  <c:v>Total</c:v>
                </c:pt>
              </c:strCache>
            </c:strRef>
          </c:tx>
          <c:spPr>
            <a:ln w="28575" cap="rnd">
              <a:solidFill>
                <a:schemeClr val="bg1"/>
              </a:solidFill>
              <a:round/>
            </a:ln>
            <a:effectLst>
              <a:outerShdw blurRad="50800" dist="38100" dir="2700000" algn="tl" rotWithShape="0">
                <a:prstClr val="black">
                  <a:alpha val="40000"/>
                </a:prstClr>
              </a:outerShdw>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Working!$E$5:$E$14</c:f>
              <c:strCache>
                <c:ptCount val="9"/>
                <c:pt idx="0">
                  <c:v>2016-17</c:v>
                </c:pt>
                <c:pt idx="1">
                  <c:v>2017-18</c:v>
                </c:pt>
                <c:pt idx="2">
                  <c:v>2017-19</c:v>
                </c:pt>
                <c:pt idx="3">
                  <c:v>2017-20</c:v>
                </c:pt>
                <c:pt idx="4">
                  <c:v>2017-21</c:v>
                </c:pt>
                <c:pt idx="5">
                  <c:v>2018-19</c:v>
                </c:pt>
                <c:pt idx="6">
                  <c:v>2018-19 (upto Dec)</c:v>
                </c:pt>
                <c:pt idx="7">
                  <c:v>2018-19 (upto Feb)</c:v>
                </c:pt>
                <c:pt idx="8">
                  <c:v>2018-19 (upto Jan)</c:v>
                </c:pt>
              </c:strCache>
            </c:strRef>
          </c:cat>
          <c:val>
            <c:numRef>
              <c:f>Working!$F$5:$F$14</c:f>
              <c:numCache>
                <c:formatCode>General</c:formatCode>
                <c:ptCount val="9"/>
                <c:pt idx="0">
                  <c:v>574293</c:v>
                </c:pt>
                <c:pt idx="1">
                  <c:v>598863.13011999999</c:v>
                </c:pt>
                <c:pt idx="2">
                  <c:v>569.75199999999995</c:v>
                </c:pt>
                <c:pt idx="3">
                  <c:v>778.79899999999998</c:v>
                </c:pt>
                <c:pt idx="4">
                  <c:v>1118.47</c:v>
                </c:pt>
                <c:pt idx="5">
                  <c:v>202037.86078400005</c:v>
                </c:pt>
                <c:pt idx="6">
                  <c:v>24563.5</c:v>
                </c:pt>
                <c:pt idx="7">
                  <c:v>27133.37</c:v>
                </c:pt>
                <c:pt idx="8">
                  <c:v>5182.5860000000002</c:v>
                </c:pt>
              </c:numCache>
            </c:numRef>
          </c:val>
          <c:smooth val="1"/>
          <c:extLst>
            <c:ext xmlns:c16="http://schemas.microsoft.com/office/drawing/2014/chart" uri="{C3380CC4-5D6E-409C-BE32-E72D297353CC}">
              <c16:uniqueId val="{00000000-56F4-472D-822E-32817E84EB47}"/>
            </c:ext>
          </c:extLst>
        </c:ser>
        <c:dLbls>
          <c:dLblPos val="t"/>
          <c:showLegendKey val="0"/>
          <c:showVal val="1"/>
          <c:showCatName val="0"/>
          <c:showSerName val="0"/>
          <c:showPercent val="0"/>
          <c:showBubbleSize val="0"/>
        </c:dLbls>
        <c:smooth val="0"/>
        <c:axId val="1464252911"/>
        <c:axId val="1464251951"/>
      </c:lineChart>
      <c:catAx>
        <c:axId val="146425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4251951"/>
        <c:crosses val="autoZero"/>
        <c:auto val="1"/>
        <c:lblAlgn val="ctr"/>
        <c:lblOffset val="100"/>
        <c:noMultiLvlLbl val="0"/>
      </c:catAx>
      <c:valAx>
        <c:axId val="1464251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42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[electricity-consumption-india-city-level-2017-19 (After Cleaning)..xlsx]Working!PivotTable3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solidFill>
                  <a:schemeClr val="bg1"/>
                </a:solidFill>
              </a:rPr>
              <a:t>Difference In Electricity Consumtion </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Working!$F$29</c:f>
              <c:strCache>
                <c:ptCount val="1"/>
                <c:pt idx="0">
                  <c:v>Sum of Consumption of Electricity (in lakh units)-Domestic purpose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Working!$E$30:$E$32</c:f>
              <c:multiLvlStrCache>
                <c:ptCount val="1"/>
                <c:lvl>
                  <c:pt idx="0">
                    <c:v>2016-17</c:v>
                  </c:pt>
                </c:lvl>
                <c:lvl>
                  <c:pt idx="0">
                    <c:v>Varanasi</c:v>
                  </c:pt>
                </c:lvl>
              </c:multiLvlStrCache>
            </c:multiLvlStrRef>
          </c:cat>
          <c:val>
            <c:numRef>
              <c:f>Working!$F$30:$F$32</c:f>
              <c:numCache>
                <c:formatCode>General</c:formatCode>
                <c:ptCount val="1"/>
                <c:pt idx="0">
                  <c:v>344276</c:v>
                </c:pt>
              </c:numCache>
            </c:numRef>
          </c:val>
          <c:extLst>
            <c:ext xmlns:c16="http://schemas.microsoft.com/office/drawing/2014/chart" uri="{C3380CC4-5D6E-409C-BE32-E72D297353CC}">
              <c16:uniqueId val="{00000000-AF6E-4BE7-9BF8-0992539E1FBB}"/>
            </c:ext>
          </c:extLst>
        </c:ser>
        <c:ser>
          <c:idx val="1"/>
          <c:order val="1"/>
          <c:tx>
            <c:strRef>
              <c:f>Working!$G$29</c:f>
              <c:strCache>
                <c:ptCount val="1"/>
                <c:pt idx="0">
                  <c:v>Sum of Consumption of Electricity (in lakh units)-Commercial purpose</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Working!$E$30:$E$32</c:f>
              <c:multiLvlStrCache>
                <c:ptCount val="1"/>
                <c:lvl>
                  <c:pt idx="0">
                    <c:v>2016-17</c:v>
                  </c:pt>
                </c:lvl>
                <c:lvl>
                  <c:pt idx="0">
                    <c:v>Varanasi</c:v>
                  </c:pt>
                </c:lvl>
              </c:multiLvlStrCache>
            </c:multiLvlStrRef>
          </c:cat>
          <c:val>
            <c:numRef>
              <c:f>Working!$G$30:$G$32</c:f>
              <c:numCache>
                <c:formatCode>General</c:formatCode>
                <c:ptCount val="1"/>
                <c:pt idx="0">
                  <c:v>117285</c:v>
                </c:pt>
              </c:numCache>
            </c:numRef>
          </c:val>
          <c:extLst>
            <c:ext xmlns:c16="http://schemas.microsoft.com/office/drawing/2014/chart" uri="{C3380CC4-5D6E-409C-BE32-E72D297353CC}">
              <c16:uniqueId val="{00000001-AF6E-4BE7-9BF8-0992539E1FBB}"/>
            </c:ext>
          </c:extLst>
        </c:ser>
        <c:ser>
          <c:idx val="2"/>
          <c:order val="2"/>
          <c:tx>
            <c:strRef>
              <c:f>Working!$H$29</c:f>
              <c:strCache>
                <c:ptCount val="1"/>
                <c:pt idx="0">
                  <c:v>Sum of Consumption of Electricity (in lakh units)-Industry purpose</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Working!$E$30:$E$32</c:f>
              <c:multiLvlStrCache>
                <c:ptCount val="1"/>
                <c:lvl>
                  <c:pt idx="0">
                    <c:v>2016-17</c:v>
                  </c:pt>
                </c:lvl>
                <c:lvl>
                  <c:pt idx="0">
                    <c:v>Varanasi</c:v>
                  </c:pt>
                </c:lvl>
              </c:multiLvlStrCache>
            </c:multiLvlStrRef>
          </c:cat>
          <c:val>
            <c:numRef>
              <c:f>Working!$H$30:$H$32</c:f>
              <c:numCache>
                <c:formatCode>General</c:formatCode>
                <c:ptCount val="1"/>
                <c:pt idx="0">
                  <c:v>88547</c:v>
                </c:pt>
              </c:numCache>
            </c:numRef>
          </c:val>
          <c:extLst>
            <c:ext xmlns:c16="http://schemas.microsoft.com/office/drawing/2014/chart" uri="{C3380CC4-5D6E-409C-BE32-E72D297353CC}">
              <c16:uniqueId val="{00000002-AF6E-4BE7-9BF8-0992539E1FBB}"/>
            </c:ext>
          </c:extLst>
        </c:ser>
        <c:ser>
          <c:idx val="3"/>
          <c:order val="3"/>
          <c:tx>
            <c:strRef>
              <c:f>Working!$I$29</c:f>
              <c:strCache>
                <c:ptCount val="1"/>
                <c:pt idx="0">
                  <c:v>Sum of Consumption of Electricity (in lakh units)-Public Water Work &amp; Street Light</c:v>
                </c:pt>
              </c:strCache>
            </c:strRef>
          </c:tx>
          <c:spPr>
            <a:solidFill>
              <a:schemeClr val="accent2">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Working!$E$30:$E$32</c:f>
              <c:multiLvlStrCache>
                <c:ptCount val="1"/>
                <c:lvl>
                  <c:pt idx="0">
                    <c:v>2016-17</c:v>
                  </c:pt>
                </c:lvl>
                <c:lvl>
                  <c:pt idx="0">
                    <c:v>Varanasi</c:v>
                  </c:pt>
                </c:lvl>
              </c:multiLvlStrCache>
            </c:multiLvlStrRef>
          </c:cat>
          <c:val>
            <c:numRef>
              <c:f>Working!$I$30:$I$32</c:f>
              <c:numCache>
                <c:formatCode>General</c:formatCode>
                <c:ptCount val="1"/>
                <c:pt idx="0">
                  <c:v>26340</c:v>
                </c:pt>
              </c:numCache>
            </c:numRef>
          </c:val>
          <c:extLst>
            <c:ext xmlns:c16="http://schemas.microsoft.com/office/drawing/2014/chart" uri="{C3380CC4-5D6E-409C-BE32-E72D297353CC}">
              <c16:uniqueId val="{00000003-AF6E-4BE7-9BF8-0992539E1FBB}"/>
            </c:ext>
          </c:extLst>
        </c:ser>
        <c:dLbls>
          <c:dLblPos val="outEnd"/>
          <c:showLegendKey val="0"/>
          <c:showVal val="1"/>
          <c:showCatName val="0"/>
          <c:showSerName val="0"/>
          <c:showPercent val="0"/>
          <c:showBubbleSize val="0"/>
        </c:dLbls>
        <c:gapWidth val="219"/>
        <c:overlap val="-27"/>
        <c:axId val="1464250511"/>
        <c:axId val="1464251471"/>
      </c:barChart>
      <c:catAx>
        <c:axId val="14642505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4251471"/>
        <c:crosses val="autoZero"/>
        <c:auto val="1"/>
        <c:lblAlgn val="ctr"/>
        <c:lblOffset val="100"/>
        <c:noMultiLvlLbl val="0"/>
      </c:catAx>
      <c:valAx>
        <c:axId val="1464251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4250511"/>
        <c:crosses val="autoZero"/>
        <c:crossBetween val="between"/>
      </c:valAx>
      <c:spPr>
        <a:noFill/>
        <a:ln>
          <a:noFill/>
        </a:ln>
        <a:effectLst/>
      </c:spPr>
    </c:plotArea>
    <c:legend>
      <c:legendPos val="r"/>
      <c:layout>
        <c:manualLayout>
          <c:xMode val="edge"/>
          <c:yMode val="edge"/>
          <c:x val="0.65200472399466436"/>
          <c:y val="0.20533094107374833"/>
          <c:w val="0.33554479200502463"/>
          <c:h val="0.704891709436292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[electricity-consumption-india-city-level-2017-19 (After Cleaning)..xlsx]Working!PivotTable4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rPr>
              <a:t> </a:t>
            </a:r>
            <a:r>
              <a:rPr lang="en-US" sz="1400" b="1" i="0" u="none" strike="noStrike" baseline="0">
                <a:solidFill>
                  <a:schemeClr val="bg1"/>
                </a:solidFill>
              </a:rPr>
              <a:t>Total Electricity Consumption Yearly </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Working!$C$66</c:f>
              <c:strCache>
                <c:ptCount val="1"/>
                <c:pt idx="0">
                  <c:v>Total</c:v>
                </c:pt>
              </c:strCache>
            </c:strRef>
          </c:tx>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Working!$B$67:$B$76</c:f>
              <c:strCache>
                <c:ptCount val="9"/>
                <c:pt idx="0">
                  <c:v>2017-18</c:v>
                </c:pt>
                <c:pt idx="1">
                  <c:v>2016-17</c:v>
                </c:pt>
                <c:pt idx="2">
                  <c:v>2018-19</c:v>
                </c:pt>
                <c:pt idx="3">
                  <c:v>2018-19 (upto Feb)</c:v>
                </c:pt>
                <c:pt idx="4">
                  <c:v>2018-19 (upto Dec)</c:v>
                </c:pt>
                <c:pt idx="5">
                  <c:v>2018-19 (upto Jan)</c:v>
                </c:pt>
                <c:pt idx="6">
                  <c:v>2017-21</c:v>
                </c:pt>
                <c:pt idx="7">
                  <c:v>2017-20</c:v>
                </c:pt>
                <c:pt idx="8">
                  <c:v>2017-19</c:v>
                </c:pt>
              </c:strCache>
            </c:strRef>
          </c:cat>
          <c:val>
            <c:numRef>
              <c:f>Working!$C$67:$C$76</c:f>
              <c:numCache>
                <c:formatCode>General</c:formatCode>
                <c:ptCount val="9"/>
                <c:pt idx="0">
                  <c:v>598863.13011999999</c:v>
                </c:pt>
                <c:pt idx="1">
                  <c:v>574293</c:v>
                </c:pt>
                <c:pt idx="2">
                  <c:v>202037.86078400005</c:v>
                </c:pt>
                <c:pt idx="3">
                  <c:v>27133.37</c:v>
                </c:pt>
                <c:pt idx="4">
                  <c:v>24563.5</c:v>
                </c:pt>
                <c:pt idx="5">
                  <c:v>5182.5860000000002</c:v>
                </c:pt>
                <c:pt idx="6">
                  <c:v>1118.47</c:v>
                </c:pt>
                <c:pt idx="7">
                  <c:v>778.79899999999998</c:v>
                </c:pt>
                <c:pt idx="8">
                  <c:v>569.75199999999995</c:v>
                </c:pt>
              </c:numCache>
            </c:numRef>
          </c:val>
          <c:extLst>
            <c:ext xmlns:c16="http://schemas.microsoft.com/office/drawing/2014/chart" uri="{C3380CC4-5D6E-409C-BE32-E72D297353CC}">
              <c16:uniqueId val="{00000000-E673-43CB-BAA9-EE3687AA2AD6}"/>
            </c:ext>
          </c:extLst>
        </c:ser>
        <c:dLbls>
          <c:showLegendKey val="0"/>
          <c:showVal val="0"/>
          <c:showCatName val="0"/>
          <c:showSerName val="0"/>
          <c:showPercent val="0"/>
          <c:showBubbleSize val="0"/>
        </c:dLbls>
        <c:gapWidth val="219"/>
        <c:overlap val="-27"/>
        <c:axId val="1665661567"/>
        <c:axId val="1665675487"/>
      </c:barChart>
      <c:catAx>
        <c:axId val="166566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5675487"/>
        <c:crosses val="autoZero"/>
        <c:auto val="1"/>
        <c:lblAlgn val="ctr"/>
        <c:lblOffset val="100"/>
        <c:noMultiLvlLbl val="0"/>
      </c:catAx>
      <c:valAx>
        <c:axId val="1665675487"/>
        <c:scaling>
          <c:orientation val="minMax"/>
        </c:scaling>
        <c:delete val="1"/>
        <c:axPos val="l"/>
        <c:numFmt formatCode="General" sourceLinked="1"/>
        <c:majorTickMark val="none"/>
        <c:minorTickMark val="none"/>
        <c:tickLblPos val="nextTo"/>
        <c:crossAx val="166566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[electricity-consumption-india-city-level-2017-19 (After Cleaning)..xlsx]Working!PivotTable5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baseline="0">
                <a:solidFill>
                  <a:schemeClr val="bg1"/>
                </a:solidFill>
              </a:rPr>
              <a:t>Top Sectors by Consumption </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Working!$C$84</c:f>
              <c:strCache>
                <c:ptCount val="1"/>
                <c:pt idx="0">
                  <c:v>Sum of Consumption of Electricity (in lakh units)-Domestic purpose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Working!$B$85:$B$87</c:f>
              <c:strCache>
                <c:ptCount val="2"/>
                <c:pt idx="0">
                  <c:v>2017-18</c:v>
                </c:pt>
                <c:pt idx="1">
                  <c:v>2018-19</c:v>
                </c:pt>
              </c:strCache>
            </c:strRef>
          </c:cat>
          <c:val>
            <c:numRef>
              <c:f>Working!$C$85:$C$87</c:f>
              <c:numCache>
                <c:formatCode>0%</c:formatCode>
                <c:ptCount val="2"/>
                <c:pt idx="0">
                  <c:v>0.78284904897397545</c:v>
                </c:pt>
                <c:pt idx="1">
                  <c:v>0.2171509510260245</c:v>
                </c:pt>
              </c:numCache>
            </c:numRef>
          </c:val>
          <c:extLst>
            <c:ext xmlns:c16="http://schemas.microsoft.com/office/drawing/2014/chart" uri="{C3380CC4-5D6E-409C-BE32-E72D297353CC}">
              <c16:uniqueId val="{00000000-C77A-40DB-B0BE-42929760DEE4}"/>
            </c:ext>
          </c:extLst>
        </c:ser>
        <c:ser>
          <c:idx val="1"/>
          <c:order val="1"/>
          <c:tx>
            <c:strRef>
              <c:f>Working!$D$84</c:f>
              <c:strCache>
                <c:ptCount val="1"/>
                <c:pt idx="0">
                  <c:v>Sum of Consumption of Electricity (in lakh units)-Commercial purpose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Working!$B$85:$B$87</c:f>
              <c:strCache>
                <c:ptCount val="2"/>
                <c:pt idx="0">
                  <c:v>2017-18</c:v>
                </c:pt>
                <c:pt idx="1">
                  <c:v>2018-19</c:v>
                </c:pt>
              </c:strCache>
            </c:strRef>
          </c:cat>
          <c:val>
            <c:numRef>
              <c:f>Working!$D$85:$D$87</c:f>
              <c:numCache>
                <c:formatCode>0%</c:formatCode>
                <c:ptCount val="2"/>
                <c:pt idx="0">
                  <c:v>0.70400989963349336</c:v>
                </c:pt>
                <c:pt idx="1">
                  <c:v>0.29599010036650664</c:v>
                </c:pt>
              </c:numCache>
            </c:numRef>
          </c:val>
          <c:extLst>
            <c:ext xmlns:c16="http://schemas.microsoft.com/office/drawing/2014/chart" uri="{C3380CC4-5D6E-409C-BE32-E72D297353CC}">
              <c16:uniqueId val="{00000001-C77A-40DB-B0BE-42929760DEE4}"/>
            </c:ext>
          </c:extLst>
        </c:ser>
        <c:ser>
          <c:idx val="2"/>
          <c:order val="2"/>
          <c:tx>
            <c:strRef>
              <c:f>Working!$E$84</c:f>
              <c:strCache>
                <c:ptCount val="1"/>
                <c:pt idx="0">
                  <c:v>Sum of Consumption of Electricity (in lakh units)-Industry purpose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Working!$B$85:$B$87</c:f>
              <c:strCache>
                <c:ptCount val="2"/>
                <c:pt idx="0">
                  <c:v>2017-18</c:v>
                </c:pt>
                <c:pt idx="1">
                  <c:v>2018-19</c:v>
                </c:pt>
              </c:strCache>
            </c:strRef>
          </c:cat>
          <c:val>
            <c:numRef>
              <c:f>Working!$E$85:$E$87</c:f>
              <c:numCache>
                <c:formatCode>0%</c:formatCode>
                <c:ptCount val="2"/>
                <c:pt idx="0">
                  <c:v>0.69696913147445072</c:v>
                </c:pt>
                <c:pt idx="1">
                  <c:v>0.30303086852554934</c:v>
                </c:pt>
              </c:numCache>
            </c:numRef>
          </c:val>
          <c:extLst>
            <c:ext xmlns:c16="http://schemas.microsoft.com/office/drawing/2014/chart" uri="{C3380CC4-5D6E-409C-BE32-E72D297353CC}">
              <c16:uniqueId val="{00000002-C77A-40DB-B0BE-42929760DEE4}"/>
            </c:ext>
          </c:extLst>
        </c:ser>
        <c:ser>
          <c:idx val="3"/>
          <c:order val="3"/>
          <c:tx>
            <c:strRef>
              <c:f>Working!$F$84</c:f>
              <c:strCache>
                <c:ptCount val="1"/>
                <c:pt idx="0">
                  <c:v>Sum of Consumption of Electricity (in lakh units)-Public Water Work &amp; Street Light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Working!$B$85:$B$87</c:f>
              <c:strCache>
                <c:ptCount val="2"/>
                <c:pt idx="0">
                  <c:v>2017-18</c:v>
                </c:pt>
                <c:pt idx="1">
                  <c:v>2018-19</c:v>
                </c:pt>
              </c:strCache>
            </c:strRef>
          </c:cat>
          <c:val>
            <c:numRef>
              <c:f>Working!$F$85:$F$87</c:f>
              <c:numCache>
                <c:formatCode>0%</c:formatCode>
                <c:ptCount val="2"/>
                <c:pt idx="0">
                  <c:v>0.92565158906616418</c:v>
                </c:pt>
                <c:pt idx="1">
                  <c:v>7.4348410933835818E-2</c:v>
                </c:pt>
              </c:numCache>
            </c:numRef>
          </c:val>
          <c:extLst>
            <c:ext xmlns:c16="http://schemas.microsoft.com/office/drawing/2014/chart" uri="{C3380CC4-5D6E-409C-BE32-E72D297353CC}">
              <c16:uniqueId val="{00000003-C77A-40DB-B0BE-42929760DEE4}"/>
            </c:ext>
          </c:extLst>
        </c:ser>
        <c:ser>
          <c:idx val="4"/>
          <c:order val="4"/>
          <c:tx>
            <c:strRef>
              <c:f>Working!$G$84</c:f>
              <c:strCache>
                <c:ptCount val="1"/>
                <c:pt idx="0">
                  <c:v>Sum of Consumption of Electricity (in lakh units)-Others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Working!$B$85:$B$87</c:f>
              <c:strCache>
                <c:ptCount val="2"/>
                <c:pt idx="0">
                  <c:v>2017-18</c:v>
                </c:pt>
                <c:pt idx="1">
                  <c:v>2018-19</c:v>
                </c:pt>
              </c:strCache>
            </c:strRef>
          </c:cat>
          <c:val>
            <c:numRef>
              <c:f>Working!$G$85:$G$87</c:f>
              <c:numCache>
                <c:formatCode>0%</c:formatCode>
                <c:ptCount val="2"/>
                <c:pt idx="0">
                  <c:v>0.56195701967393197</c:v>
                </c:pt>
                <c:pt idx="1">
                  <c:v>0.43804298032606803</c:v>
                </c:pt>
              </c:numCache>
            </c:numRef>
          </c:val>
          <c:extLst>
            <c:ext xmlns:c16="http://schemas.microsoft.com/office/drawing/2014/chart" uri="{C3380CC4-5D6E-409C-BE32-E72D297353CC}">
              <c16:uniqueId val="{00000004-C77A-40DB-B0BE-42929760DEE4}"/>
            </c:ext>
          </c:extLst>
        </c:ser>
        <c:dLbls>
          <c:dLblPos val="ctr"/>
          <c:showLegendKey val="0"/>
          <c:showVal val="1"/>
          <c:showCatName val="0"/>
          <c:showSerName val="0"/>
          <c:showPercent val="0"/>
          <c:showBubbleSize val="0"/>
        </c:dLbls>
        <c:gapWidth val="150"/>
        <c:overlap val="100"/>
        <c:axId val="1665677887"/>
        <c:axId val="1665678367"/>
      </c:barChart>
      <c:catAx>
        <c:axId val="166567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5678367"/>
        <c:crosses val="autoZero"/>
        <c:auto val="1"/>
        <c:lblAlgn val="ctr"/>
        <c:lblOffset val="100"/>
        <c:noMultiLvlLbl val="0"/>
      </c:catAx>
      <c:valAx>
        <c:axId val="16656783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567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163291</xdr:colOff>
      <xdr:row>0</xdr:row>
      <xdr:rowOff>93133</xdr:rowOff>
    </xdr:from>
    <xdr:to>
      <xdr:col>20</xdr:col>
      <xdr:colOff>590551</xdr:colOff>
      <xdr:row>2</xdr:row>
      <xdr:rowOff>165100</xdr:rowOff>
    </xdr:to>
    <xdr:sp macro="" textlink="">
      <xdr:nvSpPr>
        <xdr:cNvPr id="2" name="Rectangle: Rounded Corners 1">
          <a:extLst>
            <a:ext uri="{FF2B5EF4-FFF2-40B4-BE49-F238E27FC236}">
              <a16:creationId xmlns:a16="http://schemas.microsoft.com/office/drawing/2014/main" id="{805897F7-E77A-5546-41D7-0C25B18E466F}"/>
            </a:ext>
          </a:extLst>
        </xdr:cNvPr>
        <xdr:cNvSpPr/>
      </xdr:nvSpPr>
      <xdr:spPr>
        <a:xfrm>
          <a:off x="1445991" y="93133"/>
          <a:ext cx="11971560" cy="440267"/>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kern="1200"/>
        </a:p>
      </xdr:txBody>
    </xdr:sp>
    <xdr:clientData/>
  </xdr:twoCellAnchor>
  <xdr:twoCellAnchor>
    <xdr:from>
      <xdr:col>4</xdr:col>
      <xdr:colOff>275168</xdr:colOff>
      <xdr:row>0</xdr:row>
      <xdr:rowOff>152400</xdr:rowOff>
    </xdr:from>
    <xdr:to>
      <xdr:col>19</xdr:col>
      <xdr:colOff>39310</xdr:colOff>
      <xdr:row>2</xdr:row>
      <xdr:rowOff>84666</xdr:rowOff>
    </xdr:to>
    <xdr:sp macro="" textlink="">
      <xdr:nvSpPr>
        <xdr:cNvPr id="3" name="TextBox 2">
          <a:extLst>
            <a:ext uri="{FF2B5EF4-FFF2-40B4-BE49-F238E27FC236}">
              <a16:creationId xmlns:a16="http://schemas.microsoft.com/office/drawing/2014/main" id="{C5F7FC47-55FF-12DB-8334-56B709D14CF3}"/>
            </a:ext>
          </a:extLst>
        </xdr:cNvPr>
        <xdr:cNvSpPr txBox="1"/>
      </xdr:nvSpPr>
      <xdr:spPr>
        <a:xfrm>
          <a:off x="2844197" y="152400"/>
          <a:ext cx="9397999" cy="302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baseline="0">
              <a:solidFill>
                <a:schemeClr val="bg1"/>
              </a:solidFill>
              <a:latin typeface="+mn-lt"/>
              <a:ea typeface="+mn-ea"/>
              <a:cs typeface="+mn-cs"/>
            </a:rPr>
            <a:t>Electricity Consumption Dashboard: India (2017–2019) </a:t>
          </a:r>
          <a:endParaRPr lang="en-US" sz="1600" kern="1200">
            <a:solidFill>
              <a:schemeClr val="bg1"/>
            </a:solidFill>
          </a:endParaRPr>
        </a:p>
      </xdr:txBody>
    </xdr:sp>
    <xdr:clientData/>
  </xdr:twoCellAnchor>
  <xdr:twoCellAnchor>
    <xdr:from>
      <xdr:col>3</xdr:col>
      <xdr:colOff>505579</xdr:colOff>
      <xdr:row>3</xdr:row>
      <xdr:rowOff>154517</xdr:rowOff>
    </xdr:from>
    <xdr:to>
      <xdr:col>6</xdr:col>
      <xdr:colOff>176589</xdr:colOff>
      <xdr:row>7</xdr:row>
      <xdr:rowOff>57151</xdr:rowOff>
    </xdr:to>
    <xdr:sp macro="" textlink="'Source-Data'!M8">
      <xdr:nvSpPr>
        <xdr:cNvPr id="4" name="Rectangle: Rounded Corners 3">
          <a:extLst>
            <a:ext uri="{FF2B5EF4-FFF2-40B4-BE49-F238E27FC236}">
              <a16:creationId xmlns:a16="http://schemas.microsoft.com/office/drawing/2014/main" id="{8F61E957-8A36-A824-50F0-253DAFAAEFB8}"/>
            </a:ext>
          </a:extLst>
        </xdr:cNvPr>
        <xdr:cNvSpPr/>
      </xdr:nvSpPr>
      <xdr:spPr>
        <a:xfrm>
          <a:off x="2432350" y="709688"/>
          <a:ext cx="1597782" cy="642863"/>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D0FE19D-1D89-447B-90ED-405AD6E7EE39}" type="TxLink">
            <a:rPr lang="en-US" sz="2000" b="1" i="0" u="none" strike="noStrike" kern="1200">
              <a:solidFill>
                <a:schemeClr val="bg1"/>
              </a:solidFill>
              <a:latin typeface="Calibri"/>
              <a:cs typeface="Calibri"/>
            </a:rPr>
            <a:pPr algn="ctr"/>
            <a:t>1,434,540</a:t>
          </a:fld>
          <a:endParaRPr lang="en-US" sz="2000" b="1" kern="1200">
            <a:solidFill>
              <a:schemeClr val="bg1"/>
            </a:solidFill>
          </a:endParaRPr>
        </a:p>
      </xdr:txBody>
    </xdr:sp>
    <xdr:clientData/>
  </xdr:twoCellAnchor>
  <xdr:twoCellAnchor>
    <xdr:from>
      <xdr:col>7</xdr:col>
      <xdr:colOff>53821</xdr:colOff>
      <xdr:row>3</xdr:row>
      <xdr:rowOff>154517</xdr:rowOff>
    </xdr:from>
    <xdr:to>
      <xdr:col>9</xdr:col>
      <xdr:colOff>370111</xdr:colOff>
      <xdr:row>7</xdr:row>
      <xdr:rowOff>57151</xdr:rowOff>
    </xdr:to>
    <xdr:sp macro="" textlink="'Source-Data'!M11">
      <xdr:nvSpPr>
        <xdr:cNvPr id="5" name="Rectangle: Rounded Corners 4">
          <a:extLst>
            <a:ext uri="{FF2B5EF4-FFF2-40B4-BE49-F238E27FC236}">
              <a16:creationId xmlns:a16="http://schemas.microsoft.com/office/drawing/2014/main" id="{75442824-03C5-4868-AB32-B16669144E15}"/>
            </a:ext>
          </a:extLst>
        </xdr:cNvPr>
        <xdr:cNvSpPr/>
      </xdr:nvSpPr>
      <xdr:spPr>
        <a:xfrm>
          <a:off x="4549621" y="709688"/>
          <a:ext cx="1600804" cy="642863"/>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B1379F0-C5FE-4678-8D68-FE4A9AD5632E}" type="TxLink">
            <a:rPr lang="en-US" sz="2000" b="1" i="0" u="none" strike="noStrike" kern="1200">
              <a:solidFill>
                <a:schemeClr val="bg1"/>
              </a:solidFill>
              <a:latin typeface="Calibri"/>
              <a:cs typeface="Calibri"/>
            </a:rPr>
            <a:pPr algn="ctr"/>
            <a:t>Varanasi</a:t>
          </a:fld>
          <a:endParaRPr lang="en-US" sz="2000" b="1" kern="1200">
            <a:solidFill>
              <a:schemeClr val="bg1"/>
            </a:solidFill>
          </a:endParaRPr>
        </a:p>
      </xdr:txBody>
    </xdr:sp>
    <xdr:clientData/>
  </xdr:twoCellAnchor>
  <xdr:twoCellAnchor>
    <xdr:from>
      <xdr:col>10</xdr:col>
      <xdr:colOff>289679</xdr:colOff>
      <xdr:row>3</xdr:row>
      <xdr:rowOff>154517</xdr:rowOff>
    </xdr:from>
    <xdr:to>
      <xdr:col>12</xdr:col>
      <xdr:colOff>602945</xdr:colOff>
      <xdr:row>7</xdr:row>
      <xdr:rowOff>57151</xdr:rowOff>
    </xdr:to>
    <xdr:sp macro="" textlink="'Source-Data'!M17">
      <xdr:nvSpPr>
        <xdr:cNvPr id="6" name="Rectangle: Rounded Corners 5">
          <a:extLst>
            <a:ext uri="{FF2B5EF4-FFF2-40B4-BE49-F238E27FC236}">
              <a16:creationId xmlns:a16="http://schemas.microsoft.com/office/drawing/2014/main" id="{ED7E79C6-DB13-4B4D-BA60-A3F66A59D7BE}"/>
            </a:ext>
          </a:extLst>
        </xdr:cNvPr>
        <xdr:cNvSpPr/>
      </xdr:nvSpPr>
      <xdr:spPr>
        <a:xfrm>
          <a:off x="6712250" y="709688"/>
          <a:ext cx="1597781" cy="642863"/>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C292778-B436-492C-B0F2-1CEFC6FE63CE}" type="TxLink">
            <a:rPr lang="en-US" sz="2000" b="1" i="0" u="none" strike="noStrike" kern="1200">
              <a:solidFill>
                <a:schemeClr val="bg1"/>
              </a:solidFill>
              <a:latin typeface="Calibri"/>
              <a:cs typeface="Calibri"/>
            </a:rPr>
            <a:pPr algn="ctr"/>
            <a:t> 30,522.14 </a:t>
          </a:fld>
          <a:endParaRPr lang="en-US" sz="2000" b="1" kern="1200">
            <a:solidFill>
              <a:schemeClr val="bg1"/>
            </a:solidFill>
          </a:endParaRPr>
        </a:p>
      </xdr:txBody>
    </xdr:sp>
    <xdr:clientData/>
  </xdr:twoCellAnchor>
  <xdr:twoCellAnchor>
    <xdr:from>
      <xdr:col>13</xdr:col>
      <xdr:colOff>505579</xdr:colOff>
      <xdr:row>3</xdr:row>
      <xdr:rowOff>154517</xdr:rowOff>
    </xdr:from>
    <xdr:to>
      <xdr:col>16</xdr:col>
      <xdr:colOff>176588</xdr:colOff>
      <xdr:row>7</xdr:row>
      <xdr:rowOff>57151</xdr:rowOff>
    </xdr:to>
    <xdr:sp macro="" textlink="'Source-Data'!M13">
      <xdr:nvSpPr>
        <xdr:cNvPr id="7" name="Rectangle: Rounded Corners 6">
          <a:extLst>
            <a:ext uri="{FF2B5EF4-FFF2-40B4-BE49-F238E27FC236}">
              <a16:creationId xmlns:a16="http://schemas.microsoft.com/office/drawing/2014/main" id="{BA959BE5-24CF-4790-B2DC-8E2ED52101C5}"/>
            </a:ext>
          </a:extLst>
        </xdr:cNvPr>
        <xdr:cNvSpPr/>
      </xdr:nvSpPr>
      <xdr:spPr>
        <a:xfrm>
          <a:off x="8854922" y="709688"/>
          <a:ext cx="1597780" cy="642863"/>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7F5F92F-BF21-45F6-A2D9-75D9D90DD709}" type="TxLink">
            <a:rPr lang="en-US" sz="2000" b="1" i="0" u="none" strike="noStrike" kern="1200">
              <a:solidFill>
                <a:schemeClr val="bg1"/>
              </a:solidFill>
              <a:latin typeface="Calibri"/>
              <a:cs typeface="Calibri"/>
            </a:rPr>
            <a:pPr algn="ctr"/>
            <a:t>34%</a:t>
          </a:fld>
          <a:endParaRPr lang="en-US" sz="2000" b="1" kern="1200">
            <a:solidFill>
              <a:schemeClr val="bg1"/>
            </a:solidFill>
          </a:endParaRPr>
        </a:p>
      </xdr:txBody>
    </xdr:sp>
    <xdr:clientData/>
  </xdr:twoCellAnchor>
  <xdr:twoCellAnchor>
    <xdr:from>
      <xdr:col>17</xdr:col>
      <xdr:colOff>62288</xdr:colOff>
      <xdr:row>3</xdr:row>
      <xdr:rowOff>154517</xdr:rowOff>
    </xdr:from>
    <xdr:to>
      <xdr:col>19</xdr:col>
      <xdr:colOff>378578</xdr:colOff>
      <xdr:row>7</xdr:row>
      <xdr:rowOff>57151</xdr:rowOff>
    </xdr:to>
    <xdr:sp macro="" textlink="'Source-Data'!M21">
      <xdr:nvSpPr>
        <xdr:cNvPr id="8" name="Rectangle: Rounded Corners 7">
          <a:extLst>
            <a:ext uri="{FF2B5EF4-FFF2-40B4-BE49-F238E27FC236}">
              <a16:creationId xmlns:a16="http://schemas.microsoft.com/office/drawing/2014/main" id="{C025B11E-CD8C-4712-B6D2-0046BE61449A}"/>
            </a:ext>
          </a:extLst>
        </xdr:cNvPr>
        <xdr:cNvSpPr/>
      </xdr:nvSpPr>
      <xdr:spPr>
        <a:xfrm>
          <a:off x="10980659" y="709688"/>
          <a:ext cx="1600805" cy="642863"/>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2F85049-18F2-4EDB-8204-7E3D7EBF7A3C}" type="TxLink">
            <a:rPr lang="en-US" sz="1400" b="1" i="0" u="none" strike="noStrike" kern="1200">
              <a:solidFill>
                <a:schemeClr val="bg1"/>
              </a:solidFill>
              <a:latin typeface="Calibri"/>
              <a:cs typeface="Calibri"/>
            </a:rPr>
            <a:pPr algn="ctr"/>
            <a:t>Demostic Purpose</a:t>
          </a:fld>
          <a:endParaRPr lang="en-US" sz="1400" b="1" kern="1200">
            <a:solidFill>
              <a:schemeClr val="bg1"/>
            </a:solidFill>
          </a:endParaRPr>
        </a:p>
      </xdr:txBody>
    </xdr:sp>
    <xdr:clientData/>
  </xdr:twoCellAnchor>
  <xdr:twoCellAnchor>
    <xdr:from>
      <xdr:col>3</xdr:col>
      <xdr:colOff>619879</xdr:colOff>
      <xdr:row>4</xdr:row>
      <xdr:rowOff>4234</xdr:rowOff>
    </xdr:from>
    <xdr:to>
      <xdr:col>6</xdr:col>
      <xdr:colOff>74989</xdr:colOff>
      <xdr:row>5</xdr:row>
      <xdr:rowOff>4233</xdr:rowOff>
    </xdr:to>
    <xdr:sp macro="" textlink="">
      <xdr:nvSpPr>
        <xdr:cNvPr id="9" name="TextBox 8">
          <a:extLst>
            <a:ext uri="{FF2B5EF4-FFF2-40B4-BE49-F238E27FC236}">
              <a16:creationId xmlns:a16="http://schemas.microsoft.com/office/drawing/2014/main" id="{191587D4-76B5-B9AA-8BBA-80354B98DD77}"/>
            </a:ext>
          </a:extLst>
        </xdr:cNvPr>
        <xdr:cNvSpPr txBox="1"/>
      </xdr:nvSpPr>
      <xdr:spPr>
        <a:xfrm>
          <a:off x="2546650" y="744463"/>
          <a:ext cx="1381882" cy="185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Total Consumption</a:t>
          </a:r>
        </a:p>
      </xdr:txBody>
    </xdr:sp>
    <xdr:clientData/>
  </xdr:twoCellAnchor>
  <xdr:twoCellAnchor>
    <xdr:from>
      <xdr:col>7</xdr:col>
      <xdr:colOff>163886</xdr:colOff>
      <xdr:row>4</xdr:row>
      <xdr:rowOff>16934</xdr:rowOff>
    </xdr:from>
    <xdr:to>
      <xdr:col>9</xdr:col>
      <xdr:colOff>264276</xdr:colOff>
      <xdr:row>5</xdr:row>
      <xdr:rowOff>16933</xdr:rowOff>
    </xdr:to>
    <xdr:sp macro="" textlink="">
      <xdr:nvSpPr>
        <xdr:cNvPr id="10" name="TextBox 9">
          <a:extLst>
            <a:ext uri="{FF2B5EF4-FFF2-40B4-BE49-F238E27FC236}">
              <a16:creationId xmlns:a16="http://schemas.microsoft.com/office/drawing/2014/main" id="{0FB5EBBD-BCD9-4357-8C9C-40F1ABC04C5F}"/>
            </a:ext>
          </a:extLst>
        </xdr:cNvPr>
        <xdr:cNvSpPr txBox="1"/>
      </xdr:nvSpPr>
      <xdr:spPr>
        <a:xfrm>
          <a:off x="4659686" y="757163"/>
          <a:ext cx="1384904" cy="185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Top City</a:t>
          </a:r>
        </a:p>
      </xdr:txBody>
    </xdr:sp>
    <xdr:clientData/>
  </xdr:twoCellAnchor>
  <xdr:twoCellAnchor>
    <xdr:from>
      <xdr:col>10</xdr:col>
      <xdr:colOff>370111</xdr:colOff>
      <xdr:row>4</xdr:row>
      <xdr:rowOff>12700</xdr:rowOff>
    </xdr:from>
    <xdr:to>
      <xdr:col>12</xdr:col>
      <xdr:colOff>505580</xdr:colOff>
      <xdr:row>5</xdr:row>
      <xdr:rowOff>29633</xdr:rowOff>
    </xdr:to>
    <xdr:sp macro="" textlink="">
      <xdr:nvSpPr>
        <xdr:cNvPr id="11" name="TextBox 10">
          <a:extLst>
            <a:ext uri="{FF2B5EF4-FFF2-40B4-BE49-F238E27FC236}">
              <a16:creationId xmlns:a16="http://schemas.microsoft.com/office/drawing/2014/main" id="{BC7F67CA-2DB4-48AA-AA09-D0F0917EC913}"/>
            </a:ext>
          </a:extLst>
        </xdr:cNvPr>
        <xdr:cNvSpPr txBox="1"/>
      </xdr:nvSpPr>
      <xdr:spPr>
        <a:xfrm>
          <a:off x="6792682" y="752929"/>
          <a:ext cx="1419984" cy="201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kern="1200">
              <a:solidFill>
                <a:schemeClr val="bg1"/>
              </a:solidFill>
            </a:rPr>
            <a:t>Average Consumption</a:t>
          </a:r>
        </a:p>
      </xdr:txBody>
    </xdr:sp>
    <xdr:clientData/>
  </xdr:twoCellAnchor>
  <xdr:twoCellAnchor>
    <xdr:from>
      <xdr:col>13</xdr:col>
      <xdr:colOff>590245</xdr:colOff>
      <xdr:row>4</xdr:row>
      <xdr:rowOff>25402</xdr:rowOff>
    </xdr:from>
    <xdr:to>
      <xdr:col>16</xdr:col>
      <xdr:colOff>45354</xdr:colOff>
      <xdr:row>5</xdr:row>
      <xdr:rowOff>25401</xdr:rowOff>
    </xdr:to>
    <xdr:sp macro="" textlink="">
      <xdr:nvSpPr>
        <xdr:cNvPr id="12" name="TextBox 11">
          <a:extLst>
            <a:ext uri="{FF2B5EF4-FFF2-40B4-BE49-F238E27FC236}">
              <a16:creationId xmlns:a16="http://schemas.microsoft.com/office/drawing/2014/main" id="{4B0A59F5-3F8A-426A-A909-F6B4D3F9D115}"/>
            </a:ext>
          </a:extLst>
        </xdr:cNvPr>
        <xdr:cNvSpPr txBox="1"/>
      </xdr:nvSpPr>
      <xdr:spPr>
        <a:xfrm>
          <a:off x="8939588" y="765631"/>
          <a:ext cx="1381880" cy="185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YOY Growth</a:t>
          </a:r>
        </a:p>
      </xdr:txBody>
    </xdr:sp>
    <xdr:clientData/>
  </xdr:twoCellAnchor>
  <xdr:twoCellAnchor>
    <xdr:from>
      <xdr:col>17</xdr:col>
      <xdr:colOff>96157</xdr:colOff>
      <xdr:row>3</xdr:row>
      <xdr:rowOff>173566</xdr:rowOff>
    </xdr:from>
    <xdr:to>
      <xdr:col>19</xdr:col>
      <xdr:colOff>361647</xdr:colOff>
      <xdr:row>5</xdr:row>
      <xdr:rowOff>118532</xdr:rowOff>
    </xdr:to>
    <xdr:sp macro="" textlink="">
      <xdr:nvSpPr>
        <xdr:cNvPr id="13" name="TextBox 12">
          <a:extLst>
            <a:ext uri="{FF2B5EF4-FFF2-40B4-BE49-F238E27FC236}">
              <a16:creationId xmlns:a16="http://schemas.microsoft.com/office/drawing/2014/main" id="{FAAA0B33-63FF-4498-AE1F-DEF3AD17C19C}"/>
            </a:ext>
          </a:extLst>
        </xdr:cNvPr>
        <xdr:cNvSpPr txBox="1"/>
      </xdr:nvSpPr>
      <xdr:spPr>
        <a:xfrm>
          <a:off x="11014528" y="728737"/>
          <a:ext cx="1550005" cy="315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kern="1200">
              <a:solidFill>
                <a:schemeClr val="bg1"/>
              </a:solidFill>
            </a:rPr>
            <a:t>Sector High Consumption</a:t>
          </a:r>
        </a:p>
      </xdr:txBody>
    </xdr:sp>
    <xdr:clientData/>
  </xdr:twoCellAnchor>
  <xdr:twoCellAnchor editAs="oneCell">
    <xdr:from>
      <xdr:col>12</xdr:col>
      <xdr:colOff>446314</xdr:colOff>
      <xdr:row>7</xdr:row>
      <xdr:rowOff>128842</xdr:rowOff>
    </xdr:from>
    <xdr:to>
      <xdr:col>20</xdr:col>
      <xdr:colOff>541375</xdr:colOff>
      <xdr:row>9</xdr:row>
      <xdr:rowOff>163285</xdr:rowOff>
    </xdr:to>
    <mc:AlternateContent xmlns:mc="http://schemas.openxmlformats.org/markup-compatibility/2006" xmlns:a14="http://schemas.microsoft.com/office/drawing/2010/main">
      <mc:Choice Requires="a14">
        <xdr:graphicFrame macro="">
          <xdr:nvGraphicFramePr>
            <xdr:cNvPr id="14" name="City ">
              <a:extLst>
                <a:ext uri="{FF2B5EF4-FFF2-40B4-BE49-F238E27FC236}">
                  <a16:creationId xmlns:a16="http://schemas.microsoft.com/office/drawing/2014/main" id="{7C3AE4B9-6052-4B74-A7AF-4BC532B959D3}"/>
                </a:ext>
              </a:extLst>
            </xdr:cNvPr>
            <xdr:cNvGraphicFramePr/>
          </xdr:nvGraphicFramePr>
          <xdr:xfrm>
            <a:off x="0" y="0"/>
            <a:ext cx="0" cy="0"/>
          </xdr:xfrm>
          <a:graphic>
            <a:graphicData uri="http://schemas.microsoft.com/office/drawing/2010/slicer">
              <sle:slicer xmlns:sle="http://schemas.microsoft.com/office/drawing/2010/slicer" name="City "/>
            </a:graphicData>
          </a:graphic>
        </xdr:graphicFrame>
      </mc:Choice>
      <mc:Fallback xmlns="">
        <xdr:sp macro="" textlink="">
          <xdr:nvSpPr>
            <xdr:cNvPr id="0" name=""/>
            <xdr:cNvSpPr>
              <a:spLocks noTextEdit="1"/>
            </xdr:cNvSpPr>
          </xdr:nvSpPr>
          <xdr:spPr>
            <a:xfrm>
              <a:off x="8153400" y="1424242"/>
              <a:ext cx="5233118" cy="404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346158</xdr:colOff>
      <xdr:row>7</xdr:row>
      <xdr:rowOff>124692</xdr:rowOff>
    </xdr:from>
    <xdr:to>
      <xdr:col>11</xdr:col>
      <xdr:colOff>631371</xdr:colOff>
      <xdr:row>9</xdr:row>
      <xdr:rowOff>146958</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304430C8-710D-47E2-B5F4-B969680CEB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30672" y="1420092"/>
              <a:ext cx="6065528" cy="392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320632</xdr:colOff>
      <xdr:row>10</xdr:row>
      <xdr:rowOff>20783</xdr:rowOff>
    </xdr:from>
    <xdr:to>
      <xdr:col>12</xdr:col>
      <xdr:colOff>-1</xdr:colOff>
      <xdr:row>20</xdr:row>
      <xdr:rowOff>43543</xdr:rowOff>
    </xdr:to>
    <xdr:graphicFrame macro="">
      <xdr:nvGraphicFramePr>
        <xdr:cNvPr id="16" name="Chart 15">
          <a:extLst>
            <a:ext uri="{FF2B5EF4-FFF2-40B4-BE49-F238E27FC236}">
              <a16:creationId xmlns:a16="http://schemas.microsoft.com/office/drawing/2014/main" id="{433A471D-994C-4027-BFE7-3AA61EC15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457201</xdr:colOff>
      <xdr:row>28</xdr:row>
      <xdr:rowOff>32658</xdr:rowOff>
    </xdr:from>
    <xdr:to>
      <xdr:col>20</xdr:col>
      <xdr:colOff>545772</xdr:colOff>
      <xdr:row>38</xdr:row>
      <xdr:rowOff>141519</xdr:rowOff>
    </xdr:to>
    <xdr:graphicFrame macro="">
      <xdr:nvGraphicFramePr>
        <xdr:cNvPr id="17" name="Chart 16">
          <a:extLst>
            <a:ext uri="{FF2B5EF4-FFF2-40B4-BE49-F238E27FC236}">
              <a16:creationId xmlns:a16="http://schemas.microsoft.com/office/drawing/2014/main" id="{BB7CA05B-349E-4BEC-8DB4-7ED730820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302328</xdr:colOff>
      <xdr:row>28</xdr:row>
      <xdr:rowOff>109848</xdr:rowOff>
    </xdr:from>
    <xdr:to>
      <xdr:col>12</xdr:col>
      <xdr:colOff>0</xdr:colOff>
      <xdr:row>38</xdr:row>
      <xdr:rowOff>137557</xdr:rowOff>
    </xdr:to>
    <xdr:graphicFrame macro="">
      <xdr:nvGraphicFramePr>
        <xdr:cNvPr id="18" name="Chart 17">
          <a:extLst>
            <a:ext uri="{FF2B5EF4-FFF2-40B4-BE49-F238E27FC236}">
              <a16:creationId xmlns:a16="http://schemas.microsoft.com/office/drawing/2014/main" id="{878FB012-B72E-4A11-9C41-2D0412D02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321129</xdr:colOff>
      <xdr:row>20</xdr:row>
      <xdr:rowOff>117773</xdr:rowOff>
    </xdr:from>
    <xdr:to>
      <xdr:col>12</xdr:col>
      <xdr:colOff>21771</xdr:colOff>
      <xdr:row>28</xdr:row>
      <xdr:rowOff>54429</xdr:rowOff>
    </xdr:to>
    <xdr:graphicFrame macro="">
      <xdr:nvGraphicFramePr>
        <xdr:cNvPr id="19" name="Chart 18">
          <a:extLst>
            <a:ext uri="{FF2B5EF4-FFF2-40B4-BE49-F238E27FC236}">
              <a16:creationId xmlns:a16="http://schemas.microsoft.com/office/drawing/2014/main" id="{6E37C86C-7EE6-462A-A18F-FE0262C6C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478970</xdr:colOff>
      <xdr:row>10</xdr:row>
      <xdr:rowOff>10888</xdr:rowOff>
    </xdr:from>
    <xdr:to>
      <xdr:col>20</xdr:col>
      <xdr:colOff>560614</xdr:colOff>
      <xdr:row>27</xdr:row>
      <xdr:rowOff>163287</xdr:rowOff>
    </xdr:to>
    <xdr:graphicFrame macro="">
      <xdr:nvGraphicFramePr>
        <xdr:cNvPr id="20" name="Chart 19">
          <a:extLst>
            <a:ext uri="{FF2B5EF4-FFF2-40B4-BE49-F238E27FC236}">
              <a16:creationId xmlns:a16="http://schemas.microsoft.com/office/drawing/2014/main" id="{172DCCA8-F6CD-43C6-9C00-A370C50F3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han" refreshedDate="45586.799545833332" createdVersion="8" refreshedVersion="8" minRefreshableVersion="3" recordCount="47" xr:uid="{0E1491AE-4AFF-4F4D-BFDA-31944694257A}">
  <cacheSource type="worksheet">
    <worksheetSource name="Table1"/>
  </cacheSource>
  <cacheFields count="8">
    <cacheField name="City " numFmtId="0">
      <sharedItems count="45">
        <s v="Agartala "/>
        <s v="Agra"/>
        <s v="Aizawl"/>
        <s v="Amritsar "/>
        <s v="Aurangabad Maharashtra (Total Consumption/Month)"/>
        <s v="Belagavi csd -1"/>
        <s v="Bengaluru"/>
        <s v="Chandigarh (in MU)"/>
        <s v="Chennai"/>
        <s v="Davanagere"/>
        <s v="Gwalior"/>
        <s v="Indore"/>
        <s v="Jabalpur"/>
        <s v="Jaipur-C-I"/>
        <s v="Jaipur-C-II"/>
        <s v="Jaipur-C-III"/>
        <s v="Jaipur-C-IV"/>
        <s v="Jhansi"/>
        <s v="Kakinada "/>
        <s v="Kanpur Nagar"/>
        <s v="Karimnagar"/>
        <s v="Kohima"/>
        <s v="KOTA"/>
        <s v="Madurai"/>
        <s v="Muzaffarpur"/>
        <s v="Nagpur"/>
        <s v="NDMC"/>
        <s v="New Town Kolkata"/>
        <s v="Pimpri Chinchwad"/>
        <s v="Raipur city"/>
        <s v="Salem"/>
        <s v="Satna"/>
        <s v="Shillong"/>
        <s v="Shivamogga"/>
        <s v="Solapur Smart City"/>
        <s v="srinagar"/>
        <s v="Thanjavur"/>
        <s v="Thoothukudi"/>
        <s v="Tiruchirappalli"/>
        <s v="Tirupati"/>
        <s v="Udaipur"/>
        <s v="Vadodara"/>
        <s v="Varanasi"/>
        <s v="Visakhapatnam"/>
        <s v="Warangal"/>
      </sharedItems>
    </cacheField>
    <cacheField name="Year" numFmtId="0">
      <sharedItems count="9">
        <s v="2018-19"/>
        <s v="2017-18"/>
        <s v="2018-19 (upto Feb)"/>
        <s v="2017-19"/>
        <s v="2017-20"/>
        <s v="2017-21"/>
        <s v="2018-19 (upto Jan)"/>
        <s v="2018-19 (upto Dec)"/>
        <s v="2016-17"/>
      </sharedItems>
    </cacheField>
    <cacheField name="Consumption of Electricity (in lakh units)-Domestic purpose" numFmtId="0">
      <sharedItems containsSemiMixedTypes="0" containsString="0" containsNumber="1" minValue="0" maxValue="344276"/>
    </cacheField>
    <cacheField name="Consumption of Electricity (in lakh units)-Commercial purpose" numFmtId="0">
      <sharedItems containsSemiMixedTypes="0" containsString="0" containsNumber="1" minValue="0" maxValue="117285"/>
    </cacheField>
    <cacheField name="Consumption of Electricity (in lakh units)-Industry purpose" numFmtId="0">
      <sharedItems containsSemiMixedTypes="0" containsString="0" containsNumber="1" minValue="0" maxValue="88547"/>
    </cacheField>
    <cacheField name="Consumption of Electricity (in lakh units)-Public Water Work &amp; Street Light" numFmtId="0">
      <sharedItems containsSemiMixedTypes="0" containsString="0" containsNumber="1" minValue="0" maxValue="68069"/>
    </cacheField>
    <cacheField name="Consumption of Electricity (in lakh units)-Others" numFmtId="0">
      <sharedItems containsSemiMixedTypes="0" containsString="0" containsNumber="1" minValue="0" maxValue="9357"/>
    </cacheField>
    <cacheField name="Consumption of Electricity (in lakh units)-Total Consumption" numFmtId="0">
      <sharedItems containsSemiMixedTypes="0" containsString="0" containsNumber="1" minValue="23.37" maxValue="574293"/>
    </cacheField>
  </cacheFields>
  <extLst>
    <ext xmlns:x14="http://schemas.microsoft.com/office/spreadsheetml/2009/9/main" uri="{725AE2AE-9491-48be-B2B4-4EB974FC3084}">
      <x14:pivotCacheDefinition pivotCacheId="634493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n v="213.98"/>
    <n v="30.8"/>
    <n v="5.94"/>
    <n v="13.13"/>
    <n v="55.25"/>
    <n v="319.10000000000002"/>
  </r>
  <r>
    <x v="1"/>
    <x v="1"/>
    <n v="9772"/>
    <n v="3811"/>
    <n v="2870"/>
    <n v="583"/>
    <n v="157"/>
    <n v="17191"/>
  </r>
  <r>
    <x v="2"/>
    <x v="0"/>
    <n v="2386.9299999999998"/>
    <n v="481.15"/>
    <n v="133.41"/>
    <n v="437.78"/>
    <n v="518.54999999999995"/>
    <n v="3957.82"/>
  </r>
  <r>
    <x v="3"/>
    <x v="1"/>
    <n v="4076.09"/>
    <n v="2131.73"/>
    <n v="1479.03"/>
    <n v="206"/>
    <n v="166.24"/>
    <n v="8059.09"/>
  </r>
  <r>
    <x v="4"/>
    <x v="1"/>
    <n v="275.07"/>
    <n v="83.97"/>
    <n v="121.08"/>
    <n v="18.38"/>
    <n v="19.12"/>
    <n v="517.62"/>
  </r>
  <r>
    <x v="5"/>
    <x v="1"/>
    <n v="15.2"/>
    <n v="13.1"/>
    <n v="1.5"/>
    <n v="3.7"/>
    <n v="6.8"/>
    <n v="40.299999999999997"/>
  </r>
  <r>
    <x v="6"/>
    <x v="1"/>
    <n v="52701.286359999998"/>
    <n v="39082.118390000003"/>
    <n v="27116.79479"/>
    <n v="7425.8612940000003"/>
    <n v="5349.705962"/>
    <n v="131675.76680000001"/>
  </r>
  <r>
    <x v="7"/>
    <x v="1"/>
    <n v="731.94"/>
    <n v="494.02"/>
    <n v="258.68"/>
    <n v="17.73"/>
    <n v="86.43"/>
    <n v="1588.8"/>
  </r>
  <r>
    <x v="8"/>
    <x v="0"/>
    <n v="69265"/>
    <n v="41870"/>
    <n v="26515"/>
    <n v="1893"/>
    <n v="7795"/>
    <n v="147338"/>
  </r>
  <r>
    <x v="9"/>
    <x v="1"/>
    <n v="1230"/>
    <n v="443.95"/>
    <n v="191.52"/>
    <n v="87.82"/>
    <n v="621.72"/>
    <n v="2627.36"/>
  </r>
  <r>
    <x v="10"/>
    <x v="2"/>
    <n v="5669"/>
    <n v="1327"/>
    <n v="1668"/>
    <n v="837"/>
    <n v="56"/>
    <n v="9557"/>
  </r>
  <r>
    <x v="11"/>
    <x v="2"/>
    <n v="10910.6"/>
    <n v="3858.5"/>
    <n v="2062.9"/>
    <n v="605.03"/>
    <n v="139.33000000000001"/>
    <n v="17576.37"/>
  </r>
  <r>
    <x v="12"/>
    <x v="1"/>
    <n v="313.38"/>
    <n v="103.21"/>
    <n v="92.89"/>
    <n v="63.43"/>
    <n v="101.46"/>
    <n v="674.37"/>
  </r>
  <r>
    <x v="13"/>
    <x v="1"/>
    <n v="117.89"/>
    <n v="273.41000000000003"/>
    <n v="10.56"/>
    <n v="4.47"/>
    <n v="0.15"/>
    <n v="406.48"/>
  </r>
  <r>
    <x v="14"/>
    <x v="3"/>
    <n v="299.77"/>
    <n v="233.24"/>
    <n v="22.98"/>
    <n v="13.71"/>
    <n v="5.1999999999999998E-2"/>
    <n v="569.75199999999995"/>
  </r>
  <r>
    <x v="15"/>
    <x v="4"/>
    <n v="286.39"/>
    <n v="473.53"/>
    <n v="7.32"/>
    <n v="8.9120000000000008"/>
    <n v="2.6469999999999998"/>
    <n v="778.79899999999998"/>
  </r>
  <r>
    <x v="16"/>
    <x v="5"/>
    <n v="356.94"/>
    <n v="720.83"/>
    <n v="13.69"/>
    <n v="7.96"/>
    <n v="19.05"/>
    <n v="1118.47"/>
  </r>
  <r>
    <x v="17"/>
    <x v="0"/>
    <n v="184.58"/>
    <n v="31.05"/>
    <n v="80.099999999999994"/>
    <n v="61.91"/>
    <n v="8.1"/>
    <n v="365.74"/>
  </r>
  <r>
    <x v="18"/>
    <x v="6"/>
    <n v="2114.8000000000002"/>
    <n v="512.6"/>
    <n v="474"/>
    <n v="32.299999999999997"/>
    <n v="18.600000000000001"/>
    <n v="3152.31"/>
  </r>
  <r>
    <x v="19"/>
    <x v="7"/>
    <n v="125010.1"/>
    <n v="2702.3"/>
    <n v="5745"/>
    <n v="978.4"/>
    <n v="2627.7"/>
    <n v="24563.5"/>
  </r>
  <r>
    <x v="20"/>
    <x v="0"/>
    <n v="100.57"/>
    <n v="32.53"/>
    <n v="4.38"/>
    <n v="2.79"/>
    <n v="1.4"/>
    <n v="141.66999999999999"/>
  </r>
  <r>
    <x v="21"/>
    <x v="1"/>
    <n v="36.741999999999997"/>
    <n v="5.8639999999999999"/>
    <n v="1.129"/>
    <n v="0.34200000000000003"/>
    <n v="9.7989999999999995"/>
    <n v="53.875999999999998"/>
  </r>
  <r>
    <x v="22"/>
    <x v="1"/>
    <n v="4329.5345500000003"/>
    <n v="1915.63248"/>
    <n v="2263.9279799999999"/>
    <n v="168.59413000000001"/>
    <n v="369.22818000000001"/>
    <n v="9046.9173200000005"/>
  </r>
  <r>
    <x v="23"/>
    <x v="0"/>
    <n v="44.260840000000002"/>
    <n v="76.426919999999996"/>
    <n v="16.561440000000001"/>
    <n v="6.5158699999999996"/>
    <n v="3.5395300000000001"/>
    <n v="146.565414"/>
  </r>
  <r>
    <x v="24"/>
    <x v="6"/>
    <n v="84.93"/>
    <n v="14.47"/>
    <n v="7.45"/>
    <n v="0"/>
    <n v="0"/>
    <n v="106.88"/>
  </r>
  <r>
    <x v="25"/>
    <x v="1"/>
    <n v="11261.37"/>
    <n v="3673.95"/>
    <n v="5582.41"/>
    <n v="1189.3399999999999"/>
    <n v="935.96"/>
    <n v="22643.03"/>
  </r>
  <r>
    <x v="25"/>
    <x v="0"/>
    <n v="11894.76"/>
    <n v="4138.3100000000004"/>
    <n v="6020.76"/>
    <n v="1161.8900000000001"/>
    <n v="1183.6500000000001"/>
    <n v="24399.37"/>
  </r>
  <r>
    <x v="26"/>
    <x v="0"/>
    <n v="1779.54"/>
    <n v="8021.45"/>
    <n v="0.22"/>
    <n v="51.2"/>
    <n v="335.26"/>
    <n v="10187.67"/>
  </r>
  <r>
    <x v="27"/>
    <x v="1"/>
    <n v="709.66"/>
    <n v="2535.92"/>
    <n v="0.25"/>
    <n v="215.13"/>
    <n v="4.63"/>
    <n v="3465.6"/>
  </r>
  <r>
    <x v="28"/>
    <x v="6"/>
    <n v="0"/>
    <n v="0"/>
    <n v="0"/>
    <n v="389.59"/>
    <n v="0"/>
    <n v="389.59"/>
  </r>
  <r>
    <x v="29"/>
    <x v="0"/>
    <n v="435.92"/>
    <n v="1169.2"/>
    <n v="258.93"/>
    <n v="51.58"/>
    <n v="31.23"/>
    <n v="1946.86"/>
  </r>
  <r>
    <x v="30"/>
    <x v="0"/>
    <n v="1225"/>
    <n v="332"/>
    <n v="176"/>
    <n v="34"/>
    <n v="23"/>
    <n v="1791"/>
  </r>
  <r>
    <x v="31"/>
    <x v="1"/>
    <n v="1066.3499999999999"/>
    <n v="331.94"/>
    <n v="36.18"/>
    <n v="99.43"/>
    <n v="0.9"/>
    <n v="1534.8"/>
  </r>
  <r>
    <x v="32"/>
    <x v="1"/>
    <n v="1900.6"/>
    <n v="539.5"/>
    <n v="33.1"/>
    <n v="244.5"/>
    <n v="600.79999999999995"/>
    <n v="3318.5"/>
  </r>
  <r>
    <x v="33"/>
    <x v="0"/>
    <n v="767.6"/>
    <n v="366.49"/>
    <n v="1324.06"/>
    <n v="201.79"/>
    <n v="1687.16"/>
    <n v="4347.1000000000004"/>
  </r>
  <r>
    <x v="34"/>
    <x v="0"/>
    <n v="2056.0686999999998"/>
    <n v="2122.2832600000002"/>
    <n v="2534.91887"/>
    <n v="2111.4825799999999"/>
    <n v="2179.1049200000002"/>
    <n v="2825.5513700000001"/>
  </r>
  <r>
    <x v="35"/>
    <x v="6"/>
    <n v="650"/>
    <n v="200"/>
    <n v="150"/>
    <n v="9"/>
    <n v="2.5"/>
    <n v="1110"/>
  </r>
  <r>
    <x v="36"/>
    <x v="0"/>
    <n v="280"/>
    <n v="211.36"/>
    <n v="17.100000000000001"/>
    <n v="22.45"/>
    <n v="11.62"/>
    <n v="542.54"/>
  </r>
  <r>
    <x v="37"/>
    <x v="0"/>
    <n v="688.22400000000005"/>
    <n v="1728.72"/>
    <n v="664.02"/>
    <n v="271.33999999999997"/>
    <n v="204.82400000000001"/>
    <n v="3199.0439999999999"/>
  </r>
  <r>
    <x v="38"/>
    <x v="1"/>
    <n v="13.4"/>
    <n v="7.03"/>
    <n v="1.25"/>
    <n v="0.59"/>
    <n v="0.97"/>
    <n v="23.37"/>
  </r>
  <r>
    <x v="39"/>
    <x v="0"/>
    <n v="93.49"/>
    <n v="26.1"/>
    <n v="3.54"/>
    <n v="7.2"/>
    <n v="1.3"/>
    <n v="131.63"/>
  </r>
  <r>
    <x v="40"/>
    <x v="1"/>
    <n v="2299.19"/>
    <n v="1700.93"/>
    <n v="2162.11"/>
    <n v="252.47"/>
    <n v="229.52"/>
    <n v="6744.04"/>
  </r>
  <r>
    <x v="41"/>
    <x v="1"/>
    <n v="11776.8"/>
    <n v="2079.4"/>
    <n v="1417.8"/>
    <n v="232.21"/>
    <n v="0"/>
    <n v="15506.21"/>
  </r>
  <r>
    <x v="42"/>
    <x v="8"/>
    <n v="344276"/>
    <n v="117285"/>
    <n v="88547"/>
    <n v="26340"/>
    <n v="6965"/>
    <n v="574293"/>
  </r>
  <r>
    <x v="42"/>
    <x v="1"/>
    <n v="227753"/>
    <n v="85207"/>
    <n v="43360"/>
    <n v="68069"/>
    <n v="9357"/>
    <n v="373746"/>
  </r>
  <r>
    <x v="43"/>
    <x v="6"/>
    <n v="108.46"/>
    <n v="67.224000000000004"/>
    <n v="203.273"/>
    <n v="2.4710000000000001"/>
    <n v="42.378999999999998"/>
    <n v="423.80599999999998"/>
  </r>
  <r>
    <x v="44"/>
    <x v="0"/>
    <n v="226.55"/>
    <n v="87.04"/>
    <n v="71.34"/>
    <n v="7.75"/>
    <n v="5.52"/>
    <n v="3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9999F-137F-4B14-9123-1FCBAABA3A2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84:G87" firstHeaderRow="0" firstDataRow="1" firstDataCol="1"/>
  <pivotFields count="8">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sortType="ascending">
      <items count="10">
        <item h="1" x="8"/>
        <item x="1"/>
        <item h="1" x="3"/>
        <item h="1" x="4"/>
        <item h="1" x="5"/>
        <item x="0"/>
        <item h="1" x="7"/>
        <item h="1" x="2"/>
        <item h="1" x="6"/>
        <item t="default"/>
      </items>
    </pivotField>
    <pivotField dataField="1" showAll="0"/>
    <pivotField dataField="1" showAll="0"/>
    <pivotField dataField="1" showAll="0"/>
    <pivotField dataField="1" showAll="0"/>
    <pivotField dataField="1" showAll="0"/>
    <pivotField showAll="0"/>
  </pivotFields>
  <rowFields count="1">
    <field x="1"/>
  </rowFields>
  <rowItems count="3">
    <i>
      <x v="1"/>
    </i>
    <i>
      <x v="5"/>
    </i>
    <i t="grand">
      <x/>
    </i>
  </rowItems>
  <colFields count="1">
    <field x="-2"/>
  </colFields>
  <colItems count="5">
    <i>
      <x/>
    </i>
    <i i="1">
      <x v="1"/>
    </i>
    <i i="2">
      <x v="2"/>
    </i>
    <i i="3">
      <x v="3"/>
    </i>
    <i i="4">
      <x v="4"/>
    </i>
  </colItems>
  <dataFields count="5">
    <dataField name="Sum of Consumption of Electricity (in lakh units)-Domestic purpose" fld="2" showDataAs="percentOfTotal" baseField="1" baseItem="1" numFmtId="9"/>
    <dataField name="Sum of Consumption of Electricity (in lakh units)-Commercial purpose" fld="3" showDataAs="percentOfTotal" baseField="1" baseItem="1" numFmtId="9"/>
    <dataField name="Sum of Consumption of Electricity (in lakh units)-Industry purpose" fld="4" showDataAs="percentOfTotal" baseField="1" baseItem="1" numFmtId="9"/>
    <dataField name="Sum of Consumption of Electricity (in lakh units)-Public Water Work &amp; Street Light" fld="5" showDataAs="percentOfTotal" baseField="1" baseItem="1" numFmtId="9"/>
    <dataField name="Sum of Consumption of Electricity (in lakh units)-Others" fld="6" showDataAs="percentOfTotal" baseField="1" baseItem="0" numFmtId="9"/>
  </dataFields>
  <chartFormats count="5">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63476-FA5E-4A72-9600-74D7C10B94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6:C76" firstHeaderRow="1" firstDataRow="1" firstDataCol="1"/>
  <pivotFields count="8">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sortType="descending">
      <items count="10">
        <item x="8"/>
        <item x="1"/>
        <item x="3"/>
        <item x="4"/>
        <item x="5"/>
        <item x="0"/>
        <item x="7"/>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1"/>
  </rowFields>
  <rowItems count="10">
    <i>
      <x v="1"/>
    </i>
    <i>
      <x/>
    </i>
    <i>
      <x v="5"/>
    </i>
    <i>
      <x v="7"/>
    </i>
    <i>
      <x v="6"/>
    </i>
    <i>
      <x v="8"/>
    </i>
    <i>
      <x v="4"/>
    </i>
    <i>
      <x v="3"/>
    </i>
    <i>
      <x v="2"/>
    </i>
    <i t="grand">
      <x/>
    </i>
  </rowItems>
  <colItems count="1">
    <i/>
  </colItems>
  <dataFields count="1">
    <dataField name="Sum of Consumption of Electricity (in lakh units)-Total Consumption"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F8674-35E3-479D-8335-9F3BE18622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9:I32" firstHeaderRow="0" firstDataRow="1" firstDataCol="1"/>
  <pivotFields count="8">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10">
        <item x="8"/>
        <item h="1" x="1"/>
        <item h="1" x="3"/>
        <item h="1" x="4"/>
        <item h="1" x="5"/>
        <item h="1" x="0"/>
        <item h="1" x="7"/>
        <item h="1" x="2"/>
        <item h="1" x="6"/>
        <item t="default"/>
      </items>
    </pivotField>
    <pivotField dataField="1" showAll="0"/>
    <pivotField dataField="1" showAll="0"/>
    <pivotField dataField="1" showAll="0"/>
    <pivotField dataField="1" showAll="0"/>
    <pivotField showAll="0"/>
    <pivotField showAll="0"/>
  </pivotFields>
  <rowFields count="2">
    <field x="0"/>
    <field x="1"/>
  </rowFields>
  <rowItems count="3">
    <i>
      <x v="42"/>
    </i>
    <i r="1">
      <x/>
    </i>
    <i t="grand">
      <x/>
    </i>
  </rowItems>
  <colFields count="1">
    <field x="-2"/>
  </colFields>
  <colItems count="4">
    <i>
      <x/>
    </i>
    <i i="1">
      <x v="1"/>
    </i>
    <i i="2">
      <x v="2"/>
    </i>
    <i i="3">
      <x v="3"/>
    </i>
  </colItems>
  <dataFields count="4">
    <dataField name="Sum of Consumption of Electricity (in lakh units)-Domestic purpose" fld="2" baseField="0" baseItem="0"/>
    <dataField name="Sum of Consumption of Electricity (in lakh units)-Commercial purpose" fld="3" baseField="0" baseItem="0"/>
    <dataField name="Sum of Consumption of Electricity (in lakh units)-Industry purpose" fld="4" baseField="0" baseItem="0"/>
    <dataField name="Sum of Consumption of Electricity (in lakh units)-Public Water Work &amp; Street Light" fld="5" baseField="0"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49C379-3DCE-48BE-B627-36A0C7A6D5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F14" firstHeaderRow="1" firstDataRow="1" firstDataCol="1"/>
  <pivotFields count="8">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10">
        <item x="8"/>
        <item x="1"/>
        <item x="3"/>
        <item x="4"/>
        <item x="5"/>
        <item x="0"/>
        <item x="7"/>
        <item x="2"/>
        <item x="6"/>
        <item t="default"/>
      </items>
    </pivotField>
    <pivotField showAll="0"/>
    <pivotField showAll="0"/>
    <pivotField showAll="0"/>
    <pivotField showAll="0"/>
    <pivotField showAll="0"/>
    <pivotField dataField="1" showAll="0"/>
  </pivotFields>
  <rowFields count="1">
    <field x="1"/>
  </rowFields>
  <rowItems count="10">
    <i>
      <x/>
    </i>
    <i>
      <x v="1"/>
    </i>
    <i>
      <x v="2"/>
    </i>
    <i>
      <x v="3"/>
    </i>
    <i>
      <x v="4"/>
    </i>
    <i>
      <x v="5"/>
    </i>
    <i>
      <x v="6"/>
    </i>
    <i>
      <x v="7"/>
    </i>
    <i>
      <x v="8"/>
    </i>
    <i t="grand">
      <x/>
    </i>
  </rowItems>
  <colItems count="1">
    <i/>
  </colItems>
  <dataFields count="1">
    <dataField name="Sum of Consumption of Electricity (in lakh units)-Total Consumption"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7C10F5-5DEC-4843-89BD-16C57DC9DD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8">
    <pivotField axis="axisRow" showAll="0" measureFilter="1" sortType="a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items count="10">
        <item x="8"/>
        <item x="1"/>
        <item x="3"/>
        <item x="4"/>
        <item x="5"/>
        <item x="0"/>
        <item x="7"/>
        <item x="2"/>
        <item x="6"/>
        <item t="default"/>
      </items>
    </pivotField>
    <pivotField showAll="0"/>
    <pivotField showAll="0"/>
    <pivotField showAll="0"/>
    <pivotField showAll="0"/>
    <pivotField showAll="0"/>
    <pivotField dataField="1" showAll="0"/>
  </pivotFields>
  <rowFields count="1">
    <field x="0"/>
  </rowFields>
  <rowItems count="6">
    <i>
      <x v="19"/>
    </i>
    <i>
      <x v="25"/>
    </i>
    <i>
      <x v="6"/>
    </i>
    <i>
      <x v="8"/>
    </i>
    <i>
      <x v="42"/>
    </i>
    <i t="grand">
      <x/>
    </i>
  </rowItems>
  <colItems count="1">
    <i/>
  </colItems>
  <dataFields count="1">
    <dataField name="Sum of Consumption of Electricity (in lakh units)-Total Consumption"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4819AFB-67B9-4EFC-9FB3-A4681B439DDD}" sourceName="City ">
  <pivotTables>
    <pivotTable tabId="2" name="PivotTable2"/>
    <pivotTable tabId="2" name="PivotTable4"/>
    <pivotTable tabId="2" name="PivotTable5"/>
  </pivotTables>
  <data>
    <tabular pivotCacheId="634493474">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4832FA-FA10-4419-BBF9-CB90B3CB5A80}" sourceName="Year">
  <pivotTables>
    <pivotTable tabId="2" name="PivotTable1"/>
    <pivotTable tabId="2" name="PivotTable2"/>
    <pivotTable tabId="2" name="PivotTable4"/>
  </pivotTables>
  <data>
    <tabular pivotCacheId="634493474">
      <items count="9">
        <i x="8" s="1"/>
        <i x="1" s="1"/>
        <i x="3" s="1"/>
        <i x="4" s="1"/>
        <i x="5" s="1"/>
        <i x="0" s="1"/>
        <i x="7"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 xr10:uid="{955039B0-DB3A-4F41-8724-CD95AE22BBC1}" cache="Slicer_City" caption="City " columnCount="5" showCaption="0" style="SlicerStyleDark1 2" rowHeight="241300"/>
  <slicer name="Year" xr10:uid="{345C6B28-7424-4264-9334-661E92E1CAFB}" cache="Slicer_Year" caption="Year" columnCount="5" showCaption="0"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317FB-CBD8-4F68-B68E-686D721E5804}" name="Table1" displayName="Table1" ref="A1:H48" totalsRowShown="0">
  <autoFilter ref="A1:H48" xr:uid="{6CD317FB-CBD8-4F68-B68E-686D721E5804}"/>
  <tableColumns count="8">
    <tableColumn id="1" xr3:uid="{BB319BD8-C0A1-464E-9A8F-BB9CEB01090D}" name="City "/>
    <tableColumn id="2" xr3:uid="{06C16896-7F1D-4C3E-98B1-79B4D7296051}" name="Year"/>
    <tableColumn id="3" xr3:uid="{CF81FE59-D70F-4FFF-A239-ECC92AF845DC}" name="Consumption of Electricity (in lakh units)-Domestic purpose"/>
    <tableColumn id="4" xr3:uid="{4FFEB15F-1A8C-4B3E-BA46-115BFF5FA4E8}" name="Consumption of Electricity (in lakh units)-Commercial purpose"/>
    <tableColumn id="5" xr3:uid="{483EA243-D087-4119-8045-7015AFD756A9}" name="Consumption of Electricity (in lakh units)-Industry purpose"/>
    <tableColumn id="6" xr3:uid="{1EA4836E-6026-4391-804F-7E698AE33061}" name="Consumption of Electricity (in lakh units)-Public Water Work &amp; Street Light"/>
    <tableColumn id="7" xr3:uid="{F4105D0F-3FEE-451B-A72A-838B92B30392}" name="Consumption of Electricity (in lakh units)-Others"/>
    <tableColumn id="8" xr3:uid="{D7D65DF6-1D32-4D94-9219-A5DC3A0142FD}" name="Consumption of Electricity (in lakh units)-Total Consump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0061E2"/>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zoomScale="85" zoomScaleNormal="85" workbookViewId="0">
      <selection activeCell="C6" sqref="C6"/>
    </sheetView>
  </sheetViews>
  <sheetFormatPr defaultRowHeight="14.4" x14ac:dyDescent="0.55000000000000004"/>
  <cols>
    <col min="1" max="1" width="43.89453125" bestFit="1" customWidth="1"/>
    <col min="2" max="2" width="16" bestFit="1" customWidth="1"/>
    <col min="3" max="3" width="49.7890625" bestFit="1" customWidth="1"/>
    <col min="4" max="4" width="51.9453125" bestFit="1" customWidth="1"/>
    <col min="5" max="5" width="48.7890625" bestFit="1" customWidth="1"/>
    <col min="6" max="6" width="61.62890625" bestFit="1" customWidth="1"/>
    <col min="7" max="7" width="40.734375" bestFit="1" customWidth="1"/>
    <col min="8" max="8" width="50.47265625" bestFit="1" customWidth="1"/>
    <col min="12" max="12" width="71.89453125" bestFit="1" customWidth="1"/>
    <col min="13" max="13" width="47.578125" bestFit="1" customWidth="1"/>
  </cols>
  <sheetData>
    <row r="1" spans="1:13" x14ac:dyDescent="0.55000000000000004">
      <c r="A1" t="s">
        <v>0</v>
      </c>
      <c r="B1" t="s">
        <v>1</v>
      </c>
      <c r="C1" t="s">
        <v>2</v>
      </c>
      <c r="D1" t="s">
        <v>3</v>
      </c>
      <c r="E1" t="s">
        <v>4</v>
      </c>
      <c r="F1" t="s">
        <v>5</v>
      </c>
      <c r="G1" t="s">
        <v>6</v>
      </c>
      <c r="H1" t="s">
        <v>7</v>
      </c>
    </row>
    <row r="2" spans="1:13" x14ac:dyDescent="0.55000000000000004">
      <c r="A2" t="s">
        <v>8</v>
      </c>
      <c r="B2" t="s">
        <v>9</v>
      </c>
      <c r="C2">
        <v>213.98</v>
      </c>
      <c r="D2">
        <v>30.8</v>
      </c>
      <c r="E2">
        <v>5.94</v>
      </c>
      <c r="F2">
        <v>13.13</v>
      </c>
      <c r="G2">
        <v>55.25</v>
      </c>
      <c r="H2">
        <v>319.10000000000002</v>
      </c>
    </row>
    <row r="3" spans="1:13" x14ac:dyDescent="0.55000000000000004">
      <c r="A3" t="s">
        <v>10</v>
      </c>
      <c r="B3" t="s">
        <v>11</v>
      </c>
      <c r="C3">
        <v>9772</v>
      </c>
      <c r="D3">
        <v>3811</v>
      </c>
      <c r="E3">
        <v>2870</v>
      </c>
      <c r="F3">
        <v>583</v>
      </c>
      <c r="G3">
        <v>157</v>
      </c>
      <c r="H3">
        <v>17191</v>
      </c>
    </row>
    <row r="4" spans="1:13" x14ac:dyDescent="0.55000000000000004">
      <c r="A4" t="s">
        <v>12</v>
      </c>
      <c r="B4" t="s">
        <v>9</v>
      </c>
      <c r="C4">
        <v>2386.9299999999998</v>
      </c>
      <c r="D4">
        <v>481.15</v>
      </c>
      <c r="E4">
        <v>133.41</v>
      </c>
      <c r="F4">
        <v>437.78</v>
      </c>
      <c r="G4">
        <v>518.54999999999995</v>
      </c>
      <c r="H4">
        <v>3957.82</v>
      </c>
      <c r="L4" t="s">
        <v>13</v>
      </c>
      <c r="M4">
        <f>COUNTIF(Table1[],"N/A")</f>
        <v>0</v>
      </c>
    </row>
    <row r="5" spans="1:13" x14ac:dyDescent="0.55000000000000004">
      <c r="A5" t="s">
        <v>14</v>
      </c>
      <c r="B5" t="s">
        <v>11</v>
      </c>
      <c r="C5">
        <v>4076.09</v>
      </c>
      <c r="D5">
        <v>2131.73</v>
      </c>
      <c r="E5">
        <v>1479.03</v>
      </c>
      <c r="F5">
        <v>206</v>
      </c>
      <c r="G5">
        <v>166.24</v>
      </c>
      <c r="H5">
        <v>8059.09</v>
      </c>
    </row>
    <row r="6" spans="1:13" x14ac:dyDescent="0.55000000000000004">
      <c r="A6" t="s">
        <v>15</v>
      </c>
      <c r="B6" t="s">
        <v>11</v>
      </c>
      <c r="C6">
        <v>275.07</v>
      </c>
      <c r="D6">
        <v>83.97</v>
      </c>
      <c r="E6">
        <v>121.08</v>
      </c>
      <c r="F6">
        <v>18.38</v>
      </c>
      <c r="G6">
        <v>19.12</v>
      </c>
      <c r="H6">
        <v>517.62</v>
      </c>
      <c r="L6" t="s">
        <v>16</v>
      </c>
      <c r="M6" s="5">
        <f>D13</f>
        <v>3858.5</v>
      </c>
    </row>
    <row r="7" spans="1:13" x14ac:dyDescent="0.55000000000000004">
      <c r="A7" t="s">
        <v>17</v>
      </c>
      <c r="B7" t="s">
        <v>11</v>
      </c>
      <c r="C7">
        <v>15.2</v>
      </c>
      <c r="D7">
        <v>13.1</v>
      </c>
      <c r="E7">
        <v>1.5</v>
      </c>
      <c r="F7">
        <v>3.7</v>
      </c>
      <c r="G7">
        <v>6.8</v>
      </c>
      <c r="H7">
        <v>40.299999999999997</v>
      </c>
    </row>
    <row r="8" spans="1:13" x14ac:dyDescent="0.55000000000000004">
      <c r="A8" t="s">
        <v>18</v>
      </c>
      <c r="B8" t="s">
        <v>11</v>
      </c>
      <c r="C8">
        <v>52701.286359999998</v>
      </c>
      <c r="D8">
        <v>39082.118390000003</v>
      </c>
      <c r="E8">
        <v>27116.79479</v>
      </c>
      <c r="F8">
        <v>7425.8612940000003</v>
      </c>
      <c r="G8">
        <v>5349.705962</v>
      </c>
      <c r="H8">
        <v>131675.76680000001</v>
      </c>
      <c r="L8" t="s">
        <v>68</v>
      </c>
      <c r="M8" s="6">
        <f>SUM(Table1[Consumption of Electricity (in lakh units)-Total Consumption])</f>
        <v>1434540.4679039998</v>
      </c>
    </row>
    <row r="9" spans="1:13" x14ac:dyDescent="0.55000000000000004">
      <c r="A9" t="s">
        <v>19</v>
      </c>
      <c r="B9" t="s">
        <v>11</v>
      </c>
      <c r="C9">
        <v>731.94</v>
      </c>
      <c r="D9">
        <v>494.02</v>
      </c>
      <c r="E9">
        <v>258.68</v>
      </c>
      <c r="F9">
        <v>17.73</v>
      </c>
      <c r="G9">
        <v>86.43</v>
      </c>
      <c r="H9">
        <v>1588.8</v>
      </c>
    </row>
    <row r="10" spans="1:13" x14ac:dyDescent="0.55000000000000004">
      <c r="A10" t="s">
        <v>20</v>
      </c>
      <c r="B10" t="s">
        <v>9</v>
      </c>
      <c r="C10">
        <v>69265</v>
      </c>
      <c r="D10">
        <v>41870</v>
      </c>
      <c r="E10">
        <v>26515</v>
      </c>
      <c r="F10">
        <v>1893</v>
      </c>
      <c r="G10">
        <v>7795</v>
      </c>
      <c r="H10">
        <v>147338</v>
      </c>
    </row>
    <row r="11" spans="1:13" x14ac:dyDescent="0.55000000000000004">
      <c r="A11" t="s">
        <v>21</v>
      </c>
      <c r="B11" t="s">
        <v>11</v>
      </c>
      <c r="C11">
        <v>1230</v>
      </c>
      <c r="D11">
        <v>443.95</v>
      </c>
      <c r="E11">
        <v>191.52</v>
      </c>
      <c r="F11">
        <v>87.82</v>
      </c>
      <c r="G11">
        <v>621.72</v>
      </c>
      <c r="H11">
        <v>2627.36</v>
      </c>
      <c r="L11" t="s">
        <v>22</v>
      </c>
      <c r="M11" t="str">
        <f>Working!A6</f>
        <v>Varanasi</v>
      </c>
    </row>
    <row r="12" spans="1:13" x14ac:dyDescent="0.55000000000000004">
      <c r="A12" t="s">
        <v>24</v>
      </c>
      <c r="B12" t="s">
        <v>25</v>
      </c>
      <c r="C12">
        <v>5669</v>
      </c>
      <c r="D12">
        <v>1327</v>
      </c>
      <c r="E12">
        <v>1668</v>
      </c>
      <c r="F12">
        <v>837</v>
      </c>
      <c r="G12">
        <v>56</v>
      </c>
      <c r="H12">
        <v>9557</v>
      </c>
    </row>
    <row r="13" spans="1:13" x14ac:dyDescent="0.55000000000000004">
      <c r="A13" t="s">
        <v>26</v>
      </c>
      <c r="B13" t="s">
        <v>25</v>
      </c>
      <c r="C13">
        <v>10910.6</v>
      </c>
      <c r="D13">
        <v>3858.5</v>
      </c>
      <c r="E13">
        <v>2062.9</v>
      </c>
      <c r="F13">
        <v>605.03</v>
      </c>
      <c r="G13">
        <v>139.33000000000001</v>
      </c>
      <c r="H13">
        <v>17576.37</v>
      </c>
      <c r="L13" t="s">
        <v>27</v>
      </c>
      <c r="M13" s="1">
        <f>(G46-G45)/G45</f>
        <v>0.34343144292893035</v>
      </c>
    </row>
    <row r="14" spans="1:13" x14ac:dyDescent="0.55000000000000004">
      <c r="A14" t="s">
        <v>28</v>
      </c>
      <c r="B14" t="s">
        <v>11</v>
      </c>
      <c r="C14">
        <v>313.38</v>
      </c>
      <c r="D14">
        <v>103.21</v>
      </c>
      <c r="E14">
        <v>92.89</v>
      </c>
      <c r="F14">
        <v>63.43</v>
      </c>
      <c r="G14">
        <v>101.46</v>
      </c>
      <c r="H14">
        <v>674.37</v>
      </c>
    </row>
    <row r="15" spans="1:13" x14ac:dyDescent="0.55000000000000004">
      <c r="A15" t="s">
        <v>29</v>
      </c>
      <c r="B15" t="s">
        <v>11</v>
      </c>
      <c r="C15">
        <v>117.89</v>
      </c>
      <c r="D15">
        <v>273.41000000000003</v>
      </c>
      <c r="E15">
        <v>10.56</v>
      </c>
      <c r="F15">
        <v>4.47</v>
      </c>
      <c r="G15">
        <v>0.15</v>
      </c>
      <c r="H15">
        <v>406.48</v>
      </c>
      <c r="L15" t="s">
        <v>30</v>
      </c>
      <c r="M15" t="s">
        <v>72</v>
      </c>
    </row>
    <row r="16" spans="1:13" x14ac:dyDescent="0.55000000000000004">
      <c r="A16" t="s">
        <v>31</v>
      </c>
      <c r="B16" t="s">
        <v>32</v>
      </c>
      <c r="C16">
        <v>299.77</v>
      </c>
      <c r="D16">
        <v>233.24</v>
      </c>
      <c r="E16">
        <v>22.98</v>
      </c>
      <c r="F16">
        <v>13.71</v>
      </c>
      <c r="G16">
        <v>5.1999999999999998E-2</v>
      </c>
      <c r="H16">
        <v>569.75199999999995</v>
      </c>
    </row>
    <row r="17" spans="1:13" x14ac:dyDescent="0.55000000000000004">
      <c r="A17" t="s">
        <v>33</v>
      </c>
      <c r="B17" t="s">
        <v>34</v>
      </c>
      <c r="C17">
        <v>286.39</v>
      </c>
      <c r="D17">
        <v>473.53</v>
      </c>
      <c r="E17">
        <v>7.32</v>
      </c>
      <c r="F17">
        <v>8.9120000000000008</v>
      </c>
      <c r="G17">
        <v>2.6469999999999998</v>
      </c>
      <c r="H17">
        <v>778.79899999999998</v>
      </c>
      <c r="L17" t="s">
        <v>35</v>
      </c>
      <c r="M17" s="4">
        <f>H49</f>
        <v>30522.137614978721</v>
      </c>
    </row>
    <row r="18" spans="1:13" x14ac:dyDescent="0.55000000000000004">
      <c r="A18" t="s">
        <v>36</v>
      </c>
      <c r="B18" t="s">
        <v>37</v>
      </c>
      <c r="C18">
        <v>356.94</v>
      </c>
      <c r="D18">
        <v>720.83</v>
      </c>
      <c r="E18">
        <v>13.69</v>
      </c>
      <c r="F18">
        <v>7.96</v>
      </c>
      <c r="G18">
        <v>19.05</v>
      </c>
      <c r="H18">
        <v>1118.47</v>
      </c>
    </row>
    <row r="19" spans="1:13" x14ac:dyDescent="0.55000000000000004">
      <c r="A19" t="s">
        <v>38</v>
      </c>
      <c r="B19" t="s">
        <v>9</v>
      </c>
      <c r="C19">
        <v>184.58</v>
      </c>
      <c r="D19">
        <v>31.05</v>
      </c>
      <c r="E19">
        <v>80.099999999999994</v>
      </c>
      <c r="F19">
        <v>61.91</v>
      </c>
      <c r="G19">
        <v>8.1</v>
      </c>
      <c r="H19">
        <v>365.74</v>
      </c>
    </row>
    <row r="20" spans="1:13" x14ac:dyDescent="0.55000000000000004">
      <c r="A20" t="s">
        <v>39</v>
      </c>
      <c r="B20" t="s">
        <v>40</v>
      </c>
      <c r="C20">
        <v>2114.8000000000002</v>
      </c>
      <c r="D20">
        <v>512.6</v>
      </c>
      <c r="E20">
        <v>474</v>
      </c>
      <c r="F20">
        <v>32.299999999999997</v>
      </c>
      <c r="G20">
        <v>18.600000000000001</v>
      </c>
      <c r="H20">
        <v>3152.31</v>
      </c>
    </row>
    <row r="21" spans="1:13" x14ac:dyDescent="0.55000000000000004">
      <c r="A21" t="s">
        <v>41</v>
      </c>
      <c r="B21" t="s">
        <v>42</v>
      </c>
      <c r="C21">
        <v>125010.1</v>
      </c>
      <c r="D21">
        <v>2702.3</v>
      </c>
      <c r="E21">
        <v>5745</v>
      </c>
      <c r="F21">
        <v>978.4</v>
      </c>
      <c r="G21">
        <v>2627.7</v>
      </c>
      <c r="H21">
        <v>24563.5</v>
      </c>
      <c r="M21" t="s">
        <v>78</v>
      </c>
    </row>
    <row r="22" spans="1:13" x14ac:dyDescent="0.55000000000000004">
      <c r="A22" t="s">
        <v>43</v>
      </c>
      <c r="B22" t="s">
        <v>9</v>
      </c>
      <c r="C22">
        <v>100.57</v>
      </c>
      <c r="D22">
        <v>32.53</v>
      </c>
      <c r="E22">
        <v>4.38</v>
      </c>
      <c r="F22">
        <v>2.79</v>
      </c>
      <c r="G22">
        <v>1.4</v>
      </c>
      <c r="H22">
        <v>141.66999999999999</v>
      </c>
    </row>
    <row r="23" spans="1:13" x14ac:dyDescent="0.55000000000000004">
      <c r="A23" t="s">
        <v>44</v>
      </c>
      <c r="B23" t="s">
        <v>11</v>
      </c>
      <c r="C23">
        <v>36.741999999999997</v>
      </c>
      <c r="D23">
        <v>5.8639999999999999</v>
      </c>
      <c r="E23">
        <v>1.129</v>
      </c>
      <c r="F23">
        <v>0.34200000000000003</v>
      </c>
      <c r="G23">
        <v>9.7989999999999995</v>
      </c>
      <c r="H23">
        <v>53.875999999999998</v>
      </c>
    </row>
    <row r="24" spans="1:13" x14ac:dyDescent="0.55000000000000004">
      <c r="A24" t="s">
        <v>45</v>
      </c>
      <c r="B24" t="s">
        <v>11</v>
      </c>
      <c r="C24">
        <v>4329.5345500000003</v>
      </c>
      <c r="D24">
        <v>1915.63248</v>
      </c>
      <c r="E24">
        <v>2263.9279799999999</v>
      </c>
      <c r="F24">
        <v>168.59413000000001</v>
      </c>
      <c r="G24">
        <v>369.22818000000001</v>
      </c>
      <c r="H24">
        <v>9046.9173200000005</v>
      </c>
    </row>
    <row r="25" spans="1:13" x14ac:dyDescent="0.55000000000000004">
      <c r="A25" t="s">
        <v>46</v>
      </c>
      <c r="B25" t="s">
        <v>9</v>
      </c>
      <c r="C25">
        <v>44.260840000000002</v>
      </c>
      <c r="D25">
        <v>76.426919999999996</v>
      </c>
      <c r="E25">
        <v>16.561440000000001</v>
      </c>
      <c r="F25">
        <v>6.5158699999999996</v>
      </c>
      <c r="G25">
        <v>3.5395300000000001</v>
      </c>
      <c r="H25">
        <v>146.565414</v>
      </c>
    </row>
    <row r="26" spans="1:13" x14ac:dyDescent="0.55000000000000004">
      <c r="A26" t="s">
        <v>47</v>
      </c>
      <c r="B26" t="s">
        <v>40</v>
      </c>
      <c r="C26">
        <v>84.93</v>
      </c>
      <c r="D26">
        <v>14.47</v>
      </c>
      <c r="E26">
        <v>7.45</v>
      </c>
      <c r="F26">
        <v>0</v>
      </c>
      <c r="G26">
        <v>0</v>
      </c>
      <c r="H26">
        <v>106.88</v>
      </c>
    </row>
    <row r="27" spans="1:13" x14ac:dyDescent="0.55000000000000004">
      <c r="A27" t="s">
        <v>48</v>
      </c>
      <c r="B27" t="s">
        <v>11</v>
      </c>
      <c r="C27">
        <v>11261.37</v>
      </c>
      <c r="D27">
        <v>3673.95</v>
      </c>
      <c r="E27">
        <v>5582.41</v>
      </c>
      <c r="F27">
        <v>1189.3399999999999</v>
      </c>
      <c r="G27">
        <v>935.96</v>
      </c>
      <c r="H27">
        <v>22643.03</v>
      </c>
    </row>
    <row r="28" spans="1:13" x14ac:dyDescent="0.55000000000000004">
      <c r="A28" t="s">
        <v>48</v>
      </c>
      <c r="B28" t="s">
        <v>9</v>
      </c>
      <c r="C28">
        <v>11894.76</v>
      </c>
      <c r="D28">
        <v>4138.3100000000004</v>
      </c>
      <c r="E28">
        <v>6020.76</v>
      </c>
      <c r="F28">
        <v>1161.8900000000001</v>
      </c>
      <c r="G28">
        <v>1183.6500000000001</v>
      </c>
      <c r="H28">
        <v>24399.37</v>
      </c>
    </row>
    <row r="29" spans="1:13" x14ac:dyDescent="0.55000000000000004">
      <c r="A29" t="s">
        <v>49</v>
      </c>
      <c r="B29" t="s">
        <v>9</v>
      </c>
      <c r="C29">
        <v>1779.54</v>
      </c>
      <c r="D29">
        <v>8021.45</v>
      </c>
      <c r="E29">
        <v>0.22</v>
      </c>
      <c r="F29">
        <v>51.2</v>
      </c>
      <c r="G29">
        <v>335.26</v>
      </c>
      <c r="H29">
        <v>10187.67</v>
      </c>
    </row>
    <row r="30" spans="1:13" x14ac:dyDescent="0.55000000000000004">
      <c r="A30" t="s">
        <v>50</v>
      </c>
      <c r="B30" t="s">
        <v>11</v>
      </c>
      <c r="C30">
        <v>709.66</v>
      </c>
      <c r="D30">
        <v>2535.92</v>
      </c>
      <c r="E30">
        <v>0.25</v>
      </c>
      <c r="F30">
        <v>215.13</v>
      </c>
      <c r="G30">
        <v>4.63</v>
      </c>
      <c r="H30">
        <v>3465.6</v>
      </c>
    </row>
    <row r="31" spans="1:13" x14ac:dyDescent="0.55000000000000004">
      <c r="A31" t="s">
        <v>51</v>
      </c>
      <c r="B31" t="s">
        <v>40</v>
      </c>
      <c r="C31">
        <v>0</v>
      </c>
      <c r="D31">
        <v>0</v>
      </c>
      <c r="E31">
        <v>0</v>
      </c>
      <c r="F31">
        <v>389.59</v>
      </c>
      <c r="G31">
        <v>0</v>
      </c>
      <c r="H31">
        <v>389.59</v>
      </c>
    </row>
    <row r="32" spans="1:13" x14ac:dyDescent="0.55000000000000004">
      <c r="A32" t="s">
        <v>52</v>
      </c>
      <c r="B32" t="s">
        <v>9</v>
      </c>
      <c r="C32">
        <v>435.92</v>
      </c>
      <c r="D32">
        <v>1169.2</v>
      </c>
      <c r="E32">
        <v>258.93</v>
      </c>
      <c r="F32">
        <v>51.58</v>
      </c>
      <c r="G32">
        <v>31.23</v>
      </c>
      <c r="H32">
        <v>1946.86</v>
      </c>
    </row>
    <row r="33" spans="1:8" x14ac:dyDescent="0.55000000000000004">
      <c r="A33" t="s">
        <v>53</v>
      </c>
      <c r="B33" t="s">
        <v>9</v>
      </c>
      <c r="C33">
        <v>1225</v>
      </c>
      <c r="D33">
        <v>332</v>
      </c>
      <c r="E33">
        <v>176</v>
      </c>
      <c r="F33">
        <v>34</v>
      </c>
      <c r="G33">
        <v>23</v>
      </c>
      <c r="H33">
        <v>1791</v>
      </c>
    </row>
    <row r="34" spans="1:8" x14ac:dyDescent="0.55000000000000004">
      <c r="A34" t="s">
        <v>54</v>
      </c>
      <c r="B34" t="s">
        <v>11</v>
      </c>
      <c r="C34">
        <v>1066.3499999999999</v>
      </c>
      <c r="D34">
        <v>331.94</v>
      </c>
      <c r="E34">
        <v>36.18</v>
      </c>
      <c r="F34">
        <v>99.43</v>
      </c>
      <c r="G34">
        <v>0.9</v>
      </c>
      <c r="H34">
        <v>1534.8</v>
      </c>
    </row>
    <row r="35" spans="1:8" x14ac:dyDescent="0.55000000000000004">
      <c r="A35" t="s">
        <v>55</v>
      </c>
      <c r="B35" t="s">
        <v>11</v>
      </c>
      <c r="C35">
        <v>1900.6</v>
      </c>
      <c r="D35">
        <v>539.5</v>
      </c>
      <c r="E35">
        <v>33.1</v>
      </c>
      <c r="F35">
        <v>244.5</v>
      </c>
      <c r="G35">
        <v>600.79999999999995</v>
      </c>
      <c r="H35">
        <v>3318.5</v>
      </c>
    </row>
    <row r="36" spans="1:8" x14ac:dyDescent="0.55000000000000004">
      <c r="A36" t="s">
        <v>56</v>
      </c>
      <c r="B36" t="s">
        <v>9</v>
      </c>
      <c r="C36">
        <v>767.6</v>
      </c>
      <c r="D36">
        <v>366.49</v>
      </c>
      <c r="E36">
        <v>1324.06</v>
      </c>
      <c r="F36">
        <v>201.79</v>
      </c>
      <c r="G36">
        <v>1687.16</v>
      </c>
      <c r="H36">
        <v>4347.1000000000004</v>
      </c>
    </row>
    <row r="37" spans="1:8" x14ac:dyDescent="0.55000000000000004">
      <c r="A37" t="s">
        <v>57</v>
      </c>
      <c r="B37" t="s">
        <v>9</v>
      </c>
      <c r="C37">
        <v>2056.0686999999998</v>
      </c>
      <c r="D37">
        <v>2122.2832600000002</v>
      </c>
      <c r="E37">
        <v>2534.91887</v>
      </c>
      <c r="F37">
        <v>2111.4825799999999</v>
      </c>
      <c r="G37">
        <v>2179.1049200000002</v>
      </c>
      <c r="H37">
        <v>2825.5513700000001</v>
      </c>
    </row>
    <row r="38" spans="1:8" x14ac:dyDescent="0.55000000000000004">
      <c r="A38" t="s">
        <v>58</v>
      </c>
      <c r="B38" t="s">
        <v>40</v>
      </c>
      <c r="C38">
        <v>650</v>
      </c>
      <c r="D38">
        <v>200</v>
      </c>
      <c r="E38">
        <v>150</v>
      </c>
      <c r="F38">
        <v>9</v>
      </c>
      <c r="G38">
        <v>2.5</v>
      </c>
      <c r="H38">
        <v>1110</v>
      </c>
    </row>
    <row r="39" spans="1:8" x14ac:dyDescent="0.55000000000000004">
      <c r="A39" t="s">
        <v>59</v>
      </c>
      <c r="B39" t="s">
        <v>9</v>
      </c>
      <c r="C39">
        <v>280</v>
      </c>
      <c r="D39">
        <v>211.36</v>
      </c>
      <c r="E39">
        <v>17.100000000000001</v>
      </c>
      <c r="F39">
        <v>22.45</v>
      </c>
      <c r="G39">
        <v>11.62</v>
      </c>
      <c r="H39">
        <v>542.54</v>
      </c>
    </row>
    <row r="40" spans="1:8" x14ac:dyDescent="0.55000000000000004">
      <c r="A40" t="s">
        <v>60</v>
      </c>
      <c r="B40" t="s">
        <v>9</v>
      </c>
      <c r="C40">
        <v>688.22400000000005</v>
      </c>
      <c r="D40">
        <v>1728.72</v>
      </c>
      <c r="E40">
        <v>664.02</v>
      </c>
      <c r="F40">
        <v>271.33999999999997</v>
      </c>
      <c r="G40">
        <v>204.82400000000001</v>
      </c>
      <c r="H40">
        <v>3199.0439999999999</v>
      </c>
    </row>
    <row r="41" spans="1:8" x14ac:dyDescent="0.55000000000000004">
      <c r="A41" t="s">
        <v>61</v>
      </c>
      <c r="B41" t="s">
        <v>11</v>
      </c>
      <c r="C41">
        <v>13.4</v>
      </c>
      <c r="D41">
        <v>7.03</v>
      </c>
      <c r="E41">
        <v>1.25</v>
      </c>
      <c r="F41">
        <v>0.59</v>
      </c>
      <c r="G41">
        <v>0.97</v>
      </c>
      <c r="H41">
        <v>23.37</v>
      </c>
    </row>
    <row r="42" spans="1:8" x14ac:dyDescent="0.55000000000000004">
      <c r="A42" t="s">
        <v>62</v>
      </c>
      <c r="B42" t="s">
        <v>9</v>
      </c>
      <c r="C42">
        <v>93.49</v>
      </c>
      <c r="D42">
        <v>26.1</v>
      </c>
      <c r="E42">
        <v>3.54</v>
      </c>
      <c r="F42">
        <v>7.2</v>
      </c>
      <c r="G42">
        <v>1.3</v>
      </c>
      <c r="H42">
        <v>131.63</v>
      </c>
    </row>
    <row r="43" spans="1:8" x14ac:dyDescent="0.55000000000000004">
      <c r="A43" t="s">
        <v>63</v>
      </c>
      <c r="B43" t="s">
        <v>11</v>
      </c>
      <c r="C43">
        <v>2299.19</v>
      </c>
      <c r="D43">
        <v>1700.93</v>
      </c>
      <c r="E43">
        <v>2162.11</v>
      </c>
      <c r="F43">
        <v>252.47</v>
      </c>
      <c r="G43">
        <v>229.52</v>
      </c>
      <c r="H43">
        <v>6744.04</v>
      </c>
    </row>
    <row r="44" spans="1:8" x14ac:dyDescent="0.55000000000000004">
      <c r="A44" t="s">
        <v>64</v>
      </c>
      <c r="B44" t="s">
        <v>11</v>
      </c>
      <c r="C44">
        <v>11776.8</v>
      </c>
      <c r="D44">
        <v>2079.4</v>
      </c>
      <c r="E44">
        <v>1417.8</v>
      </c>
      <c r="F44">
        <v>232.21</v>
      </c>
      <c r="G44">
        <v>0</v>
      </c>
      <c r="H44">
        <v>15506.21</v>
      </c>
    </row>
    <row r="45" spans="1:8" x14ac:dyDescent="0.55000000000000004">
      <c r="A45" t="s">
        <v>23</v>
      </c>
      <c r="B45" t="s">
        <v>65</v>
      </c>
      <c r="C45">
        <v>344276</v>
      </c>
      <c r="D45">
        <v>117285</v>
      </c>
      <c r="E45">
        <v>88547</v>
      </c>
      <c r="F45">
        <v>26340</v>
      </c>
      <c r="G45">
        <v>6965</v>
      </c>
      <c r="H45">
        <v>574293</v>
      </c>
    </row>
    <row r="46" spans="1:8" x14ac:dyDescent="0.55000000000000004">
      <c r="A46" t="s">
        <v>23</v>
      </c>
      <c r="B46" t="s">
        <v>11</v>
      </c>
      <c r="C46">
        <v>227753</v>
      </c>
      <c r="D46">
        <v>85207</v>
      </c>
      <c r="E46">
        <v>43360</v>
      </c>
      <c r="F46">
        <v>68069</v>
      </c>
      <c r="G46">
        <v>9357</v>
      </c>
      <c r="H46">
        <v>373746</v>
      </c>
    </row>
    <row r="47" spans="1:8" x14ac:dyDescent="0.55000000000000004">
      <c r="A47" t="s">
        <v>66</v>
      </c>
      <c r="B47" t="s">
        <v>40</v>
      </c>
      <c r="C47">
        <v>108.46</v>
      </c>
      <c r="D47">
        <v>67.224000000000004</v>
      </c>
      <c r="E47">
        <v>203.273</v>
      </c>
      <c r="F47">
        <v>2.4710000000000001</v>
      </c>
      <c r="G47">
        <v>42.378999999999998</v>
      </c>
      <c r="H47">
        <v>423.80599999999998</v>
      </c>
    </row>
    <row r="48" spans="1:8" x14ac:dyDescent="0.55000000000000004">
      <c r="A48" t="s">
        <v>67</v>
      </c>
      <c r="B48" t="s">
        <v>9</v>
      </c>
      <c r="C48">
        <v>226.55</v>
      </c>
      <c r="D48">
        <v>87.04</v>
      </c>
      <c r="E48">
        <v>71.34</v>
      </c>
      <c r="F48">
        <v>7.75</v>
      </c>
      <c r="G48">
        <v>5.52</v>
      </c>
      <c r="H48">
        <v>398.2</v>
      </c>
    </row>
    <row r="49" spans="3:8" x14ac:dyDescent="0.55000000000000004">
      <c r="C49">
        <v>911788.97</v>
      </c>
      <c r="D49">
        <v>332553.28000000003</v>
      </c>
      <c r="E49">
        <v>223728.11</v>
      </c>
      <c r="F49">
        <v>114442.18</v>
      </c>
      <c r="G49">
        <v>41935.199999999997</v>
      </c>
      <c r="H49">
        <f>AVERAGE(Table1[Consumption of Electricity (in lakh units)-Total Consumption])</f>
        <v>30522.137614978721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4944-DCFF-45B0-8061-F4FCD632796F}">
  <dimension ref="A1:I87"/>
  <sheetViews>
    <sheetView topLeftCell="A49" zoomScale="40" zoomScaleNormal="40" workbookViewId="0">
      <selection activeCell="G87" sqref="G87"/>
    </sheetView>
  </sheetViews>
  <sheetFormatPr defaultRowHeight="14.4" x14ac:dyDescent="0.55000000000000004"/>
  <cols>
    <col min="1" max="2" width="15.47265625" bestFit="1" customWidth="1"/>
    <col min="3" max="3" width="56.89453125" bestFit="1" customWidth="1"/>
    <col min="4" max="4" width="59.15625" bestFit="1" customWidth="1"/>
    <col min="5" max="5" width="56" bestFit="1" customWidth="1"/>
    <col min="6" max="6" width="69.68359375" bestFit="1" customWidth="1"/>
    <col min="7" max="7" width="47.41796875" bestFit="1" customWidth="1"/>
  </cols>
  <sheetData>
    <row r="1" spans="1:6" x14ac:dyDescent="0.55000000000000004">
      <c r="A1" s="2" t="s">
        <v>69</v>
      </c>
      <c r="B1" t="s">
        <v>71</v>
      </c>
    </row>
    <row r="2" spans="1:6" x14ac:dyDescent="0.55000000000000004">
      <c r="A2" s="3" t="s">
        <v>41</v>
      </c>
      <c r="B2">
        <v>24563.5</v>
      </c>
    </row>
    <row r="3" spans="1:6" x14ac:dyDescent="0.55000000000000004">
      <c r="A3" s="3" t="s">
        <v>48</v>
      </c>
      <c r="B3">
        <v>47042.399999999994</v>
      </c>
    </row>
    <row r="4" spans="1:6" x14ac:dyDescent="0.55000000000000004">
      <c r="A4" s="3" t="s">
        <v>18</v>
      </c>
      <c r="B4">
        <v>131675.76680000001</v>
      </c>
      <c r="E4" s="2" t="s">
        <v>69</v>
      </c>
      <c r="F4" t="s">
        <v>71</v>
      </c>
    </row>
    <row r="5" spans="1:6" x14ac:dyDescent="0.55000000000000004">
      <c r="A5" s="3" t="s">
        <v>20</v>
      </c>
      <c r="B5">
        <v>147338</v>
      </c>
      <c r="E5" s="3" t="s">
        <v>65</v>
      </c>
      <c r="F5">
        <v>574293</v>
      </c>
    </row>
    <row r="6" spans="1:6" x14ac:dyDescent="0.55000000000000004">
      <c r="A6" s="3" t="s">
        <v>23</v>
      </c>
      <c r="B6">
        <v>948039</v>
      </c>
      <c r="E6" s="3" t="s">
        <v>11</v>
      </c>
      <c r="F6">
        <v>598863.13011999999</v>
      </c>
    </row>
    <row r="7" spans="1:6" x14ac:dyDescent="0.55000000000000004">
      <c r="A7" s="3" t="s">
        <v>70</v>
      </c>
      <c r="B7">
        <v>1298658.6668</v>
      </c>
      <c r="E7" s="3" t="s">
        <v>32</v>
      </c>
      <c r="F7">
        <v>569.75199999999995</v>
      </c>
    </row>
    <row r="8" spans="1:6" x14ac:dyDescent="0.55000000000000004">
      <c r="E8" s="3" t="s">
        <v>34</v>
      </c>
      <c r="F8">
        <v>778.79899999999998</v>
      </c>
    </row>
    <row r="9" spans="1:6" x14ac:dyDescent="0.55000000000000004">
      <c r="E9" s="3" t="s">
        <v>37</v>
      </c>
      <c r="F9">
        <v>1118.47</v>
      </c>
    </row>
    <row r="10" spans="1:6" x14ac:dyDescent="0.55000000000000004">
      <c r="E10" s="3" t="s">
        <v>9</v>
      </c>
      <c r="F10">
        <v>202037.86078400005</v>
      </c>
    </row>
    <row r="11" spans="1:6" x14ac:dyDescent="0.55000000000000004">
      <c r="E11" s="3" t="s">
        <v>42</v>
      </c>
      <c r="F11">
        <v>24563.5</v>
      </c>
    </row>
    <row r="12" spans="1:6" x14ac:dyDescent="0.55000000000000004">
      <c r="E12" s="3" t="s">
        <v>25</v>
      </c>
      <c r="F12">
        <v>27133.37</v>
      </c>
    </row>
    <row r="13" spans="1:6" x14ac:dyDescent="0.55000000000000004">
      <c r="E13" s="3" t="s">
        <v>40</v>
      </c>
      <c r="F13">
        <v>5182.5860000000002</v>
      </c>
    </row>
    <row r="14" spans="1:6" x14ac:dyDescent="0.55000000000000004">
      <c r="E14" s="3" t="s">
        <v>70</v>
      </c>
      <c r="F14">
        <v>1434540.4679040001</v>
      </c>
    </row>
    <row r="29" spans="5:9" x14ac:dyDescent="0.55000000000000004">
      <c r="E29" s="2" t="s">
        <v>69</v>
      </c>
      <c r="F29" t="s">
        <v>73</v>
      </c>
      <c r="G29" t="s">
        <v>74</v>
      </c>
      <c r="H29" t="s">
        <v>75</v>
      </c>
      <c r="I29" t="s">
        <v>76</v>
      </c>
    </row>
    <row r="30" spans="5:9" x14ac:dyDescent="0.55000000000000004">
      <c r="E30" s="3" t="s">
        <v>23</v>
      </c>
      <c r="F30">
        <v>344276</v>
      </c>
      <c r="G30">
        <v>117285</v>
      </c>
      <c r="H30">
        <v>88547</v>
      </c>
      <c r="I30">
        <v>26340</v>
      </c>
    </row>
    <row r="31" spans="5:9" x14ac:dyDescent="0.55000000000000004">
      <c r="E31" s="7" t="s">
        <v>65</v>
      </c>
      <c r="F31">
        <v>344276</v>
      </c>
      <c r="G31">
        <v>117285</v>
      </c>
      <c r="H31">
        <v>88547</v>
      </c>
      <c r="I31">
        <v>26340</v>
      </c>
    </row>
    <row r="32" spans="5:9" x14ac:dyDescent="0.55000000000000004">
      <c r="E32" s="3" t="s">
        <v>70</v>
      </c>
      <c r="F32">
        <v>344276</v>
      </c>
      <c r="G32">
        <v>117285</v>
      </c>
      <c r="H32">
        <v>88547</v>
      </c>
      <c r="I32">
        <v>26340</v>
      </c>
    </row>
    <row r="66" spans="2:3" x14ac:dyDescent="0.55000000000000004">
      <c r="B66" s="2" t="s">
        <v>69</v>
      </c>
      <c r="C66" t="s">
        <v>71</v>
      </c>
    </row>
    <row r="67" spans="2:3" x14ac:dyDescent="0.55000000000000004">
      <c r="B67" s="3" t="s">
        <v>11</v>
      </c>
      <c r="C67">
        <v>598863.13011999999</v>
      </c>
    </row>
    <row r="68" spans="2:3" x14ac:dyDescent="0.55000000000000004">
      <c r="B68" s="3" t="s">
        <v>65</v>
      </c>
      <c r="C68">
        <v>574293</v>
      </c>
    </row>
    <row r="69" spans="2:3" x14ac:dyDescent="0.55000000000000004">
      <c r="B69" s="3" t="s">
        <v>9</v>
      </c>
      <c r="C69">
        <v>202037.86078400005</v>
      </c>
    </row>
    <row r="70" spans="2:3" x14ac:dyDescent="0.55000000000000004">
      <c r="B70" s="3" t="s">
        <v>25</v>
      </c>
      <c r="C70">
        <v>27133.37</v>
      </c>
    </row>
    <row r="71" spans="2:3" x14ac:dyDescent="0.55000000000000004">
      <c r="B71" s="3" t="s">
        <v>42</v>
      </c>
      <c r="C71">
        <v>24563.5</v>
      </c>
    </row>
    <row r="72" spans="2:3" x14ac:dyDescent="0.55000000000000004">
      <c r="B72" s="3" t="s">
        <v>40</v>
      </c>
      <c r="C72">
        <v>5182.5860000000002</v>
      </c>
    </row>
    <row r="73" spans="2:3" x14ac:dyDescent="0.55000000000000004">
      <c r="B73" s="3" t="s">
        <v>37</v>
      </c>
      <c r="C73">
        <v>1118.47</v>
      </c>
    </row>
    <row r="74" spans="2:3" x14ac:dyDescent="0.55000000000000004">
      <c r="B74" s="3" t="s">
        <v>34</v>
      </c>
      <c r="C74">
        <v>778.79899999999998</v>
      </c>
    </row>
    <row r="75" spans="2:3" x14ac:dyDescent="0.55000000000000004">
      <c r="B75" s="3" t="s">
        <v>32</v>
      </c>
      <c r="C75">
        <v>569.75199999999995</v>
      </c>
    </row>
    <row r="76" spans="2:3" x14ac:dyDescent="0.55000000000000004">
      <c r="B76" s="3" t="s">
        <v>70</v>
      </c>
      <c r="C76">
        <v>1434540.4679040001</v>
      </c>
    </row>
    <row r="84" spans="2:7" x14ac:dyDescent="0.55000000000000004">
      <c r="B84" s="2" t="s">
        <v>69</v>
      </c>
      <c r="C84" t="s">
        <v>73</v>
      </c>
      <c r="D84" t="s">
        <v>74</v>
      </c>
      <c r="E84" t="s">
        <v>75</v>
      </c>
      <c r="F84" t="s">
        <v>76</v>
      </c>
      <c r="G84" t="s">
        <v>77</v>
      </c>
    </row>
    <row r="85" spans="2:7" x14ac:dyDescent="0.55000000000000004">
      <c r="B85" s="3" t="s">
        <v>11</v>
      </c>
      <c r="C85" s="1">
        <v>0.78284904897397545</v>
      </c>
      <c r="D85" s="1">
        <v>0.70400989963349336</v>
      </c>
      <c r="E85" s="1">
        <v>0.69696913147445072</v>
      </c>
      <c r="F85" s="1">
        <v>0.92565158906616418</v>
      </c>
      <c r="G85" s="1">
        <v>0.56195701967393197</v>
      </c>
    </row>
    <row r="86" spans="2:7" x14ac:dyDescent="0.55000000000000004">
      <c r="B86" s="3" t="s">
        <v>9</v>
      </c>
      <c r="C86" s="1">
        <v>0.2171509510260245</v>
      </c>
      <c r="D86" s="1">
        <v>0.29599010036650664</v>
      </c>
      <c r="E86" s="1">
        <v>0.30303086852554934</v>
      </c>
      <c r="F86" s="1">
        <v>7.4348410933835818E-2</v>
      </c>
      <c r="G86" s="1">
        <v>0.43804298032606803</v>
      </c>
    </row>
    <row r="87" spans="2:7" x14ac:dyDescent="0.55000000000000004">
      <c r="B87" s="3" t="s">
        <v>70</v>
      </c>
      <c r="C87" s="1">
        <v>1</v>
      </c>
      <c r="D87" s="1">
        <v>1</v>
      </c>
      <c r="E87" s="1">
        <v>1</v>
      </c>
      <c r="F87" s="1">
        <v>1</v>
      </c>
      <c r="G87"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6C39-7298-4D4E-B472-A1A7ACD82B8D}">
  <dimension ref="C1:V41"/>
  <sheetViews>
    <sheetView showGridLines="0" tabSelected="1" zoomScale="70" zoomScaleNormal="70" workbookViewId="0">
      <selection activeCell="Y13" sqref="Y13"/>
    </sheetView>
  </sheetViews>
  <sheetFormatPr defaultRowHeight="14.4" x14ac:dyDescent="0.55000000000000004"/>
  <cols>
    <col min="1" max="16384" width="8.83984375" style="8"/>
  </cols>
  <sheetData>
    <row r="1" spans="3:22" x14ac:dyDescent="0.55000000000000004">
      <c r="C1" s="9"/>
      <c r="D1" s="9"/>
      <c r="E1" s="9"/>
      <c r="F1" s="9"/>
      <c r="G1" s="9"/>
      <c r="H1" s="9"/>
      <c r="I1" s="9"/>
      <c r="J1" s="9"/>
      <c r="K1" s="9"/>
      <c r="L1" s="9"/>
      <c r="M1" s="9"/>
      <c r="N1" s="9"/>
      <c r="O1" s="9"/>
      <c r="P1" s="9"/>
      <c r="Q1" s="9"/>
      <c r="R1" s="9"/>
      <c r="S1" s="9"/>
      <c r="T1" s="9"/>
      <c r="U1" s="9"/>
      <c r="V1" s="9"/>
    </row>
    <row r="2" spans="3:22" x14ac:dyDescent="0.55000000000000004">
      <c r="C2" s="9"/>
      <c r="D2" s="9"/>
      <c r="E2" s="9"/>
      <c r="F2" s="9"/>
      <c r="G2" s="9"/>
      <c r="H2" s="9"/>
      <c r="I2" s="9"/>
      <c r="J2" s="9"/>
      <c r="K2" s="9"/>
      <c r="L2" s="9"/>
      <c r="M2" s="9"/>
      <c r="N2" s="9"/>
      <c r="O2" s="9"/>
      <c r="P2" s="9"/>
      <c r="Q2" s="9"/>
      <c r="R2" s="9"/>
      <c r="S2" s="9"/>
      <c r="T2" s="9"/>
      <c r="U2" s="9"/>
      <c r="V2" s="9"/>
    </row>
    <row r="3" spans="3:22" x14ac:dyDescent="0.55000000000000004">
      <c r="C3" s="9"/>
      <c r="D3" s="9"/>
      <c r="E3" s="9"/>
      <c r="F3" s="9"/>
      <c r="G3" s="9"/>
      <c r="H3" s="9"/>
      <c r="I3" s="9"/>
      <c r="J3" s="9"/>
      <c r="K3" s="9"/>
      <c r="L3" s="9"/>
      <c r="M3" s="9"/>
      <c r="N3" s="9"/>
      <c r="O3" s="9"/>
      <c r="P3" s="9"/>
      <c r="Q3" s="9"/>
      <c r="R3" s="9"/>
      <c r="S3" s="9"/>
      <c r="T3" s="9"/>
      <c r="U3" s="9"/>
      <c r="V3" s="9"/>
    </row>
    <row r="4" spans="3:22" x14ac:dyDescent="0.55000000000000004">
      <c r="C4" s="9"/>
      <c r="D4" s="9"/>
      <c r="E4" s="9"/>
      <c r="F4" s="9"/>
      <c r="G4" s="9"/>
      <c r="H4" s="9"/>
      <c r="I4" s="9"/>
      <c r="J4" s="9"/>
      <c r="K4" s="9"/>
      <c r="L4" s="9"/>
      <c r="M4" s="9"/>
      <c r="N4" s="9"/>
      <c r="O4" s="9"/>
      <c r="P4" s="9"/>
      <c r="Q4" s="9"/>
      <c r="R4" s="9"/>
      <c r="S4" s="9"/>
      <c r="T4" s="9"/>
      <c r="U4" s="9"/>
      <c r="V4" s="9"/>
    </row>
    <row r="5" spans="3:22" x14ac:dyDescent="0.55000000000000004">
      <c r="C5" s="9"/>
      <c r="D5" s="9"/>
      <c r="E5" s="9"/>
      <c r="F5" s="9"/>
      <c r="G5" s="9"/>
      <c r="H5" s="9"/>
      <c r="I5" s="9"/>
      <c r="J5" s="9"/>
      <c r="K5" s="9"/>
      <c r="L5" s="9"/>
      <c r="M5" s="9"/>
      <c r="N5" s="9"/>
      <c r="O5" s="9"/>
      <c r="P5" s="9"/>
      <c r="Q5" s="9"/>
      <c r="R5" s="9"/>
      <c r="S5" s="9"/>
      <c r="T5" s="9"/>
      <c r="U5" s="9"/>
      <c r="V5" s="9"/>
    </row>
    <row r="6" spans="3:22" x14ac:dyDescent="0.55000000000000004">
      <c r="C6" s="9"/>
      <c r="D6" s="9"/>
      <c r="E6" s="9"/>
      <c r="F6" s="9"/>
      <c r="G6" s="9"/>
      <c r="H6" s="9"/>
      <c r="I6" s="9"/>
      <c r="J6" s="9"/>
      <c r="K6" s="9"/>
      <c r="L6" s="9"/>
      <c r="M6" s="9"/>
      <c r="N6" s="9"/>
      <c r="O6" s="9"/>
      <c r="P6" s="9"/>
      <c r="Q6" s="9"/>
      <c r="R6" s="9"/>
      <c r="S6" s="9"/>
      <c r="T6" s="9"/>
      <c r="U6" s="9"/>
      <c r="V6" s="9"/>
    </row>
    <row r="7" spans="3:22" x14ac:dyDescent="0.55000000000000004">
      <c r="C7" s="9"/>
      <c r="D7" s="9"/>
      <c r="E7" s="9"/>
      <c r="F7" s="9"/>
      <c r="G7" s="9"/>
      <c r="H7" s="9"/>
      <c r="I7" s="9"/>
      <c r="J7" s="9"/>
      <c r="K7" s="9"/>
      <c r="L7" s="9"/>
      <c r="M7" s="9"/>
      <c r="N7" s="9"/>
      <c r="O7" s="9"/>
      <c r="P7" s="9"/>
      <c r="Q7" s="9"/>
      <c r="R7" s="9"/>
      <c r="S7" s="9"/>
      <c r="T7" s="9"/>
      <c r="U7" s="9"/>
      <c r="V7" s="9"/>
    </row>
    <row r="8" spans="3:22" x14ac:dyDescent="0.55000000000000004">
      <c r="C8" s="9"/>
      <c r="D8" s="9"/>
      <c r="E8" s="9"/>
      <c r="F8" s="9"/>
      <c r="G8" s="9"/>
      <c r="H8" s="9"/>
      <c r="I8" s="9"/>
      <c r="J8" s="9"/>
      <c r="K8" s="9"/>
      <c r="L8" s="9"/>
      <c r="M8" s="9"/>
      <c r="N8" s="9"/>
      <c r="O8" s="9"/>
      <c r="P8" s="9"/>
      <c r="Q8" s="9"/>
      <c r="R8" s="9"/>
      <c r="S8" s="9"/>
      <c r="T8" s="9"/>
      <c r="U8" s="9"/>
      <c r="V8" s="9"/>
    </row>
    <row r="9" spans="3:22" x14ac:dyDescent="0.55000000000000004">
      <c r="C9" s="9"/>
      <c r="D9" s="9"/>
      <c r="E9" s="9"/>
      <c r="F9" s="9"/>
      <c r="G9" s="9"/>
      <c r="H9" s="9"/>
      <c r="I9" s="9"/>
      <c r="J9" s="9"/>
      <c r="K9" s="9"/>
      <c r="L9" s="9"/>
      <c r="M9" s="9"/>
      <c r="N9" s="9"/>
      <c r="O9" s="9"/>
      <c r="P9" s="9"/>
      <c r="Q9" s="9"/>
      <c r="R9" s="9"/>
      <c r="S9" s="9"/>
      <c r="T9" s="9"/>
      <c r="U9" s="9"/>
      <c r="V9" s="9"/>
    </row>
    <row r="10" spans="3:22" x14ac:dyDescent="0.55000000000000004">
      <c r="C10" s="9"/>
      <c r="D10" s="9"/>
      <c r="E10" s="9"/>
      <c r="F10" s="9"/>
      <c r="G10" s="9"/>
      <c r="H10" s="9"/>
      <c r="I10" s="9"/>
      <c r="J10" s="9"/>
      <c r="K10" s="9"/>
      <c r="L10" s="9"/>
      <c r="M10" s="9"/>
      <c r="N10" s="9"/>
      <c r="O10" s="9"/>
      <c r="P10" s="9"/>
      <c r="Q10" s="9"/>
      <c r="R10" s="9"/>
      <c r="S10" s="9"/>
      <c r="T10" s="9"/>
      <c r="U10" s="9"/>
      <c r="V10" s="9"/>
    </row>
    <row r="11" spans="3:22" x14ac:dyDescent="0.55000000000000004">
      <c r="C11" s="9"/>
      <c r="D11" s="9"/>
      <c r="E11" s="9"/>
      <c r="F11" s="9"/>
      <c r="G11" s="9"/>
      <c r="H11" s="9"/>
      <c r="I11" s="9"/>
      <c r="J11" s="9"/>
      <c r="K11" s="9"/>
      <c r="L11" s="9"/>
      <c r="M11" s="9"/>
      <c r="N11" s="9"/>
      <c r="O11" s="9"/>
      <c r="P11" s="9"/>
      <c r="Q11" s="9"/>
      <c r="R11" s="9"/>
      <c r="S11" s="9"/>
      <c r="T11" s="9"/>
      <c r="U11" s="9"/>
      <c r="V11" s="9"/>
    </row>
    <row r="12" spans="3:22" x14ac:dyDescent="0.55000000000000004">
      <c r="C12" s="9"/>
      <c r="D12" s="9"/>
      <c r="E12" s="9"/>
      <c r="F12" s="9"/>
      <c r="G12" s="9"/>
      <c r="H12" s="9"/>
      <c r="I12" s="9"/>
      <c r="J12" s="9"/>
      <c r="K12" s="9"/>
      <c r="L12" s="9"/>
      <c r="M12" s="9"/>
      <c r="N12" s="9"/>
      <c r="O12" s="9"/>
      <c r="P12" s="9"/>
      <c r="Q12" s="9"/>
      <c r="R12" s="9"/>
      <c r="S12" s="9"/>
      <c r="T12" s="9"/>
      <c r="U12" s="9"/>
      <c r="V12" s="9"/>
    </row>
    <row r="13" spans="3:22" x14ac:dyDescent="0.55000000000000004">
      <c r="C13" s="9"/>
      <c r="D13" s="9"/>
      <c r="E13" s="9"/>
      <c r="F13" s="9"/>
      <c r="G13" s="9"/>
      <c r="H13" s="9"/>
      <c r="I13" s="9"/>
      <c r="J13" s="9"/>
      <c r="K13" s="9"/>
      <c r="L13" s="9"/>
      <c r="M13" s="9"/>
      <c r="N13" s="9"/>
      <c r="O13" s="9"/>
      <c r="P13" s="9"/>
      <c r="Q13" s="9"/>
      <c r="R13" s="9"/>
      <c r="S13" s="9"/>
      <c r="T13" s="9"/>
      <c r="U13" s="9"/>
      <c r="V13" s="9"/>
    </row>
    <row r="14" spans="3:22" x14ac:dyDescent="0.55000000000000004">
      <c r="C14" s="9"/>
      <c r="D14" s="9"/>
      <c r="E14" s="9"/>
      <c r="F14" s="9"/>
      <c r="G14" s="9"/>
      <c r="H14" s="9"/>
      <c r="I14" s="9"/>
      <c r="J14" s="9"/>
      <c r="K14" s="9"/>
      <c r="L14" s="9"/>
      <c r="M14" s="9"/>
      <c r="N14" s="9"/>
      <c r="O14" s="9"/>
      <c r="P14" s="9"/>
      <c r="Q14" s="9"/>
      <c r="R14" s="9"/>
      <c r="S14" s="9"/>
      <c r="T14" s="9"/>
      <c r="U14" s="9"/>
      <c r="V14" s="9"/>
    </row>
    <row r="15" spans="3:22" x14ac:dyDescent="0.55000000000000004">
      <c r="C15" s="9"/>
      <c r="D15" s="9"/>
      <c r="E15" s="9"/>
      <c r="F15" s="9"/>
      <c r="G15" s="9"/>
      <c r="H15" s="9"/>
      <c r="I15" s="9"/>
      <c r="J15" s="9"/>
      <c r="K15" s="9"/>
      <c r="L15" s="9"/>
      <c r="M15" s="9"/>
      <c r="N15" s="9"/>
      <c r="O15" s="9"/>
      <c r="P15" s="9"/>
      <c r="Q15" s="9"/>
      <c r="R15" s="9"/>
      <c r="S15" s="9"/>
      <c r="T15" s="9"/>
      <c r="U15" s="9"/>
      <c r="V15" s="9"/>
    </row>
    <row r="16" spans="3:22" x14ac:dyDescent="0.55000000000000004">
      <c r="C16" s="9"/>
      <c r="D16" s="9"/>
      <c r="E16" s="9"/>
      <c r="F16" s="9"/>
      <c r="G16" s="9"/>
      <c r="H16" s="9"/>
      <c r="I16" s="9"/>
      <c r="J16" s="9"/>
      <c r="K16" s="9"/>
      <c r="L16" s="9"/>
      <c r="M16" s="9"/>
      <c r="N16" s="9"/>
      <c r="O16" s="9"/>
      <c r="P16" s="9"/>
      <c r="Q16" s="9"/>
      <c r="R16" s="9"/>
      <c r="S16" s="9"/>
      <c r="T16" s="9"/>
      <c r="U16" s="9"/>
      <c r="V16" s="9"/>
    </row>
    <row r="17" spans="3:22" x14ac:dyDescent="0.55000000000000004">
      <c r="C17" s="9"/>
      <c r="D17" s="9"/>
      <c r="E17" s="9"/>
      <c r="F17" s="9"/>
      <c r="G17" s="9"/>
      <c r="H17" s="9"/>
      <c r="I17" s="9"/>
      <c r="J17" s="9"/>
      <c r="K17" s="9"/>
      <c r="L17" s="9"/>
      <c r="M17" s="9"/>
      <c r="N17" s="9"/>
      <c r="O17" s="9"/>
      <c r="P17" s="9"/>
      <c r="Q17" s="9"/>
      <c r="R17" s="9"/>
      <c r="S17" s="9"/>
      <c r="T17" s="9"/>
      <c r="U17" s="9"/>
      <c r="V17" s="9"/>
    </row>
    <row r="18" spans="3:22" x14ac:dyDescent="0.55000000000000004">
      <c r="C18" s="9"/>
      <c r="D18" s="9"/>
      <c r="E18" s="9"/>
      <c r="F18" s="9"/>
      <c r="G18" s="9"/>
      <c r="H18" s="9"/>
      <c r="I18" s="9"/>
      <c r="J18" s="9"/>
      <c r="K18" s="9"/>
      <c r="L18" s="9"/>
      <c r="M18" s="9"/>
      <c r="N18" s="9"/>
      <c r="O18" s="9"/>
      <c r="P18" s="9"/>
      <c r="Q18" s="9"/>
      <c r="R18" s="9"/>
      <c r="S18" s="9"/>
      <c r="T18" s="9"/>
      <c r="U18" s="9"/>
      <c r="V18" s="9"/>
    </row>
    <row r="19" spans="3:22" x14ac:dyDescent="0.55000000000000004">
      <c r="C19" s="9"/>
      <c r="D19" s="9"/>
      <c r="E19" s="9"/>
      <c r="F19" s="9"/>
      <c r="G19" s="9"/>
      <c r="H19" s="9"/>
      <c r="I19" s="9"/>
      <c r="J19" s="9"/>
      <c r="K19" s="9"/>
      <c r="L19" s="9"/>
      <c r="M19" s="9"/>
      <c r="N19" s="9"/>
      <c r="O19" s="9"/>
      <c r="P19" s="9"/>
      <c r="Q19" s="9"/>
      <c r="R19" s="9"/>
      <c r="S19" s="9"/>
      <c r="T19" s="9"/>
      <c r="U19" s="9"/>
      <c r="V19" s="9"/>
    </row>
    <row r="20" spans="3:22" x14ac:dyDescent="0.55000000000000004">
      <c r="C20" s="9"/>
      <c r="D20" s="9"/>
      <c r="E20" s="9"/>
      <c r="F20" s="9"/>
      <c r="G20" s="9"/>
      <c r="H20" s="9"/>
      <c r="I20" s="9"/>
      <c r="J20" s="9"/>
      <c r="K20" s="9"/>
      <c r="L20" s="9"/>
      <c r="M20" s="9"/>
      <c r="N20" s="9"/>
      <c r="O20" s="9"/>
      <c r="P20" s="9"/>
      <c r="Q20" s="9"/>
      <c r="R20" s="9"/>
      <c r="S20" s="9"/>
      <c r="T20" s="9"/>
      <c r="U20" s="9"/>
      <c r="V20" s="9"/>
    </row>
    <row r="21" spans="3:22" x14ac:dyDescent="0.55000000000000004">
      <c r="C21" s="9"/>
      <c r="D21" s="9"/>
      <c r="E21" s="9"/>
      <c r="F21" s="9"/>
      <c r="G21" s="9"/>
      <c r="H21" s="9"/>
      <c r="I21" s="9"/>
      <c r="J21" s="9"/>
      <c r="K21" s="9"/>
      <c r="L21" s="9"/>
      <c r="M21" s="9"/>
      <c r="N21" s="9"/>
      <c r="O21" s="9"/>
      <c r="P21" s="9"/>
      <c r="Q21" s="9"/>
      <c r="R21" s="9"/>
      <c r="S21" s="9"/>
      <c r="T21" s="9"/>
      <c r="U21" s="9"/>
      <c r="V21" s="9"/>
    </row>
    <row r="22" spans="3:22" x14ac:dyDescent="0.55000000000000004">
      <c r="C22" s="9"/>
      <c r="D22" s="9"/>
      <c r="E22" s="9"/>
      <c r="F22" s="9"/>
      <c r="G22" s="9"/>
      <c r="H22" s="9"/>
      <c r="I22" s="9"/>
      <c r="J22" s="9"/>
      <c r="K22" s="9"/>
      <c r="L22" s="9"/>
      <c r="M22" s="9"/>
      <c r="N22" s="9"/>
      <c r="O22" s="9"/>
      <c r="P22" s="9"/>
      <c r="Q22" s="9"/>
      <c r="R22" s="9"/>
      <c r="S22" s="9"/>
      <c r="T22" s="9"/>
      <c r="U22" s="9"/>
      <c r="V22" s="9"/>
    </row>
    <row r="23" spans="3:22" x14ac:dyDescent="0.55000000000000004">
      <c r="C23" s="9"/>
      <c r="D23" s="9"/>
      <c r="E23" s="9"/>
      <c r="F23" s="9"/>
      <c r="G23" s="9"/>
      <c r="H23" s="9"/>
      <c r="I23" s="9"/>
      <c r="J23" s="9"/>
      <c r="K23" s="9"/>
      <c r="L23" s="9"/>
      <c r="M23" s="9"/>
      <c r="N23" s="9"/>
      <c r="O23" s="9"/>
      <c r="P23" s="9"/>
      <c r="Q23" s="9"/>
      <c r="R23" s="9"/>
      <c r="S23" s="9"/>
      <c r="T23" s="9"/>
      <c r="U23" s="9"/>
      <c r="V23" s="9"/>
    </row>
    <row r="24" spans="3:22" x14ac:dyDescent="0.55000000000000004">
      <c r="C24" s="9"/>
      <c r="D24" s="9"/>
      <c r="E24" s="9"/>
      <c r="F24" s="9"/>
      <c r="G24" s="9"/>
      <c r="H24" s="9"/>
      <c r="I24" s="9"/>
      <c r="J24" s="9"/>
      <c r="K24" s="9"/>
      <c r="L24" s="9"/>
      <c r="M24" s="9"/>
      <c r="N24" s="9"/>
      <c r="O24" s="9"/>
      <c r="P24" s="9"/>
      <c r="Q24" s="9"/>
      <c r="R24" s="9"/>
      <c r="S24" s="9"/>
      <c r="T24" s="9"/>
      <c r="U24" s="9"/>
      <c r="V24" s="9"/>
    </row>
    <row r="25" spans="3:22" x14ac:dyDescent="0.55000000000000004">
      <c r="C25" s="9"/>
      <c r="D25" s="9"/>
      <c r="E25" s="9"/>
      <c r="F25" s="9"/>
      <c r="G25" s="9"/>
      <c r="H25" s="9"/>
      <c r="I25" s="9"/>
      <c r="J25" s="9"/>
      <c r="K25" s="9"/>
      <c r="L25" s="9"/>
      <c r="M25" s="9"/>
      <c r="N25" s="9"/>
      <c r="O25" s="9"/>
      <c r="P25" s="9"/>
      <c r="Q25" s="9"/>
      <c r="R25" s="9"/>
      <c r="S25" s="9"/>
      <c r="T25" s="9"/>
      <c r="U25" s="9"/>
      <c r="V25" s="9"/>
    </row>
    <row r="26" spans="3:22" x14ac:dyDescent="0.55000000000000004">
      <c r="C26" s="9"/>
      <c r="D26" s="9"/>
      <c r="E26" s="9"/>
      <c r="F26" s="9"/>
      <c r="G26" s="9"/>
      <c r="H26" s="9"/>
      <c r="I26" s="9"/>
      <c r="J26" s="9"/>
      <c r="K26" s="9"/>
      <c r="L26" s="9"/>
      <c r="M26" s="9"/>
      <c r="N26" s="9"/>
      <c r="O26" s="9"/>
      <c r="P26" s="9"/>
      <c r="Q26" s="9"/>
      <c r="R26" s="9"/>
      <c r="S26" s="9"/>
      <c r="T26" s="9"/>
      <c r="U26" s="9"/>
      <c r="V26" s="9"/>
    </row>
    <row r="27" spans="3:22" x14ac:dyDescent="0.55000000000000004">
      <c r="C27" s="9"/>
      <c r="D27" s="9"/>
      <c r="E27" s="9"/>
      <c r="F27" s="9"/>
      <c r="G27" s="9"/>
      <c r="H27" s="9"/>
      <c r="I27" s="9"/>
      <c r="J27" s="9"/>
      <c r="K27" s="9"/>
      <c r="L27" s="9"/>
      <c r="M27" s="9"/>
      <c r="N27" s="9"/>
      <c r="O27" s="9"/>
      <c r="P27" s="9"/>
      <c r="Q27" s="9"/>
      <c r="R27" s="9"/>
      <c r="S27" s="9"/>
      <c r="T27" s="9"/>
      <c r="U27" s="9"/>
      <c r="V27" s="9"/>
    </row>
    <row r="28" spans="3:22" x14ac:dyDescent="0.55000000000000004">
      <c r="C28" s="9"/>
      <c r="D28" s="9"/>
      <c r="E28" s="9"/>
      <c r="F28" s="9"/>
      <c r="G28" s="9"/>
      <c r="H28" s="9"/>
      <c r="I28" s="9"/>
      <c r="J28" s="9"/>
      <c r="K28" s="9"/>
      <c r="L28" s="9"/>
      <c r="M28" s="9"/>
      <c r="N28" s="9"/>
      <c r="O28" s="9"/>
      <c r="P28" s="9"/>
      <c r="Q28" s="9"/>
      <c r="R28" s="9"/>
      <c r="S28" s="9"/>
      <c r="T28" s="9"/>
      <c r="U28" s="9"/>
      <c r="V28" s="9"/>
    </row>
    <row r="29" spans="3:22" x14ac:dyDescent="0.55000000000000004">
      <c r="C29" s="9"/>
      <c r="D29" s="9"/>
      <c r="E29" s="9"/>
      <c r="F29" s="9"/>
      <c r="G29" s="9"/>
      <c r="H29" s="9"/>
      <c r="I29" s="9"/>
      <c r="J29" s="9"/>
      <c r="K29" s="9"/>
      <c r="L29" s="9"/>
      <c r="M29" s="9"/>
      <c r="N29" s="9"/>
      <c r="O29" s="9"/>
      <c r="P29" s="9"/>
      <c r="Q29" s="9"/>
      <c r="R29" s="9"/>
      <c r="S29" s="9"/>
      <c r="T29" s="9"/>
      <c r="U29" s="9"/>
      <c r="V29" s="9"/>
    </row>
    <row r="30" spans="3:22" x14ac:dyDescent="0.55000000000000004">
      <c r="C30" s="9"/>
      <c r="D30" s="9"/>
      <c r="E30" s="9"/>
      <c r="F30" s="9"/>
      <c r="G30" s="9"/>
      <c r="H30" s="9"/>
      <c r="I30" s="9"/>
      <c r="J30" s="9"/>
      <c r="K30" s="9"/>
      <c r="L30" s="9"/>
      <c r="M30" s="9"/>
      <c r="N30" s="9"/>
      <c r="O30" s="9"/>
      <c r="P30" s="9"/>
      <c r="Q30" s="9"/>
      <c r="R30" s="9"/>
      <c r="S30" s="9"/>
      <c r="T30" s="9"/>
      <c r="U30" s="9"/>
      <c r="V30" s="9"/>
    </row>
    <row r="31" spans="3:22" x14ac:dyDescent="0.55000000000000004">
      <c r="C31" s="9"/>
      <c r="D31" s="9"/>
      <c r="E31" s="9"/>
      <c r="F31" s="9"/>
      <c r="G31" s="9"/>
      <c r="H31" s="9"/>
      <c r="I31" s="9"/>
      <c r="J31" s="9"/>
      <c r="K31" s="9"/>
      <c r="L31" s="9"/>
      <c r="M31" s="9"/>
      <c r="N31" s="9"/>
      <c r="O31" s="9"/>
      <c r="P31" s="9"/>
      <c r="Q31" s="9"/>
      <c r="R31" s="9"/>
      <c r="S31" s="9"/>
      <c r="T31" s="9"/>
      <c r="U31" s="9"/>
      <c r="V31" s="9"/>
    </row>
    <row r="32" spans="3:22" x14ac:dyDescent="0.55000000000000004">
      <c r="C32" s="9"/>
      <c r="D32" s="9"/>
      <c r="E32" s="9"/>
      <c r="F32" s="9"/>
      <c r="G32" s="9"/>
      <c r="H32" s="9"/>
      <c r="I32" s="9"/>
      <c r="J32" s="9"/>
      <c r="K32" s="9"/>
      <c r="L32" s="9"/>
      <c r="M32" s="9"/>
      <c r="N32" s="9"/>
      <c r="O32" s="9"/>
      <c r="P32" s="9"/>
      <c r="Q32" s="9"/>
      <c r="R32" s="9"/>
      <c r="S32" s="9"/>
      <c r="T32" s="9"/>
      <c r="U32" s="9"/>
      <c r="V32" s="9"/>
    </row>
    <row r="33" spans="3:22" x14ac:dyDescent="0.55000000000000004">
      <c r="C33" s="9"/>
      <c r="D33" s="9"/>
      <c r="E33" s="9"/>
      <c r="F33" s="9"/>
      <c r="G33" s="9"/>
      <c r="H33" s="9"/>
      <c r="I33" s="9"/>
      <c r="J33" s="9"/>
      <c r="K33" s="9"/>
      <c r="L33" s="9"/>
      <c r="M33" s="9"/>
      <c r="N33" s="9"/>
      <c r="O33" s="9"/>
      <c r="P33" s="9"/>
      <c r="Q33" s="9"/>
      <c r="R33" s="9"/>
      <c r="S33" s="9"/>
      <c r="T33" s="9"/>
      <c r="U33" s="9"/>
      <c r="V33" s="9"/>
    </row>
    <row r="34" spans="3:22" x14ac:dyDescent="0.55000000000000004">
      <c r="C34" s="9"/>
      <c r="D34" s="9"/>
      <c r="E34" s="9"/>
      <c r="F34" s="9"/>
      <c r="G34" s="9"/>
      <c r="H34" s="9"/>
      <c r="I34" s="9"/>
      <c r="J34" s="9"/>
      <c r="K34" s="9"/>
      <c r="L34" s="9"/>
      <c r="M34" s="9"/>
      <c r="N34" s="9"/>
      <c r="O34" s="9"/>
      <c r="P34" s="9"/>
      <c r="Q34" s="9"/>
      <c r="R34" s="9"/>
      <c r="S34" s="9"/>
      <c r="T34" s="9"/>
      <c r="U34" s="9"/>
      <c r="V34" s="9"/>
    </row>
    <row r="35" spans="3:22" x14ac:dyDescent="0.55000000000000004">
      <c r="C35" s="9"/>
      <c r="D35" s="9"/>
      <c r="E35" s="9"/>
      <c r="F35" s="9"/>
      <c r="G35" s="9"/>
      <c r="H35" s="9"/>
      <c r="I35" s="9"/>
      <c r="J35" s="9"/>
      <c r="K35" s="9"/>
      <c r="L35" s="9"/>
      <c r="M35" s="9"/>
      <c r="N35" s="9"/>
      <c r="O35" s="9"/>
      <c r="P35" s="9"/>
      <c r="Q35" s="9"/>
      <c r="R35" s="9"/>
      <c r="S35" s="9"/>
      <c r="T35" s="9"/>
      <c r="U35" s="9"/>
      <c r="V35" s="9"/>
    </row>
    <row r="36" spans="3:22" x14ac:dyDescent="0.55000000000000004">
      <c r="C36" s="9"/>
      <c r="D36" s="9"/>
      <c r="E36" s="9"/>
      <c r="F36" s="9"/>
      <c r="G36" s="9"/>
      <c r="H36" s="9"/>
      <c r="I36" s="9"/>
      <c r="J36" s="9"/>
      <c r="K36" s="9"/>
      <c r="L36" s="9"/>
      <c r="M36" s="9"/>
      <c r="N36" s="9"/>
      <c r="O36" s="9"/>
      <c r="P36" s="9"/>
      <c r="Q36" s="9"/>
      <c r="R36" s="9"/>
      <c r="S36" s="9"/>
      <c r="T36" s="9"/>
      <c r="U36" s="9"/>
      <c r="V36" s="9"/>
    </row>
    <row r="37" spans="3:22" x14ac:dyDescent="0.55000000000000004">
      <c r="C37" s="9"/>
      <c r="D37" s="9"/>
      <c r="E37" s="9"/>
      <c r="F37" s="9"/>
      <c r="G37" s="9"/>
      <c r="H37" s="9"/>
      <c r="I37" s="9"/>
      <c r="J37" s="9"/>
      <c r="K37" s="9"/>
      <c r="L37" s="9"/>
      <c r="M37" s="9"/>
      <c r="N37" s="9"/>
      <c r="O37" s="9"/>
      <c r="P37" s="9"/>
      <c r="Q37" s="9"/>
      <c r="R37" s="9"/>
      <c r="S37" s="9"/>
      <c r="T37" s="9"/>
      <c r="U37" s="9"/>
      <c r="V37" s="9"/>
    </row>
    <row r="38" spans="3:22" x14ac:dyDescent="0.55000000000000004">
      <c r="C38" s="9"/>
      <c r="D38" s="9"/>
      <c r="E38" s="9"/>
      <c r="F38" s="9"/>
      <c r="G38" s="9"/>
      <c r="H38" s="9"/>
      <c r="I38" s="9"/>
      <c r="J38" s="9"/>
      <c r="K38" s="9"/>
      <c r="L38" s="9"/>
      <c r="M38" s="9"/>
      <c r="N38" s="9"/>
      <c r="O38" s="9"/>
      <c r="P38" s="9"/>
      <c r="Q38" s="9"/>
      <c r="R38" s="9"/>
      <c r="S38" s="9"/>
      <c r="T38" s="9"/>
      <c r="U38" s="9"/>
      <c r="V38" s="9"/>
    </row>
    <row r="39" spans="3:22" x14ac:dyDescent="0.55000000000000004">
      <c r="C39" s="9"/>
      <c r="D39" s="9"/>
      <c r="E39" s="9"/>
      <c r="F39" s="9"/>
      <c r="G39" s="9"/>
      <c r="H39" s="9"/>
      <c r="I39" s="9"/>
      <c r="J39" s="9"/>
      <c r="K39" s="9"/>
      <c r="L39" s="9"/>
      <c r="M39" s="9"/>
      <c r="N39" s="9"/>
      <c r="O39" s="9"/>
      <c r="P39" s="9"/>
      <c r="Q39" s="9"/>
      <c r="R39" s="9"/>
      <c r="S39" s="9"/>
      <c r="T39" s="9"/>
      <c r="U39" s="9"/>
      <c r="V39" s="9"/>
    </row>
    <row r="40" spans="3:22" x14ac:dyDescent="0.55000000000000004">
      <c r="C40" s="9"/>
      <c r="D40" s="9"/>
      <c r="E40" s="9"/>
      <c r="F40" s="9"/>
      <c r="G40" s="9"/>
      <c r="H40" s="9"/>
      <c r="I40" s="9"/>
      <c r="J40" s="9"/>
      <c r="K40" s="9"/>
      <c r="L40" s="9"/>
      <c r="M40" s="9"/>
      <c r="N40" s="9"/>
      <c r="O40" s="9"/>
      <c r="P40" s="9"/>
      <c r="Q40" s="9"/>
      <c r="R40" s="9"/>
      <c r="S40" s="9"/>
      <c r="T40" s="9"/>
      <c r="U40" s="9"/>
      <c r="V40" s="9"/>
    </row>
    <row r="41" spans="3:22" x14ac:dyDescent="0.55000000000000004">
      <c r="C41" s="9"/>
      <c r="D41" s="9"/>
      <c r="E41" s="9"/>
      <c r="F41" s="9"/>
      <c r="G41" s="9"/>
      <c r="H41" s="9"/>
      <c r="I41" s="9"/>
      <c r="J41" s="9"/>
      <c r="K41" s="9"/>
      <c r="L41" s="9"/>
      <c r="M41" s="9"/>
      <c r="N41" s="9"/>
      <c r="O41" s="9"/>
      <c r="P41" s="9"/>
      <c r="Q41" s="9"/>
      <c r="R41" s="9"/>
      <c r="S41" s="9"/>
      <c r="T41" s="9"/>
      <c r="U41" s="9"/>
      <c r="V41" s="9"/>
    </row>
  </sheetData>
  <pageMargins left="0.7" right="0.7" top="0.75" bottom="0.75" header="0.3" footer="0.3"/>
  <pageSetup scale="65" orientation="landscape" r:id="rId1"/>
  <colBreaks count="1" manualBreakCount="1">
    <brk id="21"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Source-Data</vt:lpstr>
      <vt:lpstr>Working</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Sarhan</dc:creator>
  <cp:lastModifiedBy>mohamed sarhan</cp:lastModifiedBy>
  <cp:lastPrinted>2024-10-21T18:40:13Z</cp:lastPrinted>
  <dcterms:created xsi:type="dcterms:W3CDTF">2015-06-05T18:17:20Z</dcterms:created>
  <dcterms:modified xsi:type="dcterms:W3CDTF">2024-11-17T04:00:35Z</dcterms:modified>
</cp:coreProperties>
</file>