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RedLaptop\Desktop\MoDB 2019\"/>
    </mc:Choice>
  </mc:AlternateContent>
  <bookViews>
    <workbookView xWindow="0" yWindow="0" windowWidth="20490" windowHeight="7755"/>
  </bookViews>
  <sheets>
    <sheet name="UMUSK" sheetId="1" r:id="rId1"/>
    <sheet name="OIC Top 10 _Excerpt" sheetId="3" r:id="rId2"/>
    <sheet name="Top 5 Malay States" sheetId="4" r:id="rId3"/>
    <sheet name="GoalSeek Optimal MoDB" sheetId="5" r:id="rId4"/>
    <sheet name="Max WaitList" sheetId="6" r:id="rId5"/>
    <sheet name="Lost Muslim &quot;Spiritual&quot; Lives" sheetId="2" r:id="rId6"/>
  </sheets>
  <definedNames>
    <definedName name="PilgrimQuota">'GoalSeek Optimal MoDB'!$C$5</definedName>
    <definedName name="WaitList">'GoalSeek Optimal MoDB'!$C$7</definedName>
  </definedNames>
  <calcPr calcId="152511"/>
</workbook>
</file>

<file path=xl/calcChain.xml><?xml version="1.0" encoding="utf-8"?>
<calcChain xmlns="http://schemas.openxmlformats.org/spreadsheetml/2006/main">
  <c r="H5" i="5" l="1"/>
  <c r="C7" i="5" l="1"/>
  <c r="H7" i="5"/>
  <c r="D18" i="4"/>
  <c r="G17" i="4"/>
  <c r="D17" i="4"/>
  <c r="E17" i="4" s="1"/>
  <c r="G16" i="4"/>
  <c r="E16" i="4"/>
  <c r="D16" i="4"/>
  <c r="D15" i="4"/>
  <c r="D14" i="4"/>
  <c r="G12" i="4"/>
  <c r="D12" i="4"/>
  <c r="E12" i="4" s="1"/>
  <c r="A12" i="4"/>
  <c r="G11" i="4"/>
  <c r="D11" i="4"/>
  <c r="E11" i="4" s="1"/>
  <c r="A11" i="4"/>
  <c r="G10" i="4"/>
  <c r="D10" i="4"/>
  <c r="E10" i="4" s="1"/>
  <c r="A10" i="4"/>
  <c r="G9" i="4"/>
  <c r="D9" i="4"/>
  <c r="E9" i="4" s="1"/>
  <c r="A9" i="4"/>
  <c r="G8" i="4"/>
  <c r="D8" i="4"/>
  <c r="E8" i="4" s="1"/>
  <c r="A8" i="4"/>
  <c r="G7" i="4"/>
  <c r="D7" i="4"/>
  <c r="E7" i="4" s="1"/>
  <c r="A7" i="4"/>
  <c r="B2" i="4"/>
  <c r="E13" i="3"/>
  <c r="F13" i="3" s="1"/>
  <c r="C13" i="3"/>
  <c r="H11" i="3"/>
  <c r="F11" i="3"/>
  <c r="F10" i="3"/>
  <c r="H10" i="3" s="1"/>
  <c r="H9" i="3"/>
  <c r="F9" i="3"/>
  <c r="F8" i="3"/>
  <c r="H8" i="3" s="1"/>
  <c r="H7" i="3"/>
  <c r="F7" i="3"/>
  <c r="F6" i="3"/>
  <c r="H6" i="3" s="1"/>
  <c r="H5" i="3"/>
  <c r="F5" i="3"/>
  <c r="F4" i="3"/>
  <c r="H4" i="3" s="1"/>
  <c r="H3" i="3"/>
  <c r="F3" i="3"/>
  <c r="F2" i="3"/>
  <c r="H2" i="3" s="1"/>
  <c r="C4" i="2"/>
  <c r="C7" i="2" s="1"/>
  <c r="C9" i="2" s="1"/>
  <c r="G39" i="1"/>
  <c r="H39" i="1" s="1"/>
  <c r="K39" i="1" s="1"/>
  <c r="C39" i="1"/>
  <c r="G38" i="1"/>
  <c r="H38" i="1" s="1"/>
  <c r="K38" i="1" s="1"/>
  <c r="C38" i="1"/>
  <c r="G37" i="1"/>
  <c r="H37" i="1" s="1"/>
  <c r="K37" i="1" s="1"/>
  <c r="C37" i="1"/>
  <c r="G36" i="1"/>
  <c r="H36" i="1" s="1"/>
  <c r="K36" i="1" s="1"/>
  <c r="C36" i="1"/>
  <c r="G35" i="1"/>
  <c r="H35" i="1" s="1"/>
  <c r="K35" i="1" s="1"/>
  <c r="C35" i="1"/>
  <c r="G34" i="1"/>
  <c r="H34" i="1" s="1"/>
  <c r="K34" i="1" s="1"/>
  <c r="C34" i="1"/>
  <c r="M33" i="1"/>
  <c r="L33" i="1"/>
  <c r="L35" i="1" s="1"/>
  <c r="G33" i="1"/>
  <c r="H33" i="1" s="1"/>
  <c r="K33" i="1" s="1"/>
  <c r="C33" i="1"/>
  <c r="G32" i="1"/>
  <c r="H32" i="1" s="1"/>
  <c r="K32" i="1" s="1"/>
  <c r="C32" i="1"/>
  <c r="G31" i="1"/>
  <c r="H31" i="1" s="1"/>
  <c r="K31" i="1" s="1"/>
  <c r="C31" i="1"/>
  <c r="G29" i="1"/>
  <c r="H29" i="1" s="1"/>
  <c r="C29" i="1"/>
  <c r="G28" i="1"/>
  <c r="H28" i="1" s="1"/>
  <c r="C28" i="1"/>
  <c r="J27" i="1"/>
  <c r="G27" i="1"/>
  <c r="H27" i="1" s="1"/>
  <c r="C27" i="1"/>
  <c r="J26" i="1"/>
  <c r="K26" i="1" s="1"/>
  <c r="G26" i="1"/>
  <c r="H26" i="1" s="1"/>
  <c r="C26" i="1"/>
  <c r="G25" i="1"/>
  <c r="H25" i="1" s="1"/>
  <c r="C25" i="1"/>
  <c r="G24" i="1"/>
  <c r="H24" i="1" s="1"/>
  <c r="C24" i="1"/>
  <c r="J23" i="1"/>
  <c r="H23" i="1"/>
  <c r="G23" i="1"/>
  <c r="C23" i="1"/>
  <c r="J22" i="1"/>
  <c r="K22" i="1" s="1"/>
  <c r="G22" i="1"/>
  <c r="H22" i="1" s="1"/>
  <c r="C22" i="1"/>
  <c r="G21" i="1"/>
  <c r="H21" i="1" s="1"/>
  <c r="C21" i="1"/>
  <c r="G20" i="1"/>
  <c r="H20" i="1" s="1"/>
  <c r="C20" i="1"/>
  <c r="J19" i="1"/>
  <c r="H19" i="1"/>
  <c r="G19" i="1"/>
  <c r="C19" i="1"/>
  <c r="J18" i="1"/>
  <c r="G18" i="1"/>
  <c r="H18" i="1" s="1"/>
  <c r="C18" i="1"/>
  <c r="G17" i="1"/>
  <c r="H17" i="1" s="1"/>
  <c r="C17" i="1"/>
  <c r="J16" i="1"/>
  <c r="G16" i="1"/>
  <c r="H16" i="1" s="1"/>
  <c r="C16" i="1"/>
  <c r="J15" i="1"/>
  <c r="G15" i="1"/>
  <c r="H15" i="1" s="1"/>
  <c r="C15" i="1"/>
  <c r="J14" i="1"/>
  <c r="K14" i="1" s="1"/>
  <c r="G14" i="1"/>
  <c r="H14" i="1" s="1"/>
  <c r="C14" i="1"/>
  <c r="G13" i="1"/>
  <c r="H13" i="1" s="1"/>
  <c r="C13" i="1"/>
  <c r="J12" i="1"/>
  <c r="G12" i="1"/>
  <c r="H12" i="1" s="1"/>
  <c r="C12" i="1"/>
  <c r="J11" i="1"/>
  <c r="K11" i="1" s="1"/>
  <c r="G11" i="1"/>
  <c r="H11" i="1" s="1"/>
  <c r="C11" i="1"/>
  <c r="J10" i="1"/>
  <c r="K10" i="1" s="1"/>
  <c r="G10" i="1"/>
  <c r="H10" i="1" s="1"/>
  <c r="C10" i="1"/>
  <c r="G9" i="1"/>
  <c r="H9" i="1" s="1"/>
  <c r="C9" i="1"/>
  <c r="C40" i="1" s="1"/>
  <c r="J8" i="1"/>
  <c r="G8" i="1"/>
  <c r="H8" i="1" s="1"/>
  <c r="C8" i="1"/>
  <c r="K18" i="1" l="1"/>
  <c r="K19" i="1"/>
  <c r="K23" i="1"/>
  <c r="K15" i="1"/>
  <c r="H13" i="3"/>
  <c r="H4" i="5"/>
  <c r="H40" i="1"/>
  <c r="G15" i="4"/>
  <c r="K12" i="1"/>
  <c r="K27" i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J28" i="1"/>
  <c r="K28" i="1" s="1"/>
  <c r="J24" i="1"/>
  <c r="K24" i="1" s="1"/>
  <c r="J20" i="1"/>
  <c r="K20" i="1" s="1"/>
  <c r="I2" i="4"/>
  <c r="J2" i="4" s="1"/>
  <c r="D2" i="4"/>
  <c r="I15" i="4" s="1"/>
  <c r="J15" i="4" s="1"/>
  <c r="L15" i="4" s="1"/>
  <c r="M15" i="4" s="1"/>
  <c r="G14" i="4"/>
  <c r="E14" i="4"/>
  <c r="E15" i="4"/>
  <c r="G18" i="4"/>
  <c r="E18" i="4"/>
  <c r="K16" i="1"/>
  <c r="K8" i="1"/>
  <c r="J40" i="1" l="1"/>
  <c r="K40" i="1"/>
  <c r="I16" i="4"/>
  <c r="J16" i="4" s="1"/>
  <c r="L16" i="4" s="1"/>
  <c r="M16" i="4" s="1"/>
  <c r="I14" i="4"/>
  <c r="J14" i="4" s="1"/>
  <c r="L14" i="4" s="1"/>
  <c r="M14" i="4" s="1"/>
  <c r="I11" i="4"/>
  <c r="J11" i="4" s="1"/>
  <c r="L11" i="4" s="1"/>
  <c r="M11" i="4" s="1"/>
  <c r="I7" i="4"/>
  <c r="J7" i="4" s="1"/>
  <c r="L7" i="4" s="1"/>
  <c r="M7" i="4" s="1"/>
  <c r="I10" i="4"/>
  <c r="J10" i="4" s="1"/>
  <c r="L10" i="4" s="1"/>
  <c r="M10" i="4" s="1"/>
  <c r="I9" i="4"/>
  <c r="J9" i="4" s="1"/>
  <c r="L9" i="4" s="1"/>
  <c r="M9" i="4" s="1"/>
  <c r="I8" i="4"/>
  <c r="J8" i="4" s="1"/>
  <c r="L8" i="4" s="1"/>
  <c r="M8" i="4" s="1"/>
  <c r="I17" i="4"/>
  <c r="J17" i="4" s="1"/>
  <c r="L17" i="4" s="1"/>
  <c r="M17" i="4" s="1"/>
  <c r="I12" i="4"/>
  <c r="J12" i="4" s="1"/>
  <c r="L12" i="4" s="1"/>
  <c r="M12" i="4" s="1"/>
  <c r="I18" i="4"/>
  <c r="J18" i="4" s="1"/>
  <c r="L18" i="4" s="1"/>
  <c r="M18" i="4" s="1"/>
  <c r="K44" i="1" l="1"/>
  <c r="K42" i="1"/>
</calcChain>
</file>

<file path=xl/sharedStrings.xml><?xml version="1.0" encoding="utf-8"?>
<sst xmlns="http://schemas.openxmlformats.org/spreadsheetml/2006/main" count="173" uniqueCount="140">
  <si>
    <t>Country</t>
  </si>
  <si>
    <t>Haj Quota</t>
  </si>
  <si>
    <t>Population (M)</t>
  </si>
  <si>
    <t>Muslim %</t>
  </si>
  <si>
    <t>2018 Deaths</t>
  </si>
  <si>
    <t>Muslim Population (M)</t>
  </si>
  <si>
    <t>Department of Statistics, Malaysia - see below)</t>
  </si>
  <si>
    <t>Indonesia</t>
  </si>
  <si>
    <t>% Muslim</t>
  </si>
  <si>
    <t>Total Muslim Deaths</t>
  </si>
  <si>
    <t>% of Malays Who Completed Pilgrimage</t>
  </si>
  <si>
    <t>Total Malays Who Completed Pilgrimage</t>
  </si>
  <si>
    <t>K = 1,000</t>
  </si>
  <si>
    <t>Total Malays who DID NOT Complete Pilgrimage before Death</t>
  </si>
  <si>
    <t>https://en.wikipedia.org/wiki/Islam_in_Indonesia</t>
  </si>
  <si>
    <t>Undercount because some Malays perform multiple pilgrimages</t>
  </si>
  <si>
    <t xml:space="preserve"> </t>
  </si>
  <si>
    <t>Source</t>
  </si>
  <si>
    <t>https://www.dosm.gov.my/v1/index.php?r=column/cthemeByCat&amp;cat=165&amp;bul_id=Z1VxWjBnQXRFblE0ZDVKbFJSSFFZdz09&amp;menu_id=L0pheU43NWJwRWVSZklWdzQ4TlhUUT09</t>
  </si>
  <si>
    <t>M = 1,000,000</t>
  </si>
  <si>
    <t>Pakistan</t>
  </si>
  <si>
    <t>https://en.wikipedia.org/wiki/Islam_in_Pakistan</t>
  </si>
  <si>
    <t>India</t>
  </si>
  <si>
    <t>https://en.wikipedia.org/wiki/Islam_in_India</t>
  </si>
  <si>
    <t>OIC Formula</t>
  </si>
  <si>
    <t>Bangladesh</t>
  </si>
  <si>
    <t>https://en.wikipedia.org/wiki/Islam_in_Bangladesh</t>
  </si>
  <si>
    <t>2010 Info</t>
  </si>
  <si>
    <t>Iran</t>
  </si>
  <si>
    <t>Population</t>
  </si>
  <si>
    <t>Year</t>
  </si>
  <si>
    <t>% Malay</t>
  </si>
  <si>
    <t>Malay #</t>
  </si>
  <si>
    <t>% Muslim in MY</t>
  </si>
  <si>
    <t>https://en.wikipedia.org/wiki/Islam_in_Iran</t>
  </si>
  <si>
    <t>Nigeria</t>
  </si>
  <si>
    <t>https://en.wikipedia.org/wiki/Islam_in_Nigeria</t>
  </si>
  <si>
    <t>UMUSK</t>
  </si>
  <si>
    <t>MoDB Bonus</t>
  </si>
  <si>
    <t>Turkey</t>
  </si>
  <si>
    <t>Malaysia</t>
  </si>
  <si>
    <t>https://en.wikipedia.org/wiki/Islam_in_Turkey</t>
  </si>
  <si>
    <t>Egypt</t>
  </si>
  <si>
    <t>https://en.wikipedia.org/wiki/Islam_in_Egypt</t>
  </si>
  <si>
    <t>OIC Ministers (Amman/Jordan) Set Pilgrim Quota</t>
  </si>
  <si>
    <t>Algeria</t>
  </si>
  <si>
    <t>https://en.wikipedia.org/wiki/Islam_in_Algeria</t>
  </si>
  <si>
    <t>Morocco</t>
  </si>
  <si>
    <t>https://en.wikipedia.org/wiki/Islam_in_Morocco</t>
  </si>
  <si>
    <t>The More the Malay % for the State, the More the State's Malays Benefit from UMUSK</t>
  </si>
  <si>
    <t>(as of 2010)</t>
  </si>
  <si>
    <t>Relative To M'sia Pilgrim Quota</t>
  </si>
  <si>
    <t>States</t>
  </si>
  <si>
    <t>Malay</t>
  </si>
  <si>
    <t>MoDB</t>
  </si>
  <si>
    <t>2017 Haj #'s</t>
  </si>
  <si>
    <t>https://ilmfeed.com/countries-highest-number-hajj-pilgrims-2017/</t>
  </si>
  <si>
    <t>Among the top 10, only Iran has actual Haj quota that exceeds the Projected Quota</t>
  </si>
  <si>
    <t>https://www.tasnimnews.com/en/news/2018/06/01/1740099/iran-s-hajj-quota-up-by-5-000-mp</t>
  </si>
  <si>
    <t>In 2016, Iran did not participate</t>
  </si>
  <si>
    <t>https://www.thestar.com.my/news/world/2018/07/16/irans-khamenei-criticises-saudi-arabia-over-management-of-haj-pilgrimage/</t>
  </si>
  <si>
    <t>https://www.middleeasteye.net/news/politics-hajj-quotas-what-would-allah-say</t>
  </si>
  <si>
    <t>https://www.egypttoday.com/Article/1/17820/78K-Egyptians-are-traveling-to-Hajj-this-year-ministry</t>
  </si>
  <si>
    <t>https://www.africanews.com/2018/09/05/african-pilgrims-constituted-95-percent-of-2018-hajj-population-official//</t>
  </si>
  <si>
    <t>Malaysia's Muslim Percentage is 61.3% (2010 Census)</t>
  </si>
  <si>
    <t>NS</t>
  </si>
  <si>
    <t>Johor</t>
  </si>
  <si>
    <t>Selangor</t>
  </si>
  <si>
    <t>Perak</t>
  </si>
  <si>
    <t>Penang</t>
  </si>
  <si>
    <t>Column I: (State/National) * National Pilgrim Quota</t>
  </si>
  <si>
    <t>T = Total</t>
  </si>
  <si>
    <t>Available Quota Numbers Start from 2010</t>
  </si>
  <si>
    <t>2011-2019 T Quota</t>
  </si>
  <si>
    <t>2011-2019 T Pop</t>
  </si>
  <si>
    <t>Percentage</t>
  </si>
  <si>
    <t>Calculate % for 2011-2019 Actual (Quota/Population)</t>
  </si>
  <si>
    <t>Apply % to 1989-2010</t>
  </si>
  <si>
    <t>K/M</t>
  </si>
  <si>
    <t>Years</t>
  </si>
  <si>
    <t>https://www.populationpyramid.net/malaysia/1988/</t>
  </si>
  <si>
    <t>https://web.archive.org/web/20070323094806/http://www.statistics.gov.my/english/census/pressdemo.htm</t>
  </si>
  <si>
    <t>https://knoema.com/atlas/Malaysia/topics/Demographics/Population/Population</t>
  </si>
  <si>
    <t>https://tradingeconomics.com/malaysia/population</t>
  </si>
  <si>
    <t>https://www.ceicdata.com/en/indicator/malaysia/population</t>
  </si>
  <si>
    <t>https://en.wikipedia.org/wiki/Demographics_of_Malaysia</t>
  </si>
  <si>
    <t>Boldface</t>
  </si>
  <si>
    <t xml:space="preserve"> = Census Years</t>
  </si>
  <si>
    <t>OIC Countries</t>
  </si>
  <si>
    <t>https://en.wikipedia.org/wiki/Member_states_of_the_Organisation_of_Islamic_Cooperation#Member_states</t>
  </si>
  <si>
    <t>Info/Assumptions (as of 2019)</t>
  </si>
  <si>
    <t>Goal Seeking Impact Upon M'sia Muslim %</t>
  </si>
  <si>
    <t>Demand</t>
  </si>
  <si>
    <t>Wait List Size (K)</t>
  </si>
  <si>
    <t>Muslims (K)</t>
  </si>
  <si>
    <t>Supply</t>
  </si>
  <si>
    <t>MoDB (K)</t>
  </si>
  <si>
    <t>Depends upon WL Goal Seeking</t>
  </si>
  <si>
    <t>(a) Pilgrim Quota (K)</t>
  </si>
  <si>
    <t>MY Population (K)</t>
  </si>
  <si>
    <t>Wait List (WL) in Years</t>
  </si>
  <si>
    <t>= Demand/Supply</t>
  </si>
  <si>
    <t>(b) M'sia Muslim %</t>
  </si>
  <si>
    <t>Calculating Maximum Wait (in Years)</t>
  </si>
  <si>
    <t>Use Goal Seeking of WL to  View Impact upon</t>
  </si>
  <si>
    <t>General Formula</t>
  </si>
  <si>
    <t>(a) Pilgrim Quota</t>
  </si>
  <si>
    <t>(b) Malaysia's Muslim %</t>
  </si>
  <si>
    <t>MM</t>
  </si>
  <si>
    <t>Malaysian Muslims</t>
  </si>
  <si>
    <t>Malaysians of Diverse Beliefs</t>
  </si>
  <si>
    <t>PS</t>
  </si>
  <si>
    <t>Pilgrim Slots</t>
  </si>
  <si>
    <t>MWL</t>
  </si>
  <si>
    <t>Maximum Wait List</t>
  </si>
  <si>
    <t>Calculating the Maximum Wait List (in Years)</t>
  </si>
  <si>
    <t>MWL =</t>
  </si>
  <si>
    <t>1000 X MM</t>
  </si>
  <si>
    <t>(MM + MoDB)</t>
  </si>
  <si>
    <t>(assumed constant)</t>
  </si>
  <si>
    <t>OIC Formula (1987/88 OIC Agreement/Amman, Jordan): 1K per 1M Muslims</t>
  </si>
  <si>
    <t>Uniquely Malaysian United "Special Komputasi" (UMUSK): 1K per 1M M'sians (Muslims + MoDB)</t>
  </si>
  <si>
    <t>UMUSK                Potential Quota                  (K)</t>
  </si>
  <si>
    <t>M'sian Population                    (Muslim + MoDB)       (M)</t>
  </si>
  <si>
    <t>Muslim Only Population       (M)</t>
  </si>
  <si>
    <t>Muslim Only Potential Quota          (K)</t>
  </si>
  <si>
    <t>Muslim World League - Islamic Conference (Mecca)</t>
  </si>
  <si>
    <t>Actual/     Estimated         Pilgrim Quota     (K)</t>
  </si>
  <si>
    <t>Actual Quota</t>
  </si>
  <si>
    <t>Post 1987/88-OIC Agreement, the Total UMUSK Bonus Quota (K)</t>
  </si>
  <si>
    <t>UMUSK Bonus Quota Actual/Estimated (Col J) -                       Muslim Only Potential (Col H)       (K)</t>
  </si>
  <si>
    <t>Quota Per M</t>
  </si>
  <si>
    <t>Projected - Actual</t>
  </si>
  <si>
    <t>Total Pilgrim Quota from State's Total MoDB</t>
  </si>
  <si>
    <t>Pilgrim Quota per 1,000 MoDB</t>
  </si>
  <si>
    <t>Since 2010's Quota is Unknown, Assume 1 Pilgrim Quota per 1,000 Persons</t>
  </si>
  <si>
    <t>Uniquely Malaysian United "Special Komputasi" (UMUSK)</t>
  </si>
  <si>
    <t>1989-2010          are Estimates*</t>
  </si>
  <si>
    <t>* Govt Can Provide Correct Data for All Years</t>
  </si>
  <si>
    <t>Add'l Pilgrim Quota Contributed by M'sians of Diverse Beliefs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</si>
</sst>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_-* #,##0_-;\-* #,##0_-;_-* &quot;-&quot;?_-;_-@"/>
    <numFmt numFmtId="168" formatCode="_-* #,##0_-;\-* #,##0_-;_-* &quot;-&quot;??_-;_-@"/>
  </numFmts>
  <fonts count="46">
    <font>
      <sz val="10"/>
      <color rgb="FF000000"/>
      <name val="Arial"/>
    </font>
    <font>
      <sz val="14"/>
      <color theme="1"/>
      <name val="Arial"/>
    </font>
    <font>
      <sz val="12"/>
      <color rgb="FF000000"/>
      <name val="Roboto"/>
    </font>
    <font>
      <sz val="12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2"/>
      <color rgb="FFFF0000"/>
      <name val="Arial"/>
    </font>
    <font>
      <sz val="14"/>
      <color rgb="FF000000"/>
      <name val="Arial"/>
    </font>
    <font>
      <sz val="10"/>
      <name val="Arial"/>
    </font>
    <font>
      <u/>
      <sz val="14"/>
      <color rgb="FF000000"/>
      <name val="Arial"/>
    </font>
    <font>
      <sz val="12"/>
      <color rgb="FFFF0000"/>
      <name val="Arial"/>
    </font>
    <font>
      <sz val="12"/>
      <color rgb="FF12162D"/>
      <name val="Arial"/>
    </font>
    <font>
      <sz val="24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4"/>
      <color rgb="FF000000"/>
      <name val="Arial"/>
    </font>
    <font>
      <b/>
      <sz val="24"/>
      <color rgb="FF000000"/>
      <name val="Roboto"/>
    </font>
    <font>
      <sz val="12"/>
      <color rgb="FF222222"/>
      <name val="Arial"/>
    </font>
    <font>
      <b/>
      <sz val="12"/>
      <color rgb="FF000000"/>
      <name val="Arial"/>
    </font>
    <font>
      <b/>
      <sz val="12"/>
      <color rgb="FFFF0000"/>
      <name val="Inconsolata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b/>
      <sz val="14"/>
      <color theme="0"/>
      <name val="Arial"/>
    </font>
    <font>
      <u/>
      <sz val="14"/>
      <color theme="1"/>
      <name val="Arial"/>
    </font>
    <font>
      <sz val="12"/>
      <color rgb="FF000000"/>
      <name val="Arial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24"/>
      <color theme="1"/>
      <name val="Arial"/>
      <family val="2"/>
    </font>
    <font>
      <sz val="24"/>
      <color rgb="FF222222"/>
      <name val="Arial"/>
      <family val="2"/>
    </font>
    <font>
      <sz val="24"/>
      <color theme="1"/>
      <name val="Arial"/>
      <family val="2"/>
    </font>
    <font>
      <sz val="24"/>
      <color rgb="FF000000"/>
      <name val="Arial"/>
      <family val="2"/>
    </font>
    <font>
      <b/>
      <sz val="16"/>
      <name val="Arial"/>
      <family val="2"/>
    </font>
    <font>
      <u/>
      <sz val="12"/>
      <color rgb="FF0000FF"/>
      <name val="Arial"/>
      <family val="2"/>
    </font>
    <font>
      <u/>
      <sz val="12"/>
      <color rgb="FF0066CC"/>
      <name val="Arial"/>
      <family val="2"/>
    </font>
    <font>
      <sz val="12"/>
      <color rgb="FF333333"/>
      <name val="Arial"/>
      <family val="2"/>
    </font>
    <font>
      <sz val="18"/>
      <color theme="1"/>
      <name val="Arial"/>
      <family val="2"/>
    </font>
    <font>
      <sz val="18"/>
      <color rgb="FF00000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2" borderId="1" xfId="0" applyFont="1" applyFill="1" applyBorder="1"/>
    <xf numFmtId="1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9" fontId="3" fillId="3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9" fontId="3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7" fillId="6" borderId="3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7" fontId="7" fillId="0" borderId="0" xfId="0" applyNumberFormat="1" applyFont="1" applyAlignment="1">
      <alignment horizontal="right" vertical="center"/>
    </xf>
    <xf numFmtId="167" fontId="7" fillId="4" borderId="3" xfId="0" applyNumberFormat="1" applyFont="1" applyFill="1" applyBorder="1" applyAlignment="1">
      <alignment horizontal="right" vertical="center"/>
    </xf>
    <xf numFmtId="168" fontId="7" fillId="0" borderId="0" xfId="0" applyNumberFormat="1" applyFont="1" applyAlignment="1">
      <alignment vertical="center"/>
    </xf>
    <xf numFmtId="168" fontId="7" fillId="6" borderId="3" xfId="0" applyNumberFormat="1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horizontal="center"/>
    </xf>
    <xf numFmtId="0" fontId="0" fillId="0" borderId="0" xfId="0" applyFont="1"/>
    <xf numFmtId="166" fontId="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/>
    <xf numFmtId="0" fontId="0" fillId="4" borderId="3" xfId="0" applyFont="1" applyFill="1" applyBorder="1"/>
    <xf numFmtId="0" fontId="0" fillId="0" borderId="0" xfId="0" applyFont="1" applyAlignment="1">
      <alignment horizontal="right"/>
    </xf>
    <xf numFmtId="0" fontId="0" fillId="5" borderId="3" xfId="0" applyFont="1" applyFill="1" applyBorder="1"/>
    <xf numFmtId="166" fontId="11" fillId="2" borderId="1" xfId="0" applyNumberFormat="1" applyFont="1" applyFill="1" applyBorder="1" applyAlignment="1">
      <alignment horizontal="center"/>
    </xf>
    <xf numFmtId="0" fontId="0" fillId="6" borderId="3" xfId="0" applyFont="1" applyFill="1" applyBorder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vertical="center"/>
    </xf>
    <xf numFmtId="2" fontId="10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right" vertical="center"/>
    </xf>
    <xf numFmtId="0" fontId="12" fillId="5" borderId="3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5" fillId="0" borderId="0" xfId="0" applyFont="1"/>
    <xf numFmtId="168" fontId="1" fillId="0" borderId="0" xfId="0" applyNumberFormat="1" applyFont="1" applyAlignment="1">
      <alignment horizontal="right"/>
    </xf>
    <xf numFmtId="168" fontId="1" fillId="4" borderId="3" xfId="0" applyNumberFormat="1" applyFont="1" applyFill="1" applyBorder="1" applyAlignment="1">
      <alignment horizontal="right"/>
    </xf>
    <xf numFmtId="0" fontId="1" fillId="5" borderId="3" xfId="0" applyFont="1" applyFill="1" applyBorder="1"/>
    <xf numFmtId="168" fontId="1" fillId="0" borderId="0" xfId="0" applyNumberFormat="1" applyFont="1"/>
    <xf numFmtId="168" fontId="1" fillId="0" borderId="0" xfId="0" applyNumberFormat="1" applyFont="1" applyAlignment="1">
      <alignment horizontal="center"/>
    </xf>
    <xf numFmtId="168" fontId="1" fillId="6" borderId="3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0" xfId="0" applyFont="1"/>
    <xf numFmtId="165" fontId="16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168" fontId="7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4" borderId="3" xfId="0" applyFont="1" applyFill="1" applyBorder="1"/>
    <xf numFmtId="0" fontId="1" fillId="0" borderId="0" xfId="0" applyFont="1" applyAlignment="1">
      <alignment horizontal="right"/>
    </xf>
    <xf numFmtId="168" fontId="1" fillId="6" borderId="3" xfId="0" applyNumberFormat="1" applyFont="1" applyFill="1" applyBorder="1"/>
    <xf numFmtId="0" fontId="1" fillId="6" borderId="3" xfId="0" applyFont="1" applyFill="1" applyBorder="1"/>
    <xf numFmtId="166" fontId="19" fillId="2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1" fontId="3" fillId="0" borderId="1" xfId="0" applyNumberFormat="1" applyFont="1" applyBorder="1"/>
    <xf numFmtId="166" fontId="6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21" fillId="2" borderId="1" xfId="0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9" fontId="3" fillId="3" borderId="1" xfId="0" applyNumberFormat="1" applyFont="1" applyFill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23" fillId="0" borderId="0" xfId="0" applyFont="1"/>
    <xf numFmtId="0" fontId="3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1" fontId="24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7" fillId="0" borderId="1" xfId="0" applyFont="1" applyBorder="1" applyAlignment="1">
      <alignment horizontal="center"/>
    </xf>
    <xf numFmtId="166" fontId="3" fillId="0" borderId="1" xfId="0" applyNumberFormat="1" applyFont="1" applyBorder="1"/>
    <xf numFmtId="0" fontId="3" fillId="3" borderId="1" xfId="0" applyFont="1" applyFill="1" applyBorder="1"/>
    <xf numFmtId="9" fontId="3" fillId="0" borderId="1" xfId="0" applyNumberFormat="1" applyFont="1" applyBorder="1"/>
    <xf numFmtId="2" fontId="3" fillId="0" borderId="1" xfId="0" applyNumberFormat="1" applyFont="1" applyBorder="1"/>
    <xf numFmtId="0" fontId="27" fillId="0" borderId="1" xfId="0" applyFont="1" applyBorder="1" applyAlignment="1">
      <alignment horizontal="right"/>
    </xf>
    <xf numFmtId="0" fontId="0" fillId="0" borderId="0" xfId="0" applyFont="1" applyAlignment="1"/>
    <xf numFmtId="0" fontId="1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28" fillId="0" borderId="0" xfId="0" applyFont="1" applyAlignment="1" applyProtection="1">
      <alignment horizontal="right" vertical="center"/>
      <protection locked="0"/>
    </xf>
    <xf numFmtId="3" fontId="1" fillId="0" borderId="0" xfId="0" applyNumberFormat="1" applyFont="1" applyAlignment="1" applyProtection="1">
      <alignment horizontal="right"/>
      <protection locked="0"/>
    </xf>
    <xf numFmtId="168" fontId="1" fillId="0" borderId="0" xfId="0" applyNumberFormat="1" applyFont="1" applyProtection="1"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25" fillId="7" borderId="2" xfId="0" applyFont="1" applyFill="1" applyBorder="1" applyProtection="1">
      <protection locked="0"/>
    </xf>
    <xf numFmtId="2" fontId="1" fillId="0" borderId="0" xfId="0" applyNumberFormat="1" applyFont="1" applyAlignment="1" applyProtection="1">
      <alignment horizontal="right"/>
      <protection locked="0"/>
    </xf>
    <xf numFmtId="0" fontId="1" fillId="0" borderId="0" xfId="0" quotePrefix="1" applyFont="1" applyProtection="1">
      <protection locked="0"/>
    </xf>
    <xf numFmtId="1" fontId="1" fillId="0" borderId="0" xfId="0" applyNumberFormat="1" applyFont="1" applyAlignment="1" applyProtection="1">
      <alignment horizontal="right"/>
      <protection locked="0"/>
    </xf>
    <xf numFmtId="0" fontId="1" fillId="6" borderId="2" xfId="0" applyFont="1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5" borderId="2" xfId="0" applyFont="1" applyFill="1" applyBorder="1" applyProtection="1">
      <protection locked="0"/>
    </xf>
    <xf numFmtId="164" fontId="1" fillId="5" borderId="2" xfId="0" applyNumberFormat="1" applyFont="1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6" borderId="2" xfId="0" applyFont="1" applyFill="1" applyBorder="1" applyProtection="1">
      <protection locked="0"/>
    </xf>
    <xf numFmtId="0" fontId="0" fillId="0" borderId="0" xfId="0" applyFont="1" applyAlignment="1"/>
    <xf numFmtId="0" fontId="30" fillId="0" borderId="0" xfId="0" applyFont="1" applyAlignment="1"/>
    <xf numFmtId="1" fontId="11" fillId="2" borderId="4" xfId="0" applyNumberFormat="1" applyFont="1" applyFill="1" applyBorder="1" applyAlignment="1">
      <alignment horizontal="left"/>
    </xf>
    <xf numFmtId="0" fontId="0" fillId="0" borderId="0" xfId="0" applyFont="1" applyAlignment="1"/>
    <xf numFmtId="0" fontId="29" fillId="0" borderId="0" xfId="0" applyFont="1" applyAlignment="1">
      <alignment vertical="center" wrapText="1"/>
    </xf>
    <xf numFmtId="0" fontId="30" fillId="0" borderId="0" xfId="0" applyFont="1" applyAlignment="1"/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0" fillId="0" borderId="5" xfId="0" applyFont="1" applyBorder="1" applyAlignment="1"/>
    <xf numFmtId="0" fontId="0" fillId="0" borderId="5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0" fontId="0" fillId="0" borderId="9" xfId="0" applyFont="1" applyBorder="1" applyAlignment="1"/>
    <xf numFmtId="0" fontId="8" fillId="0" borderId="9" xfId="0" applyFont="1" applyBorder="1" applyAlignment="1"/>
    <xf numFmtId="1" fontId="32" fillId="0" borderId="4" xfId="0" applyNumberFormat="1" applyFont="1" applyBorder="1" applyAlignment="1">
      <alignment horizontal="left"/>
    </xf>
    <xf numFmtId="0" fontId="32" fillId="0" borderId="1" xfId="0" applyFont="1" applyBorder="1" applyAlignment="1">
      <alignment horizontal="center" vertical="center" wrapText="1"/>
    </xf>
    <xf numFmtId="2" fontId="29" fillId="0" borderId="1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 wrapText="1"/>
    </xf>
    <xf numFmtId="1" fontId="3" fillId="0" borderId="4" xfId="0" applyNumberFormat="1" applyFont="1" applyBorder="1" applyAlignment="1">
      <alignment horizontal="center" wrapText="1"/>
    </xf>
    <xf numFmtId="0" fontId="3" fillId="0" borderId="5" xfId="0" applyFont="1" applyBorder="1"/>
    <xf numFmtId="0" fontId="2" fillId="2" borderId="4" xfId="0" applyFont="1" applyFill="1" applyBorder="1" applyAlignment="1"/>
    <xf numFmtId="0" fontId="2" fillId="2" borderId="1" xfId="0" applyFont="1" applyFill="1" applyBorder="1" applyAlignment="1"/>
    <xf numFmtId="9" fontId="3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35" fillId="0" borderId="1" xfId="0" applyFont="1" applyBorder="1" applyAlignment="1">
      <alignment horizontal="center" vertical="center"/>
    </xf>
    <xf numFmtId="166" fontId="36" fillId="2" borderId="1" xfId="0" applyNumberFormat="1" applyFont="1" applyFill="1" applyBorder="1" applyAlignment="1">
      <alignment horizontal="center" vertical="center"/>
    </xf>
    <xf numFmtId="166" fontId="37" fillId="0" borderId="1" xfId="0" applyNumberFormat="1" applyFont="1" applyBorder="1" applyAlignment="1">
      <alignment horizontal="center" vertical="center"/>
    </xf>
    <xf numFmtId="9" fontId="37" fillId="3" borderId="1" xfId="0" applyNumberFormat="1" applyFont="1" applyFill="1" applyBorder="1" applyAlignment="1">
      <alignment horizontal="center" vertical="center"/>
    </xf>
    <xf numFmtId="9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66" fontId="37" fillId="3" borderId="1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7" fillId="0" borderId="1" xfId="0" applyFont="1" applyBorder="1" applyAlignment="1">
      <alignment vertical="center"/>
    </xf>
    <xf numFmtId="2" fontId="39" fillId="0" borderId="1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3" fontId="33" fillId="0" borderId="0" xfId="0" applyNumberFormat="1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33" fillId="0" borderId="0" xfId="0" applyFont="1" applyAlignment="1"/>
    <xf numFmtId="10" fontId="33" fillId="0" borderId="0" xfId="0" applyNumberFormat="1" applyFont="1" applyAlignment="1"/>
    <xf numFmtId="0" fontId="33" fillId="0" borderId="0" xfId="0" applyFont="1" applyAlignment="1">
      <alignment wrapText="1"/>
    </xf>
    <xf numFmtId="0" fontId="40" fillId="0" borderId="0" xfId="0" applyFont="1" applyAlignment="1"/>
    <xf numFmtId="3" fontId="32" fillId="0" borderId="0" xfId="0" applyNumberFormat="1" applyFont="1" applyAlignment="1">
      <alignment vertical="center"/>
    </xf>
    <xf numFmtId="3" fontId="32" fillId="0" borderId="0" xfId="0" applyNumberFormat="1" applyFont="1" applyAlignment="1"/>
    <xf numFmtId="0" fontId="32" fillId="0" borderId="0" xfId="0" applyFont="1" applyAlignment="1"/>
    <xf numFmtId="0" fontId="32" fillId="0" borderId="0" xfId="0" applyFon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3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164" fontId="32" fillId="0" borderId="10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 wrapText="1"/>
    </xf>
    <xf numFmtId="3" fontId="41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42" fillId="2" borderId="10" xfId="0" applyFont="1" applyFill="1" applyBorder="1" applyAlignment="1">
      <alignment horizontal="center" vertical="center"/>
    </xf>
    <xf numFmtId="3" fontId="42" fillId="2" borderId="10" xfId="0" applyNumberFormat="1" applyFont="1" applyFill="1" applyBorder="1" applyAlignment="1">
      <alignment horizontal="center" vertical="center"/>
    </xf>
    <xf numFmtId="0" fontId="43" fillId="5" borderId="2" xfId="0" applyFont="1" applyFill="1" applyBorder="1" applyAlignment="1">
      <alignment horizontal="center" vertical="center"/>
    </xf>
    <xf numFmtId="3" fontId="43" fillId="5" borderId="2" xfId="0" applyNumberFormat="1" applyFont="1" applyFill="1" applyBorder="1" applyAlignment="1">
      <alignment horizontal="center" vertical="center"/>
    </xf>
    <xf numFmtId="164" fontId="43" fillId="5" borderId="2" xfId="0" applyNumberFormat="1" applyFont="1" applyFill="1" applyBorder="1" applyAlignment="1">
      <alignment horizontal="center" vertical="center"/>
    </xf>
    <xf numFmtId="165" fontId="43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/>
    <xf numFmtId="0" fontId="32" fillId="0" borderId="0" xfId="0" applyFont="1" applyAlignment="1">
      <alignment vertical="center"/>
    </xf>
    <xf numFmtId="0" fontId="32" fillId="4" borderId="3" xfId="0" applyFont="1" applyFill="1" applyBorder="1" applyAlignment="1">
      <alignment vertical="center"/>
    </xf>
    <xf numFmtId="0" fontId="32" fillId="0" borderId="0" xfId="0" applyFont="1" applyAlignment="1">
      <alignment horizontal="right" vertical="center"/>
    </xf>
    <xf numFmtId="0" fontId="32" fillId="5" borderId="3" xfId="0" applyFont="1" applyFill="1" applyBorder="1" applyAlignment="1">
      <alignment vertical="center"/>
    </xf>
    <xf numFmtId="0" fontId="45" fillId="0" borderId="0" xfId="0" applyFont="1" applyAlignment="1">
      <alignment horizontal="center" vertical="center" wrapText="1"/>
    </xf>
    <xf numFmtId="0" fontId="45" fillId="6" borderId="3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0" fontId="32" fillId="4" borderId="3" xfId="0" applyFont="1" applyFill="1" applyBorder="1" applyAlignment="1">
      <alignment horizontal="right" vertical="center"/>
    </xf>
    <xf numFmtId="0" fontId="32" fillId="0" borderId="0" xfId="0" applyFont="1" applyAlignment="1">
      <alignment horizontal="right" vertical="center" wrapText="1"/>
    </xf>
    <xf numFmtId="0" fontId="32" fillId="6" borderId="3" xfId="0" applyFont="1" applyFill="1" applyBorder="1" applyAlignment="1">
      <alignment horizontal="right" vertical="center" wrapText="1"/>
    </xf>
    <xf numFmtId="0" fontId="40" fillId="0" borderId="0" xfId="0" applyFont="1" applyAlignment="1">
      <alignment horizontal="left"/>
    </xf>
    <xf numFmtId="168" fontId="32" fillId="0" borderId="0" xfId="0" applyNumberFormat="1" applyFont="1" applyAlignment="1">
      <alignment horizontal="right"/>
    </xf>
    <xf numFmtId="164" fontId="32" fillId="0" borderId="0" xfId="0" applyNumberFormat="1" applyFont="1" applyAlignment="1">
      <alignment horizontal="right"/>
    </xf>
    <xf numFmtId="168" fontId="32" fillId="4" borderId="3" xfId="0" applyNumberFormat="1" applyFont="1" applyFill="1" applyBorder="1" applyAlignment="1">
      <alignment horizontal="right"/>
    </xf>
    <xf numFmtId="0" fontId="32" fillId="5" borderId="3" xfId="0" applyFont="1" applyFill="1" applyBorder="1"/>
    <xf numFmtId="168" fontId="32" fillId="0" borderId="0" xfId="0" applyNumberFormat="1" applyFont="1"/>
    <xf numFmtId="168" fontId="32" fillId="0" borderId="0" xfId="0" applyNumberFormat="1" applyFont="1" applyAlignment="1">
      <alignment horizontal="center"/>
    </xf>
    <xf numFmtId="168" fontId="32" fillId="6" borderId="3" xfId="0" applyNumberFormat="1" applyFont="1" applyFill="1" applyBorder="1" applyAlignment="1">
      <alignment horizontal="center"/>
    </xf>
    <xf numFmtId="2" fontId="32" fillId="0" borderId="0" xfId="0" applyNumberFormat="1" applyFont="1"/>
    <xf numFmtId="0" fontId="13" fillId="0" borderId="0" xfId="0" applyFont="1" applyAlignment="1">
      <alignment horizontal="left" vertical="center"/>
    </xf>
    <xf numFmtId="168" fontId="17" fillId="0" borderId="0" xfId="0" applyNumberFormat="1" applyFont="1" applyAlignment="1">
      <alignment horizontal="right" vertical="center"/>
    </xf>
    <xf numFmtId="164" fontId="13" fillId="0" borderId="0" xfId="0" applyNumberFormat="1" applyFont="1" applyAlignment="1">
      <alignment vertical="center"/>
    </xf>
    <xf numFmtId="0" fontId="18" fillId="2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2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6" fontId="32" fillId="0" borderId="4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13</xdr:row>
      <xdr:rowOff>152400</xdr:rowOff>
    </xdr:from>
    <xdr:ext cx="6096000" cy="2486025"/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knoema.com/atlas/Malaysia/topics/Demographics/Population/Population" TargetMode="External"/><Relationship Id="rId7" Type="http://schemas.openxmlformats.org/officeDocument/2006/relationships/hyperlink" Target="https://en.wikipedia.org/wiki/Member_states_of_the_Organisation_of_Islamic_Cooperation" TargetMode="External"/><Relationship Id="rId2" Type="http://schemas.openxmlformats.org/officeDocument/2006/relationships/hyperlink" Target="https://web.archive.org/web/20070323094806/http:/www.statistics.gov.my/english/census/pressdemo.htm" TargetMode="External"/><Relationship Id="rId1" Type="http://schemas.openxmlformats.org/officeDocument/2006/relationships/hyperlink" Target="https://www.populationpyramid.net/malaysia/1988/" TargetMode="External"/><Relationship Id="rId6" Type="http://schemas.openxmlformats.org/officeDocument/2006/relationships/hyperlink" Target="https://en.wikipedia.org/wiki/Demographics_of_Malaysia" TargetMode="External"/><Relationship Id="rId5" Type="http://schemas.openxmlformats.org/officeDocument/2006/relationships/hyperlink" Target="https://www.ceicdata.com/en/indicator/malaysia/population" TargetMode="External"/><Relationship Id="rId4" Type="http://schemas.openxmlformats.org/officeDocument/2006/relationships/hyperlink" Target="https://tradingeconomics.com/malaysia/popula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slam_in_Egypt" TargetMode="External"/><Relationship Id="rId13" Type="http://schemas.openxmlformats.org/officeDocument/2006/relationships/hyperlink" Target="https://www.thestar.com.my/news/world/2018/07/16/irans-khamenei-criticises-saudi-arabia-over-management-of-haj-pilgrimage/" TargetMode="External"/><Relationship Id="rId3" Type="http://schemas.openxmlformats.org/officeDocument/2006/relationships/hyperlink" Target="https://en.wikipedia.org/wiki/Islam_in_India" TargetMode="External"/><Relationship Id="rId7" Type="http://schemas.openxmlformats.org/officeDocument/2006/relationships/hyperlink" Target="https://en.wikipedia.org/wiki/Islam_in_Turkey" TargetMode="External"/><Relationship Id="rId12" Type="http://schemas.openxmlformats.org/officeDocument/2006/relationships/hyperlink" Target="https://www.tasnimnews.com/en/news/2018/06/01/1740099/iran-s-hajj-quota-up-by-5-000-mp" TargetMode="External"/><Relationship Id="rId2" Type="http://schemas.openxmlformats.org/officeDocument/2006/relationships/hyperlink" Target="https://en.wikipedia.org/wiki/Islam_in_Pakistan" TargetMode="External"/><Relationship Id="rId16" Type="http://schemas.openxmlformats.org/officeDocument/2006/relationships/hyperlink" Target="https://www.africanews.com/2018/09/05/african-pilgrims-constituted-95-percent-of-2018-hajj-population-official/" TargetMode="External"/><Relationship Id="rId1" Type="http://schemas.openxmlformats.org/officeDocument/2006/relationships/hyperlink" Target="https://en.wikipedia.org/wiki/Islam_in_Indonesia" TargetMode="External"/><Relationship Id="rId6" Type="http://schemas.openxmlformats.org/officeDocument/2006/relationships/hyperlink" Target="https://en.wikipedia.org/wiki/Islam_in_Nigeria" TargetMode="External"/><Relationship Id="rId11" Type="http://schemas.openxmlformats.org/officeDocument/2006/relationships/hyperlink" Target="https://ilmfeed.com/countries-highest-number-hajj-pilgrims-2017/" TargetMode="External"/><Relationship Id="rId5" Type="http://schemas.openxmlformats.org/officeDocument/2006/relationships/hyperlink" Target="https://en.wikipedia.org/wiki/Islam_in_Iran" TargetMode="External"/><Relationship Id="rId15" Type="http://schemas.openxmlformats.org/officeDocument/2006/relationships/hyperlink" Target="https://www.egypttoday.com/Article/1/17820/78K-Egyptians-are-traveling-to-Hajj-this-year-ministry" TargetMode="External"/><Relationship Id="rId10" Type="http://schemas.openxmlformats.org/officeDocument/2006/relationships/hyperlink" Target="https://en.wikipedia.org/wiki/Islam_in_Morocco" TargetMode="External"/><Relationship Id="rId4" Type="http://schemas.openxmlformats.org/officeDocument/2006/relationships/hyperlink" Target="https://en.wikipedia.org/wiki/Islam_in_Bangladesh" TargetMode="External"/><Relationship Id="rId9" Type="http://schemas.openxmlformats.org/officeDocument/2006/relationships/hyperlink" Target="https://en.wikipedia.org/wiki/Islam_in_Algeria" TargetMode="External"/><Relationship Id="rId14" Type="http://schemas.openxmlformats.org/officeDocument/2006/relationships/hyperlink" Target="https://www.middleeasteye.net/news/politics-hajj-quotas-what-would-allah-sa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osm.gov.my/v1/index.php?r=column/cthemeByCat&amp;cat=165&amp;bul_id=Z1VxWjBnQXRFblE0ZDVKbFJSSFFZdz09&amp;menu_id=L0pheU43NWJwRWVSZklWdzQ4TlhUUT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3"/>
  <sheetViews>
    <sheetView tabSelected="1" workbookViewId="0">
      <pane ySplit="5" topLeftCell="A37" activePane="bottomLeft" state="frozen"/>
      <selection pane="bottomLeft" activeCell="A45" sqref="A45"/>
    </sheetView>
  </sheetViews>
  <sheetFormatPr defaultColWidth="14.42578125" defaultRowHeight="15" customHeight="1"/>
  <cols>
    <col min="1" max="1" width="10.85546875" style="117" customWidth="1"/>
    <col min="2" max="2" width="24.85546875" style="117" customWidth="1"/>
    <col min="3" max="3" width="26.7109375" style="117" customWidth="1"/>
    <col min="4" max="4" width="2" style="117" customWidth="1"/>
    <col min="5" max="5" width="10.7109375" style="117" customWidth="1"/>
    <col min="6" max="6" width="3.7109375" style="117" customWidth="1"/>
    <col min="7" max="7" width="15.85546875" style="117" customWidth="1"/>
    <col min="8" max="8" width="15.5703125" style="117" customWidth="1"/>
    <col min="9" max="9" width="2" style="117" customWidth="1"/>
    <col min="10" max="10" width="18.85546875" style="117" customWidth="1"/>
    <col min="11" max="11" width="35.5703125" style="117" customWidth="1"/>
    <col min="12" max="12" width="15.42578125" style="117" customWidth="1"/>
    <col min="13" max="13" width="22.140625" style="117" customWidth="1"/>
    <col min="14" max="14" width="14.7109375" style="117" customWidth="1"/>
    <col min="15" max="16384" width="14.42578125" style="117"/>
  </cols>
  <sheetData>
    <row r="1" spans="1:31" ht="15.75" customHeight="1">
      <c r="A1" s="160" t="s">
        <v>120</v>
      </c>
      <c r="B1" s="151"/>
      <c r="C1" s="151"/>
      <c r="D1" s="151"/>
      <c r="E1" s="151"/>
      <c r="F1" s="151"/>
      <c r="G1" s="151"/>
      <c r="H1" s="151"/>
      <c r="I1" s="151"/>
      <c r="J1" s="148"/>
      <c r="K1" s="14" t="s">
        <v>12</v>
      </c>
      <c r="L1" s="15"/>
      <c r="M1" s="14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75" customHeight="1">
      <c r="A2" s="161" t="s">
        <v>121</v>
      </c>
      <c r="B2" s="4"/>
      <c r="C2" s="5"/>
      <c r="D2" s="162"/>
      <c r="E2" s="8"/>
      <c r="F2" s="9"/>
      <c r="G2" s="9"/>
      <c r="H2" s="10"/>
      <c r="I2" s="163"/>
      <c r="J2" s="12"/>
      <c r="K2" s="14" t="s">
        <v>19</v>
      </c>
      <c r="L2" s="15"/>
      <c r="M2" s="14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s="140" customFormat="1" ht="15.75" customHeight="1">
      <c r="A3" s="3"/>
      <c r="B3" s="156"/>
      <c r="C3" s="157"/>
      <c r="D3" s="164"/>
      <c r="E3" s="8"/>
      <c r="F3" s="9"/>
      <c r="G3" s="158"/>
      <c r="H3" s="159"/>
      <c r="I3" s="163"/>
      <c r="J3" s="12"/>
      <c r="K3" s="14"/>
      <c r="L3" s="15"/>
      <c r="M3" s="14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70.5" customHeight="1">
      <c r="A4" s="17"/>
      <c r="B4" s="234" t="s">
        <v>136</v>
      </c>
      <c r="C4" s="148"/>
      <c r="D4" s="19"/>
      <c r="E4" s="20"/>
      <c r="F4" s="21"/>
      <c r="G4" s="150" t="s">
        <v>24</v>
      </c>
      <c r="H4" s="149"/>
      <c r="I4" s="22"/>
      <c r="J4" s="155" t="s">
        <v>127</v>
      </c>
      <c r="K4" s="17"/>
      <c r="L4" s="23" t="s">
        <v>16</v>
      </c>
      <c r="M4" s="17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ht="65.25" customHeight="1">
      <c r="A5" s="14" t="s">
        <v>30</v>
      </c>
      <c r="B5" s="21" t="s">
        <v>123</v>
      </c>
      <c r="C5" s="18" t="s">
        <v>122</v>
      </c>
      <c r="D5" s="19"/>
      <c r="E5" s="28" t="s">
        <v>33</v>
      </c>
      <c r="F5" s="21"/>
      <c r="G5" s="21" t="s">
        <v>124</v>
      </c>
      <c r="H5" s="30" t="s">
        <v>125</v>
      </c>
      <c r="I5" s="32"/>
      <c r="J5" s="155" t="s">
        <v>137</v>
      </c>
      <c r="K5" s="154" t="s">
        <v>130</v>
      </c>
      <c r="L5" s="235" t="s">
        <v>138</v>
      </c>
      <c r="M5" s="14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5.75" customHeight="1">
      <c r="A6" s="14">
        <v>1987</v>
      </c>
      <c r="B6" s="153" t="s">
        <v>126</v>
      </c>
      <c r="C6" s="152"/>
      <c r="D6" s="151"/>
      <c r="E6" s="151"/>
      <c r="F6" s="151"/>
      <c r="G6" s="151"/>
      <c r="H6" s="151"/>
      <c r="I6" s="151"/>
      <c r="J6" s="151"/>
      <c r="K6" s="148"/>
      <c r="L6" s="15"/>
      <c r="M6" s="14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15.75" customHeight="1">
      <c r="A7" s="14">
        <v>1988</v>
      </c>
      <c r="B7" s="142" t="s">
        <v>44</v>
      </c>
      <c r="C7" s="152"/>
      <c r="D7" s="151"/>
      <c r="E7" s="151"/>
      <c r="F7" s="151"/>
      <c r="G7" s="151"/>
      <c r="H7" s="151"/>
      <c r="I7" s="151"/>
      <c r="J7" s="151"/>
      <c r="K7" s="148"/>
      <c r="L7" s="15"/>
      <c r="M7" s="14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15.75" customHeight="1">
      <c r="A8" s="14">
        <v>1989</v>
      </c>
      <c r="B8" s="50">
        <v>17.707000000000001</v>
      </c>
      <c r="C8" s="44">
        <f t="shared" ref="C8:C39" si="0">B8</f>
        <v>17.707000000000001</v>
      </c>
      <c r="D8" s="7"/>
      <c r="E8" s="8">
        <v>0.59</v>
      </c>
      <c r="F8" s="4"/>
      <c r="G8" s="4">
        <f t="shared" ref="G8:G39" si="1">B8*E8</f>
        <v>10.44713</v>
      </c>
      <c r="H8" s="4">
        <f t="shared" ref="H8:H39" si="2">G8</f>
        <v>10.44713</v>
      </c>
      <c r="I8" s="42"/>
      <c r="J8" s="55">
        <f>B8*$L$35</f>
        <v>15.132903843434176</v>
      </c>
      <c r="K8" s="44">
        <f t="shared" ref="K8:K39" si="3">J8-H8</f>
        <v>4.6857738434341769</v>
      </c>
      <c r="M8" s="14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15.75" customHeight="1">
      <c r="A9" s="14">
        <v>1990</v>
      </c>
      <c r="B9" s="50">
        <v>18.210999999999999</v>
      </c>
      <c r="C9" s="44">
        <f t="shared" si="0"/>
        <v>18.210999999999999</v>
      </c>
      <c r="D9" s="7"/>
      <c r="E9" s="8">
        <v>0.59</v>
      </c>
      <c r="F9" s="4"/>
      <c r="G9" s="4">
        <f t="shared" si="1"/>
        <v>10.744489999999999</v>
      </c>
      <c r="H9" s="4">
        <f t="shared" si="2"/>
        <v>10.744489999999999</v>
      </c>
      <c r="I9" s="42"/>
      <c r="J9" s="55">
        <f>B9*$L$35</f>
        <v>15.563636521871562</v>
      </c>
      <c r="K9" s="44">
        <f t="shared" si="3"/>
        <v>4.8191465218715628</v>
      </c>
      <c r="L9" s="15"/>
      <c r="M9" s="14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15.75" customHeight="1">
      <c r="A10" s="61">
        <v>1991</v>
      </c>
      <c r="B10" s="44">
        <v>18.7</v>
      </c>
      <c r="C10" s="44">
        <f t="shared" si="0"/>
        <v>18.7</v>
      </c>
      <c r="D10" s="7"/>
      <c r="E10" s="8">
        <v>0.58599999999999997</v>
      </c>
      <c r="F10" s="4"/>
      <c r="G10" s="4">
        <f t="shared" si="1"/>
        <v>10.9582</v>
      </c>
      <c r="H10" s="4">
        <f t="shared" si="2"/>
        <v>10.9582</v>
      </c>
      <c r="I10" s="42"/>
      <c r="J10" s="55">
        <f>B10*$L$35</f>
        <v>15.981549775355457</v>
      </c>
      <c r="K10" s="44">
        <f t="shared" si="3"/>
        <v>5.0233497753554577</v>
      </c>
      <c r="L10" s="15"/>
      <c r="M10" s="14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5.75" customHeight="1">
      <c r="A11" s="14">
        <v>1992</v>
      </c>
      <c r="B11" s="44">
        <v>19.239999999999998</v>
      </c>
      <c r="C11" s="44">
        <f t="shared" si="0"/>
        <v>19.239999999999998</v>
      </c>
      <c r="D11" s="7"/>
      <c r="E11" s="8">
        <v>0.58599999999999997</v>
      </c>
      <c r="F11" s="4"/>
      <c r="G11" s="4">
        <f t="shared" si="1"/>
        <v>11.274639999999998</v>
      </c>
      <c r="H11" s="4">
        <f t="shared" si="2"/>
        <v>11.274639999999998</v>
      </c>
      <c r="I11" s="42"/>
      <c r="J11" s="55">
        <f>B11*$L$35</f>
        <v>16.44304907368123</v>
      </c>
      <c r="K11" s="44">
        <f t="shared" si="3"/>
        <v>5.1684090736812323</v>
      </c>
      <c r="L11" s="15"/>
      <c r="M11" s="14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5.75" customHeight="1">
      <c r="A12" s="14">
        <v>1993</v>
      </c>
      <c r="B12" s="44">
        <v>19.7</v>
      </c>
      <c r="C12" s="44">
        <f t="shared" si="0"/>
        <v>19.7</v>
      </c>
      <c r="D12" s="7"/>
      <c r="E12" s="8">
        <v>0.58599999999999997</v>
      </c>
      <c r="F12" s="4"/>
      <c r="G12" s="4">
        <f t="shared" si="1"/>
        <v>11.544199999999998</v>
      </c>
      <c r="H12" s="4">
        <f t="shared" si="2"/>
        <v>11.544199999999998</v>
      </c>
      <c r="I12" s="42"/>
      <c r="J12" s="55">
        <f>B12*$L$35</f>
        <v>16.83617810558837</v>
      </c>
      <c r="K12" s="44">
        <f t="shared" si="3"/>
        <v>5.2919781055883721</v>
      </c>
      <c r="L12" s="15"/>
      <c r="M12" s="14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5.75" customHeight="1">
      <c r="A13" s="14">
        <v>1994</v>
      </c>
      <c r="B13" s="44">
        <v>20.204999999999998</v>
      </c>
      <c r="C13" s="44">
        <f t="shared" si="0"/>
        <v>20.204999999999998</v>
      </c>
      <c r="D13" s="7"/>
      <c r="E13" s="8">
        <v>0.58599999999999997</v>
      </c>
      <c r="F13" s="4"/>
      <c r="G13" s="4">
        <f t="shared" si="1"/>
        <v>11.840129999999998</v>
      </c>
      <c r="H13" s="4">
        <f t="shared" si="2"/>
        <v>11.840129999999998</v>
      </c>
      <c r="I13" s="42"/>
      <c r="J13" s="55">
        <f>B13*$L$35</f>
        <v>17.267765412355988</v>
      </c>
      <c r="K13" s="44">
        <f t="shared" si="3"/>
        <v>5.4276354123559898</v>
      </c>
      <c r="L13" s="15"/>
      <c r="M13" s="14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5.75" customHeight="1">
      <c r="A14" s="14">
        <v>1995</v>
      </c>
      <c r="B14" s="44">
        <v>20.725000000000001</v>
      </c>
      <c r="C14" s="44">
        <f t="shared" si="0"/>
        <v>20.725000000000001</v>
      </c>
      <c r="D14" s="7"/>
      <c r="E14" s="8">
        <v>0.58599999999999997</v>
      </c>
      <c r="F14" s="4"/>
      <c r="G14" s="4">
        <f t="shared" si="1"/>
        <v>12.14485</v>
      </c>
      <c r="H14" s="4">
        <f t="shared" si="2"/>
        <v>12.14485</v>
      </c>
      <c r="I14" s="42"/>
      <c r="J14" s="55">
        <f>B14*$L$35</f>
        <v>17.712172144077105</v>
      </c>
      <c r="K14" s="44">
        <f t="shared" si="3"/>
        <v>5.5673221440771048</v>
      </c>
      <c r="L14" s="15"/>
      <c r="M14" s="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5.75" customHeight="1">
      <c r="A15" s="14">
        <v>1996</v>
      </c>
      <c r="B15" s="44">
        <v>21.26</v>
      </c>
      <c r="C15" s="44">
        <f t="shared" si="0"/>
        <v>21.26</v>
      </c>
      <c r="D15" s="7"/>
      <c r="E15" s="8">
        <v>0.58599999999999997</v>
      </c>
      <c r="F15" s="4"/>
      <c r="G15" s="4">
        <f t="shared" si="1"/>
        <v>12.458360000000001</v>
      </c>
      <c r="H15" s="4">
        <f t="shared" si="2"/>
        <v>12.458360000000001</v>
      </c>
      <c r="I15" s="42"/>
      <c r="J15" s="55">
        <f>B15*$L$35</f>
        <v>18.169398300751713</v>
      </c>
      <c r="K15" s="44">
        <f t="shared" si="3"/>
        <v>5.7110383007517118</v>
      </c>
      <c r="L15" s="15"/>
      <c r="M15" s="14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5.75" customHeight="1">
      <c r="A16" s="14">
        <v>1997</v>
      </c>
      <c r="B16" s="44">
        <v>21.808</v>
      </c>
      <c r="C16" s="44">
        <f t="shared" si="0"/>
        <v>21.808</v>
      </c>
      <c r="D16" s="7"/>
      <c r="E16" s="8">
        <v>0.58599999999999997</v>
      </c>
      <c r="F16" s="4"/>
      <c r="G16" s="4">
        <f t="shared" si="1"/>
        <v>12.779487999999999</v>
      </c>
      <c r="H16" s="4">
        <f t="shared" si="2"/>
        <v>12.779487999999999</v>
      </c>
      <c r="I16" s="42"/>
      <c r="J16" s="55">
        <f>B16*$L$35</f>
        <v>18.63773462571935</v>
      </c>
      <c r="K16" s="44">
        <f t="shared" si="3"/>
        <v>5.8582466257193513</v>
      </c>
      <c r="L16" s="15"/>
      <c r="M16" s="14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5.75" customHeight="1">
      <c r="A17" s="14">
        <v>1998</v>
      </c>
      <c r="B17" s="44">
        <v>22.358000000000001</v>
      </c>
      <c r="C17" s="44">
        <f t="shared" si="0"/>
        <v>22.358000000000001</v>
      </c>
      <c r="D17" s="7"/>
      <c r="E17" s="8">
        <v>0.58599999999999997</v>
      </c>
      <c r="F17" s="4"/>
      <c r="G17" s="4">
        <f t="shared" si="1"/>
        <v>13.101787999999999</v>
      </c>
      <c r="H17" s="4">
        <f t="shared" si="2"/>
        <v>13.101787999999999</v>
      </c>
      <c r="I17" s="42"/>
      <c r="J17" s="55">
        <f>B17*$L$35</f>
        <v>19.107780207347449</v>
      </c>
      <c r="K17" s="44">
        <f t="shared" si="3"/>
        <v>6.0059922073474503</v>
      </c>
      <c r="L17" s="15"/>
      <c r="M17" s="14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5.75" customHeight="1">
      <c r="A18" s="14">
        <v>1999</v>
      </c>
      <c r="B18" s="44">
        <v>22.898</v>
      </c>
      <c r="C18" s="44">
        <f t="shared" si="0"/>
        <v>22.898</v>
      </c>
      <c r="D18" s="7"/>
      <c r="E18" s="8">
        <v>0.58599999999999997</v>
      </c>
      <c r="F18" s="4"/>
      <c r="G18" s="4">
        <f t="shared" si="1"/>
        <v>13.418227999999999</v>
      </c>
      <c r="H18" s="4">
        <f t="shared" si="2"/>
        <v>13.418227999999999</v>
      </c>
      <c r="I18" s="42"/>
      <c r="J18" s="55">
        <f>B18*$L$35</f>
        <v>19.569279505673222</v>
      </c>
      <c r="K18" s="44">
        <f t="shared" si="3"/>
        <v>6.1510515056732231</v>
      </c>
      <c r="L18" s="15"/>
      <c r="M18" s="1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5.75" customHeight="1">
      <c r="A19" s="61">
        <v>2000</v>
      </c>
      <c r="B19" s="44">
        <v>23.42</v>
      </c>
      <c r="C19" s="44">
        <f t="shared" si="0"/>
        <v>23.42</v>
      </c>
      <c r="D19" s="7"/>
      <c r="E19" s="8">
        <v>0.60399999999999998</v>
      </c>
      <c r="F19" s="4"/>
      <c r="G19" s="4">
        <f t="shared" si="1"/>
        <v>14.14568</v>
      </c>
      <c r="H19" s="4">
        <f t="shared" si="2"/>
        <v>14.14568</v>
      </c>
      <c r="I19" s="42"/>
      <c r="J19" s="55">
        <f>B19*$L$35</f>
        <v>20.015395494054804</v>
      </c>
      <c r="K19" s="44">
        <f t="shared" si="3"/>
        <v>5.8697154940548035</v>
      </c>
      <c r="L19" s="15"/>
      <c r="M19" s="14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5.75" customHeight="1">
      <c r="A20" s="14">
        <v>2001</v>
      </c>
      <c r="B20" s="44">
        <v>23.92</v>
      </c>
      <c r="C20" s="44">
        <f t="shared" si="0"/>
        <v>23.92</v>
      </c>
      <c r="D20" s="7"/>
      <c r="E20" s="8">
        <v>0.60399999999999998</v>
      </c>
      <c r="F20" s="4"/>
      <c r="G20" s="4">
        <f t="shared" si="1"/>
        <v>14.44768</v>
      </c>
      <c r="H20" s="4">
        <f t="shared" si="2"/>
        <v>14.44768</v>
      </c>
      <c r="I20" s="42"/>
      <c r="J20" s="55">
        <f>B20*$L$35</f>
        <v>20.44270965917126</v>
      </c>
      <c r="K20" s="44">
        <f t="shared" si="3"/>
        <v>5.9950296591712604</v>
      </c>
      <c r="L20" s="15"/>
      <c r="M20" s="14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5.75" customHeight="1">
      <c r="A21" s="14">
        <v>2002</v>
      </c>
      <c r="B21" s="44">
        <v>24.401</v>
      </c>
      <c r="C21" s="44">
        <f t="shared" si="0"/>
        <v>24.401</v>
      </c>
      <c r="D21" s="7"/>
      <c r="E21" s="8">
        <v>0.60399999999999998</v>
      </c>
      <c r="F21" s="4"/>
      <c r="G21" s="4">
        <f t="shared" si="1"/>
        <v>14.738204</v>
      </c>
      <c r="H21" s="4">
        <f t="shared" si="2"/>
        <v>14.738204</v>
      </c>
      <c r="I21" s="42"/>
      <c r="J21" s="55">
        <f>B21*$L$35</f>
        <v>20.853785886013291</v>
      </c>
      <c r="K21" s="44">
        <f t="shared" si="3"/>
        <v>6.1155818860132918</v>
      </c>
      <c r="L21" s="15"/>
      <c r="M21" s="14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5.75" customHeight="1">
      <c r="A22" s="14">
        <v>2003</v>
      </c>
      <c r="B22" s="44">
        <v>24.869</v>
      </c>
      <c r="C22" s="44">
        <f t="shared" si="0"/>
        <v>24.869</v>
      </c>
      <c r="D22" s="7"/>
      <c r="E22" s="8">
        <v>0.60399999999999998</v>
      </c>
      <c r="F22" s="4"/>
      <c r="G22" s="4">
        <f t="shared" si="1"/>
        <v>15.020875999999999</v>
      </c>
      <c r="H22" s="4">
        <f t="shared" si="2"/>
        <v>15.020875999999999</v>
      </c>
      <c r="I22" s="42"/>
      <c r="J22" s="55">
        <f>B22*$L$35</f>
        <v>21.253751944562293</v>
      </c>
      <c r="K22" s="44">
        <f t="shared" si="3"/>
        <v>6.2328759445622932</v>
      </c>
      <c r="L22" s="15"/>
      <c r="M22" s="14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5.75" customHeight="1">
      <c r="A23" s="14">
        <v>2004</v>
      </c>
      <c r="B23" s="44">
        <v>25.332000000000001</v>
      </c>
      <c r="C23" s="44">
        <f t="shared" si="0"/>
        <v>25.332000000000001</v>
      </c>
      <c r="D23" s="7"/>
      <c r="E23" s="8">
        <v>0.60399999999999998</v>
      </c>
      <c r="F23" s="4"/>
      <c r="G23" s="4">
        <f t="shared" si="1"/>
        <v>15.300528</v>
      </c>
      <c r="H23" s="4">
        <f t="shared" si="2"/>
        <v>15.300528</v>
      </c>
      <c r="I23" s="42"/>
      <c r="J23" s="55">
        <f>B23*$L$35</f>
        <v>21.649444861460132</v>
      </c>
      <c r="K23" s="44">
        <f t="shared" si="3"/>
        <v>6.3489168614601326</v>
      </c>
      <c r="L23" s="15"/>
      <c r="M23" s="14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5.75" customHeight="1">
      <c r="A24" s="14">
        <v>2005</v>
      </c>
      <c r="B24" s="44">
        <v>25.795999999999999</v>
      </c>
      <c r="C24" s="44">
        <f t="shared" si="0"/>
        <v>25.795999999999999</v>
      </c>
      <c r="D24" s="7"/>
      <c r="E24" s="8">
        <v>0.60399999999999998</v>
      </c>
      <c r="F24" s="4"/>
      <c r="G24" s="4">
        <f t="shared" si="1"/>
        <v>15.580784</v>
      </c>
      <c r="H24" s="4">
        <f t="shared" si="2"/>
        <v>15.580784</v>
      </c>
      <c r="I24" s="42"/>
      <c r="J24" s="55">
        <f>B24*$L$35</f>
        <v>22.045992406688203</v>
      </c>
      <c r="K24" s="44">
        <f t="shared" si="3"/>
        <v>6.4652084066882036</v>
      </c>
      <c r="L24" s="15"/>
      <c r="M24" s="14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5.75" customHeight="1">
      <c r="A25" s="14">
        <v>2006</v>
      </c>
      <c r="B25" s="80">
        <v>26.143000000000001</v>
      </c>
      <c r="C25" s="44">
        <f t="shared" si="0"/>
        <v>26.143000000000001</v>
      </c>
      <c r="D25" s="7"/>
      <c r="E25" s="8">
        <v>0.60399999999999998</v>
      </c>
      <c r="F25" s="4"/>
      <c r="G25" s="4">
        <f t="shared" si="1"/>
        <v>15.790372</v>
      </c>
      <c r="H25" s="4">
        <f t="shared" si="2"/>
        <v>15.790372</v>
      </c>
      <c r="I25" s="42"/>
      <c r="J25" s="55">
        <f>B25*$L$35</f>
        <v>22.342548437279024</v>
      </c>
      <c r="K25" s="44">
        <f t="shared" si="3"/>
        <v>6.5521764372790248</v>
      </c>
      <c r="L25" s="15"/>
      <c r="M25" s="14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5.75" customHeight="1">
      <c r="A26" s="14">
        <v>2007</v>
      </c>
      <c r="B26" s="80">
        <v>26.625</v>
      </c>
      <c r="C26" s="44">
        <f t="shared" si="0"/>
        <v>26.625</v>
      </c>
      <c r="D26" s="7"/>
      <c r="E26" s="8">
        <v>0.60399999999999998</v>
      </c>
      <c r="F26" s="4"/>
      <c r="G26" s="4">
        <f t="shared" si="1"/>
        <v>16.081499999999998</v>
      </c>
      <c r="H26" s="4">
        <f t="shared" si="2"/>
        <v>16.081499999999998</v>
      </c>
      <c r="I26" s="42"/>
      <c r="J26" s="55">
        <f>B26*$L$35</f>
        <v>22.754479292451286</v>
      </c>
      <c r="K26" s="44">
        <f t="shared" si="3"/>
        <v>6.6729792924512878</v>
      </c>
      <c r="L26" s="15"/>
      <c r="M26" s="14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5.75" customHeight="1">
      <c r="A27" s="14">
        <v>2008</v>
      </c>
      <c r="B27" s="80">
        <v>27.111000000000001</v>
      </c>
      <c r="C27" s="44">
        <f t="shared" si="0"/>
        <v>27.111000000000001</v>
      </c>
      <c r="D27" s="7"/>
      <c r="E27" s="8">
        <v>0.60399999999999998</v>
      </c>
      <c r="F27" s="4"/>
      <c r="G27" s="4">
        <f t="shared" si="1"/>
        <v>16.375043999999999</v>
      </c>
      <c r="H27" s="4">
        <f t="shared" si="2"/>
        <v>16.375043999999999</v>
      </c>
      <c r="I27" s="42"/>
      <c r="J27" s="55">
        <f>B27*$L$35</f>
        <v>23.169828660944482</v>
      </c>
      <c r="K27" s="44">
        <f t="shared" si="3"/>
        <v>6.7947846609444831</v>
      </c>
      <c r="L27" s="15"/>
      <c r="M27" s="14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5.75" customHeight="1">
      <c r="A28" s="14">
        <v>2009</v>
      </c>
      <c r="B28" s="80">
        <v>27.605</v>
      </c>
      <c r="C28" s="44">
        <f t="shared" si="0"/>
        <v>27.605</v>
      </c>
      <c r="D28" s="7"/>
      <c r="E28" s="8">
        <v>0.60399999999999998</v>
      </c>
      <c r="F28" s="4"/>
      <c r="G28" s="4">
        <f t="shared" si="1"/>
        <v>16.67342</v>
      </c>
      <c r="H28" s="4">
        <f t="shared" si="2"/>
        <v>16.67342</v>
      </c>
      <c r="I28" s="42"/>
      <c r="J28" s="55">
        <f>B28*$L$35</f>
        <v>23.592015056079543</v>
      </c>
      <c r="K28" s="44">
        <f t="shared" si="3"/>
        <v>6.9185950560795426</v>
      </c>
      <c r="L28" s="15"/>
      <c r="M28" s="14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5.75" customHeight="1">
      <c r="A29" s="61">
        <v>2010</v>
      </c>
      <c r="B29" s="80">
        <v>28.111999999999998</v>
      </c>
      <c r="C29" s="44">
        <f t="shared" si="0"/>
        <v>28.111999999999998</v>
      </c>
      <c r="D29" s="7"/>
      <c r="E29" s="8">
        <v>0.61299999999999999</v>
      </c>
      <c r="F29" s="4"/>
      <c r="G29" s="4">
        <f t="shared" si="1"/>
        <v>17.232655999999999</v>
      </c>
      <c r="H29" s="4">
        <f t="shared" si="2"/>
        <v>17.232655999999999</v>
      </c>
      <c r="I29" s="81"/>
      <c r="J29" s="55">
        <f>B29*$L$35</f>
        <v>24.025311619507626</v>
      </c>
      <c r="K29" s="44">
        <f t="shared" si="3"/>
        <v>6.7926556195076273</v>
      </c>
      <c r="L29" s="14" t="s">
        <v>71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s="174" customFormat="1" ht="42.75" customHeight="1">
      <c r="A30" s="166"/>
      <c r="B30" s="167"/>
      <c r="C30" s="168"/>
      <c r="D30" s="169"/>
      <c r="E30" s="170"/>
      <c r="F30" s="171"/>
      <c r="G30" s="171"/>
      <c r="H30" s="171"/>
      <c r="I30" s="172"/>
      <c r="J30" s="176" t="s">
        <v>128</v>
      </c>
      <c r="K30" s="168"/>
      <c r="L30" s="173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</row>
    <row r="31" spans="1:31" ht="15.75" customHeight="1">
      <c r="A31" s="14">
        <v>2011</v>
      </c>
      <c r="B31" s="80">
        <v>28.635000000000002</v>
      </c>
      <c r="C31" s="44">
        <f t="shared" si="0"/>
        <v>28.635000000000002</v>
      </c>
      <c r="D31" s="7"/>
      <c r="E31" s="8">
        <v>0.61299999999999999</v>
      </c>
      <c r="F31" s="4"/>
      <c r="G31" s="4">
        <f t="shared" si="1"/>
        <v>17.553255</v>
      </c>
      <c r="H31" s="4">
        <f t="shared" si="2"/>
        <v>17.553255</v>
      </c>
      <c r="I31" s="81"/>
      <c r="J31" s="82">
        <v>27.9</v>
      </c>
      <c r="K31" s="44">
        <f t="shared" si="3"/>
        <v>10.346744999999999</v>
      </c>
      <c r="L31" s="83" t="s">
        <v>72</v>
      </c>
      <c r="M31" s="14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5.75" customHeight="1">
      <c r="A32" s="14">
        <v>2012</v>
      </c>
      <c r="B32" s="80">
        <v>29.17</v>
      </c>
      <c r="C32" s="44">
        <f t="shared" si="0"/>
        <v>29.17</v>
      </c>
      <c r="D32" s="7"/>
      <c r="E32" s="8">
        <v>0.61299999999999999</v>
      </c>
      <c r="F32" s="4"/>
      <c r="G32" s="4">
        <f t="shared" si="1"/>
        <v>17.881209999999999</v>
      </c>
      <c r="H32" s="4">
        <f t="shared" si="2"/>
        <v>17.881209999999999</v>
      </c>
      <c r="I32" s="81"/>
      <c r="J32" s="82">
        <v>27.9</v>
      </c>
      <c r="K32" s="44">
        <f t="shared" si="3"/>
        <v>10.018789999999999</v>
      </c>
      <c r="L32" s="14" t="s">
        <v>73</v>
      </c>
      <c r="M32" s="14" t="s">
        <v>74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5.75" customHeight="1">
      <c r="A33" s="14">
        <v>2013</v>
      </c>
      <c r="B33" s="80">
        <v>29.706</v>
      </c>
      <c r="C33" s="44">
        <f t="shared" si="0"/>
        <v>29.706</v>
      </c>
      <c r="D33" s="7"/>
      <c r="E33" s="8">
        <v>0.61299999999999999</v>
      </c>
      <c r="F33" s="4"/>
      <c r="G33" s="4">
        <f t="shared" si="1"/>
        <v>18.209778</v>
      </c>
      <c r="H33" s="4">
        <f t="shared" si="2"/>
        <v>18.209778</v>
      </c>
      <c r="I33" s="81"/>
      <c r="J33" s="82">
        <v>22.32</v>
      </c>
      <c r="K33" s="44">
        <f t="shared" si="3"/>
        <v>4.1102220000000003</v>
      </c>
      <c r="L33" s="12">
        <f>SUM(J31:J39)</f>
        <v>235.67999999999995</v>
      </c>
      <c r="M33" s="44">
        <f>SUM(B31:B39)</f>
        <v>275.76900000000001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5.75" customHeight="1">
      <c r="A34" s="14">
        <v>2014</v>
      </c>
      <c r="B34" s="80">
        <v>30.228000000000002</v>
      </c>
      <c r="C34" s="44">
        <f t="shared" si="0"/>
        <v>30.228000000000002</v>
      </c>
      <c r="D34" s="7"/>
      <c r="E34" s="8">
        <v>0.61299999999999999</v>
      </c>
      <c r="F34" s="4"/>
      <c r="G34" s="4">
        <f t="shared" si="1"/>
        <v>18.529764</v>
      </c>
      <c r="H34" s="4">
        <f t="shared" si="2"/>
        <v>18.529764</v>
      </c>
      <c r="I34" s="81"/>
      <c r="J34" s="82">
        <v>22.32</v>
      </c>
      <c r="K34" s="44">
        <f t="shared" si="3"/>
        <v>3.7902360000000002</v>
      </c>
      <c r="L34" s="14" t="s">
        <v>75</v>
      </c>
      <c r="M34" s="14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5.75" customHeight="1">
      <c r="A35" s="14">
        <v>2015</v>
      </c>
      <c r="B35" s="80">
        <v>30.722999999999999</v>
      </c>
      <c r="C35" s="44">
        <f t="shared" si="0"/>
        <v>30.722999999999999</v>
      </c>
      <c r="D35" s="7"/>
      <c r="E35" s="8">
        <v>0.61299999999999999</v>
      </c>
      <c r="F35" s="4"/>
      <c r="G35" s="4">
        <f t="shared" si="1"/>
        <v>18.833199</v>
      </c>
      <c r="H35" s="4">
        <f t="shared" si="2"/>
        <v>18.833199</v>
      </c>
      <c r="I35" s="81"/>
      <c r="J35" s="82">
        <v>22.32</v>
      </c>
      <c r="K35" s="44">
        <f t="shared" si="3"/>
        <v>3.4868009999999998</v>
      </c>
      <c r="L35" s="84">
        <f>L33/M33</f>
        <v>0.85462833023291218</v>
      </c>
      <c r="M35" s="14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5.75" customHeight="1">
      <c r="A36" s="14">
        <v>2016</v>
      </c>
      <c r="B36" s="85">
        <v>31.187000000000001</v>
      </c>
      <c r="C36" s="44">
        <f t="shared" si="0"/>
        <v>31.187000000000001</v>
      </c>
      <c r="D36" s="7"/>
      <c r="E36" s="8">
        <v>0.61299999999999999</v>
      </c>
      <c r="F36" s="4"/>
      <c r="G36" s="4">
        <f t="shared" si="1"/>
        <v>19.117630999999999</v>
      </c>
      <c r="H36" s="4">
        <f t="shared" si="2"/>
        <v>19.117630999999999</v>
      </c>
      <c r="I36" s="81"/>
      <c r="J36" s="82">
        <v>22.32</v>
      </c>
      <c r="K36" s="44">
        <f t="shared" si="3"/>
        <v>3.2023690000000009</v>
      </c>
      <c r="L36" s="86" t="s">
        <v>76</v>
      </c>
      <c r="M36" s="14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5.75" customHeight="1">
      <c r="A37" s="14">
        <v>2017</v>
      </c>
      <c r="B37" s="85">
        <v>31.62</v>
      </c>
      <c r="C37" s="44">
        <f t="shared" si="0"/>
        <v>31.62</v>
      </c>
      <c r="D37" s="7"/>
      <c r="E37" s="8">
        <v>0.61299999999999999</v>
      </c>
      <c r="F37" s="4"/>
      <c r="G37" s="4">
        <f t="shared" si="1"/>
        <v>19.38306</v>
      </c>
      <c r="H37" s="4">
        <f t="shared" si="2"/>
        <v>19.38306</v>
      </c>
      <c r="I37" s="81"/>
      <c r="J37" s="82">
        <v>30.2</v>
      </c>
      <c r="K37" s="44">
        <f t="shared" si="3"/>
        <v>10.816939999999999</v>
      </c>
      <c r="L37" s="86" t="s">
        <v>77</v>
      </c>
      <c r="M37" s="14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5.75" customHeight="1">
      <c r="A38" s="14">
        <v>2018</v>
      </c>
      <c r="B38" s="85">
        <v>32</v>
      </c>
      <c r="C38" s="44">
        <f t="shared" si="0"/>
        <v>32</v>
      </c>
      <c r="D38" s="7"/>
      <c r="E38" s="8">
        <v>0.61299999999999999</v>
      </c>
      <c r="F38" s="4"/>
      <c r="G38" s="4">
        <f t="shared" si="1"/>
        <v>19.616</v>
      </c>
      <c r="H38" s="4">
        <f t="shared" si="2"/>
        <v>19.616</v>
      </c>
      <c r="I38" s="81"/>
      <c r="J38" s="82">
        <v>30.2</v>
      </c>
      <c r="K38" s="44">
        <f t="shared" si="3"/>
        <v>10.584</v>
      </c>
      <c r="L38" s="15" t="s">
        <v>16</v>
      </c>
      <c r="M38" s="14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5.75" customHeight="1">
      <c r="A39" s="14">
        <v>2019</v>
      </c>
      <c r="B39" s="44">
        <v>32.5</v>
      </c>
      <c r="C39" s="44">
        <f t="shared" si="0"/>
        <v>32.5</v>
      </c>
      <c r="D39" s="7"/>
      <c r="E39" s="8">
        <v>0.61299999999999999</v>
      </c>
      <c r="F39" s="87"/>
      <c r="G39" s="4">
        <f t="shared" si="1"/>
        <v>19.922499999999999</v>
      </c>
      <c r="H39" s="4">
        <f t="shared" si="2"/>
        <v>19.922499999999999</v>
      </c>
      <c r="I39" s="88"/>
      <c r="J39" s="82">
        <v>30.2</v>
      </c>
      <c r="K39" s="44">
        <f t="shared" si="3"/>
        <v>10.2775</v>
      </c>
      <c r="L39" s="89"/>
      <c r="M39" s="14"/>
      <c r="N39" s="9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5.75" customHeight="1">
      <c r="A40" s="14"/>
      <c r="B40" s="4"/>
      <c r="C40" s="91">
        <f>SUM(C6:C39)</f>
        <v>781.91499999999996</v>
      </c>
      <c r="D40" s="7"/>
      <c r="E40" s="8" t="s">
        <v>16</v>
      </c>
      <c r="F40" s="87"/>
      <c r="G40" s="87" t="s">
        <v>16</v>
      </c>
      <c r="H40" s="91">
        <f>SUM(H6:H39)</f>
        <v>471.14464499999997</v>
      </c>
      <c r="I40" s="88"/>
      <c r="J40" s="91">
        <f t="shared" ref="J40:K40" si="4">SUM(J6:J39)</f>
        <v>668.24671083406781</v>
      </c>
      <c r="K40" s="91">
        <f t="shared" si="4"/>
        <v>197.10206583406756</v>
      </c>
      <c r="L40" s="89" t="s">
        <v>16</v>
      </c>
      <c r="M40" s="92" t="s">
        <v>78</v>
      </c>
      <c r="N40" s="90" t="s">
        <v>16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5.75" customHeight="1">
      <c r="A41" s="86"/>
      <c r="B41" s="4"/>
      <c r="C41" s="44"/>
      <c r="D41" s="7"/>
      <c r="E41" s="8"/>
      <c r="F41" s="4"/>
      <c r="G41" s="4"/>
      <c r="H41" s="14"/>
      <c r="I41" s="7"/>
      <c r="J41" s="93"/>
      <c r="K41" s="94"/>
      <c r="L41" s="15"/>
      <c r="M41" s="14"/>
      <c r="N41" s="14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5.75" customHeight="1">
      <c r="A42" s="86"/>
      <c r="B42" s="4"/>
      <c r="C42" s="44"/>
      <c r="D42" s="7"/>
      <c r="E42" s="8"/>
      <c r="F42" s="4"/>
      <c r="G42" s="4"/>
      <c r="H42" s="14"/>
      <c r="I42" s="7"/>
      <c r="J42" s="93" t="s">
        <v>129</v>
      </c>
      <c r="K42" s="239">
        <f>K40</f>
        <v>197.10206583406756</v>
      </c>
      <c r="L42" s="15"/>
      <c r="M42" s="14"/>
      <c r="N42" s="14" t="s">
        <v>79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s="140" customFormat="1" ht="15.75" customHeight="1">
      <c r="A43" s="86"/>
      <c r="B43" s="4"/>
      <c r="C43" s="44"/>
      <c r="D43" s="7"/>
      <c r="E43" s="8"/>
      <c r="F43" s="4"/>
      <c r="G43" s="4"/>
      <c r="H43" s="14"/>
      <c r="I43" s="7"/>
      <c r="J43" s="93"/>
      <c r="K43" s="239"/>
      <c r="L43" s="15"/>
      <c r="M43" s="14"/>
      <c r="N43" s="14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5.75" customHeight="1">
      <c r="A44" s="240" t="s">
        <v>16</v>
      </c>
      <c r="B44" s="4"/>
      <c r="C44" s="44"/>
      <c r="D44" s="7"/>
      <c r="E44" s="8"/>
      <c r="F44" s="4"/>
      <c r="G44" s="4"/>
      <c r="H44" s="14"/>
      <c r="I44" s="7"/>
      <c r="J44" s="12"/>
      <c r="K44" s="20">
        <f>K40/H40</f>
        <v>0.41834724839983606</v>
      </c>
      <c r="L44" s="15" t="s">
        <v>16</v>
      </c>
      <c r="M44" s="14" t="s">
        <v>16</v>
      </c>
      <c r="N44" s="10" t="s">
        <v>16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5.75" customHeight="1">
      <c r="A45" s="86" t="s">
        <v>16</v>
      </c>
      <c r="B45" s="4"/>
      <c r="C45" s="44"/>
      <c r="D45" s="7"/>
      <c r="E45" s="8"/>
      <c r="F45" s="4"/>
      <c r="G45" s="4"/>
      <c r="H45" s="14"/>
      <c r="I45" s="11"/>
      <c r="J45" s="236" t="s">
        <v>139</v>
      </c>
      <c r="K45" s="237"/>
      <c r="L45" s="238"/>
      <c r="M45" s="14" t="s">
        <v>16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5.75" customHeight="1">
      <c r="A46" s="95" t="s">
        <v>80</v>
      </c>
      <c r="B46" s="4"/>
      <c r="C46" s="44"/>
      <c r="D46" s="7"/>
      <c r="E46" s="8"/>
      <c r="F46" s="4"/>
      <c r="G46" s="4"/>
      <c r="H46" s="14"/>
      <c r="I46" s="11"/>
      <c r="J46" s="12"/>
      <c r="K46" s="14"/>
      <c r="L46" s="15"/>
      <c r="M46" s="14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5.75" customHeight="1">
      <c r="A47" s="95" t="s">
        <v>81</v>
      </c>
      <c r="B47" s="4"/>
      <c r="C47" s="44"/>
      <c r="D47" s="7"/>
      <c r="E47" s="8"/>
      <c r="F47" s="4"/>
      <c r="G47" s="4"/>
      <c r="H47" s="14"/>
      <c r="I47" s="11"/>
      <c r="J47" s="12"/>
      <c r="K47" s="14"/>
      <c r="L47" s="15"/>
      <c r="M47" s="14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5.75" customHeight="1">
      <c r="A48" s="95" t="s">
        <v>82</v>
      </c>
      <c r="B48" s="4"/>
      <c r="C48" s="44"/>
      <c r="D48" s="7"/>
      <c r="E48" s="8"/>
      <c r="F48" s="4"/>
      <c r="G48" s="4"/>
      <c r="H48" s="14"/>
      <c r="I48" s="11"/>
      <c r="J48" s="12"/>
      <c r="K48" s="14"/>
      <c r="L48" s="15"/>
      <c r="M48" s="14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5.75" customHeight="1">
      <c r="A49" s="95" t="s">
        <v>83</v>
      </c>
      <c r="B49" s="4"/>
      <c r="C49" s="96"/>
      <c r="D49" s="97"/>
      <c r="E49" s="98"/>
      <c r="F49" s="99"/>
      <c r="G49" s="99"/>
      <c r="H49" s="100"/>
      <c r="I49" s="101"/>
      <c r="J49" s="102"/>
      <c r="K49" s="100"/>
      <c r="L49" s="15"/>
      <c r="M49" s="14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</row>
    <row r="50" spans="1:31" ht="15.75" customHeight="1">
      <c r="A50" s="95" t="s">
        <v>84</v>
      </c>
      <c r="B50" s="4"/>
      <c r="C50" s="44"/>
      <c r="D50" s="7"/>
      <c r="E50" s="8"/>
      <c r="F50" s="4"/>
      <c r="G50" s="4"/>
      <c r="H50" s="14"/>
      <c r="I50" s="11"/>
      <c r="J50" s="12"/>
      <c r="K50" s="14"/>
      <c r="L50" s="15"/>
      <c r="M50" s="14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5.75" customHeight="1">
      <c r="A51" s="103" t="s">
        <v>85</v>
      </c>
      <c r="B51" s="4"/>
      <c r="C51" s="44"/>
      <c r="D51" s="7"/>
      <c r="E51" s="8"/>
      <c r="F51" s="4"/>
      <c r="G51" s="4"/>
      <c r="H51" s="14"/>
      <c r="I51" s="11"/>
      <c r="J51" s="12"/>
      <c r="K51" s="14"/>
      <c r="L51" s="15"/>
      <c r="M51" s="14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5.75" customHeight="1">
      <c r="A52" s="14"/>
      <c r="B52" s="4"/>
      <c r="C52" s="44"/>
      <c r="D52" s="7"/>
      <c r="E52" s="8"/>
      <c r="F52" s="4"/>
      <c r="G52" s="4"/>
      <c r="H52" s="14"/>
      <c r="I52" s="11"/>
      <c r="J52" s="12"/>
      <c r="K52" s="14"/>
      <c r="L52" s="15"/>
      <c r="M52" s="14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5.75" customHeight="1">
      <c r="A53" s="17" t="s">
        <v>86</v>
      </c>
      <c r="B53" s="104" t="s">
        <v>87</v>
      </c>
      <c r="C53" s="44"/>
      <c r="D53" s="7"/>
      <c r="E53" s="8"/>
      <c r="F53" s="4"/>
      <c r="G53" s="4"/>
      <c r="H53" s="14"/>
      <c r="I53" s="11"/>
      <c r="J53" s="12"/>
      <c r="K53" s="14"/>
      <c r="L53" s="15"/>
      <c r="M53" s="14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5.75" customHeight="1">
      <c r="A54" s="105"/>
      <c r="B54" s="4"/>
      <c r="C54" s="44"/>
      <c r="D54" s="7"/>
      <c r="E54" s="8"/>
      <c r="F54" s="4"/>
      <c r="G54" s="4"/>
      <c r="H54" s="14"/>
      <c r="I54" s="11"/>
      <c r="J54" s="12"/>
      <c r="K54" s="14"/>
      <c r="L54" s="15"/>
      <c r="M54" s="14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5.75" customHeight="1">
      <c r="A55" s="106" t="s">
        <v>88</v>
      </c>
      <c r="B55" s="4"/>
      <c r="C55" s="44"/>
      <c r="D55" s="7"/>
      <c r="E55" s="8"/>
      <c r="F55" s="4"/>
      <c r="G55" s="4"/>
      <c r="H55" s="14"/>
      <c r="I55" s="11"/>
      <c r="J55" s="12"/>
      <c r="K55" s="14"/>
      <c r="L55" s="15"/>
      <c r="M55" s="14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5.75" customHeight="1">
      <c r="A56" s="14"/>
      <c r="B56" s="107" t="s">
        <v>89</v>
      </c>
      <c r="C56" s="44"/>
      <c r="D56" s="7"/>
      <c r="E56" s="8"/>
      <c r="F56" s="4"/>
      <c r="G56" s="4"/>
      <c r="H56" s="14"/>
      <c r="I56" s="11"/>
      <c r="J56" s="12"/>
      <c r="K56" s="14"/>
      <c r="L56" s="15"/>
      <c r="M56" s="14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5.75" customHeight="1">
      <c r="A57" s="14"/>
      <c r="B57" s="4"/>
      <c r="C57" s="44"/>
      <c r="D57" s="7"/>
      <c r="E57" s="8"/>
      <c r="F57" s="4"/>
      <c r="G57" s="4"/>
      <c r="H57" s="14"/>
      <c r="I57" s="11"/>
      <c r="J57" s="12"/>
      <c r="K57" s="14"/>
      <c r="L57" s="15"/>
      <c r="M57" s="14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5.75" customHeight="1">
      <c r="A58" s="14"/>
      <c r="B58" s="4"/>
      <c r="C58" s="44"/>
      <c r="D58" s="7"/>
      <c r="E58" s="8"/>
      <c r="F58" s="4"/>
      <c r="G58" s="4"/>
      <c r="H58" s="14"/>
      <c r="I58" s="11"/>
      <c r="J58" s="12"/>
      <c r="K58" s="14"/>
      <c r="L58" s="15"/>
      <c r="M58" s="14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5.75" customHeight="1">
      <c r="A59" s="14"/>
      <c r="B59" s="4"/>
      <c r="C59" s="44"/>
      <c r="D59" s="7"/>
      <c r="E59" s="8"/>
      <c r="F59" s="4"/>
      <c r="G59" s="4"/>
      <c r="H59" s="14"/>
      <c r="I59" s="11"/>
      <c r="J59" s="12"/>
      <c r="K59" s="14"/>
      <c r="L59" s="15"/>
      <c r="M59" s="14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5.75" customHeight="1">
      <c r="A60" s="14"/>
      <c r="B60" s="4"/>
      <c r="C60" s="44"/>
      <c r="D60" s="7"/>
      <c r="E60" s="8"/>
      <c r="F60" s="4"/>
      <c r="G60" s="4"/>
      <c r="H60" s="14"/>
      <c r="I60" s="11"/>
      <c r="J60" s="12"/>
      <c r="K60" s="14"/>
      <c r="L60" s="15"/>
      <c r="M60" s="14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5.75" customHeight="1">
      <c r="A61" s="14"/>
      <c r="B61" s="4"/>
      <c r="C61" s="44"/>
      <c r="D61" s="7"/>
      <c r="E61" s="8"/>
      <c r="F61" s="4"/>
      <c r="G61" s="4"/>
      <c r="H61" s="14"/>
      <c r="I61" s="11"/>
      <c r="J61" s="12"/>
      <c r="K61" s="14"/>
      <c r="L61" s="15"/>
      <c r="M61" s="14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5.75" customHeight="1">
      <c r="A62" s="14"/>
      <c r="B62" s="4"/>
      <c r="C62" s="44"/>
      <c r="D62" s="7"/>
      <c r="E62" s="8"/>
      <c r="F62" s="4"/>
      <c r="G62" s="4"/>
      <c r="H62" s="14"/>
      <c r="I62" s="11"/>
      <c r="J62" s="12"/>
      <c r="K62" s="14"/>
      <c r="L62" s="15"/>
      <c r="M62" s="14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5.75" customHeight="1">
      <c r="A63" s="14"/>
      <c r="B63" s="4"/>
      <c r="C63" s="44"/>
      <c r="D63" s="7"/>
      <c r="E63" s="8"/>
      <c r="F63" s="4"/>
      <c r="G63" s="4"/>
      <c r="H63" s="14"/>
      <c r="I63" s="11"/>
      <c r="J63" s="12"/>
      <c r="K63" s="14"/>
      <c r="L63" s="15"/>
      <c r="M63" s="14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5.75" customHeight="1">
      <c r="A64" s="14"/>
      <c r="B64" s="4"/>
      <c r="C64" s="44"/>
      <c r="D64" s="7"/>
      <c r="E64" s="8"/>
      <c r="F64" s="4"/>
      <c r="G64" s="4"/>
      <c r="H64" s="14"/>
      <c r="I64" s="11"/>
      <c r="J64" s="12"/>
      <c r="K64" s="14"/>
      <c r="L64" s="15"/>
      <c r="M64" s="14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5.75" customHeight="1">
      <c r="A65" s="14"/>
      <c r="B65" s="4"/>
      <c r="C65" s="44"/>
      <c r="D65" s="7"/>
      <c r="E65" s="8"/>
      <c r="F65" s="4"/>
      <c r="G65" s="4"/>
      <c r="H65" s="14"/>
      <c r="I65" s="11"/>
      <c r="J65" s="12"/>
      <c r="K65" s="14"/>
      <c r="L65" s="15"/>
      <c r="M65" s="14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5.75" customHeight="1">
      <c r="A66" s="14"/>
      <c r="B66" s="4"/>
      <c r="C66" s="44"/>
      <c r="D66" s="7"/>
      <c r="E66" s="8"/>
      <c r="F66" s="4"/>
      <c r="G66" s="4"/>
      <c r="H66" s="14"/>
      <c r="I66" s="11"/>
      <c r="J66" s="12"/>
      <c r="K66" s="14"/>
      <c r="L66" s="15"/>
      <c r="M66" s="14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5.75" customHeight="1">
      <c r="A67" s="14"/>
      <c r="B67" s="4"/>
      <c r="C67" s="44"/>
      <c r="D67" s="7"/>
      <c r="E67" s="8"/>
      <c r="F67" s="4"/>
      <c r="G67" s="4"/>
      <c r="H67" s="14"/>
      <c r="I67" s="11"/>
      <c r="J67" s="12"/>
      <c r="K67" s="14"/>
      <c r="L67" s="15"/>
      <c r="M67" s="14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5.75" customHeight="1">
      <c r="A68" s="14"/>
      <c r="B68" s="4"/>
      <c r="C68" s="44"/>
      <c r="D68" s="7"/>
      <c r="E68" s="8"/>
      <c r="F68" s="4"/>
      <c r="G68" s="4"/>
      <c r="H68" s="14"/>
      <c r="I68" s="11"/>
      <c r="J68" s="12"/>
      <c r="K68" s="14"/>
      <c r="L68" s="15"/>
      <c r="M68" s="14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5.75" customHeight="1">
      <c r="A69" s="14"/>
      <c r="B69" s="4"/>
      <c r="C69" s="44"/>
      <c r="D69" s="7"/>
      <c r="E69" s="8"/>
      <c r="F69" s="4"/>
      <c r="G69" s="4"/>
      <c r="H69" s="14"/>
      <c r="I69" s="11"/>
      <c r="J69" s="12"/>
      <c r="K69" s="14"/>
      <c r="L69" s="15"/>
      <c r="M69" s="14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5.75" customHeight="1">
      <c r="A70" s="14"/>
      <c r="B70" s="4"/>
      <c r="C70" s="44"/>
      <c r="D70" s="7"/>
      <c r="E70" s="8"/>
      <c r="F70" s="4"/>
      <c r="G70" s="4"/>
      <c r="H70" s="14"/>
      <c r="I70" s="11"/>
      <c r="J70" s="12"/>
      <c r="K70" s="14"/>
      <c r="L70" s="15"/>
      <c r="M70" s="14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5.75" customHeight="1">
      <c r="A71" s="14"/>
      <c r="B71" s="4"/>
      <c r="C71" s="44"/>
      <c r="D71" s="7"/>
      <c r="E71" s="8"/>
      <c r="F71" s="4"/>
      <c r="G71" s="4"/>
      <c r="H71" s="14"/>
      <c r="I71" s="11"/>
      <c r="J71" s="12"/>
      <c r="K71" s="14"/>
      <c r="L71" s="15"/>
      <c r="M71" s="14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5.75" customHeight="1">
      <c r="A72" s="14"/>
      <c r="B72" s="4"/>
      <c r="C72" s="44"/>
      <c r="D72" s="7"/>
      <c r="E72" s="8"/>
      <c r="F72" s="4"/>
      <c r="G72" s="4"/>
      <c r="H72" s="14"/>
      <c r="I72" s="11"/>
      <c r="J72" s="12"/>
      <c r="K72" s="14"/>
      <c r="L72" s="15"/>
      <c r="M72" s="14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5.75" customHeight="1">
      <c r="A73" s="14"/>
      <c r="B73" s="4"/>
      <c r="C73" s="44"/>
      <c r="D73" s="7"/>
      <c r="E73" s="8"/>
      <c r="F73" s="4"/>
      <c r="G73" s="4"/>
      <c r="H73" s="14"/>
      <c r="I73" s="11"/>
      <c r="J73" s="12"/>
      <c r="K73" s="14"/>
      <c r="L73" s="15"/>
      <c r="M73" s="14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5.75" customHeight="1">
      <c r="A74" s="14"/>
      <c r="B74" s="4"/>
      <c r="C74" s="44"/>
      <c r="D74" s="7"/>
      <c r="E74" s="8"/>
      <c r="F74" s="4"/>
      <c r="G74" s="4"/>
      <c r="H74" s="14"/>
      <c r="I74" s="11"/>
      <c r="J74" s="12"/>
      <c r="K74" s="14"/>
      <c r="L74" s="15"/>
      <c r="M74" s="14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5.75" customHeight="1">
      <c r="A75" s="14"/>
      <c r="B75" s="4"/>
      <c r="C75" s="44"/>
      <c r="D75" s="7"/>
      <c r="E75" s="8"/>
      <c r="F75" s="4"/>
      <c r="G75" s="4"/>
      <c r="H75" s="14"/>
      <c r="I75" s="11"/>
      <c r="J75" s="12"/>
      <c r="K75" s="14"/>
      <c r="L75" s="15"/>
      <c r="M75" s="14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5.75" customHeight="1">
      <c r="A76" s="14"/>
      <c r="B76" s="4"/>
      <c r="C76" s="44"/>
      <c r="D76" s="7"/>
      <c r="E76" s="8"/>
      <c r="F76" s="4"/>
      <c r="G76" s="4"/>
      <c r="H76" s="14"/>
      <c r="I76" s="11"/>
      <c r="J76" s="12"/>
      <c r="K76" s="14"/>
      <c r="L76" s="15"/>
      <c r="M76" s="14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5.75" customHeight="1">
      <c r="A77" s="14"/>
      <c r="B77" s="4"/>
      <c r="C77" s="44"/>
      <c r="D77" s="7"/>
      <c r="E77" s="8"/>
      <c r="F77" s="4"/>
      <c r="G77" s="4"/>
      <c r="H77" s="14"/>
      <c r="I77" s="11"/>
      <c r="J77" s="12"/>
      <c r="K77" s="14"/>
      <c r="L77" s="15"/>
      <c r="M77" s="14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5.75" customHeight="1">
      <c r="A78" s="14"/>
      <c r="B78" s="4"/>
      <c r="C78" s="44"/>
      <c r="D78" s="7"/>
      <c r="E78" s="8"/>
      <c r="F78" s="4"/>
      <c r="G78" s="4"/>
      <c r="H78" s="14"/>
      <c r="I78" s="11"/>
      <c r="J78" s="12"/>
      <c r="K78" s="14"/>
      <c r="L78" s="15"/>
      <c r="M78" s="14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5.75" customHeight="1">
      <c r="A79" s="14"/>
      <c r="B79" s="4"/>
      <c r="C79" s="44"/>
      <c r="D79" s="7"/>
      <c r="E79" s="8"/>
      <c r="F79" s="4"/>
      <c r="G79" s="4"/>
      <c r="H79" s="14"/>
      <c r="I79" s="11"/>
      <c r="J79" s="12"/>
      <c r="K79" s="14"/>
      <c r="L79" s="15"/>
      <c r="M79" s="14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5.75" customHeight="1">
      <c r="A80" s="14"/>
      <c r="B80" s="4"/>
      <c r="C80" s="44"/>
      <c r="D80" s="7"/>
      <c r="E80" s="8"/>
      <c r="F80" s="4"/>
      <c r="G80" s="4"/>
      <c r="H80" s="14"/>
      <c r="I80" s="11"/>
      <c r="J80" s="12"/>
      <c r="K80" s="14"/>
      <c r="L80" s="15"/>
      <c r="M80" s="14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5.75" customHeight="1">
      <c r="A81" s="14"/>
      <c r="B81" s="4"/>
      <c r="C81" s="44"/>
      <c r="D81" s="7"/>
      <c r="E81" s="8"/>
      <c r="F81" s="4"/>
      <c r="G81" s="4"/>
      <c r="H81" s="14"/>
      <c r="I81" s="11"/>
      <c r="J81" s="12"/>
      <c r="K81" s="14"/>
      <c r="L81" s="15"/>
      <c r="M81" s="14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5.75" customHeight="1">
      <c r="A82" s="14"/>
      <c r="B82" s="4"/>
      <c r="C82" s="44"/>
      <c r="D82" s="7"/>
      <c r="E82" s="8"/>
      <c r="F82" s="4"/>
      <c r="G82" s="4"/>
      <c r="H82" s="14"/>
      <c r="I82" s="11"/>
      <c r="J82" s="12"/>
      <c r="K82" s="14"/>
      <c r="L82" s="15"/>
      <c r="M82" s="14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5.75" customHeight="1">
      <c r="A83" s="14"/>
      <c r="B83" s="4"/>
      <c r="C83" s="44"/>
      <c r="D83" s="7"/>
      <c r="E83" s="8"/>
      <c r="F83" s="4"/>
      <c r="G83" s="4"/>
      <c r="H83" s="14"/>
      <c r="I83" s="11"/>
      <c r="J83" s="12"/>
      <c r="K83" s="14"/>
      <c r="L83" s="15"/>
      <c r="M83" s="14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5.75" customHeight="1">
      <c r="A84" s="14"/>
      <c r="B84" s="4"/>
      <c r="C84" s="44"/>
      <c r="D84" s="7"/>
      <c r="E84" s="8"/>
      <c r="F84" s="4"/>
      <c r="G84" s="4"/>
      <c r="H84" s="14"/>
      <c r="I84" s="11"/>
      <c r="J84" s="12"/>
      <c r="K84" s="14"/>
      <c r="L84" s="15"/>
      <c r="M84" s="14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5.75" customHeight="1">
      <c r="A85" s="14"/>
      <c r="B85" s="4"/>
      <c r="C85" s="44"/>
      <c r="D85" s="7"/>
      <c r="E85" s="8"/>
      <c r="F85" s="4"/>
      <c r="G85" s="4"/>
      <c r="H85" s="14"/>
      <c r="I85" s="11"/>
      <c r="J85" s="12"/>
      <c r="K85" s="14"/>
      <c r="L85" s="15"/>
      <c r="M85" s="14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5.75" customHeight="1">
      <c r="A86" s="14"/>
      <c r="B86" s="4"/>
      <c r="C86" s="44"/>
      <c r="D86" s="7"/>
      <c r="E86" s="8"/>
      <c r="F86" s="4"/>
      <c r="G86" s="4"/>
      <c r="H86" s="14"/>
      <c r="I86" s="11"/>
      <c r="J86" s="12"/>
      <c r="K86" s="14"/>
      <c r="L86" s="15"/>
      <c r="M86" s="14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5.75" customHeight="1">
      <c r="A87" s="14"/>
      <c r="B87" s="4"/>
      <c r="C87" s="44"/>
      <c r="D87" s="7"/>
      <c r="E87" s="8"/>
      <c r="F87" s="4"/>
      <c r="G87" s="4"/>
      <c r="H87" s="14"/>
      <c r="I87" s="11"/>
      <c r="J87" s="12"/>
      <c r="K87" s="14"/>
      <c r="L87" s="15"/>
      <c r="M87" s="14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5.75" customHeight="1">
      <c r="A88" s="14"/>
      <c r="B88" s="4"/>
      <c r="C88" s="44"/>
      <c r="D88" s="7"/>
      <c r="E88" s="8"/>
      <c r="F88" s="4"/>
      <c r="G88" s="4"/>
      <c r="H88" s="14"/>
      <c r="I88" s="11"/>
      <c r="J88" s="12"/>
      <c r="K88" s="14"/>
      <c r="L88" s="15"/>
      <c r="M88" s="14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5.75" customHeight="1">
      <c r="A89" s="14"/>
      <c r="B89" s="4"/>
      <c r="C89" s="44"/>
      <c r="D89" s="7"/>
      <c r="E89" s="8"/>
      <c r="F89" s="4"/>
      <c r="G89" s="4"/>
      <c r="H89" s="14"/>
      <c r="I89" s="11"/>
      <c r="J89" s="12"/>
      <c r="K89" s="14"/>
      <c r="L89" s="15"/>
      <c r="M89" s="14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5.75" customHeight="1">
      <c r="A90" s="14"/>
      <c r="B90" s="4"/>
      <c r="C90" s="44"/>
      <c r="D90" s="7"/>
      <c r="E90" s="8"/>
      <c r="F90" s="4"/>
      <c r="G90" s="4"/>
      <c r="H90" s="14"/>
      <c r="I90" s="11"/>
      <c r="J90" s="12"/>
      <c r="K90" s="14"/>
      <c r="L90" s="15"/>
      <c r="M90" s="14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5.75" customHeight="1">
      <c r="A91" s="14"/>
      <c r="B91" s="4"/>
      <c r="C91" s="44"/>
      <c r="D91" s="7"/>
      <c r="E91" s="8"/>
      <c r="F91" s="4"/>
      <c r="G91" s="4"/>
      <c r="H91" s="14"/>
      <c r="I91" s="11"/>
      <c r="J91" s="12"/>
      <c r="K91" s="14"/>
      <c r="L91" s="15"/>
      <c r="M91" s="14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5.75" customHeight="1">
      <c r="A92" s="14"/>
      <c r="B92" s="4"/>
      <c r="C92" s="44"/>
      <c r="D92" s="7"/>
      <c r="E92" s="8"/>
      <c r="F92" s="4"/>
      <c r="G92" s="4"/>
      <c r="H92" s="14"/>
      <c r="I92" s="11"/>
      <c r="J92" s="12"/>
      <c r="K92" s="14"/>
      <c r="L92" s="15"/>
      <c r="M92" s="14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5.75" customHeight="1">
      <c r="A93" s="14"/>
      <c r="B93" s="4"/>
      <c r="C93" s="44"/>
      <c r="D93" s="7"/>
      <c r="E93" s="8"/>
      <c r="F93" s="4"/>
      <c r="G93" s="4"/>
      <c r="H93" s="14"/>
      <c r="I93" s="11"/>
      <c r="J93" s="12"/>
      <c r="K93" s="14"/>
      <c r="L93" s="15"/>
      <c r="M93" s="14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5.75" customHeight="1">
      <c r="A94" s="14"/>
      <c r="B94" s="4"/>
      <c r="C94" s="44"/>
      <c r="D94" s="7"/>
      <c r="E94" s="8"/>
      <c r="F94" s="4"/>
      <c r="G94" s="4"/>
      <c r="H94" s="14"/>
      <c r="I94" s="11"/>
      <c r="J94" s="12"/>
      <c r="K94" s="14"/>
      <c r="L94" s="15"/>
      <c r="M94" s="14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5.75" customHeight="1">
      <c r="A95" s="14"/>
      <c r="B95" s="4"/>
      <c r="C95" s="44"/>
      <c r="D95" s="7"/>
      <c r="E95" s="8"/>
      <c r="F95" s="4"/>
      <c r="G95" s="4"/>
      <c r="H95" s="14"/>
      <c r="I95" s="11"/>
      <c r="J95" s="12"/>
      <c r="K95" s="14"/>
      <c r="L95" s="15"/>
      <c r="M95" s="14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5.75" customHeight="1">
      <c r="A96" s="14"/>
      <c r="B96" s="4"/>
      <c r="C96" s="44"/>
      <c r="D96" s="7"/>
      <c r="E96" s="8"/>
      <c r="F96" s="4"/>
      <c r="G96" s="4"/>
      <c r="H96" s="14"/>
      <c r="I96" s="11"/>
      <c r="J96" s="12"/>
      <c r="K96" s="14"/>
      <c r="L96" s="15"/>
      <c r="M96" s="14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5.75" customHeight="1">
      <c r="A97" s="14"/>
      <c r="B97" s="4"/>
      <c r="C97" s="44"/>
      <c r="D97" s="7"/>
      <c r="E97" s="8"/>
      <c r="F97" s="4"/>
      <c r="G97" s="4"/>
      <c r="H97" s="14"/>
      <c r="I97" s="11"/>
      <c r="J97" s="12"/>
      <c r="K97" s="14"/>
      <c r="L97" s="15"/>
      <c r="M97" s="14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5.75" customHeight="1">
      <c r="A98" s="14"/>
      <c r="B98" s="4"/>
      <c r="C98" s="44"/>
      <c r="D98" s="7"/>
      <c r="E98" s="8"/>
      <c r="F98" s="4"/>
      <c r="G98" s="4"/>
      <c r="H98" s="14"/>
      <c r="I98" s="11"/>
      <c r="J98" s="12"/>
      <c r="K98" s="14"/>
      <c r="L98" s="15"/>
      <c r="M98" s="14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5.75" customHeight="1">
      <c r="A99" s="14"/>
      <c r="B99" s="4"/>
      <c r="C99" s="44"/>
      <c r="D99" s="7"/>
      <c r="E99" s="8"/>
      <c r="F99" s="4"/>
      <c r="G99" s="4"/>
      <c r="H99" s="14"/>
      <c r="I99" s="11"/>
      <c r="J99" s="12"/>
      <c r="K99" s="14"/>
      <c r="L99" s="15"/>
      <c r="M99" s="14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5.75" customHeight="1">
      <c r="A100" s="14"/>
      <c r="B100" s="4"/>
      <c r="C100" s="44"/>
      <c r="D100" s="7"/>
      <c r="E100" s="8"/>
      <c r="F100" s="4"/>
      <c r="G100" s="4"/>
      <c r="H100" s="14"/>
      <c r="I100" s="11"/>
      <c r="J100" s="12"/>
      <c r="K100" s="14"/>
      <c r="L100" s="15"/>
      <c r="M100" s="14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5.75" customHeight="1">
      <c r="A101" s="14"/>
      <c r="B101" s="4"/>
      <c r="C101" s="44"/>
      <c r="D101" s="7"/>
      <c r="E101" s="8"/>
      <c r="F101" s="4"/>
      <c r="G101" s="4"/>
      <c r="H101" s="14"/>
      <c r="I101" s="11"/>
      <c r="J101" s="12"/>
      <c r="K101" s="14"/>
      <c r="L101" s="15"/>
      <c r="M101" s="14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5.75" customHeight="1">
      <c r="A102" s="14"/>
      <c r="B102" s="4"/>
      <c r="C102" s="44"/>
      <c r="D102" s="7"/>
      <c r="E102" s="8"/>
      <c r="F102" s="4"/>
      <c r="G102" s="4"/>
      <c r="H102" s="14"/>
      <c r="I102" s="11"/>
      <c r="J102" s="12"/>
      <c r="K102" s="14"/>
      <c r="L102" s="15"/>
      <c r="M102" s="14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5.75" customHeight="1">
      <c r="A103" s="14"/>
      <c r="B103" s="4"/>
      <c r="C103" s="44"/>
      <c r="D103" s="7"/>
      <c r="E103" s="8"/>
      <c r="F103" s="4"/>
      <c r="G103" s="4"/>
      <c r="H103" s="14"/>
      <c r="I103" s="11"/>
      <c r="J103" s="12"/>
      <c r="K103" s="14"/>
      <c r="L103" s="15"/>
      <c r="M103" s="14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5.75" customHeight="1">
      <c r="A104" s="14"/>
      <c r="B104" s="4"/>
      <c r="C104" s="44"/>
      <c r="D104" s="7"/>
      <c r="E104" s="8"/>
      <c r="F104" s="4"/>
      <c r="G104" s="4"/>
      <c r="H104" s="14"/>
      <c r="I104" s="11"/>
      <c r="J104" s="12"/>
      <c r="K104" s="14"/>
      <c r="L104" s="15"/>
      <c r="M104" s="14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5.75" customHeight="1">
      <c r="A105" s="14"/>
      <c r="B105" s="4"/>
      <c r="C105" s="44"/>
      <c r="D105" s="7"/>
      <c r="E105" s="8"/>
      <c r="F105" s="4"/>
      <c r="G105" s="4"/>
      <c r="H105" s="14"/>
      <c r="I105" s="11"/>
      <c r="J105" s="12"/>
      <c r="K105" s="14"/>
      <c r="L105" s="15"/>
      <c r="M105" s="14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5.75" customHeight="1">
      <c r="A106" s="14"/>
      <c r="B106" s="4"/>
      <c r="C106" s="44"/>
      <c r="D106" s="7"/>
      <c r="E106" s="8"/>
      <c r="F106" s="4"/>
      <c r="G106" s="4"/>
      <c r="H106" s="14"/>
      <c r="I106" s="11"/>
      <c r="J106" s="12"/>
      <c r="K106" s="14"/>
      <c r="L106" s="15"/>
      <c r="M106" s="14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5.75" customHeight="1">
      <c r="A107" s="14"/>
      <c r="B107" s="4"/>
      <c r="C107" s="44"/>
      <c r="D107" s="7"/>
      <c r="E107" s="8"/>
      <c r="F107" s="4"/>
      <c r="G107" s="4"/>
      <c r="H107" s="14"/>
      <c r="I107" s="11"/>
      <c r="J107" s="12"/>
      <c r="K107" s="14"/>
      <c r="L107" s="15"/>
      <c r="M107" s="14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5.75" customHeight="1">
      <c r="A108" s="14"/>
      <c r="B108" s="4"/>
      <c r="C108" s="44"/>
      <c r="D108" s="7"/>
      <c r="E108" s="8"/>
      <c r="F108" s="4"/>
      <c r="G108" s="4"/>
      <c r="H108" s="14"/>
      <c r="I108" s="11"/>
      <c r="J108" s="12"/>
      <c r="K108" s="14"/>
      <c r="L108" s="15"/>
      <c r="M108" s="14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5.75" customHeight="1">
      <c r="A109" s="14"/>
      <c r="B109" s="4"/>
      <c r="C109" s="44"/>
      <c r="D109" s="7"/>
      <c r="E109" s="8"/>
      <c r="F109" s="4"/>
      <c r="G109" s="4"/>
      <c r="H109" s="14"/>
      <c r="I109" s="11"/>
      <c r="J109" s="12"/>
      <c r="K109" s="14"/>
      <c r="L109" s="15"/>
      <c r="M109" s="14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5.75" customHeight="1">
      <c r="A110" s="14"/>
      <c r="B110" s="4"/>
      <c r="C110" s="44"/>
      <c r="D110" s="7"/>
      <c r="E110" s="8"/>
      <c r="F110" s="4"/>
      <c r="G110" s="4"/>
      <c r="H110" s="14"/>
      <c r="I110" s="11"/>
      <c r="J110" s="12"/>
      <c r="K110" s="14"/>
      <c r="L110" s="15"/>
      <c r="M110" s="14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5.75" customHeight="1">
      <c r="A111" s="14"/>
      <c r="B111" s="4"/>
      <c r="C111" s="44"/>
      <c r="D111" s="7"/>
      <c r="E111" s="8"/>
      <c r="F111" s="4"/>
      <c r="G111" s="4"/>
      <c r="H111" s="14"/>
      <c r="I111" s="11"/>
      <c r="J111" s="12"/>
      <c r="K111" s="14"/>
      <c r="L111" s="15"/>
      <c r="M111" s="14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5.75" customHeight="1">
      <c r="A112" s="14"/>
      <c r="B112" s="4"/>
      <c r="C112" s="44"/>
      <c r="D112" s="7"/>
      <c r="E112" s="8"/>
      <c r="F112" s="4"/>
      <c r="G112" s="4"/>
      <c r="H112" s="14"/>
      <c r="I112" s="11"/>
      <c r="J112" s="12"/>
      <c r="K112" s="14"/>
      <c r="L112" s="15"/>
      <c r="M112" s="14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5.75" customHeight="1">
      <c r="A113" s="14"/>
      <c r="B113" s="4"/>
      <c r="C113" s="44"/>
      <c r="D113" s="7"/>
      <c r="E113" s="8"/>
      <c r="F113" s="4"/>
      <c r="G113" s="4"/>
      <c r="H113" s="14"/>
      <c r="I113" s="11"/>
      <c r="J113" s="12"/>
      <c r="K113" s="14"/>
      <c r="L113" s="15"/>
      <c r="M113" s="14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5.75" customHeight="1">
      <c r="A114" s="14"/>
      <c r="B114" s="4"/>
      <c r="C114" s="44"/>
      <c r="D114" s="7"/>
      <c r="E114" s="8"/>
      <c r="F114" s="4"/>
      <c r="G114" s="4"/>
      <c r="H114" s="14"/>
      <c r="I114" s="11"/>
      <c r="J114" s="12"/>
      <c r="K114" s="14"/>
      <c r="L114" s="15"/>
      <c r="M114" s="14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5.75" customHeight="1">
      <c r="A115" s="14"/>
      <c r="B115" s="4"/>
      <c r="C115" s="44"/>
      <c r="D115" s="7"/>
      <c r="E115" s="8"/>
      <c r="F115" s="4"/>
      <c r="G115" s="4"/>
      <c r="H115" s="14"/>
      <c r="I115" s="11"/>
      <c r="J115" s="12"/>
      <c r="K115" s="14"/>
      <c r="L115" s="15"/>
      <c r="M115" s="14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5.75" customHeight="1">
      <c r="A116" s="14"/>
      <c r="B116" s="4"/>
      <c r="C116" s="44"/>
      <c r="D116" s="7"/>
      <c r="E116" s="8"/>
      <c r="F116" s="4"/>
      <c r="G116" s="4"/>
      <c r="H116" s="14"/>
      <c r="I116" s="11"/>
      <c r="J116" s="12"/>
      <c r="K116" s="14"/>
      <c r="L116" s="15"/>
      <c r="M116" s="14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5.75" customHeight="1">
      <c r="A117" s="14"/>
      <c r="B117" s="4"/>
      <c r="C117" s="44"/>
      <c r="D117" s="7"/>
      <c r="E117" s="8"/>
      <c r="F117" s="4"/>
      <c r="G117" s="4"/>
      <c r="H117" s="14"/>
      <c r="I117" s="11"/>
      <c r="J117" s="12"/>
      <c r="K117" s="14"/>
      <c r="L117" s="15"/>
      <c r="M117" s="14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5.75" customHeight="1">
      <c r="A118" s="14"/>
      <c r="B118" s="4"/>
      <c r="C118" s="44"/>
      <c r="D118" s="7"/>
      <c r="E118" s="8"/>
      <c r="F118" s="4"/>
      <c r="G118" s="4"/>
      <c r="H118" s="14"/>
      <c r="I118" s="11"/>
      <c r="J118" s="12"/>
      <c r="K118" s="14"/>
      <c r="L118" s="15"/>
      <c r="M118" s="14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5.75" customHeight="1">
      <c r="A119" s="14"/>
      <c r="B119" s="4"/>
      <c r="C119" s="44"/>
      <c r="D119" s="7"/>
      <c r="E119" s="8"/>
      <c r="F119" s="4"/>
      <c r="G119" s="4"/>
      <c r="H119" s="14"/>
      <c r="I119" s="11"/>
      <c r="J119" s="12"/>
      <c r="K119" s="14"/>
      <c r="L119" s="15"/>
      <c r="M119" s="14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5.75" customHeight="1">
      <c r="A120" s="14"/>
      <c r="B120" s="4"/>
      <c r="C120" s="44"/>
      <c r="D120" s="7"/>
      <c r="E120" s="8"/>
      <c r="F120" s="4"/>
      <c r="G120" s="4"/>
      <c r="H120" s="14"/>
      <c r="I120" s="11"/>
      <c r="J120" s="12"/>
      <c r="K120" s="14"/>
      <c r="L120" s="15"/>
      <c r="M120" s="14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5.75" customHeight="1">
      <c r="A121" s="14"/>
      <c r="B121" s="4"/>
      <c r="C121" s="44"/>
      <c r="D121" s="7"/>
      <c r="E121" s="8"/>
      <c r="F121" s="4"/>
      <c r="G121" s="4"/>
      <c r="H121" s="14"/>
      <c r="I121" s="11"/>
      <c r="J121" s="12"/>
      <c r="K121" s="14"/>
      <c r="L121" s="15"/>
      <c r="M121" s="14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5.75" customHeight="1">
      <c r="A122" s="14"/>
      <c r="B122" s="4"/>
      <c r="C122" s="44"/>
      <c r="D122" s="7"/>
      <c r="E122" s="8"/>
      <c r="F122" s="4"/>
      <c r="G122" s="4"/>
      <c r="H122" s="14"/>
      <c r="I122" s="11"/>
      <c r="J122" s="12"/>
      <c r="K122" s="14"/>
      <c r="L122" s="15"/>
      <c r="M122" s="14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5.75" customHeight="1">
      <c r="A123" s="14"/>
      <c r="B123" s="4"/>
      <c r="C123" s="44"/>
      <c r="D123" s="7"/>
      <c r="E123" s="8"/>
      <c r="F123" s="4"/>
      <c r="G123" s="4"/>
      <c r="H123" s="14"/>
      <c r="I123" s="11"/>
      <c r="J123" s="12"/>
      <c r="K123" s="14"/>
      <c r="L123" s="15"/>
      <c r="M123" s="14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5.75" customHeight="1">
      <c r="A124" s="14"/>
      <c r="B124" s="4"/>
      <c r="C124" s="44"/>
      <c r="D124" s="7"/>
      <c r="E124" s="8"/>
      <c r="F124" s="4"/>
      <c r="G124" s="4"/>
      <c r="H124" s="14"/>
      <c r="I124" s="11"/>
      <c r="J124" s="12"/>
      <c r="K124" s="14"/>
      <c r="L124" s="15"/>
      <c r="M124" s="14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5.75" customHeight="1">
      <c r="A125" s="14"/>
      <c r="B125" s="4"/>
      <c r="C125" s="44"/>
      <c r="D125" s="7"/>
      <c r="E125" s="8"/>
      <c r="F125" s="4"/>
      <c r="G125" s="4"/>
      <c r="H125" s="14"/>
      <c r="I125" s="11"/>
      <c r="J125" s="12"/>
      <c r="K125" s="14"/>
      <c r="L125" s="15"/>
      <c r="M125" s="14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5.75" customHeight="1">
      <c r="A126" s="14"/>
      <c r="B126" s="4"/>
      <c r="C126" s="44"/>
      <c r="D126" s="7"/>
      <c r="E126" s="8"/>
      <c r="F126" s="4"/>
      <c r="G126" s="4"/>
      <c r="H126" s="14"/>
      <c r="I126" s="11"/>
      <c r="J126" s="12"/>
      <c r="K126" s="14"/>
      <c r="L126" s="15"/>
      <c r="M126" s="14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5.75" customHeight="1">
      <c r="A127" s="14"/>
      <c r="B127" s="4"/>
      <c r="C127" s="44"/>
      <c r="D127" s="7"/>
      <c r="E127" s="8"/>
      <c r="F127" s="4"/>
      <c r="G127" s="4"/>
      <c r="H127" s="14"/>
      <c r="I127" s="11"/>
      <c r="J127" s="12"/>
      <c r="K127" s="14"/>
      <c r="L127" s="15"/>
      <c r="M127" s="14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5.75" customHeight="1">
      <c r="A128" s="14"/>
      <c r="B128" s="4"/>
      <c r="C128" s="44"/>
      <c r="D128" s="7"/>
      <c r="E128" s="8"/>
      <c r="F128" s="4"/>
      <c r="G128" s="4"/>
      <c r="H128" s="14"/>
      <c r="I128" s="11"/>
      <c r="J128" s="12"/>
      <c r="K128" s="14"/>
      <c r="L128" s="15"/>
      <c r="M128" s="14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5.75" customHeight="1">
      <c r="A129" s="14"/>
      <c r="B129" s="4"/>
      <c r="C129" s="44"/>
      <c r="D129" s="7"/>
      <c r="E129" s="8"/>
      <c r="F129" s="4"/>
      <c r="G129" s="4"/>
      <c r="H129" s="14"/>
      <c r="I129" s="11"/>
      <c r="J129" s="12"/>
      <c r="K129" s="14"/>
      <c r="L129" s="15"/>
      <c r="M129" s="14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5.75" customHeight="1">
      <c r="A130" s="14"/>
      <c r="B130" s="4"/>
      <c r="C130" s="44"/>
      <c r="D130" s="7"/>
      <c r="E130" s="8"/>
      <c r="F130" s="4"/>
      <c r="G130" s="4"/>
      <c r="H130" s="14"/>
      <c r="I130" s="11"/>
      <c r="J130" s="12"/>
      <c r="K130" s="14"/>
      <c r="L130" s="15"/>
      <c r="M130" s="14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5.75" customHeight="1">
      <c r="A131" s="14"/>
      <c r="B131" s="4"/>
      <c r="C131" s="44"/>
      <c r="D131" s="7"/>
      <c r="E131" s="8"/>
      <c r="F131" s="4"/>
      <c r="G131" s="4"/>
      <c r="H131" s="14"/>
      <c r="I131" s="11"/>
      <c r="J131" s="12"/>
      <c r="K131" s="14"/>
      <c r="L131" s="15"/>
      <c r="M131" s="14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5.75" customHeight="1">
      <c r="A132" s="14"/>
      <c r="B132" s="4"/>
      <c r="C132" s="44"/>
      <c r="D132" s="7"/>
      <c r="E132" s="8"/>
      <c r="F132" s="4"/>
      <c r="G132" s="4"/>
      <c r="H132" s="14"/>
      <c r="I132" s="11"/>
      <c r="J132" s="12"/>
      <c r="K132" s="14"/>
      <c r="L132" s="15"/>
      <c r="M132" s="14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5.75" customHeight="1">
      <c r="A133" s="14"/>
      <c r="B133" s="4"/>
      <c r="C133" s="44"/>
      <c r="D133" s="7"/>
      <c r="E133" s="8"/>
      <c r="F133" s="4"/>
      <c r="G133" s="4"/>
      <c r="H133" s="14"/>
      <c r="I133" s="11"/>
      <c r="J133" s="12"/>
      <c r="K133" s="14"/>
      <c r="L133" s="15"/>
      <c r="M133" s="14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5.75" customHeight="1">
      <c r="A134" s="14"/>
      <c r="B134" s="4"/>
      <c r="C134" s="44"/>
      <c r="D134" s="7"/>
      <c r="E134" s="8"/>
      <c r="F134" s="4"/>
      <c r="G134" s="4"/>
      <c r="H134" s="14"/>
      <c r="I134" s="11"/>
      <c r="J134" s="12"/>
      <c r="K134" s="14"/>
      <c r="L134" s="15"/>
      <c r="M134" s="14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5.75" customHeight="1">
      <c r="A135" s="14"/>
      <c r="B135" s="4"/>
      <c r="C135" s="44"/>
      <c r="D135" s="7"/>
      <c r="E135" s="8"/>
      <c r="F135" s="4"/>
      <c r="G135" s="4"/>
      <c r="H135" s="14"/>
      <c r="I135" s="11"/>
      <c r="J135" s="12"/>
      <c r="K135" s="14"/>
      <c r="L135" s="15"/>
      <c r="M135" s="14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5.75" customHeight="1">
      <c r="A136" s="14"/>
      <c r="B136" s="4"/>
      <c r="C136" s="44"/>
      <c r="D136" s="7"/>
      <c r="E136" s="8"/>
      <c r="F136" s="4"/>
      <c r="G136" s="4"/>
      <c r="H136" s="14"/>
      <c r="I136" s="11"/>
      <c r="J136" s="12"/>
      <c r="K136" s="14"/>
      <c r="L136" s="15"/>
      <c r="M136" s="14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5.75" customHeight="1">
      <c r="A137" s="14"/>
      <c r="B137" s="4"/>
      <c r="C137" s="44"/>
      <c r="D137" s="7"/>
      <c r="E137" s="8"/>
      <c r="F137" s="4"/>
      <c r="G137" s="4"/>
      <c r="H137" s="14"/>
      <c r="I137" s="11"/>
      <c r="J137" s="12"/>
      <c r="K137" s="14"/>
      <c r="L137" s="15"/>
      <c r="M137" s="14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5.75" customHeight="1">
      <c r="A138" s="14"/>
      <c r="B138" s="4"/>
      <c r="C138" s="44"/>
      <c r="D138" s="7"/>
      <c r="E138" s="8"/>
      <c r="F138" s="4"/>
      <c r="G138" s="4"/>
      <c r="H138" s="14"/>
      <c r="I138" s="11"/>
      <c r="J138" s="12"/>
      <c r="K138" s="14"/>
      <c r="L138" s="15"/>
      <c r="M138" s="14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5.75" customHeight="1">
      <c r="A139" s="14"/>
      <c r="B139" s="4"/>
      <c r="C139" s="44"/>
      <c r="D139" s="7"/>
      <c r="E139" s="8"/>
      <c r="F139" s="4"/>
      <c r="G139" s="4"/>
      <c r="H139" s="14"/>
      <c r="I139" s="11"/>
      <c r="J139" s="12"/>
      <c r="K139" s="14"/>
      <c r="L139" s="15"/>
      <c r="M139" s="14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5.75" customHeight="1">
      <c r="A140" s="14"/>
      <c r="B140" s="4"/>
      <c r="C140" s="44"/>
      <c r="D140" s="7"/>
      <c r="E140" s="8"/>
      <c r="F140" s="4"/>
      <c r="G140" s="4"/>
      <c r="H140" s="14"/>
      <c r="I140" s="11"/>
      <c r="J140" s="12"/>
      <c r="K140" s="14"/>
      <c r="L140" s="15"/>
      <c r="M140" s="14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5.75" customHeight="1">
      <c r="A141" s="14"/>
      <c r="B141" s="4"/>
      <c r="C141" s="44"/>
      <c r="D141" s="7"/>
      <c r="E141" s="8"/>
      <c r="F141" s="4"/>
      <c r="G141" s="4"/>
      <c r="H141" s="14"/>
      <c r="I141" s="11"/>
      <c r="J141" s="12"/>
      <c r="K141" s="14"/>
      <c r="L141" s="15"/>
      <c r="M141" s="14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5.75" customHeight="1">
      <c r="A142" s="14"/>
      <c r="B142" s="4"/>
      <c r="C142" s="44"/>
      <c r="D142" s="7"/>
      <c r="E142" s="8"/>
      <c r="F142" s="4"/>
      <c r="G142" s="4"/>
      <c r="H142" s="14"/>
      <c r="I142" s="11"/>
      <c r="J142" s="12"/>
      <c r="K142" s="14"/>
      <c r="L142" s="15"/>
      <c r="M142" s="14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5.75" customHeight="1">
      <c r="A143" s="14"/>
      <c r="B143" s="4"/>
      <c r="C143" s="44"/>
      <c r="D143" s="7"/>
      <c r="E143" s="8"/>
      <c r="F143" s="4"/>
      <c r="G143" s="4"/>
      <c r="H143" s="14"/>
      <c r="I143" s="11"/>
      <c r="J143" s="12"/>
      <c r="K143" s="14"/>
      <c r="L143" s="15"/>
      <c r="M143" s="14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5.75" customHeight="1">
      <c r="A144" s="14"/>
      <c r="B144" s="4"/>
      <c r="C144" s="44"/>
      <c r="D144" s="7"/>
      <c r="E144" s="8"/>
      <c r="F144" s="4"/>
      <c r="G144" s="4"/>
      <c r="H144" s="14"/>
      <c r="I144" s="11"/>
      <c r="J144" s="12"/>
      <c r="K144" s="14"/>
      <c r="L144" s="15"/>
      <c r="M144" s="14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5.75" customHeight="1">
      <c r="A145" s="14"/>
      <c r="B145" s="4"/>
      <c r="C145" s="44"/>
      <c r="D145" s="7"/>
      <c r="E145" s="8"/>
      <c r="F145" s="4"/>
      <c r="G145" s="4"/>
      <c r="H145" s="14"/>
      <c r="I145" s="11"/>
      <c r="J145" s="12"/>
      <c r="K145" s="14"/>
      <c r="L145" s="15"/>
      <c r="M145" s="14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5.75" customHeight="1">
      <c r="A146" s="14"/>
      <c r="B146" s="4"/>
      <c r="C146" s="44"/>
      <c r="D146" s="7"/>
      <c r="E146" s="8"/>
      <c r="F146" s="4"/>
      <c r="G146" s="4"/>
      <c r="H146" s="14"/>
      <c r="I146" s="11"/>
      <c r="J146" s="12"/>
      <c r="K146" s="14"/>
      <c r="L146" s="15"/>
      <c r="M146" s="14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5.75" customHeight="1">
      <c r="A147" s="14"/>
      <c r="B147" s="4"/>
      <c r="C147" s="44"/>
      <c r="D147" s="7"/>
      <c r="E147" s="8"/>
      <c r="F147" s="4"/>
      <c r="G147" s="4"/>
      <c r="H147" s="14"/>
      <c r="I147" s="11"/>
      <c r="J147" s="12"/>
      <c r="K147" s="14"/>
      <c r="L147" s="15"/>
      <c r="M147" s="14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5.75" customHeight="1">
      <c r="A148" s="14"/>
      <c r="B148" s="4"/>
      <c r="C148" s="44"/>
      <c r="D148" s="7"/>
      <c r="E148" s="8"/>
      <c r="F148" s="4"/>
      <c r="G148" s="4"/>
      <c r="H148" s="14"/>
      <c r="I148" s="11"/>
      <c r="J148" s="12"/>
      <c r="K148" s="14"/>
      <c r="L148" s="15"/>
      <c r="M148" s="14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5.75" customHeight="1">
      <c r="A149" s="14"/>
      <c r="B149" s="4"/>
      <c r="C149" s="44"/>
      <c r="D149" s="7"/>
      <c r="E149" s="8"/>
      <c r="F149" s="4"/>
      <c r="G149" s="4"/>
      <c r="H149" s="14"/>
      <c r="I149" s="11"/>
      <c r="J149" s="12"/>
      <c r="K149" s="14"/>
      <c r="L149" s="15"/>
      <c r="M149" s="14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5.75" customHeight="1">
      <c r="A150" s="14"/>
      <c r="B150" s="4"/>
      <c r="C150" s="44"/>
      <c r="D150" s="7"/>
      <c r="E150" s="8"/>
      <c r="F150" s="4"/>
      <c r="G150" s="4"/>
      <c r="H150" s="14"/>
      <c r="I150" s="11"/>
      <c r="J150" s="12"/>
      <c r="K150" s="14"/>
      <c r="L150" s="15"/>
      <c r="M150" s="14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5.75" customHeight="1">
      <c r="A151" s="14"/>
      <c r="B151" s="4"/>
      <c r="C151" s="44"/>
      <c r="D151" s="7"/>
      <c r="E151" s="8"/>
      <c r="F151" s="4"/>
      <c r="G151" s="4"/>
      <c r="H151" s="14"/>
      <c r="I151" s="11"/>
      <c r="J151" s="12"/>
      <c r="K151" s="14"/>
      <c r="L151" s="15"/>
      <c r="M151" s="14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5.75" customHeight="1">
      <c r="A152" s="14"/>
      <c r="B152" s="4"/>
      <c r="C152" s="44"/>
      <c r="D152" s="7"/>
      <c r="E152" s="8"/>
      <c r="F152" s="4"/>
      <c r="G152" s="4"/>
      <c r="H152" s="14"/>
      <c r="I152" s="11"/>
      <c r="J152" s="12"/>
      <c r="K152" s="14"/>
      <c r="L152" s="15"/>
      <c r="M152" s="14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5.75" customHeight="1">
      <c r="A153" s="14"/>
      <c r="B153" s="4"/>
      <c r="C153" s="44"/>
      <c r="D153" s="7"/>
      <c r="E153" s="8"/>
      <c r="F153" s="4"/>
      <c r="G153" s="4"/>
      <c r="H153" s="14"/>
      <c r="I153" s="11"/>
      <c r="J153" s="12"/>
      <c r="K153" s="14"/>
      <c r="L153" s="15"/>
      <c r="M153" s="14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5.75" customHeight="1">
      <c r="A154" s="14"/>
      <c r="B154" s="4"/>
      <c r="C154" s="44"/>
      <c r="D154" s="7"/>
      <c r="E154" s="8"/>
      <c r="F154" s="4"/>
      <c r="G154" s="4"/>
      <c r="H154" s="14"/>
      <c r="I154" s="11"/>
      <c r="J154" s="12"/>
      <c r="K154" s="14"/>
      <c r="L154" s="15"/>
      <c r="M154" s="14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5.75" customHeight="1">
      <c r="A155" s="14"/>
      <c r="B155" s="4"/>
      <c r="C155" s="44"/>
      <c r="D155" s="7"/>
      <c r="E155" s="8"/>
      <c r="F155" s="4"/>
      <c r="G155" s="4"/>
      <c r="H155" s="14"/>
      <c r="I155" s="11"/>
      <c r="J155" s="12"/>
      <c r="K155" s="14"/>
      <c r="L155" s="15"/>
      <c r="M155" s="14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5.75" customHeight="1">
      <c r="A156" s="14"/>
      <c r="B156" s="4"/>
      <c r="C156" s="44"/>
      <c r="D156" s="7"/>
      <c r="E156" s="8"/>
      <c r="F156" s="4"/>
      <c r="G156" s="4"/>
      <c r="H156" s="14"/>
      <c r="I156" s="11"/>
      <c r="J156" s="12"/>
      <c r="K156" s="14"/>
      <c r="L156" s="15"/>
      <c r="M156" s="14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5.75" customHeight="1">
      <c r="A157" s="14"/>
      <c r="B157" s="4"/>
      <c r="C157" s="44"/>
      <c r="D157" s="7"/>
      <c r="E157" s="8"/>
      <c r="F157" s="4"/>
      <c r="G157" s="4"/>
      <c r="H157" s="14"/>
      <c r="I157" s="11"/>
      <c r="J157" s="12"/>
      <c r="K157" s="14"/>
      <c r="L157" s="15"/>
      <c r="M157" s="14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5.75" customHeight="1">
      <c r="A158" s="14"/>
      <c r="B158" s="4"/>
      <c r="C158" s="44"/>
      <c r="D158" s="7"/>
      <c r="E158" s="8"/>
      <c r="F158" s="4"/>
      <c r="G158" s="4"/>
      <c r="H158" s="14"/>
      <c r="I158" s="11"/>
      <c r="J158" s="12"/>
      <c r="K158" s="14"/>
      <c r="L158" s="15"/>
      <c r="M158" s="14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5.75" customHeight="1">
      <c r="A159" s="14"/>
      <c r="B159" s="4"/>
      <c r="C159" s="44"/>
      <c r="D159" s="7"/>
      <c r="E159" s="8"/>
      <c r="F159" s="4"/>
      <c r="G159" s="4"/>
      <c r="H159" s="14"/>
      <c r="I159" s="11"/>
      <c r="J159" s="12"/>
      <c r="K159" s="14"/>
      <c r="L159" s="15"/>
      <c r="M159" s="14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5.75" customHeight="1">
      <c r="A160" s="14"/>
      <c r="B160" s="4"/>
      <c r="C160" s="44"/>
      <c r="D160" s="7"/>
      <c r="E160" s="8"/>
      <c r="F160" s="4"/>
      <c r="G160" s="4"/>
      <c r="H160" s="14"/>
      <c r="I160" s="11"/>
      <c r="J160" s="12"/>
      <c r="K160" s="14"/>
      <c r="L160" s="15"/>
      <c r="M160" s="14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5.75" customHeight="1">
      <c r="A161" s="14"/>
      <c r="B161" s="4"/>
      <c r="C161" s="44"/>
      <c r="D161" s="7"/>
      <c r="E161" s="8"/>
      <c r="F161" s="4"/>
      <c r="G161" s="4"/>
      <c r="H161" s="14"/>
      <c r="I161" s="11"/>
      <c r="J161" s="12"/>
      <c r="K161" s="14"/>
      <c r="L161" s="15"/>
      <c r="M161" s="14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5.75" customHeight="1">
      <c r="A162" s="14"/>
      <c r="B162" s="4"/>
      <c r="C162" s="44"/>
      <c r="D162" s="7"/>
      <c r="E162" s="8"/>
      <c r="F162" s="4"/>
      <c r="G162" s="4"/>
      <c r="H162" s="14"/>
      <c r="I162" s="11"/>
      <c r="J162" s="12"/>
      <c r="K162" s="14"/>
      <c r="L162" s="15"/>
      <c r="M162" s="14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5.75" customHeight="1">
      <c r="A163" s="14"/>
      <c r="B163" s="4"/>
      <c r="C163" s="44"/>
      <c r="D163" s="7"/>
      <c r="E163" s="8"/>
      <c r="F163" s="4"/>
      <c r="G163" s="4"/>
      <c r="H163" s="14"/>
      <c r="I163" s="11"/>
      <c r="J163" s="12"/>
      <c r="K163" s="14"/>
      <c r="L163" s="15"/>
      <c r="M163" s="14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5.75" customHeight="1">
      <c r="A164" s="14"/>
      <c r="B164" s="4"/>
      <c r="C164" s="44"/>
      <c r="D164" s="7"/>
      <c r="E164" s="8"/>
      <c r="F164" s="4"/>
      <c r="G164" s="4"/>
      <c r="H164" s="14"/>
      <c r="I164" s="11"/>
      <c r="J164" s="12"/>
      <c r="K164" s="14"/>
      <c r="L164" s="15"/>
      <c r="M164" s="14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5.75" customHeight="1">
      <c r="A165" s="14"/>
      <c r="B165" s="4"/>
      <c r="C165" s="44"/>
      <c r="D165" s="7"/>
      <c r="E165" s="8"/>
      <c r="F165" s="4"/>
      <c r="G165" s="4"/>
      <c r="H165" s="14"/>
      <c r="I165" s="11"/>
      <c r="J165" s="12"/>
      <c r="K165" s="14"/>
      <c r="L165" s="15"/>
      <c r="M165" s="14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5.75" customHeight="1">
      <c r="A166" s="14"/>
      <c r="B166" s="4"/>
      <c r="C166" s="44"/>
      <c r="D166" s="7"/>
      <c r="E166" s="8"/>
      <c r="F166" s="4"/>
      <c r="G166" s="4"/>
      <c r="H166" s="14"/>
      <c r="I166" s="11"/>
      <c r="J166" s="12"/>
      <c r="K166" s="14"/>
      <c r="L166" s="15"/>
      <c r="M166" s="14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5.75" customHeight="1">
      <c r="A167" s="14"/>
      <c r="B167" s="4"/>
      <c r="C167" s="44"/>
      <c r="D167" s="7"/>
      <c r="E167" s="8"/>
      <c r="F167" s="4"/>
      <c r="G167" s="4"/>
      <c r="H167" s="14"/>
      <c r="I167" s="11"/>
      <c r="J167" s="12"/>
      <c r="K167" s="14"/>
      <c r="L167" s="15"/>
      <c r="M167" s="14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5.75" customHeight="1">
      <c r="A168" s="14"/>
      <c r="B168" s="4"/>
      <c r="C168" s="44"/>
      <c r="D168" s="7"/>
      <c r="E168" s="8"/>
      <c r="F168" s="4"/>
      <c r="G168" s="4"/>
      <c r="H168" s="14"/>
      <c r="I168" s="11"/>
      <c r="J168" s="12"/>
      <c r="K168" s="14"/>
      <c r="L168" s="15"/>
      <c r="M168" s="14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5.75" customHeight="1">
      <c r="A169" s="14"/>
      <c r="B169" s="4"/>
      <c r="C169" s="44"/>
      <c r="D169" s="7"/>
      <c r="E169" s="8"/>
      <c r="F169" s="4"/>
      <c r="G169" s="4"/>
      <c r="H169" s="14"/>
      <c r="I169" s="11"/>
      <c r="J169" s="12"/>
      <c r="K169" s="14"/>
      <c r="L169" s="15"/>
      <c r="M169" s="14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5.75" customHeight="1">
      <c r="A170" s="14"/>
      <c r="B170" s="4"/>
      <c r="C170" s="44"/>
      <c r="D170" s="7"/>
      <c r="E170" s="8"/>
      <c r="F170" s="4"/>
      <c r="G170" s="4"/>
      <c r="H170" s="14"/>
      <c r="I170" s="11"/>
      <c r="J170" s="12"/>
      <c r="K170" s="14"/>
      <c r="L170" s="15"/>
      <c r="M170" s="14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5.75" customHeight="1">
      <c r="A171" s="14"/>
      <c r="B171" s="4"/>
      <c r="C171" s="44"/>
      <c r="D171" s="7"/>
      <c r="E171" s="8"/>
      <c r="F171" s="4"/>
      <c r="G171" s="4"/>
      <c r="H171" s="14"/>
      <c r="I171" s="11"/>
      <c r="J171" s="12"/>
      <c r="K171" s="14"/>
      <c r="L171" s="15"/>
      <c r="M171" s="14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5.75" customHeight="1">
      <c r="A172" s="14"/>
      <c r="B172" s="4"/>
      <c r="C172" s="44"/>
      <c r="D172" s="7"/>
      <c r="E172" s="8"/>
      <c r="F172" s="4"/>
      <c r="G172" s="4"/>
      <c r="H172" s="14"/>
      <c r="I172" s="11"/>
      <c r="J172" s="12"/>
      <c r="K172" s="14"/>
      <c r="L172" s="15"/>
      <c r="M172" s="14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5.75" customHeight="1">
      <c r="A173" s="14"/>
      <c r="B173" s="4"/>
      <c r="C173" s="44"/>
      <c r="D173" s="7"/>
      <c r="E173" s="8"/>
      <c r="F173" s="4"/>
      <c r="G173" s="4"/>
      <c r="H173" s="14"/>
      <c r="I173" s="11"/>
      <c r="J173" s="12"/>
      <c r="K173" s="14"/>
      <c r="L173" s="15"/>
      <c r="M173" s="14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5.75" customHeight="1">
      <c r="A174" s="14"/>
      <c r="B174" s="4"/>
      <c r="C174" s="44"/>
      <c r="D174" s="7"/>
      <c r="E174" s="8"/>
      <c r="F174" s="4"/>
      <c r="G174" s="4"/>
      <c r="H174" s="14"/>
      <c r="I174" s="11"/>
      <c r="J174" s="12"/>
      <c r="K174" s="14"/>
      <c r="L174" s="15"/>
      <c r="M174" s="14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5.75" customHeight="1">
      <c r="A175" s="14"/>
      <c r="B175" s="4"/>
      <c r="C175" s="44"/>
      <c r="D175" s="7"/>
      <c r="E175" s="8"/>
      <c r="F175" s="4"/>
      <c r="G175" s="4"/>
      <c r="H175" s="14"/>
      <c r="I175" s="11"/>
      <c r="J175" s="12"/>
      <c r="K175" s="14"/>
      <c r="L175" s="15"/>
      <c r="M175" s="14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5.75" customHeight="1">
      <c r="A176" s="14"/>
      <c r="B176" s="4"/>
      <c r="C176" s="44"/>
      <c r="D176" s="7"/>
      <c r="E176" s="8"/>
      <c r="F176" s="4"/>
      <c r="G176" s="4"/>
      <c r="H176" s="14"/>
      <c r="I176" s="11"/>
      <c r="J176" s="12"/>
      <c r="K176" s="14"/>
      <c r="L176" s="15"/>
      <c r="M176" s="14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5.75" customHeight="1">
      <c r="A177" s="14"/>
      <c r="B177" s="4"/>
      <c r="C177" s="44"/>
      <c r="D177" s="7"/>
      <c r="E177" s="8"/>
      <c r="F177" s="4"/>
      <c r="G177" s="4"/>
      <c r="H177" s="14"/>
      <c r="I177" s="11"/>
      <c r="J177" s="12"/>
      <c r="K177" s="14"/>
      <c r="L177" s="15"/>
      <c r="M177" s="14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5.75" customHeight="1">
      <c r="A178" s="14"/>
      <c r="B178" s="4"/>
      <c r="C178" s="44"/>
      <c r="D178" s="7"/>
      <c r="E178" s="8"/>
      <c r="F178" s="4"/>
      <c r="G178" s="4"/>
      <c r="H178" s="14"/>
      <c r="I178" s="11"/>
      <c r="J178" s="12"/>
      <c r="K178" s="14"/>
      <c r="L178" s="15"/>
      <c r="M178" s="14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5.75" customHeight="1">
      <c r="A179" s="14"/>
      <c r="B179" s="4"/>
      <c r="C179" s="44"/>
      <c r="D179" s="7"/>
      <c r="E179" s="8"/>
      <c r="F179" s="4"/>
      <c r="G179" s="4"/>
      <c r="H179" s="14"/>
      <c r="I179" s="11"/>
      <c r="J179" s="12"/>
      <c r="K179" s="14"/>
      <c r="L179" s="15"/>
      <c r="M179" s="14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5.75" customHeight="1">
      <c r="A180" s="14"/>
      <c r="B180" s="4"/>
      <c r="C180" s="44"/>
      <c r="D180" s="7"/>
      <c r="E180" s="8"/>
      <c r="F180" s="4"/>
      <c r="G180" s="4"/>
      <c r="H180" s="14"/>
      <c r="I180" s="11"/>
      <c r="J180" s="12"/>
      <c r="K180" s="14"/>
      <c r="L180" s="15"/>
      <c r="M180" s="14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5.75" customHeight="1">
      <c r="A181" s="14"/>
      <c r="B181" s="4"/>
      <c r="C181" s="44"/>
      <c r="D181" s="7"/>
      <c r="E181" s="8"/>
      <c r="F181" s="4"/>
      <c r="G181" s="4"/>
      <c r="H181" s="14"/>
      <c r="I181" s="11"/>
      <c r="J181" s="12"/>
      <c r="K181" s="14"/>
      <c r="L181" s="15"/>
      <c r="M181" s="14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5.75" customHeight="1">
      <c r="A182" s="14"/>
      <c r="B182" s="4"/>
      <c r="C182" s="44"/>
      <c r="D182" s="7"/>
      <c r="E182" s="8"/>
      <c r="F182" s="4"/>
      <c r="G182" s="4"/>
      <c r="H182" s="14"/>
      <c r="I182" s="11"/>
      <c r="J182" s="12"/>
      <c r="K182" s="14"/>
      <c r="L182" s="15"/>
      <c r="M182" s="14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5.75" customHeight="1">
      <c r="A183" s="14"/>
      <c r="B183" s="4"/>
      <c r="C183" s="44"/>
      <c r="D183" s="7"/>
      <c r="E183" s="8"/>
      <c r="F183" s="4"/>
      <c r="G183" s="4"/>
      <c r="H183" s="14"/>
      <c r="I183" s="11"/>
      <c r="J183" s="12"/>
      <c r="K183" s="14"/>
      <c r="L183" s="15"/>
      <c r="M183" s="14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5.75" customHeight="1">
      <c r="A184" s="14"/>
      <c r="B184" s="4"/>
      <c r="C184" s="44"/>
      <c r="D184" s="7"/>
      <c r="E184" s="8"/>
      <c r="F184" s="4"/>
      <c r="G184" s="4"/>
      <c r="H184" s="14"/>
      <c r="I184" s="11"/>
      <c r="J184" s="12"/>
      <c r="K184" s="14"/>
      <c r="L184" s="15"/>
      <c r="M184" s="14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5.75" customHeight="1">
      <c r="A185" s="14"/>
      <c r="B185" s="4"/>
      <c r="C185" s="44"/>
      <c r="D185" s="7"/>
      <c r="E185" s="8"/>
      <c r="F185" s="4"/>
      <c r="G185" s="4"/>
      <c r="H185" s="14"/>
      <c r="I185" s="11"/>
      <c r="J185" s="12"/>
      <c r="K185" s="14"/>
      <c r="L185" s="15"/>
      <c r="M185" s="14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5.75" customHeight="1">
      <c r="A186" s="14"/>
      <c r="B186" s="4"/>
      <c r="C186" s="44"/>
      <c r="D186" s="7"/>
      <c r="E186" s="8"/>
      <c r="F186" s="4"/>
      <c r="G186" s="4"/>
      <c r="H186" s="14"/>
      <c r="I186" s="11"/>
      <c r="J186" s="12"/>
      <c r="K186" s="14"/>
      <c r="L186" s="15"/>
      <c r="M186" s="14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5.75" customHeight="1">
      <c r="A187" s="14"/>
      <c r="B187" s="4"/>
      <c r="C187" s="44"/>
      <c r="D187" s="7"/>
      <c r="E187" s="8"/>
      <c r="F187" s="4"/>
      <c r="G187" s="4"/>
      <c r="H187" s="14"/>
      <c r="I187" s="11"/>
      <c r="J187" s="12"/>
      <c r="K187" s="14"/>
      <c r="L187" s="15"/>
      <c r="M187" s="14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5.75" customHeight="1">
      <c r="A188" s="14"/>
      <c r="B188" s="4"/>
      <c r="C188" s="44"/>
      <c r="D188" s="7"/>
      <c r="E188" s="8"/>
      <c r="F188" s="4"/>
      <c r="G188" s="4"/>
      <c r="H188" s="14"/>
      <c r="I188" s="11"/>
      <c r="J188" s="12"/>
      <c r="K188" s="14"/>
      <c r="L188" s="15"/>
      <c r="M188" s="14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5.75" customHeight="1">
      <c r="A189" s="14"/>
      <c r="B189" s="4"/>
      <c r="C189" s="44"/>
      <c r="D189" s="7"/>
      <c r="E189" s="8"/>
      <c r="F189" s="4"/>
      <c r="G189" s="4"/>
      <c r="H189" s="14"/>
      <c r="I189" s="11"/>
      <c r="J189" s="12"/>
      <c r="K189" s="14"/>
      <c r="L189" s="15"/>
      <c r="M189" s="14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5.75" customHeight="1">
      <c r="A190" s="14"/>
      <c r="B190" s="4"/>
      <c r="C190" s="44"/>
      <c r="D190" s="7"/>
      <c r="E190" s="8"/>
      <c r="F190" s="4"/>
      <c r="G190" s="4"/>
      <c r="H190" s="14"/>
      <c r="I190" s="11"/>
      <c r="J190" s="12"/>
      <c r="K190" s="14"/>
      <c r="L190" s="15"/>
      <c r="M190" s="14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5.75" customHeight="1">
      <c r="A191" s="14"/>
      <c r="B191" s="4"/>
      <c r="C191" s="44"/>
      <c r="D191" s="7"/>
      <c r="E191" s="8"/>
      <c r="F191" s="4"/>
      <c r="G191" s="4"/>
      <c r="H191" s="14"/>
      <c r="I191" s="11"/>
      <c r="J191" s="12"/>
      <c r="K191" s="14"/>
      <c r="L191" s="15"/>
      <c r="M191" s="14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5.75" customHeight="1">
      <c r="A192" s="14"/>
      <c r="B192" s="4"/>
      <c r="C192" s="44"/>
      <c r="D192" s="7"/>
      <c r="E192" s="8"/>
      <c r="F192" s="4"/>
      <c r="G192" s="4"/>
      <c r="H192" s="14"/>
      <c r="I192" s="11"/>
      <c r="J192" s="12"/>
      <c r="K192" s="14"/>
      <c r="L192" s="15"/>
      <c r="M192" s="14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5.75" customHeight="1">
      <c r="A193" s="14"/>
      <c r="B193" s="4"/>
      <c r="C193" s="44"/>
      <c r="D193" s="7"/>
      <c r="E193" s="8"/>
      <c r="F193" s="4"/>
      <c r="G193" s="4"/>
      <c r="H193" s="14"/>
      <c r="I193" s="11"/>
      <c r="J193" s="12"/>
      <c r="K193" s="14"/>
      <c r="L193" s="15"/>
      <c r="M193" s="14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5.75" customHeight="1">
      <c r="A194" s="14"/>
      <c r="B194" s="4"/>
      <c r="C194" s="44"/>
      <c r="D194" s="7"/>
      <c r="E194" s="8"/>
      <c r="F194" s="4"/>
      <c r="G194" s="4"/>
      <c r="H194" s="14"/>
      <c r="I194" s="11"/>
      <c r="J194" s="12"/>
      <c r="K194" s="14"/>
      <c r="L194" s="15"/>
      <c r="M194" s="14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5.75" customHeight="1">
      <c r="A195" s="14"/>
      <c r="B195" s="4"/>
      <c r="C195" s="44"/>
      <c r="D195" s="7"/>
      <c r="E195" s="8"/>
      <c r="F195" s="4"/>
      <c r="G195" s="4"/>
      <c r="H195" s="14"/>
      <c r="I195" s="11"/>
      <c r="J195" s="12"/>
      <c r="K195" s="14"/>
      <c r="L195" s="15"/>
      <c r="M195" s="14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5.75" customHeight="1">
      <c r="A196" s="14"/>
      <c r="B196" s="4"/>
      <c r="C196" s="44"/>
      <c r="D196" s="7"/>
      <c r="E196" s="8"/>
      <c r="F196" s="4"/>
      <c r="G196" s="4"/>
      <c r="H196" s="14"/>
      <c r="I196" s="11"/>
      <c r="J196" s="12"/>
      <c r="K196" s="14"/>
      <c r="L196" s="15"/>
      <c r="M196" s="14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5.75" customHeight="1">
      <c r="A197" s="14"/>
      <c r="B197" s="4"/>
      <c r="C197" s="44"/>
      <c r="D197" s="7"/>
      <c r="E197" s="8"/>
      <c r="F197" s="4"/>
      <c r="G197" s="4"/>
      <c r="H197" s="14"/>
      <c r="I197" s="11"/>
      <c r="J197" s="12"/>
      <c r="K197" s="14"/>
      <c r="L197" s="15"/>
      <c r="M197" s="14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5.75" customHeight="1">
      <c r="A198" s="14"/>
      <c r="B198" s="4"/>
      <c r="C198" s="44"/>
      <c r="D198" s="7"/>
      <c r="E198" s="8"/>
      <c r="F198" s="4"/>
      <c r="G198" s="4"/>
      <c r="H198" s="14"/>
      <c r="I198" s="11"/>
      <c r="J198" s="12"/>
      <c r="K198" s="14"/>
      <c r="L198" s="15"/>
      <c r="M198" s="14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ht="15.75" customHeight="1">
      <c r="A199" s="14"/>
      <c r="B199" s="4"/>
      <c r="C199" s="44"/>
      <c r="D199" s="7"/>
      <c r="E199" s="8"/>
      <c r="F199" s="4"/>
      <c r="G199" s="4"/>
      <c r="H199" s="14"/>
      <c r="I199" s="11"/>
      <c r="J199" s="12"/>
      <c r="K199" s="14"/>
      <c r="L199" s="15"/>
      <c r="M199" s="14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ht="15.75" customHeight="1">
      <c r="A200" s="14"/>
      <c r="B200" s="4"/>
      <c r="C200" s="44"/>
      <c r="D200" s="7"/>
      <c r="E200" s="8"/>
      <c r="F200" s="4"/>
      <c r="G200" s="4"/>
      <c r="H200" s="14"/>
      <c r="I200" s="11"/>
      <c r="J200" s="12"/>
      <c r="K200" s="14"/>
      <c r="L200" s="15"/>
      <c r="M200" s="14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ht="15.75" customHeight="1">
      <c r="A201" s="14"/>
      <c r="B201" s="4"/>
      <c r="C201" s="44"/>
      <c r="D201" s="7"/>
      <c r="E201" s="8"/>
      <c r="F201" s="4"/>
      <c r="G201" s="4"/>
      <c r="H201" s="14"/>
      <c r="I201" s="11"/>
      <c r="J201" s="12"/>
      <c r="K201" s="14"/>
      <c r="L201" s="15"/>
      <c r="M201" s="14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ht="15.75" customHeight="1">
      <c r="A202" s="14"/>
      <c r="B202" s="4"/>
      <c r="C202" s="44"/>
      <c r="D202" s="7"/>
      <c r="E202" s="8"/>
      <c r="F202" s="4"/>
      <c r="G202" s="4"/>
      <c r="H202" s="14"/>
      <c r="I202" s="11"/>
      <c r="J202" s="12"/>
      <c r="K202" s="14"/>
      <c r="L202" s="15"/>
      <c r="M202" s="14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ht="15.75" customHeight="1">
      <c r="A203" s="14"/>
      <c r="B203" s="4"/>
      <c r="C203" s="44"/>
      <c r="D203" s="7"/>
      <c r="E203" s="8"/>
      <c r="F203" s="4"/>
      <c r="G203" s="4"/>
      <c r="H203" s="14"/>
      <c r="I203" s="11"/>
      <c r="J203" s="12"/>
      <c r="K203" s="14"/>
      <c r="L203" s="15"/>
      <c r="M203" s="14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ht="15.75" customHeight="1">
      <c r="A204" s="14"/>
      <c r="B204" s="4"/>
      <c r="C204" s="44"/>
      <c r="D204" s="7"/>
      <c r="E204" s="8"/>
      <c r="F204" s="4"/>
      <c r="G204" s="4"/>
      <c r="H204" s="14"/>
      <c r="I204" s="11"/>
      <c r="J204" s="12"/>
      <c r="K204" s="14"/>
      <c r="L204" s="15"/>
      <c r="M204" s="14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ht="15.75" customHeight="1">
      <c r="A205" s="14"/>
      <c r="B205" s="4"/>
      <c r="C205" s="44"/>
      <c r="D205" s="7"/>
      <c r="E205" s="8"/>
      <c r="F205" s="4"/>
      <c r="G205" s="4"/>
      <c r="H205" s="14"/>
      <c r="I205" s="11"/>
      <c r="J205" s="12"/>
      <c r="K205" s="14"/>
      <c r="L205" s="15"/>
      <c r="M205" s="14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ht="15.75" customHeight="1">
      <c r="A206" s="14"/>
      <c r="B206" s="4"/>
      <c r="C206" s="44"/>
      <c r="D206" s="7"/>
      <c r="E206" s="8"/>
      <c r="F206" s="4"/>
      <c r="G206" s="4"/>
      <c r="H206" s="14"/>
      <c r="I206" s="11"/>
      <c r="J206" s="12"/>
      <c r="K206" s="14"/>
      <c r="L206" s="15"/>
      <c r="M206" s="14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ht="15.75" customHeight="1">
      <c r="A207" s="14"/>
      <c r="B207" s="4"/>
      <c r="C207" s="44"/>
      <c r="D207" s="7"/>
      <c r="E207" s="8"/>
      <c r="F207" s="4"/>
      <c r="G207" s="4"/>
      <c r="H207" s="14"/>
      <c r="I207" s="11"/>
      <c r="J207" s="12"/>
      <c r="K207" s="14"/>
      <c r="L207" s="15"/>
      <c r="M207" s="14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ht="15.75" customHeight="1">
      <c r="A208" s="14"/>
      <c r="B208" s="4"/>
      <c r="C208" s="44"/>
      <c r="D208" s="7"/>
      <c r="E208" s="8"/>
      <c r="F208" s="4"/>
      <c r="G208" s="4"/>
      <c r="H208" s="14"/>
      <c r="I208" s="11"/>
      <c r="J208" s="12"/>
      <c r="K208" s="14"/>
      <c r="L208" s="15"/>
      <c r="M208" s="14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ht="15.75" customHeight="1">
      <c r="A209" s="14"/>
      <c r="B209" s="4"/>
      <c r="C209" s="44"/>
      <c r="D209" s="7"/>
      <c r="E209" s="8"/>
      <c r="F209" s="4"/>
      <c r="G209" s="4"/>
      <c r="H209" s="14"/>
      <c r="I209" s="11"/>
      <c r="J209" s="12"/>
      <c r="K209" s="14"/>
      <c r="L209" s="15"/>
      <c r="M209" s="14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ht="15.75" customHeight="1">
      <c r="A210" s="14"/>
      <c r="B210" s="4"/>
      <c r="C210" s="44"/>
      <c r="D210" s="7"/>
      <c r="E210" s="8"/>
      <c r="F210" s="4"/>
      <c r="G210" s="4"/>
      <c r="H210" s="14"/>
      <c r="I210" s="11"/>
      <c r="J210" s="12"/>
      <c r="K210" s="14"/>
      <c r="L210" s="15"/>
      <c r="M210" s="14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ht="15.75" customHeight="1">
      <c r="A211" s="14"/>
      <c r="B211" s="4"/>
      <c r="C211" s="44"/>
      <c r="D211" s="7"/>
      <c r="E211" s="8"/>
      <c r="F211" s="4"/>
      <c r="G211" s="4"/>
      <c r="H211" s="14"/>
      <c r="I211" s="11"/>
      <c r="J211" s="12"/>
      <c r="K211" s="14"/>
      <c r="L211" s="15"/>
      <c r="M211" s="14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ht="15.75" customHeight="1">
      <c r="A212" s="14"/>
      <c r="B212" s="4"/>
      <c r="C212" s="44"/>
      <c r="D212" s="7"/>
      <c r="E212" s="8"/>
      <c r="F212" s="4"/>
      <c r="G212" s="4"/>
      <c r="H212" s="14"/>
      <c r="I212" s="11"/>
      <c r="J212" s="12"/>
      <c r="K212" s="14"/>
      <c r="L212" s="15"/>
      <c r="M212" s="14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ht="15.75" customHeight="1">
      <c r="A213" s="14"/>
      <c r="B213" s="4"/>
      <c r="C213" s="44"/>
      <c r="D213" s="7"/>
      <c r="E213" s="8"/>
      <c r="F213" s="4"/>
      <c r="G213" s="4"/>
      <c r="H213" s="14"/>
      <c r="I213" s="11"/>
      <c r="J213" s="12"/>
      <c r="K213" s="14"/>
      <c r="L213" s="15"/>
      <c r="M213" s="14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ht="15.75" customHeight="1">
      <c r="A214" s="14"/>
      <c r="B214" s="4"/>
      <c r="C214" s="44"/>
      <c r="D214" s="7"/>
      <c r="E214" s="8"/>
      <c r="F214" s="4"/>
      <c r="G214" s="4"/>
      <c r="H214" s="14"/>
      <c r="I214" s="11"/>
      <c r="J214" s="12"/>
      <c r="K214" s="14"/>
      <c r="L214" s="15"/>
      <c r="M214" s="14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ht="15.75" customHeight="1">
      <c r="A215" s="14"/>
      <c r="B215" s="4"/>
      <c r="C215" s="44"/>
      <c r="D215" s="7"/>
      <c r="E215" s="8"/>
      <c r="F215" s="4"/>
      <c r="G215" s="4"/>
      <c r="H215" s="14"/>
      <c r="I215" s="11"/>
      <c r="J215" s="12"/>
      <c r="K215" s="14"/>
      <c r="L215" s="15"/>
      <c r="M215" s="14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ht="15.75" customHeight="1">
      <c r="A216" s="14"/>
      <c r="B216" s="4"/>
      <c r="C216" s="44"/>
      <c r="D216" s="7"/>
      <c r="E216" s="8"/>
      <c r="F216" s="4"/>
      <c r="G216" s="4"/>
      <c r="H216" s="14"/>
      <c r="I216" s="11"/>
      <c r="J216" s="12"/>
      <c r="K216" s="14"/>
      <c r="L216" s="15"/>
      <c r="M216" s="14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ht="15.75" customHeight="1">
      <c r="A217" s="14"/>
      <c r="B217" s="4"/>
      <c r="C217" s="44"/>
      <c r="D217" s="7"/>
      <c r="E217" s="8"/>
      <c r="F217" s="4"/>
      <c r="G217" s="4"/>
      <c r="H217" s="14"/>
      <c r="I217" s="11"/>
      <c r="J217" s="12"/>
      <c r="K217" s="14"/>
      <c r="L217" s="15"/>
      <c r="M217" s="14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 ht="15.75" customHeight="1">
      <c r="A218" s="14"/>
      <c r="B218" s="4"/>
      <c r="C218" s="44"/>
      <c r="D218" s="7"/>
      <c r="E218" s="8"/>
      <c r="F218" s="4"/>
      <c r="G218" s="4"/>
      <c r="H218" s="14"/>
      <c r="I218" s="11"/>
      <c r="J218" s="12"/>
      <c r="K218" s="14"/>
      <c r="L218" s="15"/>
      <c r="M218" s="14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 ht="15.75" customHeight="1">
      <c r="A219" s="14"/>
      <c r="B219" s="4"/>
      <c r="C219" s="44"/>
      <c r="D219" s="7"/>
      <c r="E219" s="8"/>
      <c r="F219" s="4"/>
      <c r="G219" s="4"/>
      <c r="H219" s="14"/>
      <c r="I219" s="11"/>
      <c r="J219" s="12"/>
      <c r="K219" s="14"/>
      <c r="L219" s="15"/>
      <c r="M219" s="14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 ht="15.75" customHeight="1">
      <c r="A220" s="14"/>
      <c r="B220" s="4"/>
      <c r="C220" s="44"/>
      <c r="D220" s="7"/>
      <c r="E220" s="8"/>
      <c r="F220" s="4"/>
      <c r="G220" s="4"/>
      <c r="H220" s="14"/>
      <c r="I220" s="11"/>
      <c r="J220" s="12"/>
      <c r="K220" s="14"/>
      <c r="L220" s="15"/>
      <c r="M220" s="14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 ht="15.75" customHeight="1">
      <c r="A221" s="14"/>
      <c r="B221" s="4"/>
      <c r="C221" s="44"/>
      <c r="D221" s="7"/>
      <c r="E221" s="8"/>
      <c r="F221" s="4"/>
      <c r="G221" s="4"/>
      <c r="H221" s="14"/>
      <c r="I221" s="11"/>
      <c r="J221" s="12"/>
      <c r="K221" s="14"/>
      <c r="L221" s="15"/>
      <c r="M221" s="14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 ht="15.75" customHeight="1">
      <c r="A222" s="14"/>
      <c r="B222" s="4"/>
      <c r="C222" s="44"/>
      <c r="D222" s="7"/>
      <c r="E222" s="8"/>
      <c r="F222" s="4"/>
      <c r="G222" s="4"/>
      <c r="H222" s="14"/>
      <c r="I222" s="11"/>
      <c r="J222" s="12"/>
      <c r="K222" s="14"/>
      <c r="L222" s="15"/>
      <c r="M222" s="14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 ht="15.75" customHeight="1">
      <c r="A223" s="14"/>
      <c r="B223" s="4"/>
      <c r="C223" s="44"/>
      <c r="D223" s="7"/>
      <c r="E223" s="8"/>
      <c r="F223" s="4"/>
      <c r="G223" s="4"/>
      <c r="H223" s="14"/>
      <c r="I223" s="11"/>
      <c r="J223" s="12"/>
      <c r="K223" s="14"/>
      <c r="L223" s="15"/>
      <c r="M223" s="14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 ht="15.75" customHeight="1">
      <c r="A224" s="14"/>
      <c r="B224" s="4"/>
      <c r="C224" s="44"/>
      <c r="D224" s="7"/>
      <c r="E224" s="8"/>
      <c r="F224" s="4"/>
      <c r="G224" s="4"/>
      <c r="H224" s="14"/>
      <c r="I224" s="11"/>
      <c r="J224" s="12"/>
      <c r="K224" s="14"/>
      <c r="L224" s="15"/>
      <c r="M224" s="14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 ht="15.75" customHeight="1">
      <c r="A225" s="14"/>
      <c r="B225" s="4"/>
      <c r="C225" s="44"/>
      <c r="D225" s="7"/>
      <c r="E225" s="8"/>
      <c r="F225" s="4"/>
      <c r="G225" s="4"/>
      <c r="H225" s="14"/>
      <c r="I225" s="11"/>
      <c r="J225" s="12"/>
      <c r="K225" s="14"/>
      <c r="L225" s="15"/>
      <c r="M225" s="14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 ht="15.75" customHeight="1">
      <c r="A226" s="14"/>
      <c r="B226" s="4"/>
      <c r="C226" s="44"/>
      <c r="D226" s="7"/>
      <c r="E226" s="8"/>
      <c r="F226" s="4"/>
      <c r="G226" s="4"/>
      <c r="H226" s="14"/>
      <c r="I226" s="11"/>
      <c r="J226" s="12"/>
      <c r="K226" s="14"/>
      <c r="L226" s="15"/>
      <c r="M226" s="14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 ht="15.75" customHeight="1">
      <c r="A227" s="14"/>
      <c r="B227" s="4"/>
      <c r="C227" s="44"/>
      <c r="D227" s="7"/>
      <c r="E227" s="8"/>
      <c r="F227" s="4"/>
      <c r="G227" s="4"/>
      <c r="H227" s="14"/>
      <c r="I227" s="11"/>
      <c r="J227" s="12"/>
      <c r="K227" s="14"/>
      <c r="L227" s="15"/>
      <c r="M227" s="14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 ht="15.75" customHeight="1">
      <c r="A228" s="14"/>
      <c r="B228" s="4"/>
      <c r="C228" s="44"/>
      <c r="D228" s="7"/>
      <c r="E228" s="8"/>
      <c r="F228" s="4"/>
      <c r="G228" s="4"/>
      <c r="H228" s="14"/>
      <c r="I228" s="11"/>
      <c r="J228" s="12"/>
      <c r="K228" s="14"/>
      <c r="L228" s="15"/>
      <c r="M228" s="14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:31" ht="15.75" customHeight="1">
      <c r="A229" s="14"/>
      <c r="B229" s="4"/>
      <c r="C229" s="44"/>
      <c r="D229" s="7"/>
      <c r="E229" s="8"/>
      <c r="F229" s="4"/>
      <c r="G229" s="4"/>
      <c r="H229" s="14"/>
      <c r="I229" s="11"/>
      <c r="J229" s="12"/>
      <c r="K229" s="14"/>
      <c r="L229" s="15"/>
      <c r="M229" s="14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:31" ht="15.75" customHeight="1">
      <c r="A230" s="14"/>
      <c r="B230" s="4"/>
      <c r="C230" s="44"/>
      <c r="D230" s="7"/>
      <c r="E230" s="8"/>
      <c r="F230" s="4"/>
      <c r="G230" s="4"/>
      <c r="H230" s="14"/>
      <c r="I230" s="11"/>
      <c r="J230" s="12"/>
      <c r="K230" s="14"/>
      <c r="L230" s="15"/>
      <c r="M230" s="14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:31" ht="15.75" customHeight="1">
      <c r="A231" s="14"/>
      <c r="B231" s="4"/>
      <c r="C231" s="44"/>
      <c r="D231" s="7"/>
      <c r="E231" s="8"/>
      <c r="F231" s="4"/>
      <c r="G231" s="4"/>
      <c r="H231" s="14"/>
      <c r="I231" s="11"/>
      <c r="J231" s="12"/>
      <c r="K231" s="14"/>
      <c r="L231" s="15"/>
      <c r="M231" s="14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:31" ht="15.75" customHeight="1">
      <c r="A232" s="14"/>
      <c r="B232" s="4"/>
      <c r="C232" s="44"/>
      <c r="D232" s="7"/>
      <c r="E232" s="8"/>
      <c r="F232" s="4"/>
      <c r="G232" s="4"/>
      <c r="H232" s="14"/>
      <c r="I232" s="11"/>
      <c r="J232" s="12"/>
      <c r="K232" s="14"/>
      <c r="L232" s="15"/>
      <c r="M232" s="14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:31" ht="15.75" customHeight="1">
      <c r="A233" s="14"/>
      <c r="B233" s="4"/>
      <c r="C233" s="44"/>
      <c r="D233" s="7"/>
      <c r="E233" s="8"/>
      <c r="F233" s="4"/>
      <c r="G233" s="4"/>
      <c r="H233" s="14"/>
      <c r="I233" s="11"/>
      <c r="J233" s="12"/>
      <c r="K233" s="14"/>
      <c r="L233" s="15"/>
      <c r="M233" s="14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:31" ht="15.75" customHeight="1">
      <c r="A234" s="14"/>
      <c r="B234" s="4"/>
      <c r="C234" s="44"/>
      <c r="D234" s="7"/>
      <c r="E234" s="8"/>
      <c r="F234" s="4"/>
      <c r="G234" s="4"/>
      <c r="H234" s="14"/>
      <c r="I234" s="11"/>
      <c r="J234" s="12"/>
      <c r="K234" s="14"/>
      <c r="L234" s="15"/>
      <c r="M234" s="14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 ht="15.75" customHeight="1">
      <c r="A235" s="14"/>
      <c r="B235" s="4"/>
      <c r="C235" s="44"/>
      <c r="D235" s="7"/>
      <c r="E235" s="8"/>
      <c r="F235" s="4"/>
      <c r="G235" s="4"/>
      <c r="H235" s="14"/>
      <c r="I235" s="11"/>
      <c r="J235" s="12"/>
      <c r="K235" s="14"/>
      <c r="L235" s="15"/>
      <c r="M235" s="14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:31" ht="15.75" customHeight="1">
      <c r="A236" s="14"/>
      <c r="B236" s="4"/>
      <c r="C236" s="44"/>
      <c r="D236" s="7"/>
      <c r="E236" s="8"/>
      <c r="F236" s="4"/>
      <c r="G236" s="4"/>
      <c r="H236" s="14"/>
      <c r="I236" s="11"/>
      <c r="J236" s="12"/>
      <c r="K236" s="14"/>
      <c r="L236" s="15"/>
      <c r="M236" s="14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:31" ht="15.75" customHeight="1">
      <c r="A237" s="14"/>
      <c r="B237" s="4"/>
      <c r="C237" s="44"/>
      <c r="D237" s="7"/>
      <c r="E237" s="8"/>
      <c r="F237" s="4"/>
      <c r="G237" s="4"/>
      <c r="H237" s="14"/>
      <c r="I237" s="11"/>
      <c r="J237" s="12"/>
      <c r="K237" s="14"/>
      <c r="L237" s="15"/>
      <c r="M237" s="14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:31" ht="15.75" customHeight="1">
      <c r="A238" s="14"/>
      <c r="B238" s="4"/>
      <c r="C238" s="44"/>
      <c r="D238" s="7"/>
      <c r="E238" s="8"/>
      <c r="F238" s="4"/>
      <c r="G238" s="4"/>
      <c r="H238" s="14"/>
      <c r="I238" s="11"/>
      <c r="J238" s="12"/>
      <c r="K238" s="14"/>
      <c r="L238" s="15"/>
      <c r="M238" s="14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:31" ht="15.75" customHeight="1">
      <c r="A239" s="14"/>
      <c r="B239" s="4"/>
      <c r="C239" s="44"/>
      <c r="D239" s="7"/>
      <c r="E239" s="8"/>
      <c r="F239" s="4"/>
      <c r="G239" s="4"/>
      <c r="H239" s="14"/>
      <c r="I239" s="11"/>
      <c r="J239" s="12"/>
      <c r="K239" s="14"/>
      <c r="L239" s="15"/>
      <c r="M239" s="14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:31" ht="15.75" customHeight="1">
      <c r="A240" s="14"/>
      <c r="B240" s="4"/>
      <c r="C240" s="44"/>
      <c r="D240" s="7"/>
      <c r="E240" s="8"/>
      <c r="F240" s="4"/>
      <c r="G240" s="4"/>
      <c r="H240" s="14"/>
      <c r="I240" s="11"/>
      <c r="J240" s="12"/>
      <c r="K240" s="14"/>
      <c r="L240" s="15"/>
      <c r="M240" s="14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:31" ht="15.75" customHeight="1">
      <c r="A241" s="14"/>
      <c r="B241" s="4"/>
      <c r="C241" s="44"/>
      <c r="D241" s="7"/>
      <c r="E241" s="8"/>
      <c r="F241" s="4"/>
      <c r="G241" s="4"/>
      <c r="H241" s="14"/>
      <c r="I241" s="11"/>
      <c r="J241" s="12"/>
      <c r="K241" s="14"/>
      <c r="L241" s="15"/>
      <c r="M241" s="14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:31" ht="15.75" customHeight="1">
      <c r="A242" s="14"/>
      <c r="B242" s="4"/>
      <c r="C242" s="44"/>
      <c r="D242" s="7"/>
      <c r="E242" s="8"/>
      <c r="F242" s="4"/>
      <c r="G242" s="4"/>
      <c r="H242" s="14"/>
      <c r="I242" s="11"/>
      <c r="J242" s="12"/>
      <c r="K242" s="14"/>
      <c r="L242" s="15"/>
      <c r="M242" s="14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:31" ht="15.75" customHeight="1">
      <c r="A243" s="14"/>
      <c r="B243" s="4"/>
      <c r="C243" s="44"/>
      <c r="D243" s="7"/>
      <c r="E243" s="8"/>
      <c r="F243" s="4"/>
      <c r="G243" s="4"/>
      <c r="H243" s="14"/>
      <c r="I243" s="11"/>
      <c r="J243" s="12"/>
      <c r="K243" s="14"/>
      <c r="L243" s="15"/>
      <c r="M243" s="14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 ht="15.75" customHeight="1">
      <c r="A244" s="14"/>
      <c r="B244" s="4"/>
      <c r="C244" s="44"/>
      <c r="D244" s="7"/>
      <c r="E244" s="8"/>
      <c r="F244" s="4"/>
      <c r="G244" s="4"/>
      <c r="H244" s="14"/>
      <c r="I244" s="11"/>
      <c r="J244" s="12"/>
      <c r="K244" s="14"/>
      <c r="L244" s="15"/>
      <c r="M244" s="14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 ht="15.75" customHeight="1">
      <c r="A245" s="14"/>
      <c r="B245" s="4"/>
      <c r="C245" s="44"/>
      <c r="D245" s="7"/>
      <c r="E245" s="8"/>
      <c r="F245" s="4"/>
      <c r="G245" s="4"/>
      <c r="H245" s="14"/>
      <c r="I245" s="11"/>
      <c r="J245" s="12"/>
      <c r="K245" s="14"/>
      <c r="L245" s="15"/>
      <c r="M245" s="14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 ht="15.75" customHeight="1">
      <c r="A246" s="14"/>
      <c r="B246" s="4"/>
      <c r="C246" s="44"/>
      <c r="D246" s="7"/>
      <c r="E246" s="8"/>
      <c r="F246" s="4"/>
      <c r="G246" s="4"/>
      <c r="H246" s="14"/>
      <c r="I246" s="11"/>
      <c r="J246" s="12"/>
      <c r="K246" s="14"/>
      <c r="L246" s="15"/>
      <c r="M246" s="14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:31" ht="15.75" customHeight="1">
      <c r="A247" s="14"/>
      <c r="B247" s="4"/>
      <c r="C247" s="44"/>
      <c r="D247" s="7"/>
      <c r="E247" s="8"/>
      <c r="F247" s="4"/>
      <c r="G247" s="4"/>
      <c r="H247" s="14"/>
      <c r="I247" s="11"/>
      <c r="J247" s="12"/>
      <c r="K247" s="14"/>
      <c r="L247" s="15"/>
      <c r="M247" s="14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:31" ht="15.75" customHeight="1">
      <c r="A248" s="14"/>
      <c r="B248" s="4"/>
      <c r="C248" s="44"/>
      <c r="D248" s="7"/>
      <c r="E248" s="8"/>
      <c r="F248" s="4"/>
      <c r="G248" s="4"/>
      <c r="H248" s="14"/>
      <c r="I248" s="11"/>
      <c r="J248" s="12"/>
      <c r="K248" s="14"/>
      <c r="L248" s="15"/>
      <c r="M248" s="14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:31" ht="15.75" customHeight="1">
      <c r="A249" s="14"/>
      <c r="B249" s="4"/>
      <c r="C249" s="44"/>
      <c r="D249" s="7"/>
      <c r="E249" s="8"/>
      <c r="F249" s="4"/>
      <c r="G249" s="4"/>
      <c r="H249" s="14"/>
      <c r="I249" s="11"/>
      <c r="J249" s="12"/>
      <c r="K249" s="14"/>
      <c r="L249" s="15"/>
      <c r="M249" s="14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:31" ht="15.75" customHeight="1">
      <c r="A250" s="14"/>
      <c r="B250" s="4"/>
      <c r="C250" s="44"/>
      <c r="D250" s="7"/>
      <c r="E250" s="8"/>
      <c r="F250" s="4"/>
      <c r="G250" s="4"/>
      <c r="H250" s="14"/>
      <c r="I250" s="11"/>
      <c r="J250" s="12"/>
      <c r="K250" s="14"/>
      <c r="L250" s="15"/>
      <c r="M250" s="14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:31" ht="15.75" customHeight="1">
      <c r="A251" s="14"/>
      <c r="B251" s="4"/>
      <c r="C251" s="44"/>
      <c r="D251" s="7"/>
      <c r="E251" s="8"/>
      <c r="F251" s="4"/>
      <c r="G251" s="4"/>
      <c r="H251" s="14"/>
      <c r="I251" s="11"/>
      <c r="J251" s="12"/>
      <c r="K251" s="14"/>
      <c r="L251" s="15"/>
      <c r="M251" s="14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:31" ht="15.75" customHeight="1">
      <c r="A252" s="14"/>
      <c r="B252" s="4"/>
      <c r="C252" s="44"/>
      <c r="D252" s="7"/>
      <c r="E252" s="8"/>
      <c r="F252" s="4"/>
      <c r="G252" s="4"/>
      <c r="H252" s="14"/>
      <c r="I252" s="11"/>
      <c r="J252" s="12"/>
      <c r="K252" s="14"/>
      <c r="L252" s="15"/>
      <c r="M252" s="14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:31" ht="15.75" customHeight="1">
      <c r="A253" s="14"/>
      <c r="B253" s="4"/>
      <c r="C253" s="44"/>
      <c r="D253" s="7"/>
      <c r="E253" s="8"/>
      <c r="F253" s="4"/>
      <c r="G253" s="4"/>
      <c r="H253" s="14"/>
      <c r="I253" s="11"/>
      <c r="J253" s="12"/>
      <c r="K253" s="14"/>
      <c r="L253" s="15"/>
      <c r="M253" s="14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:31" ht="15.75" customHeight="1">
      <c r="A254" s="10"/>
      <c r="B254" s="111"/>
      <c r="C254" s="112"/>
      <c r="D254" s="113"/>
      <c r="E254" s="114"/>
      <c r="F254" s="10"/>
      <c r="G254" s="10"/>
      <c r="H254" s="10"/>
      <c r="I254" s="113"/>
      <c r="J254" s="115"/>
      <c r="K254" s="10"/>
      <c r="L254" s="116"/>
      <c r="M254" s="111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:31" ht="15.75" customHeight="1">
      <c r="A255" s="10"/>
      <c r="B255" s="111"/>
      <c r="C255" s="112"/>
      <c r="D255" s="113"/>
      <c r="E255" s="114"/>
      <c r="F255" s="10"/>
      <c r="G255" s="10"/>
      <c r="H255" s="10"/>
      <c r="I255" s="113"/>
      <c r="J255" s="115"/>
      <c r="K255" s="10"/>
      <c r="L255" s="116"/>
      <c r="M255" s="111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:31" ht="15.75" customHeight="1">
      <c r="A256" s="10"/>
      <c r="B256" s="111"/>
      <c r="C256" s="112"/>
      <c r="D256" s="113"/>
      <c r="E256" s="114"/>
      <c r="F256" s="10"/>
      <c r="G256" s="10"/>
      <c r="H256" s="10"/>
      <c r="I256" s="113"/>
      <c r="J256" s="115"/>
      <c r="K256" s="10"/>
      <c r="L256" s="116"/>
      <c r="M256" s="111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1:J1"/>
    <mergeCell ref="J45:L45"/>
    <mergeCell ref="B4:C4"/>
    <mergeCell ref="G4:H4"/>
    <mergeCell ref="B7:K7"/>
    <mergeCell ref="B6:K6"/>
  </mergeCells>
  <hyperlinks>
    <hyperlink ref="A46" r:id="rId1"/>
    <hyperlink ref="A47" r:id="rId2"/>
    <hyperlink ref="A48" r:id="rId3"/>
    <hyperlink ref="A49" r:id="rId4"/>
    <hyperlink ref="A50" r:id="rId5"/>
    <hyperlink ref="A51" r:id="rId6"/>
    <hyperlink ref="B56" r:id="rId7" location="Member_states"/>
  </hyperlinks>
  <pageMargins left="0.7" right="0.7" top="0.75" bottom="0.75" header="0" footer="0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workbookViewId="0">
      <selection activeCell="H18" sqref="H18"/>
    </sheetView>
  </sheetViews>
  <sheetFormatPr defaultColWidth="14.42578125" defaultRowHeight="15" customHeight="1"/>
  <cols>
    <col min="1" max="1" width="8.5703125" customWidth="1"/>
    <col min="2" max="2" width="17.5703125" customWidth="1"/>
    <col min="3" max="3" width="16.7109375" customWidth="1"/>
    <col min="4" max="4" width="22" customWidth="1"/>
    <col min="5" max="5" width="14.42578125" customWidth="1"/>
    <col min="6" max="6" width="27" customWidth="1"/>
    <col min="7" max="7" width="17" customWidth="1"/>
    <col min="8" max="8" width="24.85546875" customWidth="1"/>
    <col min="9" max="9" width="48.7109375" customWidth="1"/>
  </cols>
  <sheetData>
    <row r="1" spans="1:29" ht="15" customHeight="1" thickBot="1">
      <c r="A1" s="190">
        <v>2017</v>
      </c>
      <c r="B1" s="190" t="s">
        <v>0</v>
      </c>
      <c r="C1" s="191" t="s">
        <v>1</v>
      </c>
      <c r="D1" s="192" t="s">
        <v>2</v>
      </c>
      <c r="E1" s="193" t="s">
        <v>3</v>
      </c>
      <c r="F1" s="194" t="s">
        <v>5</v>
      </c>
      <c r="G1" s="192" t="s">
        <v>131</v>
      </c>
      <c r="H1" s="192" t="s">
        <v>132</v>
      </c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" customHeight="1" thickBot="1">
      <c r="A2" s="190">
        <v>1</v>
      </c>
      <c r="B2" s="190" t="s">
        <v>7</v>
      </c>
      <c r="C2" s="195">
        <v>221000</v>
      </c>
      <c r="D2" s="196">
        <v>255</v>
      </c>
      <c r="E2" s="193">
        <v>0.872</v>
      </c>
      <c r="F2" s="197">
        <f t="shared" ref="F2:F11" si="0">(D2*E2)</f>
        <v>222.35999999999999</v>
      </c>
      <c r="G2" s="190">
        <v>994</v>
      </c>
      <c r="H2" s="191">
        <f t="shared" ref="H2:H11" si="1">C2-(F2*1000)</f>
        <v>-1359.9999999999709</v>
      </c>
      <c r="I2" s="16" t="s">
        <v>14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customHeight="1" thickBot="1">
      <c r="A3" s="198">
        <v>2</v>
      </c>
      <c r="B3" s="198" t="s">
        <v>20</v>
      </c>
      <c r="C3" s="199">
        <v>179210</v>
      </c>
      <c r="D3" s="191">
        <v>207</v>
      </c>
      <c r="E3" s="193">
        <v>0.87</v>
      </c>
      <c r="F3" s="197">
        <f t="shared" si="0"/>
        <v>180.09</v>
      </c>
      <c r="G3" s="190">
        <v>996</v>
      </c>
      <c r="H3" s="191">
        <f t="shared" si="1"/>
        <v>-880</v>
      </c>
      <c r="I3" s="16" t="s">
        <v>21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" customHeight="1" thickBot="1">
      <c r="A4" s="198">
        <v>3</v>
      </c>
      <c r="B4" s="198" t="s">
        <v>22</v>
      </c>
      <c r="C4" s="199">
        <v>170000</v>
      </c>
      <c r="D4" s="191">
        <v>1300</v>
      </c>
      <c r="E4" s="193">
        <v>0.14199999999999999</v>
      </c>
      <c r="F4" s="197">
        <f t="shared" si="0"/>
        <v>184.6</v>
      </c>
      <c r="G4" s="190">
        <v>921</v>
      </c>
      <c r="H4" s="191">
        <f t="shared" si="1"/>
        <v>-14600</v>
      </c>
      <c r="I4" s="16" t="s">
        <v>23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customHeight="1" thickBot="1">
      <c r="A5" s="198">
        <v>4</v>
      </c>
      <c r="B5" s="198" t="s">
        <v>25</v>
      </c>
      <c r="C5" s="199">
        <v>128000</v>
      </c>
      <c r="D5" s="191">
        <v>190</v>
      </c>
      <c r="E5" s="193">
        <v>0.9</v>
      </c>
      <c r="F5" s="197">
        <f t="shared" si="0"/>
        <v>171</v>
      </c>
      <c r="G5" s="190">
        <v>749</v>
      </c>
      <c r="H5" s="191">
        <f t="shared" si="1"/>
        <v>-43000</v>
      </c>
      <c r="I5" s="16" t="s">
        <v>26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" customHeight="1" thickBot="1">
      <c r="A6" s="198">
        <v>5</v>
      </c>
      <c r="B6" s="198" t="s">
        <v>28</v>
      </c>
      <c r="C6" s="199">
        <v>86500</v>
      </c>
      <c r="D6" s="191">
        <v>82</v>
      </c>
      <c r="E6" s="193">
        <v>0.99399999999999999</v>
      </c>
      <c r="F6" s="197">
        <f t="shared" si="0"/>
        <v>81.507999999999996</v>
      </c>
      <c r="G6" s="191">
        <v>1062</v>
      </c>
      <c r="H6" s="191">
        <f t="shared" si="1"/>
        <v>4992</v>
      </c>
      <c r="I6" s="16" t="s">
        <v>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customHeight="1" thickBot="1">
      <c r="A7" s="198">
        <v>6</v>
      </c>
      <c r="B7" s="198" t="s">
        <v>35</v>
      </c>
      <c r="C7" s="199">
        <v>79000</v>
      </c>
      <c r="D7" s="191">
        <v>192</v>
      </c>
      <c r="E7" s="193">
        <v>0.5</v>
      </c>
      <c r="F7" s="197">
        <f t="shared" si="0"/>
        <v>96</v>
      </c>
      <c r="G7" s="190">
        <v>823</v>
      </c>
      <c r="H7" s="191">
        <f t="shared" si="1"/>
        <v>-17000</v>
      </c>
      <c r="I7" s="16" t="s">
        <v>36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" customHeight="1" thickBot="1">
      <c r="A8" s="198">
        <v>7</v>
      </c>
      <c r="B8" s="198" t="s">
        <v>39</v>
      </c>
      <c r="C8" s="199">
        <v>79000</v>
      </c>
      <c r="D8" s="191">
        <v>81</v>
      </c>
      <c r="E8" s="193">
        <v>0.97799999999999998</v>
      </c>
      <c r="F8" s="197">
        <f t="shared" si="0"/>
        <v>79.218000000000004</v>
      </c>
      <c r="G8" s="190">
        <v>998</v>
      </c>
      <c r="H8" s="191">
        <f t="shared" si="1"/>
        <v>-218</v>
      </c>
      <c r="I8" s="16" t="s">
        <v>41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customHeight="1" thickBot="1">
      <c r="A9" s="198">
        <v>8</v>
      </c>
      <c r="B9" s="198" t="s">
        <v>42</v>
      </c>
      <c r="C9" s="199">
        <v>78000</v>
      </c>
      <c r="D9" s="191">
        <v>98</v>
      </c>
      <c r="E9" s="193">
        <v>0.9</v>
      </c>
      <c r="F9" s="197">
        <f t="shared" si="0"/>
        <v>88.2</v>
      </c>
      <c r="G9" s="190">
        <v>885</v>
      </c>
      <c r="H9" s="191">
        <f t="shared" si="1"/>
        <v>-10200</v>
      </c>
      <c r="I9" s="16" t="s">
        <v>43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" customHeight="1" thickBot="1">
      <c r="A10" s="198">
        <v>9</v>
      </c>
      <c r="B10" s="198" t="s">
        <v>45</v>
      </c>
      <c r="C10" s="199">
        <v>36000</v>
      </c>
      <c r="D10" s="191">
        <v>42</v>
      </c>
      <c r="E10" s="193">
        <v>0.97</v>
      </c>
      <c r="F10" s="197">
        <f t="shared" si="0"/>
        <v>40.74</v>
      </c>
      <c r="G10" s="190">
        <v>884</v>
      </c>
      <c r="H10" s="191">
        <f t="shared" si="1"/>
        <v>-4740</v>
      </c>
      <c r="I10" s="16" t="s">
        <v>46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" customHeight="1" thickBot="1">
      <c r="A11" s="198">
        <v>10</v>
      </c>
      <c r="B11" s="198" t="s">
        <v>47</v>
      </c>
      <c r="C11" s="199">
        <v>31000</v>
      </c>
      <c r="D11" s="191">
        <v>34</v>
      </c>
      <c r="E11" s="193">
        <v>0.99</v>
      </c>
      <c r="F11" s="197">
        <f t="shared" si="0"/>
        <v>33.659999999999997</v>
      </c>
      <c r="G11" s="190">
        <v>921</v>
      </c>
      <c r="H11" s="191">
        <f t="shared" si="1"/>
        <v>-2660</v>
      </c>
      <c r="I11" s="16" t="s">
        <v>48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" customHeight="1">
      <c r="A12" s="187"/>
      <c r="B12" s="187"/>
      <c r="C12" s="187"/>
      <c r="D12" s="187"/>
      <c r="E12" s="188"/>
      <c r="F12" s="189"/>
      <c r="G12" s="187"/>
      <c r="H12" s="187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06" customFormat="1" ht="21.75" customHeight="1">
      <c r="A13" s="200">
        <v>11</v>
      </c>
      <c r="B13" s="200" t="s">
        <v>40</v>
      </c>
      <c r="C13" s="201">
        <f>UMUSK!J39*1000</f>
        <v>30200</v>
      </c>
      <c r="D13" s="200">
        <v>31.6</v>
      </c>
      <c r="E13" s="202">
        <f>UMUSK!E39</f>
        <v>0.61299999999999999</v>
      </c>
      <c r="F13" s="203">
        <f>(D13*E13)</f>
        <v>19.370799999999999</v>
      </c>
      <c r="G13" s="201">
        <v>1560</v>
      </c>
      <c r="H13" s="201">
        <f>C13-(F13*1000)</f>
        <v>10829.2</v>
      </c>
      <c r="I13" s="204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</row>
    <row r="14" spans="1:29" ht="15" customHeight="1">
      <c r="A14" s="1"/>
      <c r="B14" s="1"/>
      <c r="C14" s="1"/>
      <c r="D14" s="1"/>
      <c r="E14" s="2"/>
      <c r="F14" s="13"/>
      <c r="G14" s="1"/>
      <c r="H14" s="1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" customHeight="1">
      <c r="A15" s="60"/>
      <c r="B15" s="1" t="s">
        <v>55</v>
      </c>
      <c r="C15" s="16" t="s">
        <v>56</v>
      </c>
      <c r="D15" s="1"/>
      <c r="E15" s="2"/>
      <c r="F15" s="13"/>
      <c r="G15" s="1"/>
      <c r="H15" s="1"/>
      <c r="I15" s="6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" customHeight="1">
      <c r="A16" s="60"/>
      <c r="B16" s="1"/>
      <c r="C16" s="1"/>
      <c r="D16" s="1"/>
      <c r="E16" s="2"/>
      <c r="F16" s="13"/>
      <c r="G16" s="1"/>
      <c r="H16" s="1"/>
      <c r="I16" s="6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" customHeight="1">
      <c r="A17" s="60"/>
      <c r="B17" s="60" t="s">
        <v>57</v>
      </c>
      <c r="C17" s="1"/>
      <c r="D17" s="1"/>
      <c r="E17" s="2"/>
      <c r="F17" s="13"/>
      <c r="G17" s="1"/>
      <c r="H17" s="1"/>
      <c r="I17" s="6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" customHeight="1">
      <c r="A18" s="1"/>
      <c r="B18" s="1" t="s">
        <v>28</v>
      </c>
      <c r="C18" s="16" t="s">
        <v>58</v>
      </c>
      <c r="D18" s="1"/>
      <c r="E18" s="2"/>
      <c r="F18" s="13"/>
      <c r="G18" s="1"/>
      <c r="H18" s="1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" customHeight="1">
      <c r="A19" s="60"/>
      <c r="B19" s="1"/>
      <c r="C19" s="1" t="s">
        <v>59</v>
      </c>
      <c r="D19" s="1"/>
      <c r="E19" s="2"/>
      <c r="F19" s="71" t="s">
        <v>60</v>
      </c>
      <c r="G19" s="1"/>
      <c r="H19" s="1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" customHeight="1">
      <c r="A20" s="1"/>
      <c r="B20" s="1"/>
      <c r="C20" s="1"/>
      <c r="D20" s="1"/>
      <c r="E20" s="2"/>
      <c r="F20" s="13"/>
      <c r="G20" s="1"/>
      <c r="H20" s="1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" customHeight="1">
      <c r="A21" s="1"/>
      <c r="B21" s="1"/>
      <c r="C21" s="1"/>
      <c r="D21" s="62" t="s">
        <v>61</v>
      </c>
      <c r="E21" s="2"/>
      <c r="F21" s="13"/>
      <c r="G21" s="1"/>
      <c r="H21" s="1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customHeight="1">
      <c r="A22" s="1"/>
      <c r="B22" s="1" t="s">
        <v>42</v>
      </c>
      <c r="C22" s="1">
        <v>78000</v>
      </c>
      <c r="D22" s="62" t="s">
        <v>62</v>
      </c>
      <c r="E22" s="2"/>
      <c r="F22" s="13"/>
      <c r="G22" s="1"/>
      <c r="H22" s="1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" customHeight="1">
      <c r="A23" s="1"/>
      <c r="B23" s="1" t="s">
        <v>35</v>
      </c>
      <c r="C23" s="1">
        <v>79000</v>
      </c>
      <c r="D23" s="62" t="s">
        <v>63</v>
      </c>
      <c r="E23" s="2"/>
      <c r="F23" s="13"/>
      <c r="G23" s="1"/>
      <c r="H23" s="1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" customHeight="1">
      <c r="A24" s="1"/>
      <c r="B24" s="1"/>
      <c r="C24" s="1"/>
      <c r="D24" s="1"/>
      <c r="E24" s="2"/>
      <c r="F24" s="13"/>
      <c r="G24" s="1"/>
      <c r="H24" s="1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2"/>
      <c r="F25" s="13"/>
      <c r="G25" s="1"/>
      <c r="H25" s="1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2"/>
      <c r="F26" s="13"/>
      <c r="G26" s="1"/>
      <c r="H26" s="1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2"/>
      <c r="F27" s="13"/>
      <c r="G27" s="1"/>
      <c r="H27" s="1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2"/>
      <c r="F28" s="13"/>
      <c r="G28" s="1"/>
      <c r="H28" s="1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2"/>
      <c r="F29" s="13"/>
      <c r="G29" s="1"/>
      <c r="H29" s="1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2"/>
      <c r="F30" s="13"/>
      <c r="G30" s="1"/>
      <c r="H30" s="1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2"/>
      <c r="F31" s="13"/>
      <c r="G31" s="1"/>
      <c r="H31" s="1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2"/>
      <c r="F32" s="13"/>
      <c r="G32" s="1"/>
      <c r="H32" s="1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2"/>
      <c r="F33" s="13"/>
      <c r="G33" s="1"/>
      <c r="H33" s="1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2"/>
      <c r="F34" s="13"/>
      <c r="G34" s="1"/>
      <c r="H34" s="1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2"/>
      <c r="F35" s="13"/>
      <c r="G35" s="1"/>
      <c r="H35" s="1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2"/>
      <c r="F36" s="13"/>
      <c r="G36" s="1"/>
      <c r="H36" s="1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2"/>
      <c r="F37" s="13"/>
      <c r="G37" s="1"/>
      <c r="H37" s="1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2"/>
      <c r="F38" s="13"/>
      <c r="G38" s="1"/>
      <c r="H38" s="1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2"/>
      <c r="F39" s="13"/>
      <c r="G39" s="1"/>
      <c r="H39" s="1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2"/>
      <c r="F40" s="13"/>
      <c r="G40" s="1"/>
      <c r="H40" s="1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2"/>
      <c r="F41" s="13"/>
      <c r="G41" s="1"/>
      <c r="H41" s="1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2"/>
      <c r="F42" s="13"/>
      <c r="G42" s="1"/>
      <c r="H42" s="1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2"/>
      <c r="F43" s="13"/>
      <c r="G43" s="1"/>
      <c r="H43" s="1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2"/>
      <c r="F44" s="13"/>
      <c r="G44" s="1"/>
      <c r="H44" s="1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2"/>
      <c r="F45" s="13"/>
      <c r="G45" s="1"/>
      <c r="H45" s="1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2"/>
      <c r="F46" s="13"/>
      <c r="G46" s="1"/>
      <c r="H46" s="1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2"/>
      <c r="F47" s="13"/>
      <c r="G47" s="1"/>
      <c r="H47" s="1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2"/>
      <c r="F48" s="13"/>
      <c r="G48" s="1"/>
      <c r="H48" s="1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2"/>
      <c r="F49" s="13"/>
      <c r="G49" s="1"/>
      <c r="H49" s="1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2"/>
      <c r="F50" s="13"/>
      <c r="G50" s="1"/>
      <c r="H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2"/>
      <c r="F51" s="13"/>
      <c r="G51" s="1"/>
      <c r="H51" s="1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2"/>
      <c r="F52" s="13"/>
      <c r="G52" s="1"/>
      <c r="H52" s="1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2"/>
      <c r="F53" s="13"/>
      <c r="G53" s="1"/>
      <c r="H53" s="1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2"/>
      <c r="F54" s="13"/>
      <c r="G54" s="1"/>
      <c r="H54" s="1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2"/>
      <c r="F55" s="13"/>
      <c r="G55" s="1"/>
      <c r="H55" s="1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2"/>
      <c r="F56" s="13"/>
      <c r="G56" s="1"/>
      <c r="H56" s="1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2"/>
      <c r="F57" s="13"/>
      <c r="G57" s="1"/>
      <c r="H57" s="1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2"/>
      <c r="F58" s="13"/>
      <c r="G58" s="1"/>
      <c r="H58" s="1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2"/>
      <c r="F59" s="13"/>
      <c r="G59" s="1"/>
      <c r="H59" s="1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2"/>
      <c r="F60" s="13"/>
      <c r="G60" s="1"/>
      <c r="H60" s="1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2"/>
      <c r="F61" s="13"/>
      <c r="G61" s="1"/>
      <c r="H61" s="1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2"/>
      <c r="F62" s="13"/>
      <c r="G62" s="1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2"/>
      <c r="F63" s="13"/>
      <c r="G63" s="1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2"/>
      <c r="F64" s="13"/>
      <c r="G64" s="1"/>
      <c r="H64" s="1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2"/>
      <c r="F65" s="13"/>
      <c r="G65" s="1"/>
      <c r="H65" s="1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2"/>
      <c r="F66" s="13"/>
      <c r="G66" s="1"/>
      <c r="H66" s="1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2"/>
      <c r="F67" s="13"/>
      <c r="G67" s="1"/>
      <c r="H67" s="1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2"/>
      <c r="F68" s="13"/>
      <c r="G68" s="1"/>
      <c r="H68" s="1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2"/>
      <c r="F69" s="13"/>
      <c r="G69" s="1"/>
      <c r="H69" s="1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2"/>
      <c r="F70" s="13"/>
      <c r="G70" s="1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2"/>
      <c r="F71" s="13"/>
      <c r="G71" s="1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2"/>
      <c r="F72" s="13"/>
      <c r="G72" s="1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2"/>
      <c r="F73" s="13"/>
      <c r="G73" s="1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2"/>
      <c r="F74" s="13"/>
      <c r="G74" s="1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2"/>
      <c r="F75" s="13"/>
      <c r="G75" s="1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2"/>
      <c r="F76" s="13"/>
      <c r="G76" s="1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2"/>
      <c r="F77" s="13"/>
      <c r="G77" s="1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2"/>
      <c r="F78" s="13"/>
      <c r="G78" s="1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2"/>
      <c r="F79" s="13"/>
      <c r="G79" s="1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2"/>
      <c r="F80" s="13"/>
      <c r="G80" s="1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2"/>
      <c r="F81" s="13"/>
      <c r="G81" s="1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2"/>
      <c r="F82" s="13"/>
      <c r="G82" s="1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2"/>
      <c r="F83" s="13"/>
      <c r="G83" s="1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2"/>
      <c r="F84" s="13"/>
      <c r="G84" s="1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2"/>
      <c r="F85" s="13"/>
      <c r="G85" s="1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2"/>
      <c r="F86" s="13"/>
      <c r="G86" s="1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2"/>
      <c r="F87" s="13"/>
      <c r="G87" s="1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2"/>
      <c r="F88" s="13"/>
      <c r="G88" s="1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2"/>
      <c r="F89" s="13"/>
      <c r="G89" s="1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2"/>
      <c r="F90" s="13"/>
      <c r="G90" s="1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2"/>
      <c r="F91" s="13"/>
      <c r="G91" s="1"/>
      <c r="H91" s="1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2"/>
      <c r="F92" s="13"/>
      <c r="G92" s="1"/>
      <c r="H92" s="1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2"/>
      <c r="F93" s="13"/>
      <c r="G93" s="1"/>
      <c r="H93" s="1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2"/>
      <c r="F94" s="13"/>
      <c r="G94" s="1"/>
      <c r="H94" s="1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2"/>
      <c r="F95" s="13"/>
      <c r="G95" s="1"/>
      <c r="H95" s="1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2"/>
      <c r="F96" s="13"/>
      <c r="G96" s="1"/>
      <c r="H96" s="1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2"/>
      <c r="F97" s="13"/>
      <c r="G97" s="1"/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2"/>
      <c r="F98" s="13"/>
      <c r="G98" s="1"/>
      <c r="H98" s="1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2"/>
      <c r="F99" s="13"/>
      <c r="G99" s="1"/>
      <c r="H99" s="1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2"/>
      <c r="F100" s="13"/>
      <c r="G100" s="1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2"/>
      <c r="F101" s="13"/>
      <c r="G101" s="1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2"/>
      <c r="F102" s="13"/>
      <c r="G102" s="1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2"/>
      <c r="F103" s="13"/>
      <c r="G103" s="1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2"/>
      <c r="F104" s="13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2"/>
      <c r="F105" s="13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2"/>
      <c r="F106" s="13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2"/>
      <c r="F107" s="13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2"/>
      <c r="F108" s="13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2"/>
      <c r="F109" s="13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2"/>
      <c r="F110" s="13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2"/>
      <c r="F111" s="13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2"/>
      <c r="F112" s="13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2"/>
      <c r="F113" s="13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2"/>
      <c r="F114" s="13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2"/>
      <c r="F115" s="13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2"/>
      <c r="F116" s="13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2"/>
      <c r="F117" s="13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2"/>
      <c r="F118" s="13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2"/>
      <c r="F119" s="13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2"/>
      <c r="F120" s="13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2"/>
      <c r="F121" s="13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2"/>
      <c r="F122" s="13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2"/>
      <c r="F123" s="13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2"/>
      <c r="F124" s="13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2"/>
      <c r="F125" s="13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2"/>
      <c r="F126" s="13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2"/>
      <c r="F127" s="13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2"/>
      <c r="F128" s="13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2"/>
      <c r="F129" s="13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2"/>
      <c r="F130" s="13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2"/>
      <c r="F131" s="13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2"/>
      <c r="F132" s="13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2"/>
      <c r="F133" s="13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2"/>
      <c r="F134" s="13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2"/>
      <c r="F135" s="13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2"/>
      <c r="F136" s="13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2"/>
      <c r="F137" s="13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2"/>
      <c r="F138" s="13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2"/>
      <c r="F139" s="13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2"/>
      <c r="F140" s="13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2"/>
      <c r="F141" s="13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2"/>
      <c r="F142" s="13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2"/>
      <c r="F143" s="13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2"/>
      <c r="F144" s="13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2"/>
      <c r="F145" s="13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2"/>
      <c r="F146" s="13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2"/>
      <c r="F147" s="13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2"/>
      <c r="F148" s="13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2"/>
      <c r="F149" s="13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2"/>
      <c r="F150" s="13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2"/>
      <c r="F151" s="13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2"/>
      <c r="F152" s="13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2"/>
      <c r="F153" s="13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2"/>
      <c r="F154" s="13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2"/>
      <c r="F155" s="13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2"/>
      <c r="F156" s="13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2"/>
      <c r="F157" s="13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2"/>
      <c r="F158" s="13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2"/>
      <c r="F159" s="13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2"/>
      <c r="F160" s="13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2"/>
      <c r="F161" s="13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2"/>
      <c r="F162" s="13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2"/>
      <c r="F163" s="13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2"/>
      <c r="F164" s="13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2"/>
      <c r="F165" s="13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2"/>
      <c r="F166" s="13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2"/>
      <c r="F167" s="13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2"/>
      <c r="F168" s="13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2"/>
      <c r="F169" s="13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2"/>
      <c r="F170" s="13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2"/>
      <c r="F171" s="13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2"/>
      <c r="F172" s="13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2"/>
      <c r="F173" s="13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2"/>
      <c r="F174" s="13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2"/>
      <c r="F175" s="13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2"/>
      <c r="F176" s="13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2"/>
      <c r="F177" s="13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2"/>
      <c r="F178" s="13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2"/>
      <c r="F179" s="13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2"/>
      <c r="F180" s="13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2"/>
      <c r="F181" s="13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2"/>
      <c r="F182" s="13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2"/>
      <c r="F183" s="13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2"/>
      <c r="F184" s="13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2"/>
      <c r="F185" s="13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2"/>
      <c r="F186" s="13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2"/>
      <c r="F187" s="13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2"/>
      <c r="F188" s="13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2"/>
      <c r="F189" s="13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2"/>
      <c r="F190" s="13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2"/>
      <c r="F191" s="13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2"/>
      <c r="F192" s="13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2"/>
      <c r="F193" s="13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2"/>
      <c r="F194" s="13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2"/>
      <c r="F195" s="13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2"/>
      <c r="F196" s="13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2"/>
      <c r="F197" s="13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2"/>
      <c r="F198" s="13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2"/>
      <c r="F199" s="13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2"/>
      <c r="F200" s="13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2"/>
      <c r="F201" s="13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2"/>
      <c r="F202" s="13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2"/>
      <c r="F203" s="13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2"/>
      <c r="F204" s="13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2"/>
      <c r="F205" s="13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2"/>
      <c r="F206" s="13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2"/>
      <c r="F207" s="13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2"/>
      <c r="F208" s="13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2"/>
      <c r="F209" s="13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2"/>
      <c r="F210" s="13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2"/>
      <c r="F211" s="13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2"/>
      <c r="F212" s="13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2"/>
      <c r="F213" s="13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2"/>
      <c r="F214" s="13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2"/>
      <c r="F215" s="13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2"/>
      <c r="F216" s="13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2"/>
      <c r="F217" s="13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2"/>
      <c r="F218" s="13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2"/>
      <c r="F219" s="13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2"/>
      <c r="F220" s="13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electLockedCells="1" selectUnlockedCells="1"/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C15" r:id="rId11"/>
    <hyperlink ref="C18" r:id="rId12"/>
    <hyperlink ref="F19" r:id="rId13"/>
    <hyperlink ref="D21" r:id="rId14"/>
    <hyperlink ref="D22" r:id="rId15"/>
    <hyperlink ref="D23" r:id="rId16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activeCell="L2" sqref="L2"/>
    </sheetView>
  </sheetViews>
  <sheetFormatPr defaultColWidth="14.42578125" defaultRowHeight="15" customHeight="1"/>
  <cols>
    <col min="1" max="1" width="17.42578125" customWidth="1"/>
    <col min="2" max="2" width="17.5703125" customWidth="1"/>
    <col min="3" max="3" width="12.42578125" customWidth="1"/>
    <col min="4" max="5" width="17.28515625" customWidth="1"/>
    <col min="6" max="6" width="3.7109375" customWidth="1"/>
    <col min="7" max="7" width="13.85546875" customWidth="1"/>
    <col min="8" max="8" width="3.7109375" customWidth="1"/>
    <col min="9" max="9" width="15.42578125" customWidth="1"/>
    <col min="10" max="10" width="14.42578125" customWidth="1"/>
    <col min="11" max="11" width="3.7109375" customWidth="1"/>
    <col min="12" max="12" width="28.42578125" customWidth="1"/>
    <col min="13" max="13" width="21.42578125" customWidth="1"/>
    <col min="14" max="14" width="1.28515625" customWidth="1"/>
    <col min="15" max="27" width="14.42578125" customWidth="1"/>
  </cols>
  <sheetData>
    <row r="1" spans="1:27" ht="37.5" customHeight="1">
      <c r="A1" s="25" t="s">
        <v>27</v>
      </c>
      <c r="B1" s="26" t="s">
        <v>29</v>
      </c>
      <c r="C1" s="27" t="s">
        <v>31</v>
      </c>
      <c r="D1" s="27" t="s">
        <v>32</v>
      </c>
      <c r="E1" s="29"/>
      <c r="F1" s="31"/>
      <c r="G1" s="27"/>
      <c r="H1" s="33"/>
      <c r="I1" s="27" t="s">
        <v>37</v>
      </c>
      <c r="J1" s="34" t="s">
        <v>38</v>
      </c>
      <c r="K1" s="35"/>
      <c r="L1" s="144" t="s">
        <v>135</v>
      </c>
      <c r="M1" s="145"/>
      <c r="N1" s="145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24.75" customHeight="1">
      <c r="A2" s="29" t="s">
        <v>40</v>
      </c>
      <c r="B2" s="36" t="str">
        <f>HYPERLINK("https://www.dosm.gov.my/v1/index.php?r=column/ctheme&amp;menu_id=L0pheU43NWJwRWVSZklWdzQ4TlhUUT09&amp;bul_id=MDMxdHZjWTk1SjFzTzNkRXYzcVZjdz09","28300000")</f>
        <v>28300000</v>
      </c>
      <c r="C2" s="37">
        <v>0.61299999999999999</v>
      </c>
      <c r="D2" s="38">
        <f>B2*C2</f>
        <v>17347900</v>
      </c>
      <c r="E2" s="38"/>
      <c r="F2" s="39"/>
      <c r="G2" s="27"/>
      <c r="H2" s="33"/>
      <c r="I2" s="40">
        <f>B2/1000</f>
        <v>28300</v>
      </c>
      <c r="J2" s="40">
        <f>I2-((D2)/1000)</f>
        <v>10952.099999999999</v>
      </c>
      <c r="K2" s="41"/>
      <c r="L2" s="29"/>
      <c r="M2" s="29" t="s">
        <v>16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5" customHeight="1">
      <c r="A3" s="43"/>
      <c r="B3" s="45"/>
      <c r="C3" s="46"/>
      <c r="D3" s="43"/>
      <c r="E3" s="43"/>
      <c r="F3" s="47"/>
      <c r="G3" s="48"/>
      <c r="H3" s="49"/>
      <c r="I3" s="43"/>
      <c r="J3" s="43"/>
      <c r="K3" s="51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29.25" customHeight="1">
      <c r="A4" s="52" t="s">
        <v>49</v>
      </c>
      <c r="B4" s="53"/>
      <c r="C4" s="52"/>
      <c r="D4" s="52"/>
      <c r="E4" s="52"/>
      <c r="F4" s="54"/>
      <c r="G4" s="56"/>
      <c r="H4" s="57"/>
      <c r="I4" s="52"/>
      <c r="J4" s="52"/>
      <c r="K4" s="58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 ht="40.5" customHeight="1">
      <c r="A5" s="207" t="s">
        <v>50</v>
      </c>
      <c r="B5" s="187"/>
      <c r="C5" s="207"/>
      <c r="D5" s="207"/>
      <c r="E5" s="207"/>
      <c r="F5" s="208"/>
      <c r="G5" s="209"/>
      <c r="H5" s="210"/>
      <c r="I5" s="211" t="s">
        <v>51</v>
      </c>
      <c r="J5" s="145"/>
      <c r="K5" s="212"/>
      <c r="L5" s="207"/>
      <c r="M5" s="207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1:27" ht="42" customHeight="1">
      <c r="A6" s="213" t="s">
        <v>52</v>
      </c>
      <c r="B6" s="209" t="s">
        <v>29</v>
      </c>
      <c r="C6" s="209" t="s">
        <v>31</v>
      </c>
      <c r="D6" s="209" t="s">
        <v>53</v>
      </c>
      <c r="E6" s="209" t="s">
        <v>54</v>
      </c>
      <c r="F6" s="214"/>
      <c r="G6" s="215" t="s">
        <v>24</v>
      </c>
      <c r="H6" s="210"/>
      <c r="I6" s="209" t="s">
        <v>37</v>
      </c>
      <c r="J6" s="215" t="s">
        <v>38</v>
      </c>
      <c r="K6" s="216"/>
      <c r="L6" s="215" t="s">
        <v>133</v>
      </c>
      <c r="M6" s="215" t="s">
        <v>134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spans="1:27" ht="18">
      <c r="A7" s="217" t="str">
        <f>HYPERLINK("https://en.wikipedia.org/wiki/Terengganu","Terengganu")</f>
        <v>Terengganu</v>
      </c>
      <c r="B7" s="218">
        <v>1015776</v>
      </c>
      <c r="C7" s="219">
        <v>0.97</v>
      </c>
      <c r="D7" s="218">
        <f t="shared" ref="D7:D12" si="0">B7*C7</f>
        <v>985302.72</v>
      </c>
      <c r="E7" s="218">
        <f t="shared" ref="E7:E12" si="1">B7-D7</f>
        <v>30473.280000000028</v>
      </c>
      <c r="F7" s="220"/>
      <c r="G7" s="218">
        <f t="shared" ref="G7:G12" si="2">ROUNDDOWN(D7/1000,0)</f>
        <v>985</v>
      </c>
      <c r="H7" s="221"/>
      <c r="I7" s="222">
        <f t="shared" ref="I7:I12" si="3">(D7/$D$2)*$I$2</f>
        <v>1607.345383360522</v>
      </c>
      <c r="J7" s="223">
        <f t="shared" ref="J7:J12" si="4">I7-G7</f>
        <v>622.34538336052196</v>
      </c>
      <c r="K7" s="224"/>
      <c r="L7" s="222">
        <f t="shared" ref="L7:L12" si="5">J7</f>
        <v>622.34538336052196</v>
      </c>
      <c r="M7" s="225">
        <f t="shared" ref="M7:M12" si="6">L7/(ROUNDDOWN(E7/1000,0))</f>
        <v>20.744846112017399</v>
      </c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 spans="1:27" ht="18">
      <c r="A8" s="217" t="str">
        <f>HYPERLINK("https://en.wikipedia.org/wiki/Kelantan#Demographics","Kelantan")</f>
        <v>Kelantan</v>
      </c>
      <c r="B8" s="218">
        <v>1539601</v>
      </c>
      <c r="C8" s="219">
        <v>0.96199999999999997</v>
      </c>
      <c r="D8" s="218">
        <f t="shared" si="0"/>
        <v>1481096.162</v>
      </c>
      <c r="E8" s="218">
        <f t="shared" si="1"/>
        <v>58504.837999999989</v>
      </c>
      <c r="F8" s="220"/>
      <c r="G8" s="218">
        <f t="shared" si="2"/>
        <v>1481</v>
      </c>
      <c r="H8" s="221"/>
      <c r="I8" s="222">
        <f t="shared" si="3"/>
        <v>2416.1438205546492</v>
      </c>
      <c r="J8" s="223">
        <f t="shared" si="4"/>
        <v>935.14382055464921</v>
      </c>
      <c r="K8" s="224"/>
      <c r="L8" s="222">
        <f t="shared" si="5"/>
        <v>935.14382055464921</v>
      </c>
      <c r="M8" s="225">
        <f t="shared" si="6"/>
        <v>16.123169319907745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 spans="1:27" ht="18">
      <c r="A9" s="217" t="str">
        <f>HYPERLINK("https://en.wikipedia.org/wiki/Perlis","Perlis")</f>
        <v>Perlis</v>
      </c>
      <c r="B9" s="218">
        <v>227025</v>
      </c>
      <c r="C9" s="219">
        <v>0.879</v>
      </c>
      <c r="D9" s="218">
        <f t="shared" si="0"/>
        <v>199554.97500000001</v>
      </c>
      <c r="E9" s="218">
        <f t="shared" si="1"/>
        <v>27470.024999999994</v>
      </c>
      <c r="F9" s="220"/>
      <c r="G9" s="218">
        <f t="shared" si="2"/>
        <v>199</v>
      </c>
      <c r="H9" s="221"/>
      <c r="I9" s="222">
        <f t="shared" si="3"/>
        <v>325.53829526916803</v>
      </c>
      <c r="J9" s="223">
        <f t="shared" si="4"/>
        <v>126.53829526916803</v>
      </c>
      <c r="K9" s="224"/>
      <c r="L9" s="222">
        <f t="shared" si="5"/>
        <v>126.53829526916803</v>
      </c>
      <c r="M9" s="225">
        <f t="shared" si="6"/>
        <v>4.686603528487705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 spans="1:27" ht="18">
      <c r="A10" s="217" t="str">
        <f>HYPERLINK("https://en.wikipedia.org/wiki/Kedah#Demographics","Kedah ")</f>
        <v xml:space="preserve">Kedah </v>
      </c>
      <c r="B10" s="218">
        <v>1947651</v>
      </c>
      <c r="C10" s="219">
        <v>0.77200000000000002</v>
      </c>
      <c r="D10" s="218">
        <f t="shared" si="0"/>
        <v>1503586.5719999999</v>
      </c>
      <c r="E10" s="218">
        <f t="shared" si="1"/>
        <v>444064.42800000007</v>
      </c>
      <c r="F10" s="220"/>
      <c r="G10" s="218">
        <f t="shared" si="2"/>
        <v>1503</v>
      </c>
      <c r="H10" s="221"/>
      <c r="I10" s="222">
        <f t="shared" si="3"/>
        <v>2452.832907014682</v>
      </c>
      <c r="J10" s="223">
        <f t="shared" si="4"/>
        <v>949.83290701468195</v>
      </c>
      <c r="K10" s="224"/>
      <c r="L10" s="222">
        <f t="shared" si="5"/>
        <v>949.83290701468195</v>
      </c>
      <c r="M10" s="225">
        <f t="shared" si="6"/>
        <v>2.1392633040871214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 spans="1:27" ht="18">
      <c r="A11" s="217" t="str">
        <f>HYPERLINK("https://en.wikipedia.org/wiki/Pahang#Demography","Pahang")</f>
        <v>Pahang</v>
      </c>
      <c r="B11" s="218">
        <v>1462209</v>
      </c>
      <c r="C11" s="219">
        <v>0.70150000000000001</v>
      </c>
      <c r="D11" s="218">
        <f t="shared" si="0"/>
        <v>1025739.6135</v>
      </c>
      <c r="E11" s="218">
        <f t="shared" si="1"/>
        <v>436469.38650000002</v>
      </c>
      <c r="F11" s="220"/>
      <c r="G11" s="218">
        <f t="shared" si="2"/>
        <v>1025</v>
      </c>
      <c r="H11" s="221"/>
      <c r="I11" s="222">
        <f t="shared" si="3"/>
        <v>1673.3109518760195</v>
      </c>
      <c r="J11" s="223">
        <f t="shared" si="4"/>
        <v>648.31095187601954</v>
      </c>
      <c r="K11" s="224"/>
      <c r="L11" s="222">
        <f t="shared" si="5"/>
        <v>648.31095187601954</v>
      </c>
      <c r="M11" s="225">
        <f t="shared" si="6"/>
        <v>1.4869517244862833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 spans="1:27" ht="18">
      <c r="A12" s="217" t="str">
        <f>HYPERLINK("https://en.wikipedia.org/wiki/Malacca","Melaka")</f>
        <v>Melaka</v>
      </c>
      <c r="B12" s="218">
        <v>820000</v>
      </c>
      <c r="C12" s="219">
        <v>0.66100000000000003</v>
      </c>
      <c r="D12" s="218">
        <f t="shared" si="0"/>
        <v>542020</v>
      </c>
      <c r="E12" s="218">
        <f t="shared" si="1"/>
        <v>277980</v>
      </c>
      <c r="F12" s="220"/>
      <c r="G12" s="218">
        <f t="shared" si="2"/>
        <v>542</v>
      </c>
      <c r="H12" s="221"/>
      <c r="I12" s="222">
        <f t="shared" si="3"/>
        <v>884.20880913539963</v>
      </c>
      <c r="J12" s="223">
        <f t="shared" si="4"/>
        <v>342.20880913539963</v>
      </c>
      <c r="K12" s="224"/>
      <c r="L12" s="222">
        <f t="shared" si="5"/>
        <v>342.20880913539963</v>
      </c>
      <c r="M12" s="225">
        <f t="shared" si="6"/>
        <v>1.2354108633046919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 spans="1:27" s="165" customFormat="1" ht="34.5" customHeight="1">
      <c r="A13" s="226"/>
      <c r="B13" s="227"/>
      <c r="C13" s="228"/>
      <c r="D13" s="229" t="s">
        <v>64</v>
      </c>
      <c r="E13" s="230"/>
      <c r="F13" s="230"/>
      <c r="G13" s="230"/>
      <c r="H13" s="230"/>
      <c r="I13" s="230"/>
      <c r="J13" s="230"/>
      <c r="K13" s="230"/>
      <c r="L13" s="231"/>
      <c r="M13" s="232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</row>
    <row r="14" spans="1:27" ht="18">
      <c r="A14" s="72" t="s">
        <v>65</v>
      </c>
      <c r="B14" s="73">
        <v>997071</v>
      </c>
      <c r="C14" s="74">
        <v>0.61299999999999999</v>
      </c>
      <c r="D14" s="63">
        <f t="shared" ref="D14:D18" si="7">B14*C14</f>
        <v>611204.52300000004</v>
      </c>
      <c r="E14" s="63">
        <f t="shared" ref="E14:E18" si="8">B14-D14</f>
        <v>385866.47699999996</v>
      </c>
      <c r="F14" s="64"/>
      <c r="G14" s="63">
        <f t="shared" ref="G14:G18" si="9">ROUNDDOWN(D14/1000,0)</f>
        <v>611</v>
      </c>
      <c r="H14" s="65"/>
      <c r="I14" s="66">
        <f t="shared" ref="I14:I18" si="10">(D14/$D$2)*$I$2</f>
        <v>997.07100000000014</v>
      </c>
      <c r="J14" s="67">
        <f t="shared" ref="J14:J18" si="11">I14-G14</f>
        <v>386.07100000000014</v>
      </c>
      <c r="K14" s="68"/>
      <c r="L14" s="66">
        <f t="shared" ref="L14:L18" si="12">J14</f>
        <v>386.07100000000014</v>
      </c>
      <c r="M14" s="69">
        <f t="shared" ref="M14:M18" si="13">L14/(ROUNDDOWN(E14/1000,0))</f>
        <v>1.0027818181818184</v>
      </c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 spans="1:27" ht="18">
      <c r="A15" s="72" t="s">
        <v>66</v>
      </c>
      <c r="B15" s="73">
        <v>3348283</v>
      </c>
      <c r="C15" s="74">
        <v>0.58899999999999997</v>
      </c>
      <c r="D15" s="63">
        <f t="shared" si="7"/>
        <v>1972138.6869999999</v>
      </c>
      <c r="E15" s="63">
        <f t="shared" si="8"/>
        <v>1376144.3130000001</v>
      </c>
      <c r="F15" s="64"/>
      <c r="G15" s="63">
        <f t="shared" si="9"/>
        <v>1972</v>
      </c>
      <c r="H15" s="65"/>
      <c r="I15" s="66">
        <f t="shared" si="10"/>
        <v>3217.1919853181075</v>
      </c>
      <c r="J15" s="67">
        <f t="shared" si="11"/>
        <v>1245.1919853181075</v>
      </c>
      <c r="K15" s="68"/>
      <c r="L15" s="66">
        <f t="shared" si="12"/>
        <v>1245.1919853181075</v>
      </c>
      <c r="M15" s="69">
        <f t="shared" si="13"/>
        <v>0.90493603584164795</v>
      </c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8">
      <c r="A16" s="72" t="s">
        <v>67</v>
      </c>
      <c r="B16" s="73">
        <v>5411324</v>
      </c>
      <c r="C16" s="74">
        <v>0.57099999999999995</v>
      </c>
      <c r="D16" s="63">
        <f t="shared" si="7"/>
        <v>3089866.0039999997</v>
      </c>
      <c r="E16" s="63">
        <f t="shared" si="8"/>
        <v>2321457.9960000003</v>
      </c>
      <c r="F16" s="64"/>
      <c r="G16" s="63">
        <f t="shared" si="9"/>
        <v>3089</v>
      </c>
      <c r="H16" s="65"/>
      <c r="I16" s="66">
        <f t="shared" si="10"/>
        <v>5040.5644437194123</v>
      </c>
      <c r="J16" s="67">
        <f t="shared" si="11"/>
        <v>1951.5644437194123</v>
      </c>
      <c r="K16" s="68"/>
      <c r="L16" s="66">
        <f t="shared" si="12"/>
        <v>1951.5644437194123</v>
      </c>
      <c r="M16" s="69">
        <f t="shared" si="13"/>
        <v>0.84082914421344779</v>
      </c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 spans="1:27" ht="18">
      <c r="A17" s="72" t="s">
        <v>68</v>
      </c>
      <c r="B17" s="73">
        <v>2258428</v>
      </c>
      <c r="C17" s="74">
        <v>0.56999999999999995</v>
      </c>
      <c r="D17" s="63">
        <f t="shared" si="7"/>
        <v>1287303.96</v>
      </c>
      <c r="E17" s="63">
        <f t="shared" si="8"/>
        <v>971124.04</v>
      </c>
      <c r="F17" s="64"/>
      <c r="G17" s="63">
        <f t="shared" si="9"/>
        <v>1287</v>
      </c>
      <c r="H17" s="65"/>
      <c r="I17" s="66">
        <f t="shared" si="10"/>
        <v>2100.0064600326264</v>
      </c>
      <c r="J17" s="67">
        <f t="shared" si="11"/>
        <v>813.00646003262636</v>
      </c>
      <c r="K17" s="68"/>
      <c r="L17" s="66">
        <f t="shared" si="12"/>
        <v>813.00646003262636</v>
      </c>
      <c r="M17" s="69">
        <f t="shared" si="13"/>
        <v>0.83728780641877076</v>
      </c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 spans="1:27" ht="18">
      <c r="A18" s="72" t="s">
        <v>69</v>
      </c>
      <c r="B18" s="73">
        <v>1520143</v>
      </c>
      <c r="C18" s="74">
        <v>0.436</v>
      </c>
      <c r="D18" s="63">
        <f t="shared" si="7"/>
        <v>662782.348</v>
      </c>
      <c r="E18" s="63">
        <f t="shared" si="8"/>
        <v>857360.652</v>
      </c>
      <c r="F18" s="64"/>
      <c r="G18" s="63">
        <f t="shared" si="9"/>
        <v>662</v>
      </c>
      <c r="H18" s="65"/>
      <c r="I18" s="66">
        <f t="shared" si="10"/>
        <v>1081.2110081566068</v>
      </c>
      <c r="J18" s="67">
        <f t="shared" si="11"/>
        <v>419.21100815660679</v>
      </c>
      <c r="K18" s="68"/>
      <c r="L18" s="66">
        <f t="shared" si="12"/>
        <v>419.21100815660679</v>
      </c>
      <c r="M18" s="69">
        <f t="shared" si="13"/>
        <v>0.48916103635543384</v>
      </c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 spans="1:27" ht="18">
      <c r="A19" s="70"/>
      <c r="B19" s="75"/>
      <c r="C19" s="70"/>
      <c r="D19" s="70"/>
      <c r="E19" s="70"/>
      <c r="F19" s="76"/>
      <c r="G19" s="77"/>
      <c r="H19" s="65"/>
      <c r="I19" s="70"/>
      <c r="J19" s="66" t="s">
        <v>16</v>
      </c>
      <c r="K19" s="78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 spans="1:27" ht="18">
      <c r="A20" s="70" t="s">
        <v>70</v>
      </c>
      <c r="B20" s="75"/>
      <c r="C20" s="70"/>
      <c r="D20" s="70"/>
      <c r="E20" s="70"/>
      <c r="F20" s="76"/>
      <c r="G20" s="77"/>
      <c r="H20" s="65"/>
      <c r="I20" s="70"/>
      <c r="J20" s="70"/>
      <c r="K20" s="79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 spans="1:27" ht="15.75" customHeight="1">
      <c r="A21" s="70"/>
      <c r="B21" s="75"/>
      <c r="C21" s="70"/>
      <c r="D21" s="70"/>
      <c r="E21" s="70"/>
      <c r="F21" s="76"/>
      <c r="G21" s="77"/>
      <c r="H21" s="65"/>
      <c r="I21" s="70"/>
      <c r="J21" s="70"/>
      <c r="K21" s="79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 spans="1:27" ht="15.75" customHeight="1">
      <c r="A22" s="70"/>
      <c r="B22" s="75"/>
      <c r="C22" s="70"/>
      <c r="D22" s="70"/>
      <c r="E22" s="70"/>
      <c r="F22" s="76"/>
      <c r="G22" s="77"/>
      <c r="H22" s="65"/>
      <c r="I22" s="70"/>
      <c r="J22" s="70"/>
      <c r="K22" s="79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 spans="1:27" ht="15.75" customHeight="1">
      <c r="A23" s="70"/>
      <c r="B23" s="75"/>
      <c r="C23" s="70"/>
      <c r="D23" s="70"/>
      <c r="E23" s="70"/>
      <c r="F23" s="76"/>
      <c r="G23" s="77"/>
      <c r="H23" s="65"/>
      <c r="I23" s="70"/>
      <c r="J23" s="70"/>
      <c r="K23" s="79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 spans="1:27" ht="15.75" customHeight="1">
      <c r="A24" s="70"/>
      <c r="B24" s="75"/>
      <c r="C24" s="70"/>
      <c r="D24" s="70"/>
      <c r="E24" s="70"/>
      <c r="F24" s="76"/>
      <c r="G24" s="77"/>
      <c r="H24" s="65"/>
      <c r="I24" s="70"/>
      <c r="J24" s="70"/>
      <c r="K24" s="79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 spans="1:27" ht="15.75" customHeight="1">
      <c r="A25" s="70"/>
      <c r="B25" s="75"/>
      <c r="C25" s="70"/>
      <c r="D25" s="70"/>
      <c r="E25" s="70"/>
      <c r="F25" s="76"/>
      <c r="G25" s="77"/>
      <c r="H25" s="65"/>
      <c r="I25" s="70"/>
      <c r="J25" s="70"/>
      <c r="K25" s="79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 spans="1:27" ht="15.75" customHeight="1">
      <c r="A26" s="70"/>
      <c r="B26" s="75"/>
      <c r="C26" s="70"/>
      <c r="D26" s="70"/>
      <c r="E26" s="70"/>
      <c r="F26" s="76"/>
      <c r="G26" s="77"/>
      <c r="H26" s="65"/>
      <c r="I26" s="70"/>
      <c r="J26" s="70"/>
      <c r="K26" s="79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 spans="1:27" ht="15.75" customHeight="1">
      <c r="A27" s="70"/>
      <c r="B27" s="75"/>
      <c r="C27" s="70"/>
      <c r="D27" s="70"/>
      <c r="E27" s="70"/>
      <c r="F27" s="76"/>
      <c r="G27" s="77"/>
      <c r="H27" s="65"/>
      <c r="I27" s="70"/>
      <c r="J27" s="70"/>
      <c r="K27" s="79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 spans="1:27" ht="15.75" customHeight="1">
      <c r="A28" s="70"/>
      <c r="B28" s="75"/>
      <c r="C28" s="70"/>
      <c r="D28" s="70"/>
      <c r="E28" s="70"/>
      <c r="F28" s="76"/>
      <c r="G28" s="77"/>
      <c r="H28" s="65"/>
      <c r="I28" s="70"/>
      <c r="J28" s="70"/>
      <c r="K28" s="79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 spans="1:27" ht="15.75" customHeight="1">
      <c r="A29" s="70"/>
      <c r="B29" s="75"/>
      <c r="C29" s="70"/>
      <c r="D29" s="70"/>
      <c r="E29" s="70"/>
      <c r="F29" s="76"/>
      <c r="G29" s="77"/>
      <c r="H29" s="65"/>
      <c r="I29" s="70"/>
      <c r="J29" s="70"/>
      <c r="K29" s="79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 spans="1:27" ht="15.75" customHeight="1">
      <c r="A30" s="70"/>
      <c r="B30" s="75"/>
      <c r="C30" s="70"/>
      <c r="D30" s="70"/>
      <c r="E30" s="70"/>
      <c r="F30" s="76"/>
      <c r="G30" s="77"/>
      <c r="H30" s="65"/>
      <c r="I30" s="70"/>
      <c r="J30" s="70"/>
      <c r="K30" s="79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 spans="1:27" ht="15.75" customHeight="1">
      <c r="A31" s="70"/>
      <c r="B31" s="75"/>
      <c r="C31" s="70"/>
      <c r="D31" s="70"/>
      <c r="E31" s="70"/>
      <c r="F31" s="76"/>
      <c r="G31" s="77"/>
      <c r="H31" s="65"/>
      <c r="I31" s="70"/>
      <c r="J31" s="70"/>
      <c r="K31" s="79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 spans="1:27" ht="15.75" customHeight="1">
      <c r="A32" s="70"/>
      <c r="B32" s="75"/>
      <c r="C32" s="70"/>
      <c r="D32" s="70"/>
      <c r="E32" s="70"/>
      <c r="F32" s="76"/>
      <c r="G32" s="77"/>
      <c r="H32" s="65"/>
      <c r="I32" s="70"/>
      <c r="J32" s="70"/>
      <c r="K32" s="79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 spans="1:27" ht="15.75" customHeight="1">
      <c r="A33" s="70"/>
      <c r="B33" s="75"/>
      <c r="C33" s="70"/>
      <c r="D33" s="70"/>
      <c r="E33" s="70"/>
      <c r="F33" s="76"/>
      <c r="G33" s="77"/>
      <c r="H33" s="65"/>
      <c r="I33" s="70"/>
      <c r="J33" s="70"/>
      <c r="K33" s="79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 spans="1:27" ht="15.75" customHeight="1">
      <c r="A34" s="70"/>
      <c r="B34" s="75"/>
      <c r="C34" s="70"/>
      <c r="D34" s="70"/>
      <c r="E34" s="70"/>
      <c r="F34" s="76"/>
      <c r="G34" s="77"/>
      <c r="H34" s="65"/>
      <c r="I34" s="70"/>
      <c r="J34" s="70"/>
      <c r="K34" s="79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 spans="1:27" ht="15.75" customHeight="1">
      <c r="A35" s="70"/>
      <c r="B35" s="75"/>
      <c r="C35" s="70"/>
      <c r="D35" s="70"/>
      <c r="E35" s="70"/>
      <c r="F35" s="76"/>
      <c r="G35" s="77"/>
      <c r="H35" s="65"/>
      <c r="I35" s="70"/>
      <c r="J35" s="70"/>
      <c r="K35" s="79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 spans="1:27" ht="15.75" customHeight="1">
      <c r="A36" s="70"/>
      <c r="B36" s="75"/>
      <c r="C36" s="70"/>
      <c r="D36" s="70"/>
      <c r="E36" s="70"/>
      <c r="F36" s="76"/>
      <c r="G36" s="77"/>
      <c r="H36" s="65"/>
      <c r="I36" s="70"/>
      <c r="J36" s="70"/>
      <c r="K36" s="79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 spans="1:27" ht="15.75" customHeight="1">
      <c r="A37" s="70"/>
      <c r="B37" s="75"/>
      <c r="C37" s="70"/>
      <c r="D37" s="70"/>
      <c r="E37" s="70"/>
      <c r="F37" s="76"/>
      <c r="G37" s="77"/>
      <c r="H37" s="65"/>
      <c r="I37" s="70"/>
      <c r="J37" s="70"/>
      <c r="K37" s="79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 spans="1:27" ht="15.75" customHeight="1">
      <c r="A38" s="70"/>
      <c r="B38" s="75"/>
      <c r="C38" s="70"/>
      <c r="D38" s="70"/>
      <c r="E38" s="70"/>
      <c r="F38" s="76"/>
      <c r="G38" s="77"/>
      <c r="H38" s="65"/>
      <c r="I38" s="70"/>
      <c r="J38" s="70"/>
      <c r="K38" s="79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 spans="1:27" ht="15.75" customHeight="1">
      <c r="A39" s="70"/>
      <c r="B39" s="75"/>
      <c r="C39" s="70"/>
      <c r="D39" s="70"/>
      <c r="E39" s="70"/>
      <c r="F39" s="76"/>
      <c r="G39" s="77"/>
      <c r="H39" s="65"/>
      <c r="I39" s="70"/>
      <c r="J39" s="70"/>
      <c r="K39" s="79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 spans="1:27" ht="15.75" customHeight="1">
      <c r="A40" s="70"/>
      <c r="B40" s="75"/>
      <c r="C40" s="70"/>
      <c r="D40" s="70"/>
      <c r="E40" s="70"/>
      <c r="F40" s="76"/>
      <c r="G40" s="77"/>
      <c r="H40" s="65"/>
      <c r="I40" s="70"/>
      <c r="J40" s="70"/>
      <c r="K40" s="79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 spans="1:27" ht="15.75" customHeight="1">
      <c r="A41" s="70"/>
      <c r="B41" s="75"/>
      <c r="C41" s="70"/>
      <c r="D41" s="70"/>
      <c r="E41" s="70"/>
      <c r="F41" s="76"/>
      <c r="G41" s="77"/>
      <c r="H41" s="65"/>
      <c r="I41" s="70"/>
      <c r="J41" s="70"/>
      <c r="K41" s="79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 spans="1:27" ht="15.75" customHeight="1">
      <c r="A42" s="70"/>
      <c r="B42" s="75"/>
      <c r="C42" s="70"/>
      <c r="D42" s="70"/>
      <c r="E42" s="70"/>
      <c r="F42" s="76"/>
      <c r="G42" s="77"/>
      <c r="H42" s="65"/>
      <c r="I42" s="70"/>
      <c r="J42" s="70"/>
      <c r="K42" s="79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 spans="1:27" ht="15.75" customHeight="1">
      <c r="A43" s="70"/>
      <c r="B43" s="75"/>
      <c r="C43" s="70"/>
      <c r="D43" s="70"/>
      <c r="E43" s="70"/>
      <c r="F43" s="76"/>
      <c r="G43" s="77"/>
      <c r="H43" s="65"/>
      <c r="I43" s="70"/>
      <c r="J43" s="70"/>
      <c r="K43" s="79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 spans="1:27" ht="15.75" customHeight="1">
      <c r="A44" s="70"/>
      <c r="B44" s="75"/>
      <c r="C44" s="70"/>
      <c r="D44" s="70"/>
      <c r="E44" s="70"/>
      <c r="F44" s="76"/>
      <c r="G44" s="77"/>
      <c r="H44" s="65"/>
      <c r="I44" s="70"/>
      <c r="J44" s="70"/>
      <c r="K44" s="79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 spans="1:27" ht="15.75" customHeight="1">
      <c r="A45" s="70"/>
      <c r="B45" s="75"/>
      <c r="C45" s="70"/>
      <c r="D45" s="70"/>
      <c r="E45" s="70"/>
      <c r="F45" s="76"/>
      <c r="G45" s="77"/>
      <c r="H45" s="65"/>
      <c r="I45" s="70"/>
      <c r="J45" s="70"/>
      <c r="K45" s="79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spans="1:27" ht="15.75" customHeight="1">
      <c r="A46" s="70"/>
      <c r="B46" s="75"/>
      <c r="C46" s="70"/>
      <c r="D46" s="70"/>
      <c r="E46" s="70"/>
      <c r="F46" s="76"/>
      <c r="G46" s="77"/>
      <c r="H46" s="65"/>
      <c r="I46" s="70"/>
      <c r="J46" s="70"/>
      <c r="K46" s="79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 spans="1:27" ht="15.75" customHeight="1">
      <c r="A47" s="70"/>
      <c r="B47" s="75"/>
      <c r="C47" s="70"/>
      <c r="D47" s="70"/>
      <c r="E47" s="70"/>
      <c r="F47" s="76"/>
      <c r="G47" s="77"/>
      <c r="H47" s="65"/>
      <c r="I47" s="70"/>
      <c r="J47" s="70"/>
      <c r="K47" s="79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 spans="1:27" ht="15.75" customHeight="1">
      <c r="A48" s="70"/>
      <c r="B48" s="75"/>
      <c r="C48" s="70"/>
      <c r="D48" s="70"/>
      <c r="E48" s="70"/>
      <c r="F48" s="76"/>
      <c r="G48" s="77"/>
      <c r="H48" s="65"/>
      <c r="I48" s="70"/>
      <c r="J48" s="70"/>
      <c r="K48" s="79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 spans="1:27" ht="15.75" customHeight="1">
      <c r="A49" s="70"/>
      <c r="B49" s="75"/>
      <c r="C49" s="70"/>
      <c r="D49" s="70"/>
      <c r="E49" s="70"/>
      <c r="F49" s="76"/>
      <c r="G49" s="77"/>
      <c r="H49" s="65"/>
      <c r="I49" s="70"/>
      <c r="J49" s="70"/>
      <c r="K49" s="79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 spans="1:27" ht="15.75" customHeight="1">
      <c r="A50" s="70"/>
      <c r="B50" s="75"/>
      <c r="C50" s="70"/>
      <c r="D50" s="70"/>
      <c r="E50" s="70"/>
      <c r="F50" s="76"/>
      <c r="G50" s="77"/>
      <c r="H50" s="65"/>
      <c r="I50" s="70"/>
      <c r="J50" s="70"/>
      <c r="K50" s="79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spans="1:27" ht="15.75" customHeight="1">
      <c r="A51" s="70"/>
      <c r="B51" s="75"/>
      <c r="C51" s="70"/>
      <c r="D51" s="70"/>
      <c r="E51" s="70"/>
      <c r="F51" s="76"/>
      <c r="G51" s="77"/>
      <c r="H51" s="65"/>
      <c r="I51" s="70"/>
      <c r="J51" s="70"/>
      <c r="K51" s="79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 spans="1:27" ht="15.75" customHeight="1">
      <c r="A52" s="70"/>
      <c r="B52" s="75"/>
      <c r="C52" s="70"/>
      <c r="D52" s="70"/>
      <c r="E52" s="70"/>
      <c r="F52" s="76"/>
      <c r="G52" s="77"/>
      <c r="H52" s="65"/>
      <c r="I52" s="70"/>
      <c r="J52" s="70"/>
      <c r="K52" s="79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spans="1:27" ht="15.75" customHeight="1">
      <c r="A53" s="70"/>
      <c r="B53" s="75"/>
      <c r="C53" s="70"/>
      <c r="D53" s="70"/>
      <c r="E53" s="70"/>
      <c r="F53" s="76"/>
      <c r="G53" s="77"/>
      <c r="H53" s="65"/>
      <c r="I53" s="70"/>
      <c r="J53" s="70"/>
      <c r="K53" s="79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 spans="1:27" ht="15.75" customHeight="1">
      <c r="A54" s="70"/>
      <c r="B54" s="75"/>
      <c r="C54" s="70"/>
      <c r="D54" s="70"/>
      <c r="E54" s="70"/>
      <c r="F54" s="76"/>
      <c r="G54" s="77"/>
      <c r="H54" s="65"/>
      <c r="I54" s="70"/>
      <c r="J54" s="70"/>
      <c r="K54" s="79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 spans="1:27" ht="15.75" customHeight="1">
      <c r="A55" s="70"/>
      <c r="B55" s="75"/>
      <c r="C55" s="70"/>
      <c r="D55" s="70"/>
      <c r="E55" s="70"/>
      <c r="F55" s="76"/>
      <c r="G55" s="77"/>
      <c r="H55" s="65"/>
      <c r="I55" s="70"/>
      <c r="J55" s="70"/>
      <c r="K55" s="79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 spans="1:27" ht="15.75" customHeight="1">
      <c r="A56" s="70"/>
      <c r="B56" s="75"/>
      <c r="C56" s="70"/>
      <c r="D56" s="70"/>
      <c r="E56" s="70"/>
      <c r="F56" s="76"/>
      <c r="G56" s="77"/>
      <c r="H56" s="65"/>
      <c r="I56" s="70"/>
      <c r="J56" s="70"/>
      <c r="K56" s="79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1:27" ht="15.75" customHeight="1">
      <c r="A57" s="70"/>
      <c r="B57" s="75"/>
      <c r="C57" s="70"/>
      <c r="D57" s="70"/>
      <c r="E57" s="70"/>
      <c r="F57" s="76"/>
      <c r="G57" s="77"/>
      <c r="H57" s="65"/>
      <c r="I57" s="70"/>
      <c r="J57" s="70"/>
      <c r="K57" s="79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27" ht="15.75" customHeight="1">
      <c r="A58" s="70"/>
      <c r="B58" s="75"/>
      <c r="C58" s="70"/>
      <c r="D58" s="70"/>
      <c r="E58" s="70"/>
      <c r="F58" s="76"/>
      <c r="G58" s="77"/>
      <c r="H58" s="65"/>
      <c r="I58" s="70"/>
      <c r="J58" s="70"/>
      <c r="K58" s="79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27" ht="15.75" customHeight="1">
      <c r="A59" s="70"/>
      <c r="B59" s="75"/>
      <c r="C59" s="70"/>
      <c r="D59" s="70"/>
      <c r="E59" s="70"/>
      <c r="F59" s="76"/>
      <c r="G59" s="77"/>
      <c r="H59" s="65"/>
      <c r="I59" s="70"/>
      <c r="J59" s="70"/>
      <c r="K59" s="79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27" ht="15.75" customHeight="1">
      <c r="A60" s="70"/>
      <c r="B60" s="75"/>
      <c r="C60" s="70"/>
      <c r="D60" s="70"/>
      <c r="E60" s="70"/>
      <c r="F60" s="76"/>
      <c r="G60" s="77"/>
      <c r="H60" s="65"/>
      <c r="I60" s="70"/>
      <c r="J60" s="70"/>
      <c r="K60" s="79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27" ht="15.75" customHeight="1">
      <c r="A61" s="70"/>
      <c r="B61" s="75"/>
      <c r="C61" s="70"/>
      <c r="D61" s="70"/>
      <c r="E61" s="70"/>
      <c r="F61" s="76"/>
      <c r="G61" s="77"/>
      <c r="H61" s="65"/>
      <c r="I61" s="70"/>
      <c r="J61" s="70"/>
      <c r="K61" s="79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27" ht="15.75" customHeight="1">
      <c r="A62" s="70"/>
      <c r="B62" s="75"/>
      <c r="C62" s="70"/>
      <c r="D62" s="70"/>
      <c r="E62" s="70"/>
      <c r="F62" s="76"/>
      <c r="G62" s="77"/>
      <c r="H62" s="65"/>
      <c r="I62" s="70"/>
      <c r="J62" s="70"/>
      <c r="K62" s="79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27" ht="15.75" customHeight="1">
      <c r="A63" s="70"/>
      <c r="B63" s="75"/>
      <c r="C63" s="70"/>
      <c r="D63" s="70"/>
      <c r="E63" s="70"/>
      <c r="F63" s="76"/>
      <c r="G63" s="77"/>
      <c r="H63" s="65"/>
      <c r="I63" s="70"/>
      <c r="J63" s="70"/>
      <c r="K63" s="79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27" ht="15.75" customHeight="1">
      <c r="A64" s="70"/>
      <c r="B64" s="75"/>
      <c r="C64" s="70"/>
      <c r="D64" s="70"/>
      <c r="E64" s="70"/>
      <c r="F64" s="76"/>
      <c r="G64" s="77"/>
      <c r="H64" s="65"/>
      <c r="I64" s="70"/>
      <c r="J64" s="70"/>
      <c r="K64" s="79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1:27" ht="15.75" customHeight="1">
      <c r="A65" s="70"/>
      <c r="B65" s="75"/>
      <c r="C65" s="70"/>
      <c r="D65" s="70"/>
      <c r="E65" s="70"/>
      <c r="F65" s="76"/>
      <c r="G65" s="77"/>
      <c r="H65" s="65"/>
      <c r="I65" s="70"/>
      <c r="J65" s="70"/>
      <c r="K65" s="79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1:27" ht="15.75" customHeight="1">
      <c r="A66" s="70"/>
      <c r="B66" s="75"/>
      <c r="C66" s="70"/>
      <c r="D66" s="70"/>
      <c r="E66" s="70"/>
      <c r="F66" s="76"/>
      <c r="G66" s="77"/>
      <c r="H66" s="65"/>
      <c r="I66" s="70"/>
      <c r="J66" s="70"/>
      <c r="K66" s="79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1:27" ht="15.75" customHeight="1">
      <c r="A67" s="70"/>
      <c r="B67" s="75"/>
      <c r="C67" s="70"/>
      <c r="D67" s="70"/>
      <c r="E67" s="70"/>
      <c r="F67" s="76"/>
      <c r="G67" s="77"/>
      <c r="H67" s="65"/>
      <c r="I67" s="70"/>
      <c r="J67" s="70"/>
      <c r="K67" s="79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1:27" ht="15.75" customHeight="1">
      <c r="A68" s="70"/>
      <c r="B68" s="75"/>
      <c r="C68" s="70"/>
      <c r="D68" s="70"/>
      <c r="E68" s="70"/>
      <c r="F68" s="76"/>
      <c r="G68" s="77"/>
      <c r="H68" s="65"/>
      <c r="I68" s="70"/>
      <c r="J68" s="70"/>
      <c r="K68" s="79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1:27" ht="15.75" customHeight="1">
      <c r="A69" s="70"/>
      <c r="B69" s="75"/>
      <c r="C69" s="70"/>
      <c r="D69" s="70"/>
      <c r="E69" s="70"/>
      <c r="F69" s="76"/>
      <c r="G69" s="77"/>
      <c r="H69" s="65"/>
      <c r="I69" s="70"/>
      <c r="J69" s="70"/>
      <c r="K69" s="79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1:27" ht="15.75" customHeight="1">
      <c r="A70" s="70"/>
      <c r="B70" s="75"/>
      <c r="C70" s="70"/>
      <c r="D70" s="70"/>
      <c r="E70" s="70"/>
      <c r="F70" s="76"/>
      <c r="G70" s="77"/>
      <c r="H70" s="65"/>
      <c r="I70" s="70"/>
      <c r="J70" s="70"/>
      <c r="K70" s="79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1:27" ht="15.75" customHeight="1">
      <c r="A71" s="70"/>
      <c r="B71" s="75"/>
      <c r="C71" s="70"/>
      <c r="D71" s="70"/>
      <c r="E71" s="70"/>
      <c r="F71" s="76"/>
      <c r="G71" s="77"/>
      <c r="H71" s="65"/>
      <c r="I71" s="70"/>
      <c r="J71" s="70"/>
      <c r="K71" s="79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1:27" ht="15.75" customHeight="1">
      <c r="A72" s="70"/>
      <c r="B72" s="75"/>
      <c r="C72" s="70"/>
      <c r="D72" s="70"/>
      <c r="E72" s="70"/>
      <c r="F72" s="76"/>
      <c r="G72" s="77"/>
      <c r="H72" s="65"/>
      <c r="I72" s="70"/>
      <c r="J72" s="70"/>
      <c r="K72" s="79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1:27" ht="15.75" customHeight="1">
      <c r="A73" s="70"/>
      <c r="B73" s="75"/>
      <c r="C73" s="70"/>
      <c r="D73" s="70"/>
      <c r="E73" s="70"/>
      <c r="F73" s="76"/>
      <c r="G73" s="77"/>
      <c r="H73" s="65"/>
      <c r="I73" s="70"/>
      <c r="J73" s="70"/>
      <c r="K73" s="79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1:27" ht="15.75" customHeight="1">
      <c r="A74" s="70"/>
      <c r="B74" s="75"/>
      <c r="C74" s="70"/>
      <c r="D74" s="70"/>
      <c r="E74" s="70"/>
      <c r="F74" s="76"/>
      <c r="G74" s="77"/>
      <c r="H74" s="65"/>
      <c r="I74" s="70"/>
      <c r="J74" s="70"/>
      <c r="K74" s="79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spans="1:27" ht="15.75" customHeight="1">
      <c r="A75" s="70"/>
      <c r="B75" s="75"/>
      <c r="C75" s="70"/>
      <c r="D75" s="70"/>
      <c r="E75" s="70"/>
      <c r="F75" s="76"/>
      <c r="G75" s="77"/>
      <c r="H75" s="65"/>
      <c r="I75" s="70"/>
      <c r="J75" s="70"/>
      <c r="K75" s="79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 spans="1:27" ht="15.75" customHeight="1">
      <c r="A76" s="70"/>
      <c r="B76" s="75"/>
      <c r="C76" s="70"/>
      <c r="D76" s="70"/>
      <c r="E76" s="70"/>
      <c r="F76" s="76"/>
      <c r="G76" s="77"/>
      <c r="H76" s="65"/>
      <c r="I76" s="70"/>
      <c r="J76" s="70"/>
      <c r="K76" s="79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spans="1:27" ht="15.75" customHeight="1">
      <c r="A77" s="70"/>
      <c r="B77" s="75"/>
      <c r="C77" s="70"/>
      <c r="D77" s="70"/>
      <c r="E77" s="70"/>
      <c r="F77" s="76"/>
      <c r="G77" s="77"/>
      <c r="H77" s="65"/>
      <c r="I77" s="70"/>
      <c r="J77" s="70"/>
      <c r="K77" s="79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spans="1:27" ht="15.75" customHeight="1">
      <c r="A78" s="70"/>
      <c r="B78" s="75"/>
      <c r="C78" s="70"/>
      <c r="D78" s="70"/>
      <c r="E78" s="70"/>
      <c r="F78" s="76"/>
      <c r="G78" s="77"/>
      <c r="H78" s="65"/>
      <c r="I78" s="70"/>
      <c r="J78" s="70"/>
      <c r="K78" s="79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spans="1:27" ht="15.75" customHeight="1">
      <c r="A79" s="70"/>
      <c r="B79" s="75"/>
      <c r="C79" s="70"/>
      <c r="D79" s="70"/>
      <c r="E79" s="70"/>
      <c r="F79" s="76"/>
      <c r="G79" s="77"/>
      <c r="H79" s="65"/>
      <c r="I79" s="70"/>
      <c r="J79" s="70"/>
      <c r="K79" s="79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spans="1:27" ht="15.75" customHeight="1">
      <c r="A80" s="70"/>
      <c r="B80" s="75"/>
      <c r="C80" s="70"/>
      <c r="D80" s="70"/>
      <c r="E80" s="70"/>
      <c r="F80" s="76"/>
      <c r="G80" s="77"/>
      <c r="H80" s="65"/>
      <c r="I80" s="70"/>
      <c r="J80" s="70"/>
      <c r="K80" s="79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 spans="1:27" ht="15.75" customHeight="1">
      <c r="A81" s="70"/>
      <c r="B81" s="75"/>
      <c r="C81" s="70"/>
      <c r="D81" s="70"/>
      <c r="E81" s="70"/>
      <c r="F81" s="76"/>
      <c r="G81" s="77"/>
      <c r="H81" s="65"/>
      <c r="I81" s="70"/>
      <c r="J81" s="70"/>
      <c r="K81" s="79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 spans="1:27" ht="15.75" customHeight="1">
      <c r="A82" s="70"/>
      <c r="B82" s="75"/>
      <c r="C82" s="70"/>
      <c r="D82" s="70"/>
      <c r="E82" s="70"/>
      <c r="F82" s="76"/>
      <c r="G82" s="77"/>
      <c r="H82" s="65"/>
      <c r="I82" s="70"/>
      <c r="J82" s="70"/>
      <c r="K82" s="79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1:27" ht="15.75" customHeight="1">
      <c r="A83" s="70"/>
      <c r="B83" s="75"/>
      <c r="C83" s="70"/>
      <c r="D83" s="70"/>
      <c r="E83" s="70"/>
      <c r="F83" s="76"/>
      <c r="G83" s="77"/>
      <c r="H83" s="65"/>
      <c r="I83" s="70"/>
      <c r="J83" s="70"/>
      <c r="K83" s="79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spans="1:27" ht="15.75" customHeight="1">
      <c r="A84" s="70"/>
      <c r="B84" s="75"/>
      <c r="C84" s="70"/>
      <c r="D84" s="70"/>
      <c r="E84" s="70"/>
      <c r="F84" s="76"/>
      <c r="G84" s="77"/>
      <c r="H84" s="65"/>
      <c r="I84" s="70"/>
      <c r="J84" s="70"/>
      <c r="K84" s="79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spans="1:27" ht="15.75" customHeight="1">
      <c r="A85" s="70"/>
      <c r="B85" s="75"/>
      <c r="C85" s="70"/>
      <c r="D85" s="70"/>
      <c r="E85" s="70"/>
      <c r="F85" s="76"/>
      <c r="G85" s="77"/>
      <c r="H85" s="65"/>
      <c r="I85" s="70"/>
      <c r="J85" s="70"/>
      <c r="K85" s="79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spans="1:27" ht="15.75" customHeight="1">
      <c r="A86" s="70"/>
      <c r="B86" s="75"/>
      <c r="C86" s="70"/>
      <c r="D86" s="70"/>
      <c r="E86" s="70"/>
      <c r="F86" s="76"/>
      <c r="G86" s="77"/>
      <c r="H86" s="65"/>
      <c r="I86" s="70"/>
      <c r="J86" s="70"/>
      <c r="K86" s="79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spans="1:27" ht="15.75" customHeight="1">
      <c r="A87" s="70"/>
      <c r="B87" s="75"/>
      <c r="C87" s="70"/>
      <c r="D87" s="70"/>
      <c r="E87" s="70"/>
      <c r="F87" s="76"/>
      <c r="G87" s="77"/>
      <c r="H87" s="65"/>
      <c r="I87" s="70"/>
      <c r="J87" s="70"/>
      <c r="K87" s="79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spans="1:27" ht="15.75" customHeight="1">
      <c r="A88" s="70"/>
      <c r="B88" s="75"/>
      <c r="C88" s="70"/>
      <c r="D88" s="70"/>
      <c r="E88" s="70"/>
      <c r="F88" s="76"/>
      <c r="G88" s="77"/>
      <c r="H88" s="65"/>
      <c r="I88" s="70"/>
      <c r="J88" s="70"/>
      <c r="K88" s="79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spans="1:27" ht="15.75" customHeight="1">
      <c r="A89" s="70"/>
      <c r="B89" s="75"/>
      <c r="C89" s="70"/>
      <c r="D89" s="70"/>
      <c r="E89" s="70"/>
      <c r="F89" s="76"/>
      <c r="G89" s="77"/>
      <c r="H89" s="65"/>
      <c r="I89" s="70"/>
      <c r="J89" s="70"/>
      <c r="K89" s="79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 spans="1:27" ht="15.75" customHeight="1">
      <c r="A90" s="70"/>
      <c r="B90" s="75"/>
      <c r="C90" s="70"/>
      <c r="D90" s="70"/>
      <c r="E90" s="70"/>
      <c r="F90" s="76"/>
      <c r="G90" s="77"/>
      <c r="H90" s="65"/>
      <c r="I90" s="70"/>
      <c r="J90" s="70"/>
      <c r="K90" s="79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spans="1:27" ht="15.75" customHeight="1">
      <c r="A91" s="70"/>
      <c r="B91" s="75"/>
      <c r="C91" s="70"/>
      <c r="D91" s="70"/>
      <c r="E91" s="70"/>
      <c r="F91" s="76"/>
      <c r="G91" s="77"/>
      <c r="H91" s="65"/>
      <c r="I91" s="70"/>
      <c r="J91" s="70"/>
      <c r="K91" s="79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1:27" ht="15.75" customHeight="1">
      <c r="A92" s="70"/>
      <c r="B92" s="75"/>
      <c r="C92" s="70"/>
      <c r="D92" s="70"/>
      <c r="E92" s="70"/>
      <c r="F92" s="76"/>
      <c r="G92" s="77"/>
      <c r="H92" s="65"/>
      <c r="I92" s="70"/>
      <c r="J92" s="70"/>
      <c r="K92" s="79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 spans="1:27" ht="15.75" customHeight="1">
      <c r="A93" s="70"/>
      <c r="B93" s="75"/>
      <c r="C93" s="70"/>
      <c r="D93" s="70"/>
      <c r="E93" s="70"/>
      <c r="F93" s="76"/>
      <c r="G93" s="77"/>
      <c r="H93" s="65"/>
      <c r="I93" s="70"/>
      <c r="J93" s="70"/>
      <c r="K93" s="79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spans="1:27" ht="15.75" customHeight="1">
      <c r="A94" s="70"/>
      <c r="B94" s="75"/>
      <c r="C94" s="70"/>
      <c r="D94" s="70"/>
      <c r="E94" s="70"/>
      <c r="F94" s="76"/>
      <c r="G94" s="77"/>
      <c r="H94" s="65"/>
      <c r="I94" s="70"/>
      <c r="J94" s="70"/>
      <c r="K94" s="79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spans="1:27" ht="15.75" customHeight="1">
      <c r="A95" s="70"/>
      <c r="B95" s="75"/>
      <c r="C95" s="70"/>
      <c r="D95" s="70"/>
      <c r="E95" s="70"/>
      <c r="F95" s="76"/>
      <c r="G95" s="77"/>
      <c r="H95" s="65"/>
      <c r="I95" s="70"/>
      <c r="J95" s="70"/>
      <c r="K95" s="79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 spans="1:27" ht="15.75" customHeight="1">
      <c r="A96" s="70"/>
      <c r="B96" s="75"/>
      <c r="C96" s="70"/>
      <c r="D96" s="70"/>
      <c r="E96" s="70"/>
      <c r="F96" s="76"/>
      <c r="G96" s="77"/>
      <c r="H96" s="65"/>
      <c r="I96" s="70"/>
      <c r="J96" s="70"/>
      <c r="K96" s="79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spans="1:27" ht="15.75" customHeight="1">
      <c r="A97" s="70"/>
      <c r="B97" s="75"/>
      <c r="C97" s="70"/>
      <c r="D97" s="70"/>
      <c r="E97" s="70"/>
      <c r="F97" s="76"/>
      <c r="G97" s="77"/>
      <c r="H97" s="65"/>
      <c r="I97" s="70"/>
      <c r="J97" s="70"/>
      <c r="K97" s="79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spans="1:27" ht="15.75" customHeight="1">
      <c r="A98" s="70"/>
      <c r="B98" s="75"/>
      <c r="C98" s="70"/>
      <c r="D98" s="70"/>
      <c r="E98" s="70"/>
      <c r="F98" s="76"/>
      <c r="G98" s="77"/>
      <c r="H98" s="65"/>
      <c r="I98" s="70"/>
      <c r="J98" s="70"/>
      <c r="K98" s="79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spans="1:27" ht="15.75" customHeight="1">
      <c r="A99" s="70"/>
      <c r="B99" s="75"/>
      <c r="C99" s="70"/>
      <c r="D99" s="70"/>
      <c r="E99" s="70"/>
      <c r="F99" s="76"/>
      <c r="G99" s="77"/>
      <c r="H99" s="65"/>
      <c r="I99" s="70"/>
      <c r="J99" s="70"/>
      <c r="K99" s="79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spans="1:27" ht="15.75" customHeight="1">
      <c r="A100" s="70"/>
      <c r="B100" s="75"/>
      <c r="C100" s="70"/>
      <c r="D100" s="70"/>
      <c r="E100" s="70"/>
      <c r="F100" s="76"/>
      <c r="G100" s="77"/>
      <c r="H100" s="65"/>
      <c r="I100" s="70"/>
      <c r="J100" s="70"/>
      <c r="K100" s="79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spans="1:27" ht="15.75" customHeight="1">
      <c r="A101" s="70"/>
      <c r="B101" s="75"/>
      <c r="C101" s="70"/>
      <c r="D101" s="70"/>
      <c r="E101" s="70"/>
      <c r="F101" s="76"/>
      <c r="G101" s="77"/>
      <c r="H101" s="65"/>
      <c r="I101" s="70"/>
      <c r="J101" s="70"/>
      <c r="K101" s="79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spans="1:27" ht="15.75" customHeight="1">
      <c r="A102" s="70"/>
      <c r="B102" s="75"/>
      <c r="C102" s="70"/>
      <c r="D102" s="70"/>
      <c r="E102" s="70"/>
      <c r="F102" s="76"/>
      <c r="G102" s="77"/>
      <c r="H102" s="65"/>
      <c r="I102" s="70"/>
      <c r="J102" s="70"/>
      <c r="K102" s="79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spans="1:27" ht="15.75" customHeight="1">
      <c r="A103" s="70"/>
      <c r="B103" s="75"/>
      <c r="C103" s="70"/>
      <c r="D103" s="70"/>
      <c r="E103" s="70"/>
      <c r="F103" s="76"/>
      <c r="G103" s="77"/>
      <c r="H103" s="65"/>
      <c r="I103" s="70"/>
      <c r="J103" s="70"/>
      <c r="K103" s="79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spans="1:27" ht="15.75" customHeight="1">
      <c r="A104" s="70"/>
      <c r="B104" s="75"/>
      <c r="C104" s="70"/>
      <c r="D104" s="70"/>
      <c r="E104" s="70"/>
      <c r="F104" s="76"/>
      <c r="G104" s="77"/>
      <c r="H104" s="65"/>
      <c r="I104" s="70"/>
      <c r="J104" s="70"/>
      <c r="K104" s="79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spans="1:27" ht="15.75" customHeight="1">
      <c r="A105" s="70"/>
      <c r="B105" s="75"/>
      <c r="C105" s="70"/>
      <c r="D105" s="70"/>
      <c r="E105" s="70"/>
      <c r="F105" s="76"/>
      <c r="G105" s="77"/>
      <c r="H105" s="65"/>
      <c r="I105" s="70"/>
      <c r="J105" s="70"/>
      <c r="K105" s="79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spans="1:27" ht="15.75" customHeight="1">
      <c r="A106" s="70"/>
      <c r="B106" s="75"/>
      <c r="C106" s="70"/>
      <c r="D106" s="70"/>
      <c r="E106" s="70"/>
      <c r="F106" s="76"/>
      <c r="G106" s="77"/>
      <c r="H106" s="65"/>
      <c r="I106" s="70"/>
      <c r="J106" s="70"/>
      <c r="K106" s="79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spans="1:27" ht="15.75" customHeight="1">
      <c r="A107" s="70"/>
      <c r="B107" s="75"/>
      <c r="C107" s="70"/>
      <c r="D107" s="70"/>
      <c r="E107" s="70"/>
      <c r="F107" s="76"/>
      <c r="G107" s="77"/>
      <c r="H107" s="65"/>
      <c r="I107" s="70"/>
      <c r="J107" s="70"/>
      <c r="K107" s="79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spans="1:27" ht="15.75" customHeight="1">
      <c r="A108" s="70"/>
      <c r="B108" s="75"/>
      <c r="C108" s="70"/>
      <c r="D108" s="70"/>
      <c r="E108" s="70"/>
      <c r="F108" s="76"/>
      <c r="G108" s="77"/>
      <c r="H108" s="65"/>
      <c r="I108" s="70"/>
      <c r="J108" s="70"/>
      <c r="K108" s="79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spans="1:27" ht="15.75" customHeight="1">
      <c r="A109" s="70"/>
      <c r="B109" s="75"/>
      <c r="C109" s="70"/>
      <c r="D109" s="70"/>
      <c r="E109" s="70"/>
      <c r="F109" s="76"/>
      <c r="G109" s="77"/>
      <c r="H109" s="65"/>
      <c r="I109" s="70"/>
      <c r="J109" s="70"/>
      <c r="K109" s="79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spans="1:27" ht="15.75" customHeight="1">
      <c r="A110" s="70"/>
      <c r="B110" s="75"/>
      <c r="C110" s="70"/>
      <c r="D110" s="70"/>
      <c r="E110" s="70"/>
      <c r="F110" s="76"/>
      <c r="G110" s="77"/>
      <c r="H110" s="65"/>
      <c r="I110" s="70"/>
      <c r="J110" s="70"/>
      <c r="K110" s="79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spans="1:27" ht="15.75" customHeight="1">
      <c r="A111" s="70"/>
      <c r="B111" s="75"/>
      <c r="C111" s="70"/>
      <c r="D111" s="70"/>
      <c r="E111" s="70"/>
      <c r="F111" s="76"/>
      <c r="G111" s="77"/>
      <c r="H111" s="65"/>
      <c r="I111" s="70"/>
      <c r="J111" s="70"/>
      <c r="K111" s="79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spans="1:27" ht="15.75" customHeight="1">
      <c r="A112" s="70"/>
      <c r="B112" s="75"/>
      <c r="C112" s="70"/>
      <c r="D112" s="70"/>
      <c r="E112" s="70"/>
      <c r="F112" s="76"/>
      <c r="G112" s="77"/>
      <c r="H112" s="65"/>
      <c r="I112" s="70"/>
      <c r="J112" s="70"/>
      <c r="K112" s="79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spans="1:27" ht="15.75" customHeight="1">
      <c r="A113" s="70"/>
      <c r="B113" s="75"/>
      <c r="C113" s="70"/>
      <c r="D113" s="70"/>
      <c r="E113" s="70"/>
      <c r="F113" s="76"/>
      <c r="G113" s="77"/>
      <c r="H113" s="65"/>
      <c r="I113" s="70"/>
      <c r="J113" s="70"/>
      <c r="K113" s="79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spans="1:27" ht="15.75" customHeight="1">
      <c r="A114" s="70"/>
      <c r="B114" s="75"/>
      <c r="C114" s="70"/>
      <c r="D114" s="70"/>
      <c r="E114" s="70"/>
      <c r="F114" s="76"/>
      <c r="G114" s="77"/>
      <c r="H114" s="65"/>
      <c r="I114" s="70"/>
      <c r="J114" s="70"/>
      <c r="K114" s="79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spans="1:27" ht="15.75" customHeight="1">
      <c r="A115" s="70"/>
      <c r="B115" s="75"/>
      <c r="C115" s="70"/>
      <c r="D115" s="70"/>
      <c r="E115" s="70"/>
      <c r="F115" s="76"/>
      <c r="G115" s="77"/>
      <c r="H115" s="65"/>
      <c r="I115" s="70"/>
      <c r="J115" s="70"/>
      <c r="K115" s="79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spans="1:27" ht="15.75" customHeight="1">
      <c r="A116" s="70"/>
      <c r="B116" s="75"/>
      <c r="C116" s="70"/>
      <c r="D116" s="70"/>
      <c r="E116" s="70"/>
      <c r="F116" s="76"/>
      <c r="G116" s="77"/>
      <c r="H116" s="65"/>
      <c r="I116" s="70"/>
      <c r="J116" s="70"/>
      <c r="K116" s="79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spans="1:27" ht="15.75" customHeight="1">
      <c r="A117" s="70"/>
      <c r="B117" s="75"/>
      <c r="C117" s="70"/>
      <c r="D117" s="70"/>
      <c r="E117" s="70"/>
      <c r="F117" s="76"/>
      <c r="G117" s="77"/>
      <c r="H117" s="65"/>
      <c r="I117" s="70"/>
      <c r="J117" s="70"/>
      <c r="K117" s="79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spans="1:27" ht="15.75" customHeight="1">
      <c r="A118" s="70"/>
      <c r="B118" s="75"/>
      <c r="C118" s="70"/>
      <c r="D118" s="70"/>
      <c r="E118" s="70"/>
      <c r="F118" s="76"/>
      <c r="G118" s="77"/>
      <c r="H118" s="65"/>
      <c r="I118" s="70"/>
      <c r="J118" s="70"/>
      <c r="K118" s="79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spans="1:27" ht="15.75" customHeight="1">
      <c r="A119" s="70"/>
      <c r="B119" s="75"/>
      <c r="C119" s="70"/>
      <c r="D119" s="70"/>
      <c r="E119" s="70"/>
      <c r="F119" s="76"/>
      <c r="G119" s="77"/>
      <c r="H119" s="65"/>
      <c r="I119" s="70"/>
      <c r="J119" s="70"/>
      <c r="K119" s="79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spans="1:27" ht="15.75" customHeight="1">
      <c r="A120" s="70"/>
      <c r="B120" s="75"/>
      <c r="C120" s="70"/>
      <c r="D120" s="70"/>
      <c r="E120" s="70"/>
      <c r="F120" s="76"/>
      <c r="G120" s="77"/>
      <c r="H120" s="65"/>
      <c r="I120" s="70"/>
      <c r="J120" s="70"/>
      <c r="K120" s="79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spans="1:27" ht="15.75" customHeight="1">
      <c r="A121" s="70"/>
      <c r="B121" s="75"/>
      <c r="C121" s="70"/>
      <c r="D121" s="70"/>
      <c r="E121" s="70"/>
      <c r="F121" s="76"/>
      <c r="G121" s="77"/>
      <c r="H121" s="65"/>
      <c r="I121" s="70"/>
      <c r="J121" s="70"/>
      <c r="K121" s="79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spans="1:27" ht="15.75" customHeight="1">
      <c r="A122" s="70"/>
      <c r="B122" s="75"/>
      <c r="C122" s="70"/>
      <c r="D122" s="70"/>
      <c r="E122" s="70"/>
      <c r="F122" s="76"/>
      <c r="G122" s="77"/>
      <c r="H122" s="65"/>
      <c r="I122" s="70"/>
      <c r="J122" s="70"/>
      <c r="K122" s="79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spans="1:27" ht="15.75" customHeight="1">
      <c r="A123" s="70"/>
      <c r="B123" s="75"/>
      <c r="C123" s="70"/>
      <c r="D123" s="70"/>
      <c r="E123" s="70"/>
      <c r="F123" s="76"/>
      <c r="G123" s="77"/>
      <c r="H123" s="65"/>
      <c r="I123" s="70"/>
      <c r="J123" s="70"/>
      <c r="K123" s="79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spans="1:27" ht="15.75" customHeight="1">
      <c r="A124" s="70"/>
      <c r="B124" s="75"/>
      <c r="C124" s="70"/>
      <c r="D124" s="70"/>
      <c r="E124" s="70"/>
      <c r="F124" s="76"/>
      <c r="G124" s="77"/>
      <c r="H124" s="65"/>
      <c r="I124" s="70"/>
      <c r="J124" s="70"/>
      <c r="K124" s="79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spans="1:27" ht="15.75" customHeight="1">
      <c r="A125" s="70"/>
      <c r="B125" s="75"/>
      <c r="C125" s="70"/>
      <c r="D125" s="70"/>
      <c r="E125" s="70"/>
      <c r="F125" s="76"/>
      <c r="G125" s="77"/>
      <c r="H125" s="65"/>
      <c r="I125" s="70"/>
      <c r="J125" s="70"/>
      <c r="K125" s="79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spans="1:27" ht="15.75" customHeight="1">
      <c r="A126" s="70"/>
      <c r="B126" s="75"/>
      <c r="C126" s="70"/>
      <c r="D126" s="70"/>
      <c r="E126" s="70"/>
      <c r="F126" s="76"/>
      <c r="G126" s="77"/>
      <c r="H126" s="65"/>
      <c r="I126" s="70"/>
      <c r="J126" s="70"/>
      <c r="K126" s="79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spans="1:27" ht="15.75" customHeight="1">
      <c r="A127" s="70"/>
      <c r="B127" s="75"/>
      <c r="C127" s="70"/>
      <c r="D127" s="70"/>
      <c r="E127" s="70"/>
      <c r="F127" s="76"/>
      <c r="G127" s="77"/>
      <c r="H127" s="65"/>
      <c r="I127" s="70"/>
      <c r="J127" s="70"/>
      <c r="K127" s="79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spans="1:27" ht="15.75" customHeight="1">
      <c r="A128" s="70"/>
      <c r="B128" s="75"/>
      <c r="C128" s="70"/>
      <c r="D128" s="70"/>
      <c r="E128" s="70"/>
      <c r="F128" s="76"/>
      <c r="G128" s="77"/>
      <c r="H128" s="65"/>
      <c r="I128" s="70"/>
      <c r="J128" s="70"/>
      <c r="K128" s="79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spans="1:27" ht="15.75" customHeight="1">
      <c r="A129" s="70"/>
      <c r="B129" s="75"/>
      <c r="C129" s="70"/>
      <c r="D129" s="70"/>
      <c r="E129" s="70"/>
      <c r="F129" s="76"/>
      <c r="G129" s="77"/>
      <c r="H129" s="65"/>
      <c r="I129" s="70"/>
      <c r="J129" s="70"/>
      <c r="K129" s="79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spans="1:27" ht="15.75" customHeight="1">
      <c r="A130" s="70"/>
      <c r="B130" s="75"/>
      <c r="C130" s="70"/>
      <c r="D130" s="70"/>
      <c r="E130" s="70"/>
      <c r="F130" s="76"/>
      <c r="G130" s="77"/>
      <c r="H130" s="65"/>
      <c r="I130" s="70"/>
      <c r="J130" s="70"/>
      <c r="K130" s="79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spans="1:27" ht="15.75" customHeight="1">
      <c r="A131" s="70"/>
      <c r="B131" s="75"/>
      <c r="C131" s="70"/>
      <c r="D131" s="70"/>
      <c r="E131" s="70"/>
      <c r="F131" s="76"/>
      <c r="G131" s="77"/>
      <c r="H131" s="65"/>
      <c r="I131" s="70"/>
      <c r="J131" s="70"/>
      <c r="K131" s="79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spans="1:27" ht="15.75" customHeight="1">
      <c r="A132" s="70"/>
      <c r="B132" s="75"/>
      <c r="C132" s="70"/>
      <c r="D132" s="70"/>
      <c r="E132" s="70"/>
      <c r="F132" s="76"/>
      <c r="G132" s="77"/>
      <c r="H132" s="65"/>
      <c r="I132" s="70"/>
      <c r="J132" s="70"/>
      <c r="K132" s="79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spans="1:27" ht="15.75" customHeight="1">
      <c r="A133" s="70"/>
      <c r="B133" s="75"/>
      <c r="C133" s="70"/>
      <c r="D133" s="70"/>
      <c r="E133" s="70"/>
      <c r="F133" s="76"/>
      <c r="G133" s="77"/>
      <c r="H133" s="65"/>
      <c r="I133" s="70"/>
      <c r="J133" s="70"/>
      <c r="K133" s="79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spans="1:27" ht="15.75" customHeight="1">
      <c r="A134" s="70"/>
      <c r="B134" s="75"/>
      <c r="C134" s="70"/>
      <c r="D134" s="70"/>
      <c r="E134" s="70"/>
      <c r="F134" s="76"/>
      <c r="G134" s="77"/>
      <c r="H134" s="65"/>
      <c r="I134" s="70"/>
      <c r="J134" s="70"/>
      <c r="K134" s="79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spans="1:27" ht="15.75" customHeight="1">
      <c r="A135" s="70"/>
      <c r="B135" s="75"/>
      <c r="C135" s="70"/>
      <c r="D135" s="70"/>
      <c r="E135" s="70"/>
      <c r="F135" s="76"/>
      <c r="G135" s="77"/>
      <c r="H135" s="65"/>
      <c r="I135" s="70"/>
      <c r="J135" s="70"/>
      <c r="K135" s="79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spans="1:27" ht="15.75" customHeight="1">
      <c r="A136" s="70"/>
      <c r="B136" s="75"/>
      <c r="C136" s="70"/>
      <c r="D136" s="70"/>
      <c r="E136" s="70"/>
      <c r="F136" s="76"/>
      <c r="G136" s="77"/>
      <c r="H136" s="65"/>
      <c r="I136" s="70"/>
      <c r="J136" s="70"/>
      <c r="K136" s="79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spans="1:27" ht="15.75" customHeight="1">
      <c r="A137" s="70"/>
      <c r="B137" s="75"/>
      <c r="C137" s="70"/>
      <c r="D137" s="70"/>
      <c r="E137" s="70"/>
      <c r="F137" s="76"/>
      <c r="G137" s="77"/>
      <c r="H137" s="65"/>
      <c r="I137" s="70"/>
      <c r="J137" s="70"/>
      <c r="K137" s="79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spans="1:27" ht="15.75" customHeight="1">
      <c r="A138" s="70"/>
      <c r="B138" s="75"/>
      <c r="C138" s="70"/>
      <c r="D138" s="70"/>
      <c r="E138" s="70"/>
      <c r="F138" s="76"/>
      <c r="G138" s="77"/>
      <c r="H138" s="65"/>
      <c r="I138" s="70"/>
      <c r="J138" s="70"/>
      <c r="K138" s="79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spans="1:27" ht="15.75" customHeight="1">
      <c r="A139" s="70"/>
      <c r="B139" s="75"/>
      <c r="C139" s="70"/>
      <c r="D139" s="70"/>
      <c r="E139" s="70"/>
      <c r="F139" s="76"/>
      <c r="G139" s="77"/>
      <c r="H139" s="65"/>
      <c r="I139" s="70"/>
      <c r="J139" s="70"/>
      <c r="K139" s="79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spans="1:27" ht="15.75" customHeight="1">
      <c r="A140" s="70"/>
      <c r="B140" s="75"/>
      <c r="C140" s="70"/>
      <c r="D140" s="70"/>
      <c r="E140" s="70"/>
      <c r="F140" s="76"/>
      <c r="G140" s="77"/>
      <c r="H140" s="65"/>
      <c r="I140" s="70"/>
      <c r="J140" s="70"/>
      <c r="K140" s="79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spans="1:27" ht="15.75" customHeight="1">
      <c r="A141" s="70"/>
      <c r="B141" s="75"/>
      <c r="C141" s="70"/>
      <c r="D141" s="70"/>
      <c r="E141" s="70"/>
      <c r="F141" s="76"/>
      <c r="G141" s="77"/>
      <c r="H141" s="65"/>
      <c r="I141" s="70"/>
      <c r="J141" s="70"/>
      <c r="K141" s="79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spans="1:27" ht="15.75" customHeight="1">
      <c r="A142" s="70"/>
      <c r="B142" s="75"/>
      <c r="C142" s="70"/>
      <c r="D142" s="70"/>
      <c r="E142" s="70"/>
      <c r="F142" s="76"/>
      <c r="G142" s="77"/>
      <c r="H142" s="65"/>
      <c r="I142" s="70"/>
      <c r="J142" s="70"/>
      <c r="K142" s="79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spans="1:27" ht="15.75" customHeight="1">
      <c r="A143" s="70"/>
      <c r="B143" s="75"/>
      <c r="C143" s="70"/>
      <c r="D143" s="70"/>
      <c r="E143" s="70"/>
      <c r="F143" s="76"/>
      <c r="G143" s="77"/>
      <c r="H143" s="65"/>
      <c r="I143" s="70"/>
      <c r="J143" s="70"/>
      <c r="K143" s="79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spans="1:27" ht="15.75" customHeight="1">
      <c r="A144" s="70"/>
      <c r="B144" s="75"/>
      <c r="C144" s="70"/>
      <c r="D144" s="70"/>
      <c r="E144" s="70"/>
      <c r="F144" s="76"/>
      <c r="G144" s="77"/>
      <c r="H144" s="65"/>
      <c r="I144" s="70"/>
      <c r="J144" s="70"/>
      <c r="K144" s="79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spans="1:27" ht="15.75" customHeight="1">
      <c r="A145" s="70"/>
      <c r="B145" s="75"/>
      <c r="C145" s="70"/>
      <c r="D145" s="70"/>
      <c r="E145" s="70"/>
      <c r="F145" s="76"/>
      <c r="G145" s="77"/>
      <c r="H145" s="65"/>
      <c r="I145" s="70"/>
      <c r="J145" s="70"/>
      <c r="K145" s="79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spans="1:27" ht="15.75" customHeight="1">
      <c r="A146" s="70"/>
      <c r="B146" s="75"/>
      <c r="C146" s="70"/>
      <c r="D146" s="70"/>
      <c r="E146" s="70"/>
      <c r="F146" s="76"/>
      <c r="G146" s="77"/>
      <c r="H146" s="65"/>
      <c r="I146" s="70"/>
      <c r="J146" s="70"/>
      <c r="K146" s="79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spans="1:27" ht="15.75" customHeight="1">
      <c r="A147" s="70"/>
      <c r="B147" s="75"/>
      <c r="C147" s="70"/>
      <c r="D147" s="70"/>
      <c r="E147" s="70"/>
      <c r="F147" s="76"/>
      <c r="G147" s="77"/>
      <c r="H147" s="65"/>
      <c r="I147" s="70"/>
      <c r="J147" s="70"/>
      <c r="K147" s="79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 spans="1:27" ht="15.75" customHeight="1">
      <c r="A148" s="70"/>
      <c r="B148" s="75"/>
      <c r="C148" s="70"/>
      <c r="D148" s="70"/>
      <c r="E148" s="70"/>
      <c r="F148" s="76"/>
      <c r="G148" s="77"/>
      <c r="H148" s="65"/>
      <c r="I148" s="70"/>
      <c r="J148" s="70"/>
      <c r="K148" s="79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 spans="1:27" ht="15.75" customHeight="1">
      <c r="A149" s="70"/>
      <c r="B149" s="75"/>
      <c r="C149" s="70"/>
      <c r="D149" s="70"/>
      <c r="E149" s="70"/>
      <c r="F149" s="76"/>
      <c r="G149" s="77"/>
      <c r="H149" s="65"/>
      <c r="I149" s="70"/>
      <c r="J149" s="70"/>
      <c r="K149" s="79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 spans="1:27" ht="15.75" customHeight="1">
      <c r="A150" s="70"/>
      <c r="B150" s="75"/>
      <c r="C150" s="70"/>
      <c r="D150" s="70"/>
      <c r="E150" s="70"/>
      <c r="F150" s="76"/>
      <c r="G150" s="77"/>
      <c r="H150" s="65"/>
      <c r="I150" s="70"/>
      <c r="J150" s="70"/>
      <c r="K150" s="79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 spans="1:27" ht="15.75" customHeight="1">
      <c r="A151" s="70"/>
      <c r="B151" s="75"/>
      <c r="C151" s="70"/>
      <c r="D151" s="70"/>
      <c r="E151" s="70"/>
      <c r="F151" s="76"/>
      <c r="G151" s="77"/>
      <c r="H151" s="65"/>
      <c r="I151" s="70"/>
      <c r="J151" s="70"/>
      <c r="K151" s="79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 spans="1:27" ht="15.75" customHeight="1">
      <c r="A152" s="70"/>
      <c r="B152" s="75"/>
      <c r="C152" s="70"/>
      <c r="D152" s="70"/>
      <c r="E152" s="70"/>
      <c r="F152" s="76"/>
      <c r="G152" s="77"/>
      <c r="H152" s="65"/>
      <c r="I152" s="70"/>
      <c r="J152" s="70"/>
      <c r="K152" s="79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 spans="1:27" ht="15.75" customHeight="1">
      <c r="A153" s="70"/>
      <c r="B153" s="75"/>
      <c r="C153" s="70"/>
      <c r="D153" s="70"/>
      <c r="E153" s="70"/>
      <c r="F153" s="76"/>
      <c r="G153" s="77"/>
      <c r="H153" s="65"/>
      <c r="I153" s="70"/>
      <c r="J153" s="70"/>
      <c r="K153" s="79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 spans="1:27" ht="15.75" customHeight="1">
      <c r="A154" s="70"/>
      <c r="B154" s="75"/>
      <c r="C154" s="70"/>
      <c r="D154" s="70"/>
      <c r="E154" s="70"/>
      <c r="F154" s="76"/>
      <c r="G154" s="77"/>
      <c r="H154" s="65"/>
      <c r="I154" s="70"/>
      <c r="J154" s="70"/>
      <c r="K154" s="79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 spans="1:27" ht="15.75" customHeight="1">
      <c r="A155" s="70"/>
      <c r="B155" s="75"/>
      <c r="C155" s="70"/>
      <c r="D155" s="70"/>
      <c r="E155" s="70"/>
      <c r="F155" s="76"/>
      <c r="G155" s="77"/>
      <c r="H155" s="65"/>
      <c r="I155" s="70"/>
      <c r="J155" s="70"/>
      <c r="K155" s="79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 spans="1:27" ht="15.75" customHeight="1">
      <c r="A156" s="70"/>
      <c r="B156" s="75"/>
      <c r="C156" s="70"/>
      <c r="D156" s="70"/>
      <c r="E156" s="70"/>
      <c r="F156" s="76"/>
      <c r="G156" s="77"/>
      <c r="H156" s="65"/>
      <c r="I156" s="70"/>
      <c r="J156" s="70"/>
      <c r="K156" s="79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 spans="1:27" ht="15.75" customHeight="1">
      <c r="A157" s="70"/>
      <c r="B157" s="75"/>
      <c r="C157" s="70"/>
      <c r="D157" s="70"/>
      <c r="E157" s="70"/>
      <c r="F157" s="76"/>
      <c r="G157" s="77"/>
      <c r="H157" s="65"/>
      <c r="I157" s="70"/>
      <c r="J157" s="70"/>
      <c r="K157" s="79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 spans="1:27" ht="15.75" customHeight="1">
      <c r="A158" s="70"/>
      <c r="B158" s="75"/>
      <c r="C158" s="70"/>
      <c r="D158" s="70"/>
      <c r="E158" s="70"/>
      <c r="F158" s="76"/>
      <c r="G158" s="77"/>
      <c r="H158" s="65"/>
      <c r="I158" s="70"/>
      <c r="J158" s="70"/>
      <c r="K158" s="79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 spans="1:27" ht="15.75" customHeight="1">
      <c r="A159" s="70"/>
      <c r="B159" s="75"/>
      <c r="C159" s="70"/>
      <c r="D159" s="70"/>
      <c r="E159" s="70"/>
      <c r="F159" s="76"/>
      <c r="G159" s="77"/>
      <c r="H159" s="65"/>
      <c r="I159" s="70"/>
      <c r="J159" s="70"/>
      <c r="K159" s="79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 spans="1:27" ht="15.75" customHeight="1">
      <c r="A160" s="70"/>
      <c r="B160" s="75"/>
      <c r="C160" s="70"/>
      <c r="D160" s="70"/>
      <c r="E160" s="70"/>
      <c r="F160" s="76"/>
      <c r="G160" s="77"/>
      <c r="H160" s="65"/>
      <c r="I160" s="70"/>
      <c r="J160" s="70"/>
      <c r="K160" s="79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 spans="1:27" ht="15.75" customHeight="1">
      <c r="A161" s="70"/>
      <c r="B161" s="75"/>
      <c r="C161" s="70"/>
      <c r="D161" s="70"/>
      <c r="E161" s="70"/>
      <c r="F161" s="76"/>
      <c r="G161" s="77"/>
      <c r="H161" s="65"/>
      <c r="I161" s="70"/>
      <c r="J161" s="70"/>
      <c r="K161" s="79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 spans="1:27" ht="15.75" customHeight="1">
      <c r="A162" s="70"/>
      <c r="B162" s="75"/>
      <c r="C162" s="70"/>
      <c r="D162" s="70"/>
      <c r="E162" s="70"/>
      <c r="F162" s="76"/>
      <c r="G162" s="77"/>
      <c r="H162" s="65"/>
      <c r="I162" s="70"/>
      <c r="J162" s="70"/>
      <c r="K162" s="79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 spans="1:27" ht="15.75" customHeight="1">
      <c r="A163" s="70"/>
      <c r="B163" s="75"/>
      <c r="C163" s="70"/>
      <c r="D163" s="70"/>
      <c r="E163" s="70"/>
      <c r="F163" s="76"/>
      <c r="G163" s="77"/>
      <c r="H163" s="65"/>
      <c r="I163" s="70"/>
      <c r="J163" s="70"/>
      <c r="K163" s="79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 spans="1:27" ht="15.75" customHeight="1">
      <c r="A164" s="70"/>
      <c r="B164" s="75"/>
      <c r="C164" s="70"/>
      <c r="D164" s="70"/>
      <c r="E164" s="70"/>
      <c r="F164" s="76"/>
      <c r="G164" s="77"/>
      <c r="H164" s="65"/>
      <c r="I164" s="70"/>
      <c r="J164" s="70"/>
      <c r="K164" s="79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spans="1:27" ht="15.75" customHeight="1">
      <c r="A165" s="70"/>
      <c r="B165" s="75"/>
      <c r="C165" s="70"/>
      <c r="D165" s="70"/>
      <c r="E165" s="70"/>
      <c r="F165" s="76"/>
      <c r="G165" s="77"/>
      <c r="H165" s="65"/>
      <c r="I165" s="70"/>
      <c r="J165" s="70"/>
      <c r="K165" s="79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spans="1:27" ht="15.75" customHeight="1">
      <c r="A166" s="70"/>
      <c r="B166" s="75"/>
      <c r="C166" s="70"/>
      <c r="D166" s="70"/>
      <c r="E166" s="70"/>
      <c r="F166" s="76"/>
      <c r="G166" s="77"/>
      <c r="H166" s="65"/>
      <c r="I166" s="70"/>
      <c r="J166" s="70"/>
      <c r="K166" s="79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 spans="1:27" ht="15.75" customHeight="1">
      <c r="A167" s="70"/>
      <c r="B167" s="75"/>
      <c r="C167" s="70"/>
      <c r="D167" s="70"/>
      <c r="E167" s="70"/>
      <c r="F167" s="76"/>
      <c r="G167" s="77"/>
      <c r="H167" s="65"/>
      <c r="I167" s="70"/>
      <c r="J167" s="70"/>
      <c r="K167" s="79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 spans="1:27" ht="15.75" customHeight="1">
      <c r="A168" s="70"/>
      <c r="B168" s="75"/>
      <c r="C168" s="70"/>
      <c r="D168" s="70"/>
      <c r="E168" s="70"/>
      <c r="F168" s="76"/>
      <c r="G168" s="77"/>
      <c r="H168" s="65"/>
      <c r="I168" s="70"/>
      <c r="J168" s="70"/>
      <c r="K168" s="79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 spans="1:27" ht="15.75" customHeight="1">
      <c r="A169" s="70"/>
      <c r="B169" s="75"/>
      <c r="C169" s="70"/>
      <c r="D169" s="70"/>
      <c r="E169" s="70"/>
      <c r="F169" s="76"/>
      <c r="G169" s="77"/>
      <c r="H169" s="65"/>
      <c r="I169" s="70"/>
      <c r="J169" s="70"/>
      <c r="K169" s="79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 spans="1:27" ht="15.75" customHeight="1">
      <c r="A170" s="70"/>
      <c r="B170" s="75"/>
      <c r="C170" s="70"/>
      <c r="D170" s="70"/>
      <c r="E170" s="70"/>
      <c r="F170" s="76"/>
      <c r="G170" s="77"/>
      <c r="H170" s="65"/>
      <c r="I170" s="70"/>
      <c r="J170" s="70"/>
      <c r="K170" s="79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 spans="1:27" ht="15.75" customHeight="1">
      <c r="A171" s="70"/>
      <c r="B171" s="75"/>
      <c r="C171" s="70"/>
      <c r="D171" s="70"/>
      <c r="E171" s="70"/>
      <c r="F171" s="76"/>
      <c r="G171" s="77"/>
      <c r="H171" s="65"/>
      <c r="I171" s="70"/>
      <c r="J171" s="70"/>
      <c r="K171" s="79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 spans="1:27" ht="15.75" customHeight="1">
      <c r="A172" s="70"/>
      <c r="B172" s="75"/>
      <c r="C172" s="70"/>
      <c r="D172" s="70"/>
      <c r="E172" s="70"/>
      <c r="F172" s="76"/>
      <c r="G172" s="77"/>
      <c r="H172" s="65"/>
      <c r="I172" s="70"/>
      <c r="J172" s="70"/>
      <c r="K172" s="79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 spans="1:27" ht="15.75" customHeight="1">
      <c r="A173" s="70"/>
      <c r="B173" s="75"/>
      <c r="C173" s="70"/>
      <c r="D173" s="70"/>
      <c r="E173" s="70"/>
      <c r="F173" s="76"/>
      <c r="G173" s="77"/>
      <c r="H173" s="65"/>
      <c r="I173" s="70"/>
      <c r="J173" s="70"/>
      <c r="K173" s="79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 spans="1:27" ht="15.75" customHeight="1">
      <c r="A174" s="70"/>
      <c r="B174" s="75"/>
      <c r="C174" s="70"/>
      <c r="D174" s="70"/>
      <c r="E174" s="70"/>
      <c r="F174" s="76"/>
      <c r="G174" s="77"/>
      <c r="H174" s="65"/>
      <c r="I174" s="70"/>
      <c r="J174" s="70"/>
      <c r="K174" s="79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 spans="1:27" ht="15.75" customHeight="1">
      <c r="A175" s="70"/>
      <c r="B175" s="75"/>
      <c r="C175" s="70"/>
      <c r="D175" s="70"/>
      <c r="E175" s="70"/>
      <c r="F175" s="76"/>
      <c r="G175" s="77"/>
      <c r="H175" s="65"/>
      <c r="I175" s="70"/>
      <c r="J175" s="70"/>
      <c r="K175" s="79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 spans="1:27" ht="15.75" customHeight="1">
      <c r="A176" s="70"/>
      <c r="B176" s="75"/>
      <c r="C176" s="70"/>
      <c r="D176" s="70"/>
      <c r="E176" s="70"/>
      <c r="F176" s="76"/>
      <c r="G176" s="77"/>
      <c r="H176" s="65"/>
      <c r="I176" s="70"/>
      <c r="J176" s="70"/>
      <c r="K176" s="79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 spans="1:27" ht="15.75" customHeight="1">
      <c r="A177" s="70"/>
      <c r="B177" s="75"/>
      <c r="C177" s="70"/>
      <c r="D177" s="70"/>
      <c r="E177" s="70"/>
      <c r="F177" s="76"/>
      <c r="G177" s="77"/>
      <c r="H177" s="65"/>
      <c r="I177" s="70"/>
      <c r="J177" s="70"/>
      <c r="K177" s="79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 spans="1:27" ht="15.75" customHeight="1">
      <c r="A178" s="70"/>
      <c r="B178" s="75"/>
      <c r="C178" s="70"/>
      <c r="D178" s="70"/>
      <c r="E178" s="70"/>
      <c r="F178" s="76"/>
      <c r="G178" s="77"/>
      <c r="H178" s="65"/>
      <c r="I178" s="70"/>
      <c r="J178" s="70"/>
      <c r="K178" s="79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 spans="1:27" ht="15.75" customHeight="1">
      <c r="A179" s="70"/>
      <c r="B179" s="75"/>
      <c r="C179" s="70"/>
      <c r="D179" s="70"/>
      <c r="E179" s="70"/>
      <c r="F179" s="76"/>
      <c r="G179" s="77"/>
      <c r="H179" s="65"/>
      <c r="I179" s="70"/>
      <c r="J179" s="70"/>
      <c r="K179" s="79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 spans="1:27" ht="15.75" customHeight="1">
      <c r="A180" s="70"/>
      <c r="B180" s="75"/>
      <c r="C180" s="70"/>
      <c r="D180" s="70"/>
      <c r="E180" s="70"/>
      <c r="F180" s="76"/>
      <c r="G180" s="77"/>
      <c r="H180" s="65"/>
      <c r="I180" s="70"/>
      <c r="J180" s="70"/>
      <c r="K180" s="79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 spans="1:27" ht="15.75" customHeight="1">
      <c r="A181" s="70"/>
      <c r="B181" s="75"/>
      <c r="C181" s="70"/>
      <c r="D181" s="70"/>
      <c r="E181" s="70"/>
      <c r="F181" s="76"/>
      <c r="G181" s="77"/>
      <c r="H181" s="65"/>
      <c r="I181" s="70"/>
      <c r="J181" s="70"/>
      <c r="K181" s="79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 spans="1:27" ht="15.75" customHeight="1">
      <c r="A182" s="70"/>
      <c r="B182" s="75"/>
      <c r="C182" s="70"/>
      <c r="D182" s="70"/>
      <c r="E182" s="70"/>
      <c r="F182" s="76"/>
      <c r="G182" s="77"/>
      <c r="H182" s="65"/>
      <c r="I182" s="70"/>
      <c r="J182" s="70"/>
      <c r="K182" s="79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 spans="1:27" ht="15.75" customHeight="1">
      <c r="A183" s="70"/>
      <c r="B183" s="75"/>
      <c r="C183" s="70"/>
      <c r="D183" s="70"/>
      <c r="E183" s="70"/>
      <c r="F183" s="76"/>
      <c r="G183" s="77"/>
      <c r="H183" s="65"/>
      <c r="I183" s="70"/>
      <c r="J183" s="70"/>
      <c r="K183" s="79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spans="1:27" ht="15.75" customHeight="1">
      <c r="A184" s="70"/>
      <c r="B184" s="75"/>
      <c r="C184" s="70"/>
      <c r="D184" s="70"/>
      <c r="E184" s="70"/>
      <c r="F184" s="76"/>
      <c r="G184" s="77"/>
      <c r="H184" s="65"/>
      <c r="I184" s="70"/>
      <c r="J184" s="70"/>
      <c r="K184" s="79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 spans="1:27" ht="15.75" customHeight="1">
      <c r="A185" s="70"/>
      <c r="B185" s="75"/>
      <c r="C185" s="70"/>
      <c r="D185" s="70"/>
      <c r="E185" s="70"/>
      <c r="F185" s="76"/>
      <c r="G185" s="77"/>
      <c r="H185" s="65"/>
      <c r="I185" s="70"/>
      <c r="J185" s="70"/>
      <c r="K185" s="79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 spans="1:27" ht="15.75" customHeight="1">
      <c r="A186" s="70"/>
      <c r="B186" s="75"/>
      <c r="C186" s="70"/>
      <c r="D186" s="70"/>
      <c r="E186" s="70"/>
      <c r="F186" s="76"/>
      <c r="G186" s="77"/>
      <c r="H186" s="65"/>
      <c r="I186" s="70"/>
      <c r="J186" s="70"/>
      <c r="K186" s="79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 spans="1:27" ht="15.75" customHeight="1">
      <c r="A187" s="70"/>
      <c r="B187" s="75"/>
      <c r="C187" s="70"/>
      <c r="D187" s="70"/>
      <c r="E187" s="70"/>
      <c r="F187" s="76"/>
      <c r="G187" s="77"/>
      <c r="H187" s="65"/>
      <c r="I187" s="70"/>
      <c r="J187" s="70"/>
      <c r="K187" s="79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 spans="1:27" ht="15.75" customHeight="1">
      <c r="A188" s="70"/>
      <c r="B188" s="75"/>
      <c r="C188" s="70"/>
      <c r="D188" s="70"/>
      <c r="E188" s="70"/>
      <c r="F188" s="76"/>
      <c r="G188" s="77"/>
      <c r="H188" s="65"/>
      <c r="I188" s="70"/>
      <c r="J188" s="70"/>
      <c r="K188" s="79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 spans="1:27" ht="15.75" customHeight="1">
      <c r="A189" s="70"/>
      <c r="B189" s="75"/>
      <c r="C189" s="70"/>
      <c r="D189" s="70"/>
      <c r="E189" s="70"/>
      <c r="F189" s="76"/>
      <c r="G189" s="77"/>
      <c r="H189" s="65"/>
      <c r="I189" s="70"/>
      <c r="J189" s="70"/>
      <c r="K189" s="79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 spans="1:27" ht="15.75" customHeight="1">
      <c r="A190" s="70"/>
      <c r="B190" s="75"/>
      <c r="C190" s="70"/>
      <c r="D190" s="70"/>
      <c r="E190" s="70"/>
      <c r="F190" s="76"/>
      <c r="G190" s="77"/>
      <c r="H190" s="65"/>
      <c r="I190" s="70"/>
      <c r="J190" s="70"/>
      <c r="K190" s="79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 spans="1:27" ht="15.75" customHeight="1">
      <c r="A191" s="70"/>
      <c r="B191" s="75"/>
      <c r="C191" s="70"/>
      <c r="D191" s="70"/>
      <c r="E191" s="70"/>
      <c r="F191" s="76"/>
      <c r="G191" s="77"/>
      <c r="H191" s="65"/>
      <c r="I191" s="70"/>
      <c r="J191" s="70"/>
      <c r="K191" s="79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 spans="1:27" ht="15.75" customHeight="1">
      <c r="A192" s="70"/>
      <c r="B192" s="75"/>
      <c r="C192" s="70"/>
      <c r="D192" s="70"/>
      <c r="E192" s="70"/>
      <c r="F192" s="76"/>
      <c r="G192" s="77"/>
      <c r="H192" s="65"/>
      <c r="I192" s="70"/>
      <c r="J192" s="70"/>
      <c r="K192" s="79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 spans="1:27" ht="15.75" customHeight="1">
      <c r="A193" s="70"/>
      <c r="B193" s="75"/>
      <c r="C193" s="70"/>
      <c r="D193" s="70"/>
      <c r="E193" s="70"/>
      <c r="F193" s="76"/>
      <c r="G193" s="77"/>
      <c r="H193" s="65"/>
      <c r="I193" s="70"/>
      <c r="J193" s="70"/>
      <c r="K193" s="79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 spans="1:27" ht="15.75" customHeight="1">
      <c r="A194" s="70"/>
      <c r="B194" s="75"/>
      <c r="C194" s="70"/>
      <c r="D194" s="70"/>
      <c r="E194" s="70"/>
      <c r="F194" s="76"/>
      <c r="G194" s="77"/>
      <c r="H194" s="65"/>
      <c r="I194" s="70"/>
      <c r="J194" s="70"/>
      <c r="K194" s="79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 spans="1:27" ht="15.75" customHeight="1">
      <c r="A195" s="70"/>
      <c r="B195" s="75"/>
      <c r="C195" s="70"/>
      <c r="D195" s="70"/>
      <c r="E195" s="70"/>
      <c r="F195" s="76"/>
      <c r="G195" s="77"/>
      <c r="H195" s="65"/>
      <c r="I195" s="70"/>
      <c r="J195" s="70"/>
      <c r="K195" s="79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 spans="1:27" ht="15.75" customHeight="1">
      <c r="A196" s="70"/>
      <c r="B196" s="75"/>
      <c r="C196" s="70"/>
      <c r="D196" s="70"/>
      <c r="E196" s="70"/>
      <c r="F196" s="76"/>
      <c r="G196" s="77"/>
      <c r="H196" s="65"/>
      <c r="I196" s="70"/>
      <c r="J196" s="70"/>
      <c r="K196" s="79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 spans="1:27" ht="15.75" customHeight="1">
      <c r="A197" s="70"/>
      <c r="B197" s="75"/>
      <c r="C197" s="70"/>
      <c r="D197" s="70"/>
      <c r="E197" s="70"/>
      <c r="F197" s="76"/>
      <c r="G197" s="77"/>
      <c r="H197" s="65"/>
      <c r="I197" s="70"/>
      <c r="J197" s="70"/>
      <c r="K197" s="79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 spans="1:27" ht="15.75" customHeight="1">
      <c r="A198" s="70"/>
      <c r="B198" s="75"/>
      <c r="C198" s="70"/>
      <c r="D198" s="70"/>
      <c r="E198" s="70"/>
      <c r="F198" s="76"/>
      <c r="G198" s="77"/>
      <c r="H198" s="65"/>
      <c r="I198" s="70"/>
      <c r="J198" s="70"/>
      <c r="K198" s="79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 spans="1:27" ht="15.75" customHeight="1">
      <c r="A199" s="70"/>
      <c r="B199" s="75"/>
      <c r="C199" s="70"/>
      <c r="D199" s="70"/>
      <c r="E199" s="70"/>
      <c r="F199" s="76"/>
      <c r="G199" s="77"/>
      <c r="H199" s="65"/>
      <c r="I199" s="70"/>
      <c r="J199" s="70"/>
      <c r="K199" s="79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 spans="1:27" ht="15.75" customHeight="1">
      <c r="A200" s="70"/>
      <c r="B200" s="75"/>
      <c r="C200" s="70"/>
      <c r="D200" s="70"/>
      <c r="E200" s="70"/>
      <c r="F200" s="76"/>
      <c r="G200" s="77"/>
      <c r="H200" s="65"/>
      <c r="I200" s="70"/>
      <c r="J200" s="70"/>
      <c r="K200" s="79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 spans="1:27" ht="15.75" customHeight="1">
      <c r="A201" s="70"/>
      <c r="B201" s="75"/>
      <c r="C201" s="70"/>
      <c r="D201" s="70"/>
      <c r="E201" s="70"/>
      <c r="F201" s="76"/>
      <c r="G201" s="77"/>
      <c r="H201" s="65"/>
      <c r="I201" s="70"/>
      <c r="J201" s="70"/>
      <c r="K201" s="79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 spans="1:27" ht="15.75" customHeight="1">
      <c r="A202" s="70"/>
      <c r="B202" s="75"/>
      <c r="C202" s="70"/>
      <c r="D202" s="70"/>
      <c r="E202" s="70"/>
      <c r="F202" s="76"/>
      <c r="G202" s="77"/>
      <c r="H202" s="65"/>
      <c r="I202" s="70"/>
      <c r="J202" s="70"/>
      <c r="K202" s="79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 spans="1:27" ht="15.75" customHeight="1">
      <c r="A203" s="70"/>
      <c r="B203" s="75"/>
      <c r="C203" s="70"/>
      <c r="D203" s="70"/>
      <c r="E203" s="70"/>
      <c r="F203" s="76"/>
      <c r="G203" s="77"/>
      <c r="H203" s="65"/>
      <c r="I203" s="70"/>
      <c r="J203" s="70"/>
      <c r="K203" s="79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 spans="1:27" ht="15.75" customHeight="1">
      <c r="A204" s="70"/>
      <c r="B204" s="75"/>
      <c r="C204" s="70"/>
      <c r="D204" s="70"/>
      <c r="E204" s="70"/>
      <c r="F204" s="76"/>
      <c r="G204" s="77"/>
      <c r="H204" s="65"/>
      <c r="I204" s="70"/>
      <c r="J204" s="70"/>
      <c r="K204" s="79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 spans="1:27" ht="15.75" customHeight="1">
      <c r="A205" s="70"/>
      <c r="B205" s="75"/>
      <c r="C205" s="70"/>
      <c r="D205" s="70"/>
      <c r="E205" s="70"/>
      <c r="F205" s="76"/>
      <c r="G205" s="77"/>
      <c r="H205" s="65"/>
      <c r="I205" s="70"/>
      <c r="J205" s="70"/>
      <c r="K205" s="79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 spans="1:27" ht="15.75" customHeight="1">
      <c r="A206" s="70"/>
      <c r="B206" s="75"/>
      <c r="C206" s="70"/>
      <c r="D206" s="70"/>
      <c r="E206" s="70"/>
      <c r="F206" s="76"/>
      <c r="G206" s="77"/>
      <c r="H206" s="65"/>
      <c r="I206" s="70"/>
      <c r="J206" s="70"/>
      <c r="K206" s="79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 spans="1:27" ht="15.75" customHeight="1">
      <c r="A207" s="70"/>
      <c r="B207" s="75"/>
      <c r="C207" s="70"/>
      <c r="D207" s="70"/>
      <c r="E207" s="70"/>
      <c r="F207" s="76"/>
      <c r="G207" s="77"/>
      <c r="H207" s="65"/>
      <c r="I207" s="70"/>
      <c r="J207" s="70"/>
      <c r="K207" s="79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 spans="1:27" ht="15.75" customHeight="1">
      <c r="A208" s="70"/>
      <c r="B208" s="75"/>
      <c r="C208" s="70"/>
      <c r="D208" s="70"/>
      <c r="E208" s="70"/>
      <c r="F208" s="76"/>
      <c r="G208" s="77"/>
      <c r="H208" s="65"/>
      <c r="I208" s="70"/>
      <c r="J208" s="70"/>
      <c r="K208" s="79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 spans="1:27" ht="15.75" customHeight="1">
      <c r="A209" s="70"/>
      <c r="B209" s="75"/>
      <c r="C209" s="70"/>
      <c r="D209" s="70"/>
      <c r="E209" s="70"/>
      <c r="F209" s="76"/>
      <c r="G209" s="77"/>
      <c r="H209" s="65"/>
      <c r="I209" s="70"/>
      <c r="J209" s="70"/>
      <c r="K209" s="79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 spans="1:27" ht="15.75" customHeight="1">
      <c r="A210" s="70"/>
      <c r="B210" s="75"/>
      <c r="C210" s="70"/>
      <c r="D210" s="70"/>
      <c r="E210" s="70"/>
      <c r="F210" s="76"/>
      <c r="G210" s="77"/>
      <c r="H210" s="65"/>
      <c r="I210" s="70"/>
      <c r="J210" s="70"/>
      <c r="K210" s="79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 spans="1:27" ht="15.75" customHeight="1">
      <c r="A211" s="70"/>
      <c r="B211" s="75"/>
      <c r="C211" s="70"/>
      <c r="D211" s="70"/>
      <c r="E211" s="70"/>
      <c r="F211" s="76"/>
      <c r="G211" s="77"/>
      <c r="H211" s="65"/>
      <c r="I211" s="70"/>
      <c r="J211" s="70"/>
      <c r="K211" s="79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 spans="1:27" ht="15.75" customHeight="1">
      <c r="A212" s="70"/>
      <c r="B212" s="75"/>
      <c r="C212" s="70"/>
      <c r="D212" s="70"/>
      <c r="E212" s="70"/>
      <c r="F212" s="76"/>
      <c r="G212" s="77"/>
      <c r="H212" s="65"/>
      <c r="I212" s="70"/>
      <c r="J212" s="70"/>
      <c r="K212" s="79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 spans="1:27" ht="15.75" customHeight="1">
      <c r="A213" s="70"/>
      <c r="B213" s="75"/>
      <c r="C213" s="70"/>
      <c r="D213" s="70"/>
      <c r="E213" s="70"/>
      <c r="F213" s="76"/>
      <c r="G213" s="77"/>
      <c r="H213" s="65"/>
      <c r="I213" s="70"/>
      <c r="J213" s="70"/>
      <c r="K213" s="79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 spans="1:27" ht="15.75" customHeight="1">
      <c r="A214" s="70"/>
      <c r="B214" s="75"/>
      <c r="C214" s="70"/>
      <c r="D214" s="70"/>
      <c r="E214" s="70"/>
      <c r="F214" s="76"/>
      <c r="G214" s="77"/>
      <c r="H214" s="65"/>
      <c r="I214" s="70"/>
      <c r="J214" s="70"/>
      <c r="K214" s="79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 spans="1:27" ht="15.75" customHeight="1">
      <c r="A215" s="70"/>
      <c r="B215" s="75"/>
      <c r="C215" s="70"/>
      <c r="D215" s="70"/>
      <c r="E215" s="70"/>
      <c r="F215" s="76"/>
      <c r="G215" s="77"/>
      <c r="H215" s="65"/>
      <c r="I215" s="70"/>
      <c r="J215" s="70"/>
      <c r="K215" s="79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 spans="1:27" ht="15.75" customHeight="1">
      <c r="A216" s="70"/>
      <c r="B216" s="75"/>
      <c r="C216" s="70"/>
      <c r="D216" s="70"/>
      <c r="E216" s="70"/>
      <c r="F216" s="76"/>
      <c r="G216" s="77"/>
      <c r="H216" s="65"/>
      <c r="I216" s="70"/>
      <c r="J216" s="70"/>
      <c r="K216" s="79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 spans="1:27" ht="15.75" customHeight="1">
      <c r="A217" s="70"/>
      <c r="B217" s="75"/>
      <c r="C217" s="70"/>
      <c r="D217" s="70"/>
      <c r="E217" s="70"/>
      <c r="F217" s="76"/>
      <c r="G217" s="77"/>
      <c r="H217" s="65"/>
      <c r="I217" s="70"/>
      <c r="J217" s="70"/>
      <c r="K217" s="79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 spans="1:27" ht="15.75" customHeight="1">
      <c r="A218" s="70"/>
      <c r="B218" s="75"/>
      <c r="C218" s="70"/>
      <c r="D218" s="70"/>
      <c r="E218" s="70"/>
      <c r="F218" s="76"/>
      <c r="G218" s="77"/>
      <c r="H218" s="65"/>
      <c r="I218" s="70"/>
      <c r="J218" s="70"/>
      <c r="K218" s="79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 spans="1:27" ht="15.75" customHeight="1">
      <c r="A219" s="70"/>
      <c r="B219" s="75"/>
      <c r="C219" s="70"/>
      <c r="D219" s="70"/>
      <c r="E219" s="70"/>
      <c r="F219" s="76"/>
      <c r="G219" s="77"/>
      <c r="H219" s="65"/>
      <c r="I219" s="70"/>
      <c r="J219" s="70"/>
      <c r="K219" s="79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 spans="1:27" ht="15.75" customHeight="1">
      <c r="A220" s="70"/>
      <c r="B220" s="75"/>
      <c r="C220" s="70"/>
      <c r="D220" s="70"/>
      <c r="E220" s="70"/>
      <c r="F220" s="76"/>
      <c r="G220" s="77"/>
      <c r="H220" s="65"/>
      <c r="I220" s="70"/>
      <c r="J220" s="70"/>
      <c r="K220" s="79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electLockedCells="1" selectUnlockedCells="1"/>
  <mergeCells count="3">
    <mergeCell ref="I5:J5"/>
    <mergeCell ref="D13:L13"/>
    <mergeCell ref="L1:N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selection activeCell="C7" sqref="C7"/>
    </sheetView>
  </sheetViews>
  <sheetFormatPr defaultColWidth="14.42578125" defaultRowHeight="15" customHeight="1"/>
  <cols>
    <col min="1" max="1" width="32.7109375" style="124" customWidth="1"/>
    <col min="2" max="2" width="30.140625" style="124" customWidth="1"/>
    <col min="3" max="3" width="12.42578125" style="124" customWidth="1"/>
    <col min="4" max="4" width="8.5703125" style="124" customWidth="1"/>
    <col min="5" max="5" width="7" style="124" customWidth="1"/>
    <col min="6" max="6" width="4" style="124" customWidth="1"/>
    <col min="7" max="7" width="25.140625" style="124" customWidth="1"/>
    <col min="8" max="8" width="14.42578125" style="124" customWidth="1"/>
    <col min="9" max="9" width="47" style="124" customWidth="1"/>
    <col min="10" max="28" width="14.42578125" style="124" customWidth="1"/>
    <col min="29" max="16384" width="14.42578125" style="124"/>
  </cols>
  <sheetData>
    <row r="1" spans="1:28" ht="18">
      <c r="A1" s="118" t="s">
        <v>90</v>
      </c>
      <c r="B1" s="119"/>
      <c r="C1" s="120"/>
      <c r="D1" s="121"/>
      <c r="E1" s="122"/>
      <c r="F1" s="123"/>
      <c r="G1" s="118" t="s">
        <v>91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28" ht="18">
      <c r="A2" s="119" t="s">
        <v>92</v>
      </c>
      <c r="B2" s="119"/>
      <c r="C2" s="120"/>
      <c r="D2" s="121"/>
      <c r="E2" s="122"/>
      <c r="F2" s="123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</row>
    <row r="3" spans="1:28" ht="18">
      <c r="A3" s="125" t="s">
        <v>119</v>
      </c>
      <c r="B3" s="119" t="s">
        <v>93</v>
      </c>
      <c r="C3" s="126">
        <v>3200</v>
      </c>
      <c r="D3" s="121" t="s">
        <v>16</v>
      </c>
      <c r="E3" s="122"/>
      <c r="F3" s="123"/>
      <c r="G3" s="119" t="s">
        <v>94</v>
      </c>
      <c r="H3" s="127">
        <v>18500</v>
      </c>
      <c r="I3" s="128" t="s">
        <v>119</v>
      </c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</row>
    <row r="4" spans="1:28" ht="18">
      <c r="A4" s="119" t="s">
        <v>95</v>
      </c>
      <c r="B4" s="119"/>
      <c r="C4" s="120"/>
      <c r="D4" s="121"/>
      <c r="E4" s="122"/>
      <c r="F4" s="123"/>
      <c r="G4" s="119" t="s">
        <v>96</v>
      </c>
      <c r="H4" s="127">
        <f>H5-H3</f>
        <v>30730.301898143087</v>
      </c>
      <c r="I4" s="119" t="s">
        <v>97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</row>
    <row r="5" spans="1:28" ht="18">
      <c r="A5" s="119"/>
      <c r="B5" s="129" t="s">
        <v>98</v>
      </c>
      <c r="C5" s="130">
        <v>49.23030189814309</v>
      </c>
      <c r="D5" s="121"/>
      <c r="E5" s="122"/>
      <c r="F5" s="123"/>
      <c r="G5" s="119" t="s">
        <v>99</v>
      </c>
      <c r="H5" s="127">
        <f>C5*1000</f>
        <v>49230.301898143087</v>
      </c>
      <c r="I5" s="119" t="s">
        <v>97</v>
      </c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</row>
    <row r="6" spans="1:28" ht="18">
      <c r="A6" s="119"/>
      <c r="B6" s="119"/>
      <c r="C6" s="120"/>
      <c r="D6" s="121"/>
      <c r="E6" s="122"/>
      <c r="F6" s="123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</row>
    <row r="7" spans="1:28" ht="18">
      <c r="A7" s="119" t="s">
        <v>100</v>
      </c>
      <c r="B7" s="131" t="s">
        <v>101</v>
      </c>
      <c r="C7" s="132">
        <f>C3/C5</f>
        <v>65.000617030965245</v>
      </c>
      <c r="D7" s="121" t="s">
        <v>79</v>
      </c>
      <c r="E7" s="133"/>
      <c r="F7" s="134"/>
      <c r="G7" s="135" t="s">
        <v>102</v>
      </c>
      <c r="H7" s="136">
        <f>H3/H5</f>
        <v>0.3757848172102678</v>
      </c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</row>
    <row r="8" spans="1:28" ht="18">
      <c r="A8" s="119"/>
      <c r="B8" s="119"/>
      <c r="C8" s="120"/>
      <c r="D8" s="121"/>
      <c r="E8" s="122"/>
      <c r="F8" s="123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</row>
    <row r="9" spans="1:28" ht="18">
      <c r="A9" s="119" t="s">
        <v>104</v>
      </c>
      <c r="B9" s="119"/>
      <c r="C9" s="120"/>
      <c r="D9" s="121"/>
      <c r="E9" s="122"/>
      <c r="F9" s="123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</row>
    <row r="10" spans="1:28" ht="18">
      <c r="A10" s="129" t="s">
        <v>106</v>
      </c>
      <c r="B10" s="119"/>
      <c r="C10" s="120"/>
      <c r="D10" s="121"/>
      <c r="E10" s="122"/>
      <c r="F10" s="123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</row>
    <row r="11" spans="1:28" ht="18">
      <c r="A11" s="135" t="s">
        <v>107</v>
      </c>
      <c r="B11" s="119"/>
      <c r="C11" s="120"/>
      <c r="D11" s="121"/>
      <c r="E11" s="122"/>
      <c r="F11" s="123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</row>
    <row r="12" spans="1:28" ht="18">
      <c r="A12" s="119"/>
      <c r="B12" s="119"/>
      <c r="C12" s="120"/>
      <c r="D12" s="121"/>
      <c r="E12" s="122"/>
      <c r="F12" s="123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</row>
    <row r="13" spans="1:28" ht="15.75" customHeight="1">
      <c r="A13" s="119"/>
      <c r="B13" s="119"/>
      <c r="C13" s="120"/>
      <c r="D13" s="121"/>
      <c r="E13" s="122"/>
      <c r="F13" s="123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</row>
    <row r="14" spans="1:28" ht="15.75" customHeight="1">
      <c r="A14" s="119"/>
      <c r="B14" s="119"/>
      <c r="C14" s="120"/>
      <c r="D14" s="121"/>
      <c r="E14" s="122"/>
      <c r="F14" s="123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</row>
    <row r="15" spans="1:28" ht="15.75" customHeight="1">
      <c r="A15" s="119"/>
      <c r="B15" s="119"/>
      <c r="C15" s="120"/>
      <c r="D15" s="121"/>
      <c r="E15" s="122"/>
      <c r="F15" s="123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</row>
    <row r="16" spans="1:28" ht="15.75" customHeight="1">
      <c r="A16" s="119"/>
      <c r="B16" s="119"/>
      <c r="C16" s="120"/>
      <c r="D16" s="121"/>
      <c r="E16" s="122"/>
      <c r="F16" s="123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</row>
    <row r="17" spans="1:28" ht="15.75" customHeight="1">
      <c r="A17" s="119"/>
      <c r="B17" s="119"/>
      <c r="C17" s="120"/>
      <c r="D17" s="121"/>
      <c r="E17" s="122"/>
      <c r="F17" s="123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</row>
    <row r="18" spans="1:28" ht="15.75" customHeight="1">
      <c r="A18" s="119"/>
      <c r="B18" s="119"/>
      <c r="C18" s="120"/>
      <c r="D18" s="121"/>
      <c r="E18" s="122"/>
      <c r="F18" s="123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</row>
    <row r="19" spans="1:28" ht="15.75" customHeight="1">
      <c r="A19" s="119"/>
      <c r="B19" s="119"/>
      <c r="C19" s="120"/>
      <c r="D19" s="121"/>
      <c r="E19" s="122"/>
      <c r="F19" s="123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</row>
    <row r="20" spans="1:28" ht="15.75" customHeight="1">
      <c r="A20" s="119"/>
      <c r="B20" s="119"/>
      <c r="C20" s="120"/>
      <c r="D20" s="121"/>
      <c r="E20" s="122"/>
      <c r="F20" s="123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</row>
    <row r="21" spans="1:28" ht="15.75" customHeight="1">
      <c r="A21" s="119"/>
      <c r="B21" s="119"/>
      <c r="C21" s="120"/>
      <c r="D21" s="121"/>
      <c r="E21" s="122"/>
      <c r="F21" s="123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</row>
    <row r="22" spans="1:28" ht="15.75" customHeight="1">
      <c r="A22" s="119"/>
      <c r="B22" s="119"/>
      <c r="C22" s="120"/>
      <c r="D22" s="121"/>
      <c r="E22" s="122"/>
      <c r="F22" s="123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</row>
    <row r="23" spans="1:28" ht="15.75" customHeight="1">
      <c r="A23" s="119"/>
      <c r="B23" s="119"/>
      <c r="C23" s="120"/>
      <c r="D23" s="121"/>
      <c r="E23" s="122"/>
      <c r="F23" s="123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</row>
    <row r="24" spans="1:28" ht="15.75" customHeight="1">
      <c r="A24" s="119"/>
      <c r="B24" s="119"/>
      <c r="C24" s="120"/>
      <c r="D24" s="121"/>
      <c r="E24" s="122"/>
      <c r="F24" s="123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</row>
    <row r="25" spans="1:28" ht="15.75" customHeight="1">
      <c r="A25" s="119"/>
      <c r="B25" s="119"/>
      <c r="C25" s="120"/>
      <c r="D25" s="121"/>
      <c r="E25" s="122"/>
      <c r="F25" s="123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</row>
    <row r="26" spans="1:28" ht="15.75" customHeight="1">
      <c r="A26" s="119"/>
      <c r="B26" s="119"/>
      <c r="C26" s="120"/>
      <c r="D26" s="121"/>
      <c r="E26" s="122"/>
      <c r="F26" s="123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</row>
    <row r="27" spans="1:28" ht="15.75" customHeight="1">
      <c r="A27" s="119"/>
      <c r="B27" s="119"/>
      <c r="C27" s="120"/>
      <c r="D27" s="121"/>
      <c r="E27" s="122"/>
      <c r="F27" s="123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</row>
    <row r="28" spans="1:28" ht="15.75" customHeight="1">
      <c r="A28" s="119"/>
      <c r="B28" s="119"/>
      <c r="C28" s="120"/>
      <c r="D28" s="121"/>
      <c r="E28" s="122"/>
      <c r="F28" s="123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</row>
    <row r="29" spans="1:28" ht="15.75" customHeight="1">
      <c r="A29" s="119"/>
      <c r="B29" s="119"/>
      <c r="C29" s="120"/>
      <c r="D29" s="121"/>
      <c r="E29" s="122"/>
      <c r="F29" s="123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</row>
    <row r="30" spans="1:28" ht="15.75" customHeight="1">
      <c r="A30" s="119"/>
      <c r="B30" s="119"/>
      <c r="C30" s="120"/>
      <c r="D30" s="121"/>
      <c r="E30" s="122"/>
      <c r="F30" s="123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</row>
    <row r="31" spans="1:28" ht="15.75" customHeight="1">
      <c r="A31" s="119"/>
      <c r="B31" s="119"/>
      <c r="C31" s="120"/>
      <c r="D31" s="121"/>
      <c r="E31" s="122"/>
      <c r="F31" s="123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</row>
    <row r="32" spans="1:28" ht="15.75" customHeight="1">
      <c r="A32" s="119"/>
      <c r="B32" s="119"/>
      <c r="C32" s="120"/>
      <c r="D32" s="121"/>
      <c r="E32" s="122"/>
      <c r="F32" s="123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</row>
    <row r="33" spans="1:28" ht="15.75" customHeight="1">
      <c r="A33" s="119"/>
      <c r="B33" s="119"/>
      <c r="C33" s="120"/>
      <c r="D33" s="121"/>
      <c r="E33" s="122"/>
      <c r="F33" s="123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</row>
    <row r="34" spans="1:28" ht="15.75" customHeight="1">
      <c r="A34" s="119"/>
      <c r="B34" s="119"/>
      <c r="C34" s="120"/>
      <c r="D34" s="121"/>
      <c r="E34" s="122"/>
      <c r="F34" s="123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</row>
    <row r="35" spans="1:28" ht="15.75" customHeight="1">
      <c r="A35" s="119"/>
      <c r="B35" s="119"/>
      <c r="C35" s="120"/>
      <c r="D35" s="121"/>
      <c r="E35" s="122"/>
      <c r="F35" s="123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</row>
    <row r="36" spans="1:28" ht="15.75" customHeight="1">
      <c r="A36" s="119"/>
      <c r="B36" s="119"/>
      <c r="C36" s="120"/>
      <c r="D36" s="121"/>
      <c r="E36" s="122"/>
      <c r="F36" s="123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</row>
    <row r="37" spans="1:28" ht="15.75" customHeight="1">
      <c r="A37" s="119"/>
      <c r="B37" s="119"/>
      <c r="C37" s="120"/>
      <c r="D37" s="121"/>
      <c r="E37" s="122"/>
      <c r="F37" s="123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</row>
    <row r="38" spans="1:28" ht="15.75" customHeight="1">
      <c r="A38" s="119"/>
      <c r="B38" s="119"/>
      <c r="C38" s="120"/>
      <c r="D38" s="121"/>
      <c r="E38" s="122"/>
      <c r="F38" s="123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</row>
    <row r="39" spans="1:28" ht="15.75" customHeight="1">
      <c r="A39" s="119"/>
      <c r="B39" s="119"/>
      <c r="C39" s="120"/>
      <c r="D39" s="121"/>
      <c r="E39" s="122"/>
      <c r="F39" s="123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</row>
    <row r="40" spans="1:28" ht="15.75" customHeight="1">
      <c r="A40" s="119"/>
      <c r="B40" s="119"/>
      <c r="C40" s="120"/>
      <c r="D40" s="121"/>
      <c r="E40" s="122"/>
      <c r="F40" s="123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</row>
    <row r="41" spans="1:28" ht="15.75" customHeight="1">
      <c r="A41" s="119"/>
      <c r="B41" s="119"/>
      <c r="C41" s="120"/>
      <c r="D41" s="121"/>
      <c r="E41" s="122"/>
      <c r="F41" s="123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</row>
    <row r="42" spans="1:28" ht="15.75" customHeight="1">
      <c r="A42" s="119"/>
      <c r="B42" s="119"/>
      <c r="C42" s="120"/>
      <c r="D42" s="121"/>
      <c r="E42" s="122"/>
      <c r="F42" s="123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</row>
    <row r="43" spans="1:28" ht="15.75" customHeight="1">
      <c r="A43" s="119"/>
      <c r="B43" s="119"/>
      <c r="C43" s="120"/>
      <c r="D43" s="121"/>
      <c r="E43" s="122"/>
      <c r="F43" s="123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</row>
    <row r="44" spans="1:28" ht="15.75" customHeight="1">
      <c r="A44" s="119"/>
      <c r="B44" s="119"/>
      <c r="C44" s="120"/>
      <c r="D44" s="121"/>
      <c r="E44" s="122"/>
      <c r="F44" s="123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</row>
    <row r="45" spans="1:28" ht="15.75" customHeight="1">
      <c r="A45" s="119"/>
      <c r="B45" s="119"/>
      <c r="C45" s="120"/>
      <c r="D45" s="121"/>
      <c r="E45" s="122"/>
      <c r="F45" s="123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</row>
    <row r="46" spans="1:28" ht="15.75" customHeight="1">
      <c r="A46" s="119"/>
      <c r="B46" s="119"/>
      <c r="C46" s="120"/>
      <c r="D46" s="121"/>
      <c r="E46" s="122"/>
      <c r="F46" s="123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</row>
    <row r="47" spans="1:28" ht="15.75" customHeight="1">
      <c r="A47" s="119"/>
      <c r="B47" s="119"/>
      <c r="C47" s="120"/>
      <c r="D47" s="121"/>
      <c r="E47" s="122"/>
      <c r="F47" s="123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</row>
    <row r="48" spans="1:28" ht="15.75" customHeight="1">
      <c r="A48" s="119"/>
      <c r="B48" s="119"/>
      <c r="C48" s="120"/>
      <c r="D48" s="121"/>
      <c r="E48" s="122"/>
      <c r="F48" s="123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</row>
    <row r="49" spans="1:28" ht="15.75" customHeight="1">
      <c r="A49" s="119"/>
      <c r="B49" s="119"/>
      <c r="C49" s="120"/>
      <c r="D49" s="121"/>
      <c r="E49" s="122"/>
      <c r="F49" s="123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</row>
    <row r="50" spans="1:28" ht="15.75" customHeight="1">
      <c r="A50" s="119"/>
      <c r="B50" s="119"/>
      <c r="C50" s="120"/>
      <c r="D50" s="121"/>
      <c r="E50" s="122"/>
      <c r="F50" s="123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</row>
    <row r="51" spans="1:28" ht="15.75" customHeight="1">
      <c r="A51" s="119"/>
      <c r="B51" s="119"/>
      <c r="C51" s="120"/>
      <c r="D51" s="121"/>
      <c r="E51" s="122"/>
      <c r="F51" s="123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</row>
    <row r="52" spans="1:28" ht="15.75" customHeight="1">
      <c r="A52" s="119"/>
      <c r="B52" s="119"/>
      <c r="C52" s="120"/>
      <c r="D52" s="121"/>
      <c r="E52" s="122"/>
      <c r="F52" s="123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</row>
    <row r="53" spans="1:28" ht="15.75" customHeight="1">
      <c r="A53" s="119"/>
      <c r="B53" s="119"/>
      <c r="C53" s="120"/>
      <c r="D53" s="121"/>
      <c r="E53" s="122"/>
      <c r="F53" s="123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</row>
    <row r="54" spans="1:28" ht="15.75" customHeight="1">
      <c r="A54" s="119"/>
      <c r="B54" s="119"/>
      <c r="C54" s="120"/>
      <c r="D54" s="121"/>
      <c r="E54" s="122"/>
      <c r="F54" s="123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</row>
    <row r="55" spans="1:28" ht="15.75" customHeight="1">
      <c r="A55" s="119"/>
      <c r="B55" s="119"/>
      <c r="C55" s="120"/>
      <c r="D55" s="121"/>
      <c r="E55" s="122"/>
      <c r="F55" s="123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</row>
    <row r="56" spans="1:28" ht="15.75" customHeight="1">
      <c r="A56" s="119"/>
      <c r="B56" s="119"/>
      <c r="C56" s="120"/>
      <c r="D56" s="121"/>
      <c r="E56" s="122"/>
      <c r="F56" s="123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</row>
    <row r="57" spans="1:28" ht="15.75" customHeight="1">
      <c r="A57" s="119"/>
      <c r="B57" s="119"/>
      <c r="C57" s="120"/>
      <c r="D57" s="121"/>
      <c r="E57" s="122"/>
      <c r="F57" s="123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</row>
    <row r="58" spans="1:28" ht="15.75" customHeight="1">
      <c r="A58" s="119"/>
      <c r="B58" s="119"/>
      <c r="C58" s="120"/>
      <c r="D58" s="121"/>
      <c r="E58" s="122"/>
      <c r="F58" s="123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</row>
    <row r="59" spans="1:28" ht="15.75" customHeight="1">
      <c r="A59" s="119"/>
      <c r="B59" s="119"/>
      <c r="C59" s="120"/>
      <c r="D59" s="121"/>
      <c r="E59" s="122"/>
      <c r="F59" s="123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</row>
    <row r="60" spans="1:28" ht="15.75" customHeight="1">
      <c r="A60" s="119"/>
      <c r="B60" s="119"/>
      <c r="C60" s="120"/>
      <c r="D60" s="121"/>
      <c r="E60" s="122"/>
      <c r="F60" s="123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</row>
    <row r="61" spans="1:28" ht="15.75" customHeight="1">
      <c r="A61" s="119"/>
      <c r="B61" s="119"/>
      <c r="C61" s="120"/>
      <c r="D61" s="121"/>
      <c r="E61" s="122"/>
      <c r="F61" s="123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</row>
    <row r="62" spans="1:28" ht="15.75" customHeight="1">
      <c r="A62" s="119"/>
      <c r="B62" s="119"/>
      <c r="C62" s="120"/>
      <c r="D62" s="121"/>
      <c r="E62" s="122"/>
      <c r="F62" s="123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</row>
    <row r="63" spans="1:28" ht="15.75" customHeight="1">
      <c r="A63" s="119"/>
      <c r="B63" s="119"/>
      <c r="C63" s="120"/>
      <c r="D63" s="121"/>
      <c r="E63" s="122"/>
      <c r="F63" s="123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</row>
    <row r="64" spans="1:28" ht="15.75" customHeight="1">
      <c r="A64" s="119"/>
      <c r="B64" s="119"/>
      <c r="C64" s="120"/>
      <c r="D64" s="121"/>
      <c r="E64" s="122"/>
      <c r="F64" s="123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</row>
    <row r="65" spans="1:28" ht="15.75" customHeight="1">
      <c r="A65" s="119"/>
      <c r="B65" s="119"/>
      <c r="C65" s="120"/>
      <c r="D65" s="121"/>
      <c r="E65" s="122"/>
      <c r="F65" s="123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</row>
    <row r="66" spans="1:28" ht="15.75" customHeight="1">
      <c r="A66" s="119"/>
      <c r="B66" s="119"/>
      <c r="C66" s="120"/>
      <c r="D66" s="121"/>
      <c r="E66" s="122"/>
      <c r="F66" s="123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</row>
    <row r="67" spans="1:28" ht="15.75" customHeight="1">
      <c r="A67" s="119"/>
      <c r="B67" s="119"/>
      <c r="C67" s="120"/>
      <c r="D67" s="121"/>
      <c r="E67" s="122"/>
      <c r="F67" s="123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</row>
    <row r="68" spans="1:28" ht="15.75" customHeight="1">
      <c r="A68" s="119"/>
      <c r="B68" s="119"/>
      <c r="C68" s="120"/>
      <c r="D68" s="121"/>
      <c r="E68" s="122"/>
      <c r="F68" s="123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</row>
    <row r="69" spans="1:28" ht="15.75" customHeight="1">
      <c r="A69" s="119"/>
      <c r="B69" s="119"/>
      <c r="C69" s="120"/>
      <c r="D69" s="121"/>
      <c r="E69" s="122"/>
      <c r="F69" s="123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</row>
    <row r="70" spans="1:28" ht="15.75" customHeight="1">
      <c r="A70" s="119"/>
      <c r="B70" s="119"/>
      <c r="C70" s="120"/>
      <c r="D70" s="121"/>
      <c r="E70" s="122"/>
      <c r="F70" s="123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</row>
    <row r="71" spans="1:28" ht="15.75" customHeight="1">
      <c r="A71" s="119"/>
      <c r="B71" s="119"/>
      <c r="C71" s="120"/>
      <c r="D71" s="121"/>
      <c r="E71" s="122"/>
      <c r="F71" s="123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</row>
    <row r="72" spans="1:28" ht="15.75" customHeight="1">
      <c r="A72" s="119"/>
      <c r="B72" s="119"/>
      <c r="C72" s="120"/>
      <c r="D72" s="121"/>
      <c r="E72" s="122"/>
      <c r="F72" s="123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</row>
    <row r="73" spans="1:28" ht="15.75" customHeight="1">
      <c r="A73" s="119"/>
      <c r="B73" s="119"/>
      <c r="C73" s="120"/>
      <c r="D73" s="121"/>
      <c r="E73" s="122"/>
      <c r="F73" s="123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</row>
    <row r="74" spans="1:28" ht="15.75" customHeight="1">
      <c r="A74" s="119"/>
      <c r="B74" s="119"/>
      <c r="C74" s="120"/>
      <c r="D74" s="121"/>
      <c r="E74" s="122"/>
      <c r="F74" s="123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</row>
    <row r="75" spans="1:28" ht="15.75" customHeight="1">
      <c r="A75" s="119"/>
      <c r="B75" s="119"/>
      <c r="C75" s="120"/>
      <c r="D75" s="121"/>
      <c r="E75" s="122"/>
      <c r="F75" s="123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</row>
    <row r="76" spans="1:28" ht="15.75" customHeight="1">
      <c r="A76" s="119"/>
      <c r="B76" s="119"/>
      <c r="C76" s="120"/>
      <c r="D76" s="121"/>
      <c r="E76" s="122"/>
      <c r="F76" s="123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</row>
    <row r="77" spans="1:28" ht="15.75" customHeight="1">
      <c r="A77" s="119"/>
      <c r="B77" s="119"/>
      <c r="C77" s="120"/>
      <c r="D77" s="121"/>
      <c r="E77" s="122"/>
      <c r="F77" s="123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</row>
    <row r="78" spans="1:28" ht="15.75" customHeight="1">
      <c r="A78" s="119"/>
      <c r="B78" s="119"/>
      <c r="C78" s="120"/>
      <c r="D78" s="121"/>
      <c r="E78" s="122"/>
      <c r="F78" s="123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</row>
    <row r="79" spans="1:28" ht="15.75" customHeight="1">
      <c r="A79" s="119"/>
      <c r="B79" s="119"/>
      <c r="C79" s="120"/>
      <c r="D79" s="121"/>
      <c r="E79" s="122"/>
      <c r="F79" s="123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</row>
    <row r="80" spans="1:28" ht="15.75" customHeight="1">
      <c r="A80" s="119"/>
      <c r="B80" s="119"/>
      <c r="C80" s="120"/>
      <c r="D80" s="121"/>
      <c r="E80" s="122"/>
      <c r="F80" s="123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</row>
    <row r="81" spans="1:28" ht="15.75" customHeight="1">
      <c r="A81" s="119"/>
      <c r="B81" s="119"/>
      <c r="C81" s="120"/>
      <c r="D81" s="121"/>
      <c r="E81" s="122"/>
      <c r="F81" s="123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</row>
    <row r="82" spans="1:28" ht="15.75" customHeight="1">
      <c r="A82" s="119"/>
      <c r="B82" s="119"/>
      <c r="C82" s="120"/>
      <c r="D82" s="121"/>
      <c r="E82" s="122"/>
      <c r="F82" s="123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</row>
    <row r="83" spans="1:28" ht="15.75" customHeight="1">
      <c r="A83" s="119"/>
      <c r="B83" s="119"/>
      <c r="C83" s="120"/>
      <c r="D83" s="121"/>
      <c r="E83" s="122"/>
      <c r="F83" s="123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</row>
    <row r="84" spans="1:28" ht="15.75" customHeight="1">
      <c r="A84" s="119"/>
      <c r="B84" s="119"/>
      <c r="C84" s="120"/>
      <c r="D84" s="121"/>
      <c r="E84" s="122"/>
      <c r="F84" s="123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</row>
    <row r="85" spans="1:28" ht="15.75" customHeight="1">
      <c r="A85" s="119"/>
      <c r="B85" s="119"/>
      <c r="C85" s="120"/>
      <c r="D85" s="121"/>
      <c r="E85" s="122"/>
      <c r="F85" s="123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</row>
    <row r="86" spans="1:28" ht="15.75" customHeight="1">
      <c r="A86" s="119"/>
      <c r="B86" s="119"/>
      <c r="C86" s="120"/>
      <c r="D86" s="121"/>
      <c r="E86" s="122"/>
      <c r="F86" s="123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</row>
    <row r="87" spans="1:28" ht="15.75" customHeight="1">
      <c r="A87" s="119"/>
      <c r="B87" s="119"/>
      <c r="C87" s="120"/>
      <c r="D87" s="121"/>
      <c r="E87" s="122"/>
      <c r="F87" s="123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</row>
    <row r="88" spans="1:28" ht="15.75" customHeight="1">
      <c r="A88" s="119"/>
      <c r="B88" s="119"/>
      <c r="C88" s="120"/>
      <c r="D88" s="121"/>
      <c r="E88" s="122"/>
      <c r="F88" s="123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</row>
    <row r="89" spans="1:28" ht="15.75" customHeight="1">
      <c r="A89" s="119"/>
      <c r="B89" s="119"/>
      <c r="C89" s="120"/>
      <c r="D89" s="121"/>
      <c r="E89" s="122"/>
      <c r="F89" s="123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</row>
    <row r="90" spans="1:28" ht="15.75" customHeight="1">
      <c r="A90" s="119"/>
      <c r="B90" s="119"/>
      <c r="C90" s="120"/>
      <c r="D90" s="121"/>
      <c r="E90" s="122"/>
      <c r="F90" s="123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</row>
    <row r="91" spans="1:28" ht="15.75" customHeight="1">
      <c r="A91" s="119"/>
      <c r="B91" s="119"/>
      <c r="C91" s="120"/>
      <c r="D91" s="121"/>
      <c r="E91" s="122"/>
      <c r="F91" s="123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</row>
    <row r="92" spans="1:28" ht="15.75" customHeight="1">
      <c r="A92" s="119"/>
      <c r="B92" s="119"/>
      <c r="C92" s="120"/>
      <c r="D92" s="121"/>
      <c r="E92" s="122"/>
      <c r="F92" s="123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</row>
    <row r="93" spans="1:28" ht="15.75" customHeight="1">
      <c r="A93" s="119"/>
      <c r="B93" s="119"/>
      <c r="C93" s="120"/>
      <c r="D93" s="121"/>
      <c r="E93" s="122"/>
      <c r="F93" s="123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</row>
    <row r="94" spans="1:28" ht="15.75" customHeight="1">
      <c r="A94" s="119"/>
      <c r="B94" s="119"/>
      <c r="C94" s="120"/>
      <c r="D94" s="121"/>
      <c r="E94" s="122"/>
      <c r="F94" s="123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</row>
    <row r="95" spans="1:28" ht="15.75" customHeight="1">
      <c r="A95" s="119"/>
      <c r="B95" s="119"/>
      <c r="C95" s="120"/>
      <c r="D95" s="121"/>
      <c r="E95" s="122"/>
      <c r="F95" s="123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</row>
    <row r="96" spans="1:28" ht="15.75" customHeight="1">
      <c r="A96" s="119"/>
      <c r="B96" s="119"/>
      <c r="C96" s="120"/>
      <c r="D96" s="121"/>
      <c r="E96" s="122"/>
      <c r="F96" s="123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</row>
    <row r="97" spans="1:28" ht="15.75" customHeight="1">
      <c r="A97" s="119"/>
      <c r="B97" s="119"/>
      <c r="C97" s="120"/>
      <c r="D97" s="121"/>
      <c r="E97" s="122"/>
      <c r="F97" s="123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</row>
    <row r="98" spans="1:28" ht="15.75" customHeight="1">
      <c r="A98" s="119"/>
      <c r="B98" s="119"/>
      <c r="C98" s="120"/>
      <c r="D98" s="121"/>
      <c r="E98" s="122"/>
      <c r="F98" s="123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</row>
    <row r="99" spans="1:28" ht="15.75" customHeight="1">
      <c r="A99" s="119"/>
      <c r="B99" s="119"/>
      <c r="C99" s="120"/>
      <c r="D99" s="121"/>
      <c r="E99" s="122"/>
      <c r="F99" s="123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</row>
    <row r="100" spans="1:28" ht="15.75" customHeight="1">
      <c r="A100" s="119"/>
      <c r="B100" s="119"/>
      <c r="C100" s="120"/>
      <c r="D100" s="121"/>
      <c r="E100" s="122"/>
      <c r="F100" s="123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</row>
    <row r="101" spans="1:28" ht="15.75" customHeight="1">
      <c r="A101" s="119"/>
      <c r="B101" s="119"/>
      <c r="C101" s="120"/>
      <c r="D101" s="121"/>
      <c r="E101" s="122"/>
      <c r="F101" s="123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</row>
    <row r="102" spans="1:28" ht="15.75" customHeight="1">
      <c r="A102" s="119"/>
      <c r="B102" s="119"/>
      <c r="C102" s="120"/>
      <c r="D102" s="121"/>
      <c r="E102" s="122"/>
      <c r="F102" s="123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</row>
    <row r="103" spans="1:28" ht="15.75" customHeight="1">
      <c r="A103" s="119"/>
      <c r="B103" s="119"/>
      <c r="C103" s="120"/>
      <c r="D103" s="121"/>
      <c r="E103" s="122"/>
      <c r="F103" s="123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</row>
    <row r="104" spans="1:28" ht="15.75" customHeight="1">
      <c r="A104" s="119"/>
      <c r="B104" s="119"/>
      <c r="C104" s="120"/>
      <c r="D104" s="121"/>
      <c r="E104" s="122"/>
      <c r="F104" s="123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</row>
    <row r="105" spans="1:28" ht="15.75" customHeight="1">
      <c r="A105" s="119"/>
      <c r="B105" s="119"/>
      <c r="C105" s="120"/>
      <c r="D105" s="121"/>
      <c r="E105" s="122"/>
      <c r="F105" s="123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</row>
    <row r="106" spans="1:28" ht="15.75" customHeight="1">
      <c r="A106" s="119"/>
      <c r="B106" s="119"/>
      <c r="C106" s="120"/>
      <c r="D106" s="121"/>
      <c r="E106" s="122"/>
      <c r="F106" s="123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</row>
    <row r="107" spans="1:28" ht="15.75" customHeight="1">
      <c r="A107" s="119"/>
      <c r="B107" s="119"/>
      <c r="C107" s="120"/>
      <c r="D107" s="121"/>
      <c r="E107" s="122"/>
      <c r="F107" s="123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</row>
    <row r="108" spans="1:28" ht="15.75" customHeight="1">
      <c r="A108" s="119"/>
      <c r="B108" s="119"/>
      <c r="C108" s="120"/>
      <c r="D108" s="121"/>
      <c r="E108" s="122"/>
      <c r="F108" s="123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</row>
    <row r="109" spans="1:28" ht="15.75" customHeight="1">
      <c r="A109" s="119"/>
      <c r="B109" s="119"/>
      <c r="C109" s="120"/>
      <c r="D109" s="121"/>
      <c r="E109" s="122"/>
      <c r="F109" s="123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</row>
    <row r="110" spans="1:28" ht="15.75" customHeight="1">
      <c r="A110" s="119"/>
      <c r="B110" s="119"/>
      <c r="C110" s="120"/>
      <c r="D110" s="121"/>
      <c r="E110" s="122"/>
      <c r="F110" s="123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</row>
    <row r="111" spans="1:28" ht="15.75" customHeight="1">
      <c r="A111" s="119"/>
      <c r="B111" s="119"/>
      <c r="C111" s="120"/>
      <c r="D111" s="121"/>
      <c r="E111" s="122"/>
      <c r="F111" s="123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</row>
    <row r="112" spans="1:28" ht="15.75" customHeight="1">
      <c r="A112" s="119"/>
      <c r="B112" s="119"/>
      <c r="C112" s="120"/>
      <c r="D112" s="121"/>
      <c r="E112" s="122"/>
      <c r="F112" s="123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</row>
    <row r="113" spans="1:28" ht="15.75" customHeight="1">
      <c r="A113" s="119"/>
      <c r="B113" s="119"/>
      <c r="C113" s="120"/>
      <c r="D113" s="121"/>
      <c r="E113" s="122"/>
      <c r="F113" s="123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</row>
    <row r="114" spans="1:28" ht="15.75" customHeight="1">
      <c r="A114" s="119"/>
      <c r="B114" s="119"/>
      <c r="C114" s="120"/>
      <c r="D114" s="121"/>
      <c r="E114" s="122"/>
      <c r="F114" s="123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</row>
    <row r="115" spans="1:28" ht="15.75" customHeight="1">
      <c r="A115" s="119"/>
      <c r="B115" s="119"/>
      <c r="C115" s="120"/>
      <c r="D115" s="121"/>
      <c r="E115" s="122"/>
      <c r="F115" s="123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</row>
    <row r="116" spans="1:28" ht="15.75" customHeight="1">
      <c r="A116" s="119"/>
      <c r="B116" s="119"/>
      <c r="C116" s="120"/>
      <c r="D116" s="121"/>
      <c r="E116" s="122"/>
      <c r="F116" s="123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</row>
    <row r="117" spans="1:28" ht="15.75" customHeight="1">
      <c r="A117" s="119"/>
      <c r="B117" s="119"/>
      <c r="C117" s="120"/>
      <c r="D117" s="121"/>
      <c r="E117" s="122"/>
      <c r="F117" s="123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</row>
    <row r="118" spans="1:28" ht="15.75" customHeight="1">
      <c r="A118" s="119"/>
      <c r="B118" s="119"/>
      <c r="C118" s="120"/>
      <c r="D118" s="121"/>
      <c r="E118" s="122"/>
      <c r="F118" s="123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</row>
    <row r="119" spans="1:28" ht="15.75" customHeight="1">
      <c r="A119" s="119"/>
      <c r="B119" s="119"/>
      <c r="C119" s="120"/>
      <c r="D119" s="121"/>
      <c r="E119" s="122"/>
      <c r="F119" s="123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</row>
    <row r="120" spans="1:28" ht="15.75" customHeight="1">
      <c r="A120" s="119"/>
      <c r="B120" s="119"/>
      <c r="C120" s="120"/>
      <c r="D120" s="121"/>
      <c r="E120" s="122"/>
      <c r="F120" s="123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</row>
    <row r="121" spans="1:28" ht="15.75" customHeight="1">
      <c r="A121" s="119"/>
      <c r="B121" s="119"/>
      <c r="C121" s="120"/>
      <c r="D121" s="121"/>
      <c r="E121" s="122"/>
      <c r="F121" s="123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</row>
    <row r="122" spans="1:28" ht="15.75" customHeight="1">
      <c r="A122" s="119"/>
      <c r="B122" s="119"/>
      <c r="C122" s="120"/>
      <c r="D122" s="121"/>
      <c r="E122" s="122"/>
      <c r="F122" s="123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</row>
    <row r="123" spans="1:28" ht="15.75" customHeight="1">
      <c r="A123" s="119"/>
      <c r="B123" s="119"/>
      <c r="C123" s="120"/>
      <c r="D123" s="121"/>
      <c r="E123" s="122"/>
      <c r="F123" s="123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</row>
    <row r="124" spans="1:28" ht="15.75" customHeight="1">
      <c r="A124" s="119"/>
      <c r="B124" s="119"/>
      <c r="C124" s="120"/>
      <c r="D124" s="121"/>
      <c r="E124" s="122"/>
      <c r="F124" s="123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</row>
    <row r="125" spans="1:28" ht="15.75" customHeight="1">
      <c r="A125" s="119"/>
      <c r="B125" s="119"/>
      <c r="C125" s="120"/>
      <c r="D125" s="121"/>
      <c r="E125" s="122"/>
      <c r="F125" s="123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</row>
    <row r="126" spans="1:28" ht="15.75" customHeight="1">
      <c r="A126" s="119"/>
      <c r="B126" s="119"/>
      <c r="C126" s="120"/>
      <c r="D126" s="121"/>
      <c r="E126" s="122"/>
      <c r="F126" s="123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</row>
    <row r="127" spans="1:28" ht="15.75" customHeight="1">
      <c r="A127" s="119"/>
      <c r="B127" s="119"/>
      <c r="C127" s="120"/>
      <c r="D127" s="121"/>
      <c r="E127" s="122"/>
      <c r="F127" s="123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</row>
    <row r="128" spans="1:28" ht="15.75" customHeight="1">
      <c r="A128" s="119"/>
      <c r="B128" s="119"/>
      <c r="C128" s="120"/>
      <c r="D128" s="121"/>
      <c r="E128" s="122"/>
      <c r="F128" s="123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</row>
    <row r="129" spans="1:28" ht="15.75" customHeight="1">
      <c r="A129" s="119"/>
      <c r="B129" s="119"/>
      <c r="C129" s="120"/>
      <c r="D129" s="121"/>
      <c r="E129" s="122"/>
      <c r="F129" s="123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</row>
    <row r="130" spans="1:28" ht="15.75" customHeight="1">
      <c r="A130" s="119"/>
      <c r="B130" s="119"/>
      <c r="C130" s="120"/>
      <c r="D130" s="121"/>
      <c r="E130" s="122"/>
      <c r="F130" s="123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</row>
    <row r="131" spans="1:28" ht="15.75" customHeight="1">
      <c r="A131" s="119"/>
      <c r="B131" s="119"/>
      <c r="C131" s="120"/>
      <c r="D131" s="121"/>
      <c r="E131" s="122"/>
      <c r="F131" s="123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</row>
    <row r="132" spans="1:28" ht="15.75" customHeight="1">
      <c r="A132" s="119"/>
      <c r="B132" s="119"/>
      <c r="C132" s="120"/>
      <c r="D132" s="121"/>
      <c r="E132" s="122"/>
      <c r="F132" s="123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</row>
    <row r="133" spans="1:28" ht="15.75" customHeight="1">
      <c r="A133" s="119"/>
      <c r="B133" s="119"/>
      <c r="C133" s="120"/>
      <c r="D133" s="121"/>
      <c r="E133" s="122"/>
      <c r="F133" s="123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</row>
    <row r="134" spans="1:28" ht="15.75" customHeight="1">
      <c r="A134" s="119"/>
      <c r="B134" s="119"/>
      <c r="C134" s="120"/>
      <c r="D134" s="121"/>
      <c r="E134" s="122"/>
      <c r="F134" s="123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</row>
    <row r="135" spans="1:28" ht="15.75" customHeight="1">
      <c r="A135" s="119"/>
      <c r="B135" s="119"/>
      <c r="C135" s="120"/>
      <c r="D135" s="121"/>
      <c r="E135" s="122"/>
      <c r="F135" s="123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</row>
    <row r="136" spans="1:28" ht="15.75" customHeight="1">
      <c r="A136" s="119"/>
      <c r="B136" s="119"/>
      <c r="C136" s="120"/>
      <c r="D136" s="121"/>
      <c r="E136" s="122"/>
      <c r="F136" s="123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</row>
    <row r="137" spans="1:28" ht="15.75" customHeight="1">
      <c r="A137" s="119"/>
      <c r="B137" s="119"/>
      <c r="C137" s="120"/>
      <c r="D137" s="121"/>
      <c r="E137" s="122"/>
      <c r="F137" s="123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</row>
    <row r="138" spans="1:28" ht="15.75" customHeight="1">
      <c r="A138" s="119"/>
      <c r="B138" s="119"/>
      <c r="C138" s="120"/>
      <c r="D138" s="121"/>
      <c r="E138" s="122"/>
      <c r="F138" s="123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</row>
    <row r="139" spans="1:28" ht="15.75" customHeight="1">
      <c r="A139" s="119"/>
      <c r="B139" s="119"/>
      <c r="C139" s="120"/>
      <c r="D139" s="121"/>
      <c r="E139" s="122"/>
      <c r="F139" s="123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</row>
    <row r="140" spans="1:28" ht="15.75" customHeight="1">
      <c r="A140" s="119"/>
      <c r="B140" s="119"/>
      <c r="C140" s="120"/>
      <c r="D140" s="121"/>
      <c r="E140" s="122"/>
      <c r="F140" s="123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</row>
    <row r="141" spans="1:28" ht="15.75" customHeight="1">
      <c r="A141" s="119"/>
      <c r="B141" s="119"/>
      <c r="C141" s="120"/>
      <c r="D141" s="121"/>
      <c r="E141" s="122"/>
      <c r="F141" s="123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</row>
    <row r="142" spans="1:28" ht="15.75" customHeight="1">
      <c r="A142" s="119"/>
      <c r="B142" s="119"/>
      <c r="C142" s="120"/>
      <c r="D142" s="121"/>
      <c r="E142" s="122"/>
      <c r="F142" s="123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</row>
    <row r="143" spans="1:28" ht="15.75" customHeight="1">
      <c r="A143" s="119"/>
      <c r="B143" s="119"/>
      <c r="C143" s="120"/>
      <c r="D143" s="121"/>
      <c r="E143" s="122"/>
      <c r="F143" s="123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</row>
    <row r="144" spans="1:28" ht="15.75" customHeight="1">
      <c r="A144" s="119"/>
      <c r="B144" s="119"/>
      <c r="C144" s="120"/>
      <c r="D144" s="121"/>
      <c r="E144" s="122"/>
      <c r="F144" s="123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</row>
    <row r="145" spans="1:28" ht="15.75" customHeight="1">
      <c r="A145" s="119"/>
      <c r="B145" s="119"/>
      <c r="C145" s="120"/>
      <c r="D145" s="121"/>
      <c r="E145" s="122"/>
      <c r="F145" s="123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</row>
    <row r="146" spans="1:28" ht="15.75" customHeight="1">
      <c r="A146" s="119"/>
      <c r="B146" s="119"/>
      <c r="C146" s="120"/>
      <c r="D146" s="121"/>
      <c r="E146" s="122"/>
      <c r="F146" s="123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</row>
    <row r="147" spans="1:28" ht="15.75" customHeight="1">
      <c r="A147" s="119"/>
      <c r="B147" s="119"/>
      <c r="C147" s="120"/>
      <c r="D147" s="121"/>
      <c r="E147" s="122"/>
      <c r="F147" s="123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</row>
    <row r="148" spans="1:28" ht="15.75" customHeight="1">
      <c r="A148" s="119"/>
      <c r="B148" s="119"/>
      <c r="C148" s="120"/>
      <c r="D148" s="121"/>
      <c r="E148" s="122"/>
      <c r="F148" s="123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</row>
    <row r="149" spans="1:28" ht="15.75" customHeight="1">
      <c r="A149" s="119"/>
      <c r="B149" s="119"/>
      <c r="C149" s="120"/>
      <c r="D149" s="121"/>
      <c r="E149" s="122"/>
      <c r="F149" s="123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</row>
    <row r="150" spans="1:28" ht="15.75" customHeight="1">
      <c r="A150" s="119"/>
      <c r="B150" s="119"/>
      <c r="C150" s="120"/>
      <c r="D150" s="121"/>
      <c r="E150" s="122"/>
      <c r="F150" s="123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</row>
    <row r="151" spans="1:28" ht="15.75" customHeight="1">
      <c r="A151" s="119"/>
      <c r="B151" s="119"/>
      <c r="C151" s="120"/>
      <c r="D151" s="121"/>
      <c r="E151" s="122"/>
      <c r="F151" s="123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</row>
    <row r="152" spans="1:28" ht="15.75" customHeight="1">
      <c r="A152" s="119"/>
      <c r="B152" s="119"/>
      <c r="C152" s="120"/>
      <c r="D152" s="121"/>
      <c r="E152" s="122"/>
      <c r="F152" s="123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</row>
    <row r="153" spans="1:28" ht="15.75" customHeight="1">
      <c r="A153" s="119"/>
      <c r="B153" s="119"/>
      <c r="C153" s="120"/>
      <c r="D153" s="121"/>
      <c r="E153" s="122"/>
      <c r="F153" s="123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</row>
    <row r="154" spans="1:28" ht="15.75" customHeight="1">
      <c r="A154" s="119"/>
      <c r="B154" s="119"/>
      <c r="C154" s="120"/>
      <c r="D154" s="121"/>
      <c r="E154" s="122"/>
      <c r="F154" s="123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</row>
    <row r="155" spans="1:28" ht="15.75" customHeight="1">
      <c r="A155" s="119"/>
      <c r="B155" s="119"/>
      <c r="C155" s="120"/>
      <c r="D155" s="121"/>
      <c r="E155" s="122"/>
      <c r="F155" s="123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</row>
    <row r="156" spans="1:28" ht="15.75" customHeight="1">
      <c r="A156" s="119"/>
      <c r="B156" s="119"/>
      <c r="C156" s="120"/>
      <c r="D156" s="121"/>
      <c r="E156" s="122"/>
      <c r="F156" s="123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</row>
    <row r="157" spans="1:28" ht="15.75" customHeight="1">
      <c r="A157" s="119"/>
      <c r="B157" s="119"/>
      <c r="C157" s="120"/>
      <c r="D157" s="121"/>
      <c r="E157" s="122"/>
      <c r="F157" s="123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</row>
    <row r="158" spans="1:28" ht="15.75" customHeight="1">
      <c r="A158" s="119"/>
      <c r="B158" s="119"/>
      <c r="C158" s="120"/>
      <c r="D158" s="121"/>
      <c r="E158" s="122"/>
      <c r="F158" s="123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</row>
    <row r="159" spans="1:28" ht="15.75" customHeight="1">
      <c r="A159" s="119"/>
      <c r="B159" s="119"/>
      <c r="C159" s="120"/>
      <c r="D159" s="121"/>
      <c r="E159" s="122"/>
      <c r="F159" s="123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</row>
    <row r="160" spans="1:28" ht="15.75" customHeight="1">
      <c r="A160" s="119"/>
      <c r="B160" s="119"/>
      <c r="C160" s="120"/>
      <c r="D160" s="121"/>
      <c r="E160" s="122"/>
      <c r="F160" s="123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</row>
    <row r="161" spans="1:28" ht="15.75" customHeight="1">
      <c r="A161" s="119"/>
      <c r="B161" s="119"/>
      <c r="C161" s="120"/>
      <c r="D161" s="121"/>
      <c r="E161" s="122"/>
      <c r="F161" s="123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</row>
    <row r="162" spans="1:28" ht="15.75" customHeight="1">
      <c r="A162" s="119"/>
      <c r="B162" s="119"/>
      <c r="C162" s="120"/>
      <c r="D162" s="121"/>
      <c r="E162" s="122"/>
      <c r="F162" s="123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</row>
    <row r="163" spans="1:28" ht="15.75" customHeight="1">
      <c r="A163" s="119"/>
      <c r="B163" s="119"/>
      <c r="C163" s="120"/>
      <c r="D163" s="121"/>
      <c r="E163" s="122"/>
      <c r="F163" s="123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</row>
    <row r="164" spans="1:28" ht="15.75" customHeight="1">
      <c r="A164" s="119"/>
      <c r="B164" s="119"/>
      <c r="C164" s="120"/>
      <c r="D164" s="121"/>
      <c r="E164" s="122"/>
      <c r="F164" s="123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</row>
    <row r="165" spans="1:28" ht="15.75" customHeight="1">
      <c r="A165" s="119"/>
      <c r="B165" s="119"/>
      <c r="C165" s="120"/>
      <c r="D165" s="121"/>
      <c r="E165" s="122"/>
      <c r="F165" s="123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</row>
    <row r="166" spans="1:28" ht="15.75" customHeight="1">
      <c r="A166" s="119"/>
      <c r="B166" s="119"/>
      <c r="C166" s="120"/>
      <c r="D166" s="121"/>
      <c r="E166" s="122"/>
      <c r="F166" s="123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</row>
    <row r="167" spans="1:28" ht="15.75" customHeight="1">
      <c r="A167" s="119"/>
      <c r="B167" s="119"/>
      <c r="C167" s="120"/>
      <c r="D167" s="121"/>
      <c r="E167" s="122"/>
      <c r="F167" s="123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</row>
    <row r="168" spans="1:28" ht="15.75" customHeight="1">
      <c r="A168" s="119"/>
      <c r="B168" s="119"/>
      <c r="C168" s="120"/>
      <c r="D168" s="121"/>
      <c r="E168" s="122"/>
      <c r="F168" s="123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</row>
    <row r="169" spans="1:28" ht="15.75" customHeight="1">
      <c r="A169" s="119"/>
      <c r="B169" s="119"/>
      <c r="C169" s="120"/>
      <c r="D169" s="121"/>
      <c r="E169" s="122"/>
      <c r="F169" s="123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</row>
    <row r="170" spans="1:28" ht="15.75" customHeight="1">
      <c r="A170" s="119"/>
      <c r="B170" s="119"/>
      <c r="C170" s="120"/>
      <c r="D170" s="121"/>
      <c r="E170" s="122"/>
      <c r="F170" s="123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</row>
    <row r="171" spans="1:28" ht="15.75" customHeight="1">
      <c r="A171" s="119"/>
      <c r="B171" s="119"/>
      <c r="C171" s="120"/>
      <c r="D171" s="121"/>
      <c r="E171" s="122"/>
      <c r="F171" s="123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</row>
    <row r="172" spans="1:28" ht="15.75" customHeight="1">
      <c r="A172" s="119"/>
      <c r="B172" s="119"/>
      <c r="C172" s="120"/>
      <c r="D172" s="121"/>
      <c r="E172" s="122"/>
      <c r="F172" s="123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</row>
    <row r="173" spans="1:28" ht="15.75" customHeight="1">
      <c r="A173" s="119"/>
      <c r="B173" s="119"/>
      <c r="C173" s="120"/>
      <c r="D173" s="121"/>
      <c r="E173" s="122"/>
      <c r="F173" s="123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</row>
    <row r="174" spans="1:28" ht="15.75" customHeight="1">
      <c r="A174" s="119"/>
      <c r="B174" s="119"/>
      <c r="C174" s="120"/>
      <c r="D174" s="121"/>
      <c r="E174" s="122"/>
      <c r="F174" s="123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</row>
    <row r="175" spans="1:28" ht="15.75" customHeight="1">
      <c r="A175" s="119"/>
      <c r="B175" s="119"/>
      <c r="C175" s="120"/>
      <c r="D175" s="121"/>
      <c r="E175" s="122"/>
      <c r="F175" s="123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</row>
    <row r="176" spans="1:28" ht="15.75" customHeight="1">
      <c r="A176" s="119"/>
      <c r="B176" s="119"/>
      <c r="C176" s="120"/>
      <c r="D176" s="121"/>
      <c r="E176" s="122"/>
      <c r="F176" s="123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</row>
    <row r="177" spans="1:28" ht="15.75" customHeight="1">
      <c r="A177" s="119"/>
      <c r="B177" s="119"/>
      <c r="C177" s="120"/>
      <c r="D177" s="121"/>
      <c r="E177" s="122"/>
      <c r="F177" s="123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</row>
    <row r="178" spans="1:28" ht="15.75" customHeight="1">
      <c r="A178" s="119"/>
      <c r="B178" s="119"/>
      <c r="C178" s="120"/>
      <c r="D178" s="121"/>
      <c r="E178" s="122"/>
      <c r="F178" s="123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</row>
    <row r="179" spans="1:28" ht="15.75" customHeight="1">
      <c r="A179" s="119"/>
      <c r="B179" s="119"/>
      <c r="C179" s="120"/>
      <c r="D179" s="121"/>
      <c r="E179" s="122"/>
      <c r="F179" s="123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</row>
    <row r="180" spans="1:28" ht="15.75" customHeight="1">
      <c r="A180" s="119"/>
      <c r="B180" s="119"/>
      <c r="C180" s="120"/>
      <c r="D180" s="121"/>
      <c r="E180" s="122"/>
      <c r="F180" s="123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</row>
    <row r="181" spans="1:28" ht="15.75" customHeight="1">
      <c r="A181" s="119"/>
      <c r="B181" s="119"/>
      <c r="C181" s="120"/>
      <c r="D181" s="121"/>
      <c r="E181" s="122"/>
      <c r="F181" s="123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</row>
    <row r="182" spans="1:28" ht="15.75" customHeight="1">
      <c r="A182" s="119"/>
      <c r="B182" s="119"/>
      <c r="C182" s="120"/>
      <c r="D182" s="121"/>
      <c r="E182" s="122"/>
      <c r="F182" s="123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</row>
    <row r="183" spans="1:28" ht="15.75" customHeight="1">
      <c r="A183" s="119"/>
      <c r="B183" s="119"/>
      <c r="C183" s="120"/>
      <c r="D183" s="121"/>
      <c r="E183" s="122"/>
      <c r="F183" s="123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</row>
    <row r="184" spans="1:28" ht="15.75" customHeight="1">
      <c r="A184" s="119"/>
      <c r="B184" s="119"/>
      <c r="C184" s="120"/>
      <c r="D184" s="121"/>
      <c r="E184" s="122"/>
      <c r="F184" s="123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</row>
    <row r="185" spans="1:28" ht="15.75" customHeight="1">
      <c r="A185" s="119"/>
      <c r="B185" s="119"/>
      <c r="C185" s="120"/>
      <c r="D185" s="121"/>
      <c r="E185" s="122"/>
      <c r="F185" s="123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</row>
    <row r="186" spans="1:28" ht="15.75" customHeight="1">
      <c r="A186" s="119"/>
      <c r="B186" s="119"/>
      <c r="C186" s="120"/>
      <c r="D186" s="121"/>
      <c r="E186" s="122"/>
      <c r="F186" s="123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</row>
    <row r="187" spans="1:28" ht="15.75" customHeight="1">
      <c r="A187" s="119"/>
      <c r="B187" s="119"/>
      <c r="C187" s="120"/>
      <c r="D187" s="121"/>
      <c r="E187" s="122"/>
      <c r="F187" s="123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</row>
    <row r="188" spans="1:28" ht="15.75" customHeight="1">
      <c r="A188" s="119"/>
      <c r="B188" s="119"/>
      <c r="C188" s="120"/>
      <c r="D188" s="121"/>
      <c r="E188" s="122"/>
      <c r="F188" s="123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</row>
    <row r="189" spans="1:28" ht="15.75" customHeight="1">
      <c r="A189" s="119"/>
      <c r="B189" s="119"/>
      <c r="C189" s="120"/>
      <c r="D189" s="121"/>
      <c r="E189" s="122"/>
      <c r="F189" s="123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</row>
    <row r="190" spans="1:28" ht="15.75" customHeight="1">
      <c r="A190" s="119"/>
      <c r="B190" s="119"/>
      <c r="C190" s="120"/>
      <c r="D190" s="121"/>
      <c r="E190" s="122"/>
      <c r="F190" s="123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</row>
    <row r="191" spans="1:28" ht="15.75" customHeight="1">
      <c r="A191" s="119"/>
      <c r="B191" s="119"/>
      <c r="C191" s="120"/>
      <c r="D191" s="121"/>
      <c r="E191" s="122"/>
      <c r="F191" s="123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</row>
    <row r="192" spans="1:28" ht="15.75" customHeight="1">
      <c r="A192" s="119"/>
      <c r="B192" s="119"/>
      <c r="C192" s="120"/>
      <c r="D192" s="121"/>
      <c r="E192" s="122"/>
      <c r="F192" s="123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</row>
    <row r="193" spans="1:28" ht="15.75" customHeight="1">
      <c r="A193" s="119"/>
      <c r="B193" s="119"/>
      <c r="C193" s="120"/>
      <c r="D193" s="121"/>
      <c r="E193" s="122"/>
      <c r="F193" s="123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</row>
    <row r="194" spans="1:28" ht="15.75" customHeight="1">
      <c r="A194" s="119"/>
      <c r="B194" s="119"/>
      <c r="C194" s="120"/>
      <c r="D194" s="121"/>
      <c r="E194" s="122"/>
      <c r="F194" s="123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</row>
    <row r="195" spans="1:28" ht="15.75" customHeight="1">
      <c r="A195" s="119"/>
      <c r="B195" s="119"/>
      <c r="C195" s="120"/>
      <c r="D195" s="121"/>
      <c r="E195" s="122"/>
      <c r="F195" s="123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</row>
    <row r="196" spans="1:28" ht="15.75" customHeight="1">
      <c r="A196" s="119"/>
      <c r="B196" s="119"/>
      <c r="C196" s="120"/>
      <c r="D196" s="121"/>
      <c r="E196" s="122"/>
      <c r="F196" s="123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</row>
    <row r="197" spans="1:28" ht="15.75" customHeight="1">
      <c r="A197" s="119"/>
      <c r="B197" s="119"/>
      <c r="C197" s="120"/>
      <c r="D197" s="121"/>
      <c r="E197" s="122"/>
      <c r="F197" s="123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</row>
    <row r="198" spans="1:28" ht="15.75" customHeight="1">
      <c r="A198" s="119"/>
      <c r="B198" s="119"/>
      <c r="C198" s="120"/>
      <c r="D198" s="121"/>
      <c r="E198" s="122"/>
      <c r="F198" s="123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</row>
    <row r="199" spans="1:28" ht="15.75" customHeight="1">
      <c r="A199" s="119"/>
      <c r="B199" s="119"/>
      <c r="C199" s="120"/>
      <c r="D199" s="121"/>
      <c r="E199" s="122"/>
      <c r="F199" s="123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</row>
    <row r="200" spans="1:28" ht="15.75" customHeight="1">
      <c r="A200" s="119"/>
      <c r="B200" s="119"/>
      <c r="C200" s="120"/>
      <c r="D200" s="121"/>
      <c r="E200" s="122"/>
      <c r="F200" s="123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</row>
    <row r="201" spans="1:28" ht="15.75" customHeight="1">
      <c r="A201" s="119"/>
      <c r="B201" s="119"/>
      <c r="C201" s="120"/>
      <c r="D201" s="121"/>
      <c r="E201" s="122"/>
      <c r="F201" s="123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</row>
    <row r="202" spans="1:28" ht="15.75" customHeight="1">
      <c r="A202" s="119"/>
      <c r="B202" s="119"/>
      <c r="C202" s="120"/>
      <c r="D202" s="121"/>
      <c r="E202" s="122"/>
      <c r="F202" s="123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</row>
    <row r="203" spans="1:28" ht="15.75" customHeight="1">
      <c r="A203" s="119"/>
      <c r="B203" s="119"/>
      <c r="C203" s="120"/>
      <c r="D203" s="121"/>
      <c r="E203" s="122"/>
      <c r="F203" s="123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</row>
    <row r="204" spans="1:28" ht="15.75" customHeight="1">
      <c r="A204" s="119"/>
      <c r="B204" s="119"/>
      <c r="C204" s="120"/>
      <c r="D204" s="121"/>
      <c r="E204" s="122"/>
      <c r="F204" s="123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</row>
    <row r="205" spans="1:28" ht="15.75" customHeight="1">
      <c r="A205" s="119"/>
      <c r="B205" s="119"/>
      <c r="C205" s="120"/>
      <c r="D205" s="121"/>
      <c r="E205" s="122"/>
      <c r="F205" s="123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</row>
    <row r="206" spans="1:28" ht="15.75" customHeight="1">
      <c r="A206" s="119"/>
      <c r="B206" s="119"/>
      <c r="C206" s="120"/>
      <c r="D206" s="121"/>
      <c r="E206" s="122"/>
      <c r="F206" s="123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</row>
    <row r="207" spans="1:28" ht="15.75" customHeight="1">
      <c r="A207" s="119"/>
      <c r="B207" s="119"/>
      <c r="C207" s="120"/>
      <c r="D207" s="121"/>
      <c r="E207" s="122"/>
      <c r="F207" s="123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</row>
    <row r="208" spans="1:28" ht="15.75" customHeight="1">
      <c r="A208" s="119"/>
      <c r="B208" s="119"/>
      <c r="C208" s="120"/>
      <c r="D208" s="121"/>
      <c r="E208" s="122"/>
      <c r="F208" s="123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</row>
    <row r="209" spans="1:28" ht="15.75" customHeight="1">
      <c r="A209" s="119"/>
      <c r="B209" s="119"/>
      <c r="C209" s="120"/>
      <c r="D209" s="121"/>
      <c r="E209" s="122"/>
      <c r="F209" s="123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</row>
    <row r="210" spans="1:28" ht="15.75" customHeight="1">
      <c r="A210" s="119"/>
      <c r="B210" s="119"/>
      <c r="C210" s="120"/>
      <c r="D210" s="121"/>
      <c r="E210" s="122"/>
      <c r="F210" s="123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</row>
    <row r="211" spans="1:28" ht="15.75" customHeight="1">
      <c r="A211" s="119"/>
      <c r="B211" s="119"/>
      <c r="C211" s="120"/>
      <c r="D211" s="121"/>
      <c r="E211" s="122"/>
      <c r="F211" s="123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</row>
    <row r="212" spans="1:28" ht="15.75" customHeight="1">
      <c r="A212" s="119"/>
      <c r="B212" s="119"/>
      <c r="C212" s="120"/>
      <c r="D212" s="121"/>
      <c r="E212" s="122"/>
      <c r="F212" s="123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</row>
    <row r="213" spans="1:28" ht="15.75" customHeight="1">
      <c r="A213" s="137"/>
      <c r="B213" s="137"/>
      <c r="C213" s="137"/>
      <c r="D213" s="138"/>
      <c r="E213" s="139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</row>
    <row r="214" spans="1:28" ht="15.75" customHeight="1">
      <c r="A214" s="137"/>
      <c r="B214" s="137"/>
      <c r="C214" s="137"/>
      <c r="D214" s="138"/>
      <c r="E214" s="139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</row>
    <row r="215" spans="1:28" ht="15.75" customHeight="1">
      <c r="A215" s="137"/>
      <c r="B215" s="137"/>
      <c r="C215" s="137"/>
      <c r="D215" s="138"/>
      <c r="E215" s="139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</row>
    <row r="216" spans="1:28" ht="15.75" customHeight="1">
      <c r="A216" s="137"/>
      <c r="B216" s="137"/>
      <c r="C216" s="137"/>
      <c r="D216" s="138"/>
      <c r="E216" s="139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</row>
    <row r="217" spans="1:28" ht="15.75" customHeight="1">
      <c r="A217" s="137"/>
      <c r="B217" s="137"/>
      <c r="C217" s="137"/>
      <c r="D217" s="138"/>
      <c r="E217" s="139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</row>
    <row r="218" spans="1:28" ht="15.75" customHeight="1">
      <c r="A218" s="137"/>
      <c r="B218" s="137"/>
      <c r="C218" s="137"/>
      <c r="D218" s="138"/>
      <c r="E218" s="139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</row>
    <row r="219" spans="1:28" ht="15.75" customHeight="1">
      <c r="A219" s="137"/>
      <c r="B219" s="137"/>
      <c r="C219" s="137"/>
      <c r="D219" s="138"/>
      <c r="E219" s="139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</row>
    <row r="220" spans="1:28" ht="15.75" customHeight="1">
      <c r="A220" s="137"/>
      <c r="B220" s="137"/>
      <c r="C220" s="137"/>
      <c r="D220" s="138"/>
      <c r="E220" s="139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</row>
    <row r="221" spans="1:28" ht="15.75" customHeight="1">
      <c r="A221" s="137"/>
      <c r="B221" s="137"/>
      <c r="C221" s="137"/>
      <c r="D221" s="138"/>
      <c r="E221" s="139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</row>
    <row r="222" spans="1:28" ht="15.75" customHeight="1">
      <c r="A222" s="137"/>
      <c r="B222" s="137"/>
      <c r="C222" s="137"/>
      <c r="D222" s="138"/>
      <c r="E222" s="139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</row>
    <row r="223" spans="1:28" ht="15.75" customHeight="1">
      <c r="A223" s="137"/>
      <c r="B223" s="137"/>
      <c r="C223" s="137"/>
      <c r="D223" s="138"/>
      <c r="E223" s="139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</row>
    <row r="224" spans="1:28" ht="15.75" customHeight="1">
      <c r="A224" s="137"/>
      <c r="B224" s="137"/>
      <c r="C224" s="137"/>
      <c r="D224" s="138"/>
      <c r="E224" s="139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</row>
    <row r="225" spans="1:28" ht="15.75" customHeight="1">
      <c r="A225" s="137"/>
      <c r="B225" s="137"/>
      <c r="C225" s="137"/>
      <c r="D225" s="138"/>
      <c r="E225" s="139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</row>
    <row r="226" spans="1:28" ht="15.75" customHeight="1">
      <c r="A226" s="137"/>
      <c r="B226" s="137"/>
      <c r="C226" s="137"/>
      <c r="D226" s="138"/>
      <c r="E226" s="139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</row>
    <row r="227" spans="1:28" ht="15.75" customHeight="1">
      <c r="A227" s="137"/>
      <c r="B227" s="137"/>
      <c r="C227" s="137"/>
      <c r="D227" s="138"/>
      <c r="E227" s="139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</row>
    <row r="228" spans="1:28" ht="15.75" customHeight="1">
      <c r="A228" s="137"/>
      <c r="B228" s="137"/>
      <c r="C228" s="137"/>
      <c r="D228" s="138"/>
      <c r="E228" s="139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</row>
    <row r="229" spans="1:28" ht="15.75" customHeight="1">
      <c r="A229" s="137"/>
      <c r="B229" s="137"/>
      <c r="C229" s="137"/>
      <c r="D229" s="138"/>
      <c r="E229" s="139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</row>
    <row r="230" spans="1:28" ht="15.75" customHeight="1">
      <c r="A230" s="137"/>
      <c r="B230" s="137"/>
      <c r="C230" s="137"/>
      <c r="D230" s="138"/>
      <c r="E230" s="139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</row>
    <row r="231" spans="1:28" ht="15.75" customHeight="1">
      <c r="A231" s="137"/>
      <c r="B231" s="137"/>
      <c r="C231" s="137"/>
      <c r="D231" s="138"/>
      <c r="E231" s="139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</row>
    <row r="232" spans="1:28" ht="15.75" customHeight="1">
      <c r="A232" s="137"/>
      <c r="B232" s="137"/>
      <c r="C232" s="137"/>
      <c r="D232" s="138"/>
      <c r="E232" s="139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</row>
    <row r="233" spans="1:28" ht="15.75" customHeight="1">
      <c r="A233" s="137"/>
      <c r="B233" s="137"/>
      <c r="C233" s="137"/>
      <c r="D233" s="138"/>
      <c r="E233" s="139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</row>
    <row r="234" spans="1:28" ht="15.75" customHeight="1">
      <c r="A234" s="137"/>
      <c r="B234" s="137"/>
      <c r="C234" s="137"/>
      <c r="D234" s="138"/>
      <c r="E234" s="139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</row>
    <row r="235" spans="1:28" ht="15.75" customHeight="1">
      <c r="A235" s="137"/>
      <c r="B235" s="137"/>
      <c r="C235" s="137"/>
      <c r="D235" s="138"/>
      <c r="E235" s="139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</row>
    <row r="236" spans="1:28" ht="15.75" customHeight="1">
      <c r="A236" s="137"/>
      <c r="B236" s="137"/>
      <c r="C236" s="137"/>
      <c r="D236" s="138"/>
      <c r="E236" s="139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</row>
    <row r="237" spans="1:28" ht="15.75" customHeight="1">
      <c r="A237" s="137"/>
      <c r="B237" s="137"/>
      <c r="C237" s="137"/>
      <c r="D237" s="138"/>
      <c r="E237" s="139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</row>
    <row r="238" spans="1:28" ht="15.75" customHeight="1">
      <c r="A238" s="137"/>
      <c r="B238" s="137"/>
      <c r="C238" s="137"/>
      <c r="D238" s="138"/>
      <c r="E238" s="139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</row>
    <row r="239" spans="1:28" ht="15.75" customHeight="1">
      <c r="A239" s="137"/>
      <c r="B239" s="137"/>
      <c r="C239" s="137"/>
      <c r="D239" s="138"/>
      <c r="E239" s="139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</row>
    <row r="240" spans="1:28" ht="15.75" customHeight="1">
      <c r="A240" s="137"/>
      <c r="B240" s="137"/>
      <c r="C240" s="137"/>
      <c r="D240" s="138"/>
      <c r="E240" s="139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</row>
    <row r="241" spans="1:28" ht="15.75" customHeight="1">
      <c r="A241" s="137"/>
      <c r="B241" s="137"/>
      <c r="C241" s="137"/>
      <c r="D241" s="138"/>
      <c r="E241" s="139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</row>
    <row r="242" spans="1:28" ht="15.75" customHeight="1">
      <c r="A242" s="137"/>
      <c r="B242" s="137"/>
      <c r="C242" s="137"/>
      <c r="D242" s="138"/>
      <c r="E242" s="139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</row>
    <row r="243" spans="1:28" ht="15.75" customHeight="1">
      <c r="A243" s="137"/>
      <c r="B243" s="137"/>
      <c r="C243" s="137"/>
      <c r="D243" s="138"/>
      <c r="E243" s="139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</row>
    <row r="244" spans="1:28" ht="15.75" customHeight="1">
      <c r="A244" s="137"/>
      <c r="B244" s="137"/>
      <c r="C244" s="137"/>
      <c r="D244" s="138"/>
      <c r="E244" s="139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</row>
    <row r="245" spans="1:28" ht="15.75" customHeight="1">
      <c r="A245" s="137"/>
      <c r="B245" s="137"/>
      <c r="C245" s="137"/>
      <c r="D245" s="138"/>
      <c r="E245" s="139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</row>
    <row r="246" spans="1:28" ht="15.75" customHeight="1">
      <c r="A246" s="137"/>
      <c r="B246" s="137"/>
      <c r="C246" s="137"/>
      <c r="D246" s="138"/>
      <c r="E246" s="139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</row>
    <row r="247" spans="1:28" ht="15.75" customHeight="1">
      <c r="A247" s="137"/>
      <c r="B247" s="137"/>
      <c r="C247" s="137"/>
      <c r="D247" s="138"/>
      <c r="E247" s="139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</row>
    <row r="248" spans="1:28" ht="15.75" customHeight="1">
      <c r="A248" s="137"/>
      <c r="B248" s="137"/>
      <c r="C248" s="137"/>
      <c r="D248" s="138"/>
      <c r="E248" s="139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</row>
    <row r="249" spans="1:28" ht="15.75" customHeight="1">
      <c r="A249" s="137"/>
      <c r="B249" s="137"/>
      <c r="C249" s="137"/>
      <c r="D249" s="138"/>
      <c r="E249" s="139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</row>
    <row r="250" spans="1:28" ht="15.75" customHeight="1">
      <c r="A250" s="137"/>
      <c r="B250" s="137"/>
      <c r="C250" s="137"/>
      <c r="D250" s="138"/>
      <c r="E250" s="139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</row>
    <row r="251" spans="1:28" ht="15.75" customHeight="1">
      <c r="A251" s="137"/>
      <c r="B251" s="137"/>
      <c r="C251" s="137"/>
      <c r="D251" s="138"/>
      <c r="E251" s="139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</row>
    <row r="252" spans="1:28" ht="15.75" customHeight="1">
      <c r="A252" s="137"/>
      <c r="B252" s="137"/>
      <c r="C252" s="137"/>
      <c r="D252" s="138"/>
      <c r="E252" s="139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</row>
    <row r="253" spans="1:28" ht="15.75" customHeight="1">
      <c r="A253" s="137"/>
      <c r="B253" s="137"/>
      <c r="C253" s="137"/>
      <c r="D253" s="138"/>
      <c r="E253" s="139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</row>
    <row r="254" spans="1:28" ht="15.75" customHeight="1">
      <c r="A254" s="137"/>
      <c r="B254" s="137"/>
      <c r="C254" s="137"/>
      <c r="D254" s="138"/>
      <c r="E254" s="139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</row>
    <row r="255" spans="1:28" ht="15.75" customHeight="1">
      <c r="A255" s="137"/>
      <c r="B255" s="137"/>
      <c r="C255" s="137"/>
      <c r="D255" s="138"/>
      <c r="E255" s="139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</row>
    <row r="256" spans="1:28" ht="15.75" customHeight="1">
      <c r="A256" s="137"/>
      <c r="B256" s="137"/>
      <c r="C256" s="137"/>
      <c r="D256" s="138"/>
      <c r="E256" s="139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</row>
    <row r="257" spans="1:28" ht="15.75" customHeight="1">
      <c r="A257" s="137"/>
      <c r="B257" s="137"/>
      <c r="C257" s="137"/>
      <c r="D257" s="138"/>
      <c r="E257" s="139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</row>
    <row r="258" spans="1:28" ht="15.75" customHeight="1">
      <c r="A258" s="137"/>
      <c r="B258" s="137"/>
      <c r="C258" s="137"/>
      <c r="D258" s="138"/>
      <c r="E258" s="139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</row>
    <row r="259" spans="1:28" ht="15.75" customHeight="1">
      <c r="A259" s="137"/>
      <c r="B259" s="137"/>
      <c r="C259" s="137"/>
      <c r="D259" s="138"/>
      <c r="E259" s="139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</row>
    <row r="260" spans="1:28" ht="15.75" customHeight="1">
      <c r="A260" s="137"/>
      <c r="B260" s="137"/>
      <c r="C260" s="137"/>
      <c r="D260" s="138"/>
      <c r="E260" s="139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</row>
    <row r="261" spans="1:28" ht="15.75" customHeight="1">
      <c r="A261" s="137"/>
      <c r="B261" s="137"/>
      <c r="C261" s="137"/>
      <c r="D261" s="138"/>
      <c r="E261" s="139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</row>
    <row r="262" spans="1:28" ht="15.75" customHeight="1">
      <c r="A262" s="137"/>
      <c r="B262" s="137"/>
      <c r="C262" s="137"/>
      <c r="D262" s="138"/>
      <c r="E262" s="139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</row>
    <row r="263" spans="1:28" ht="15.75" customHeight="1">
      <c r="A263" s="137"/>
      <c r="B263" s="137"/>
      <c r="C263" s="137"/>
      <c r="D263" s="138"/>
      <c r="E263" s="139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</row>
    <row r="264" spans="1:28" ht="15.75" customHeight="1">
      <c r="A264" s="137"/>
      <c r="B264" s="137"/>
      <c r="C264" s="137"/>
      <c r="D264" s="138"/>
      <c r="E264" s="139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</row>
    <row r="265" spans="1:28" ht="15.75" customHeight="1">
      <c r="A265" s="137"/>
      <c r="B265" s="137"/>
      <c r="C265" s="137"/>
      <c r="D265" s="138"/>
      <c r="E265" s="139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</row>
    <row r="266" spans="1:28" ht="15.75" customHeight="1">
      <c r="A266" s="137"/>
      <c r="B266" s="137"/>
      <c r="C266" s="137"/>
      <c r="D266" s="138"/>
      <c r="E266" s="139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</row>
    <row r="267" spans="1:28" ht="15.75" customHeight="1">
      <c r="A267" s="137"/>
      <c r="B267" s="137"/>
      <c r="C267" s="137"/>
      <c r="D267" s="138"/>
      <c r="E267" s="139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</row>
    <row r="268" spans="1:28" ht="15.75" customHeight="1">
      <c r="A268" s="137"/>
      <c r="B268" s="137"/>
      <c r="C268" s="137"/>
      <c r="D268" s="138"/>
      <c r="E268" s="139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</row>
    <row r="269" spans="1:28" ht="15.75" customHeight="1">
      <c r="A269" s="137"/>
      <c r="B269" s="137"/>
      <c r="C269" s="137"/>
      <c r="D269" s="138"/>
      <c r="E269" s="139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</row>
    <row r="270" spans="1:28" ht="15.75" customHeight="1">
      <c r="A270" s="137"/>
      <c r="B270" s="137"/>
      <c r="C270" s="137"/>
      <c r="D270" s="138"/>
      <c r="E270" s="139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</row>
    <row r="271" spans="1:28" ht="15.75" customHeight="1">
      <c r="A271" s="137"/>
      <c r="B271" s="137"/>
      <c r="C271" s="137"/>
      <c r="D271" s="138"/>
      <c r="E271" s="139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</row>
    <row r="272" spans="1:28" ht="15.75" customHeight="1">
      <c r="A272" s="137"/>
      <c r="B272" s="137"/>
      <c r="C272" s="137"/>
      <c r="D272" s="138"/>
      <c r="E272" s="139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</row>
    <row r="273" spans="1:28" ht="15.75" customHeight="1">
      <c r="A273" s="137"/>
      <c r="B273" s="137"/>
      <c r="C273" s="137"/>
      <c r="D273" s="138"/>
      <c r="E273" s="139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</row>
    <row r="274" spans="1:28" ht="15.75" customHeight="1">
      <c r="A274" s="137"/>
      <c r="B274" s="137"/>
      <c r="C274" s="137"/>
      <c r="D274" s="138"/>
      <c r="E274" s="139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</row>
    <row r="275" spans="1:28" ht="15.75" customHeight="1">
      <c r="A275" s="137"/>
      <c r="B275" s="137"/>
      <c r="C275" s="137"/>
      <c r="D275" s="138"/>
      <c r="E275" s="139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</row>
    <row r="276" spans="1:28" ht="15.75" customHeight="1">
      <c r="A276" s="137"/>
      <c r="B276" s="137"/>
      <c r="C276" s="137"/>
      <c r="D276" s="138"/>
      <c r="E276" s="139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</row>
    <row r="277" spans="1:28" ht="15.75" customHeight="1">
      <c r="A277" s="137"/>
      <c r="B277" s="137"/>
      <c r="C277" s="137"/>
      <c r="D277" s="138"/>
      <c r="E277" s="139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</row>
    <row r="278" spans="1:28" ht="15.75" customHeight="1">
      <c r="A278" s="137"/>
      <c r="B278" s="137"/>
      <c r="C278" s="137"/>
      <c r="D278" s="138"/>
      <c r="E278" s="139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</row>
    <row r="279" spans="1:28" ht="15.75" customHeight="1">
      <c r="A279" s="137"/>
      <c r="B279" s="137"/>
      <c r="C279" s="137"/>
      <c r="D279" s="138"/>
      <c r="E279" s="139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</row>
    <row r="280" spans="1:28" ht="15.75" customHeight="1">
      <c r="A280" s="137"/>
      <c r="B280" s="137"/>
      <c r="C280" s="137"/>
      <c r="D280" s="138"/>
      <c r="E280" s="139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</row>
    <row r="281" spans="1:28" ht="15.75" customHeight="1">
      <c r="A281" s="137"/>
      <c r="B281" s="137"/>
      <c r="C281" s="137"/>
      <c r="D281" s="138"/>
      <c r="E281" s="139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</row>
    <row r="282" spans="1:28" ht="15.75" customHeight="1">
      <c r="A282" s="137"/>
      <c r="B282" s="137"/>
      <c r="C282" s="137"/>
      <c r="D282" s="138"/>
      <c r="E282" s="139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</row>
    <row r="283" spans="1:28" ht="15.75" customHeight="1">
      <c r="A283" s="137"/>
      <c r="B283" s="137"/>
      <c r="C283" s="137"/>
      <c r="D283" s="138"/>
      <c r="E283" s="139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</row>
    <row r="284" spans="1:28" ht="15.75" customHeight="1">
      <c r="A284" s="137"/>
      <c r="B284" s="137"/>
      <c r="C284" s="137"/>
      <c r="D284" s="138"/>
      <c r="E284" s="139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</row>
    <row r="285" spans="1:28" ht="15.75" customHeight="1">
      <c r="A285" s="137"/>
      <c r="B285" s="137"/>
      <c r="C285" s="137"/>
      <c r="D285" s="138"/>
      <c r="E285" s="139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</row>
    <row r="286" spans="1:28" ht="15.75" customHeight="1">
      <c r="A286" s="137"/>
      <c r="B286" s="137"/>
      <c r="C286" s="137"/>
      <c r="D286" s="138"/>
      <c r="E286" s="139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</row>
    <row r="287" spans="1:28" ht="15.75" customHeight="1">
      <c r="A287" s="137"/>
      <c r="B287" s="137"/>
      <c r="C287" s="137"/>
      <c r="D287" s="138"/>
      <c r="E287" s="139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</row>
    <row r="288" spans="1:28" ht="15.75" customHeight="1">
      <c r="A288" s="137"/>
      <c r="B288" s="137"/>
      <c r="C288" s="137"/>
      <c r="D288" s="138"/>
      <c r="E288" s="139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</row>
    <row r="289" spans="1:28" ht="15.75" customHeight="1">
      <c r="A289" s="137"/>
      <c r="B289" s="137"/>
      <c r="C289" s="137"/>
      <c r="D289" s="138"/>
      <c r="E289" s="139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</row>
    <row r="290" spans="1:28" ht="15.75" customHeight="1">
      <c r="A290" s="137"/>
      <c r="B290" s="137"/>
      <c r="C290" s="137"/>
      <c r="D290" s="138"/>
      <c r="E290" s="139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</row>
    <row r="291" spans="1:28" ht="15.75" customHeight="1">
      <c r="A291" s="137"/>
      <c r="B291" s="137"/>
      <c r="C291" s="137"/>
      <c r="D291" s="138"/>
      <c r="E291" s="139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</row>
    <row r="292" spans="1:28" ht="15.75" customHeight="1">
      <c r="A292" s="137"/>
      <c r="B292" s="137"/>
      <c r="C292" s="137"/>
      <c r="D292" s="138"/>
      <c r="E292" s="139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</row>
    <row r="293" spans="1:28" ht="15.75" customHeight="1">
      <c r="A293" s="137"/>
      <c r="B293" s="137"/>
      <c r="C293" s="137"/>
      <c r="D293" s="138"/>
      <c r="E293" s="139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</row>
    <row r="294" spans="1:28" ht="15.75" customHeight="1">
      <c r="A294" s="137"/>
      <c r="B294" s="137"/>
      <c r="C294" s="137"/>
      <c r="D294" s="138"/>
      <c r="E294" s="139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</row>
    <row r="295" spans="1:28" ht="15.75" customHeight="1">
      <c r="A295" s="137"/>
      <c r="B295" s="137"/>
      <c r="C295" s="137"/>
      <c r="D295" s="138"/>
      <c r="E295" s="139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</row>
    <row r="296" spans="1:28" ht="15.75" customHeight="1">
      <c r="A296" s="137"/>
      <c r="B296" s="137"/>
      <c r="C296" s="137"/>
      <c r="D296" s="138"/>
      <c r="E296" s="139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</row>
    <row r="297" spans="1:28" ht="15.75" customHeight="1">
      <c r="A297" s="137"/>
      <c r="B297" s="137"/>
      <c r="C297" s="137"/>
      <c r="D297" s="138"/>
      <c r="E297" s="139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</row>
    <row r="298" spans="1:28" ht="15.75" customHeight="1">
      <c r="A298" s="137"/>
      <c r="B298" s="137"/>
      <c r="C298" s="137"/>
      <c r="D298" s="138"/>
      <c r="E298" s="139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</row>
    <row r="299" spans="1:28" ht="15.75" customHeight="1">
      <c r="A299" s="137"/>
      <c r="B299" s="137"/>
      <c r="C299" s="137"/>
      <c r="D299" s="138"/>
      <c r="E299" s="139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</row>
    <row r="300" spans="1:28" ht="15.75" customHeight="1">
      <c r="A300" s="137"/>
      <c r="B300" s="137"/>
      <c r="C300" s="137"/>
      <c r="D300" s="138"/>
      <c r="E300" s="139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</row>
    <row r="301" spans="1:28" ht="15.75" customHeight="1">
      <c r="A301" s="137"/>
      <c r="B301" s="137"/>
      <c r="C301" s="137"/>
      <c r="D301" s="138"/>
      <c r="E301" s="139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</row>
    <row r="302" spans="1:28" ht="15.75" customHeight="1">
      <c r="A302" s="137"/>
      <c r="B302" s="137"/>
      <c r="C302" s="137"/>
      <c r="D302" s="138"/>
      <c r="E302" s="139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</row>
    <row r="303" spans="1:28" ht="15.75" customHeight="1">
      <c r="A303" s="137"/>
      <c r="B303" s="137"/>
      <c r="C303" s="137"/>
      <c r="D303" s="138"/>
      <c r="E303" s="139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</row>
    <row r="304" spans="1:28" ht="15.75" customHeight="1">
      <c r="A304" s="137"/>
      <c r="B304" s="137"/>
      <c r="C304" s="137"/>
      <c r="D304" s="138"/>
      <c r="E304" s="139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</row>
    <row r="305" spans="1:28" ht="15.75" customHeight="1">
      <c r="A305" s="137"/>
      <c r="B305" s="137"/>
      <c r="C305" s="137"/>
      <c r="D305" s="138"/>
      <c r="E305" s="139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</row>
    <row r="306" spans="1:28" ht="15.75" customHeight="1">
      <c r="A306" s="137"/>
      <c r="B306" s="137"/>
      <c r="C306" s="137"/>
      <c r="D306" s="138"/>
      <c r="E306" s="139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</row>
    <row r="307" spans="1:28" ht="15.75" customHeight="1">
      <c r="A307" s="137"/>
      <c r="B307" s="137"/>
      <c r="C307" s="137"/>
      <c r="D307" s="138"/>
      <c r="E307" s="139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</row>
    <row r="308" spans="1:28" ht="15.75" customHeight="1">
      <c r="A308" s="137"/>
      <c r="B308" s="137"/>
      <c r="C308" s="137"/>
      <c r="D308" s="138"/>
      <c r="E308" s="139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</row>
    <row r="309" spans="1:28" ht="15.75" customHeight="1">
      <c r="A309" s="137"/>
      <c r="B309" s="137"/>
      <c r="C309" s="137"/>
      <c r="D309" s="138"/>
      <c r="E309" s="139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</row>
    <row r="310" spans="1:28" ht="15.75" customHeight="1">
      <c r="A310" s="137"/>
      <c r="B310" s="137"/>
      <c r="C310" s="137"/>
      <c r="D310" s="138"/>
      <c r="E310" s="139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</row>
    <row r="311" spans="1:28" ht="15.75" customHeight="1">
      <c r="A311" s="137"/>
      <c r="B311" s="137"/>
      <c r="C311" s="137"/>
      <c r="D311" s="138"/>
      <c r="E311" s="139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</row>
    <row r="312" spans="1:28" ht="15.75" customHeight="1">
      <c r="A312" s="137"/>
      <c r="B312" s="137"/>
      <c r="C312" s="137"/>
      <c r="D312" s="138"/>
      <c r="E312" s="139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</row>
    <row r="313" spans="1:28" ht="15.75" customHeight="1">
      <c r="A313" s="137"/>
      <c r="B313" s="137"/>
      <c r="C313" s="137"/>
      <c r="D313" s="138"/>
      <c r="E313" s="139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</row>
    <row r="314" spans="1:28" ht="15.75" customHeight="1">
      <c r="A314" s="137"/>
      <c r="B314" s="137"/>
      <c r="C314" s="137"/>
      <c r="D314" s="138"/>
      <c r="E314" s="139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</row>
    <row r="315" spans="1:28" ht="15.75" customHeight="1">
      <c r="A315" s="137"/>
      <c r="B315" s="137"/>
      <c r="C315" s="137"/>
      <c r="D315" s="138"/>
      <c r="E315" s="139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</row>
    <row r="316" spans="1:28" ht="15.75" customHeight="1">
      <c r="A316" s="137"/>
      <c r="B316" s="137"/>
      <c r="C316" s="137"/>
      <c r="D316" s="138"/>
      <c r="E316" s="139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</row>
    <row r="317" spans="1:28" ht="15.75" customHeight="1">
      <c r="A317" s="137"/>
      <c r="B317" s="137"/>
      <c r="C317" s="137"/>
      <c r="D317" s="138"/>
      <c r="E317" s="139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</row>
    <row r="318" spans="1:28" ht="15.75" customHeight="1">
      <c r="A318" s="137"/>
      <c r="B318" s="137"/>
      <c r="C318" s="137"/>
      <c r="D318" s="138"/>
      <c r="E318" s="139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</row>
    <row r="319" spans="1:28" ht="15.75" customHeight="1">
      <c r="A319" s="137"/>
      <c r="B319" s="137"/>
      <c r="C319" s="137"/>
      <c r="D319" s="138"/>
      <c r="E319" s="139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</row>
    <row r="320" spans="1:28" ht="15.75" customHeight="1">
      <c r="A320" s="137"/>
      <c r="B320" s="137"/>
      <c r="C320" s="137"/>
      <c r="D320" s="138"/>
      <c r="E320" s="139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</row>
    <row r="321" spans="1:28" ht="15.75" customHeight="1">
      <c r="A321" s="137"/>
      <c r="B321" s="137"/>
      <c r="C321" s="137"/>
      <c r="D321" s="138"/>
      <c r="E321" s="139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</row>
    <row r="322" spans="1:28" ht="15.75" customHeight="1">
      <c r="A322" s="137"/>
      <c r="B322" s="137"/>
      <c r="C322" s="137"/>
      <c r="D322" s="138"/>
      <c r="E322" s="139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</row>
    <row r="323" spans="1:28" ht="15.75" customHeight="1">
      <c r="A323" s="137"/>
      <c r="B323" s="137"/>
      <c r="C323" s="137"/>
      <c r="D323" s="138"/>
      <c r="E323" s="139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</row>
    <row r="324" spans="1:28" ht="15.75" customHeight="1">
      <c r="A324" s="137"/>
      <c r="B324" s="137"/>
      <c r="C324" s="137"/>
      <c r="D324" s="138"/>
      <c r="E324" s="139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</row>
    <row r="325" spans="1:28" ht="15.75" customHeight="1">
      <c r="A325" s="137"/>
      <c r="B325" s="137"/>
      <c r="C325" s="137"/>
      <c r="D325" s="138"/>
      <c r="E325" s="139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</row>
    <row r="326" spans="1:28" ht="15.75" customHeight="1">
      <c r="A326" s="137"/>
      <c r="B326" s="137"/>
      <c r="C326" s="137"/>
      <c r="D326" s="138"/>
      <c r="E326" s="139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</row>
    <row r="327" spans="1:28" ht="15.75" customHeight="1">
      <c r="A327" s="137"/>
      <c r="B327" s="137"/>
      <c r="C327" s="137"/>
      <c r="D327" s="138"/>
      <c r="E327" s="139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</row>
    <row r="328" spans="1:28" ht="15.75" customHeight="1">
      <c r="A328" s="137"/>
      <c r="B328" s="137"/>
      <c r="C328" s="137"/>
      <c r="D328" s="138"/>
      <c r="E328" s="139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</row>
    <row r="329" spans="1:28" ht="15.75" customHeight="1">
      <c r="A329" s="137"/>
      <c r="B329" s="137"/>
      <c r="C329" s="137"/>
      <c r="D329" s="138"/>
      <c r="E329" s="139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</row>
    <row r="330" spans="1:28" ht="15.75" customHeight="1">
      <c r="A330" s="137"/>
      <c r="B330" s="137"/>
      <c r="C330" s="137"/>
      <c r="D330" s="138"/>
      <c r="E330" s="139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</row>
    <row r="331" spans="1:28" ht="15.75" customHeight="1">
      <c r="A331" s="137"/>
      <c r="B331" s="137"/>
      <c r="C331" s="137"/>
      <c r="D331" s="138"/>
      <c r="E331" s="139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</row>
    <row r="332" spans="1:28" ht="15.75" customHeight="1">
      <c r="A332" s="137"/>
      <c r="B332" s="137"/>
      <c r="C332" s="137"/>
      <c r="D332" s="138"/>
      <c r="E332" s="139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</row>
    <row r="333" spans="1:28" ht="15.75" customHeight="1">
      <c r="A333" s="137"/>
      <c r="B333" s="137"/>
      <c r="C333" s="137"/>
      <c r="D333" s="138"/>
      <c r="E333" s="139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</row>
    <row r="334" spans="1:28" ht="15.75" customHeight="1">
      <c r="A334" s="137"/>
      <c r="B334" s="137"/>
      <c r="C334" s="137"/>
      <c r="D334" s="138"/>
      <c r="E334" s="139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</row>
    <row r="335" spans="1:28" ht="15.75" customHeight="1">
      <c r="A335" s="137"/>
      <c r="B335" s="137"/>
      <c r="C335" s="137"/>
      <c r="D335" s="138"/>
      <c r="E335" s="139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</row>
    <row r="336" spans="1:28" ht="15.75" customHeight="1">
      <c r="A336" s="137"/>
      <c r="B336" s="137"/>
      <c r="C336" s="137"/>
      <c r="D336" s="138"/>
      <c r="E336" s="139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</row>
    <row r="337" spans="1:28" ht="15.75" customHeight="1">
      <c r="A337" s="137"/>
      <c r="B337" s="137"/>
      <c r="C337" s="137"/>
      <c r="D337" s="138"/>
      <c r="E337" s="139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</row>
    <row r="338" spans="1:28" ht="15.75" customHeight="1">
      <c r="A338" s="137"/>
      <c r="B338" s="137"/>
      <c r="C338" s="137"/>
      <c r="D338" s="138"/>
      <c r="E338" s="139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</row>
    <row r="339" spans="1:28" ht="15.75" customHeight="1">
      <c r="A339" s="137"/>
      <c r="B339" s="137"/>
      <c r="C339" s="137"/>
      <c r="D339" s="138"/>
      <c r="E339" s="139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</row>
    <row r="340" spans="1:28" ht="15.75" customHeight="1">
      <c r="A340" s="137"/>
      <c r="B340" s="137"/>
      <c r="C340" s="137"/>
      <c r="D340" s="138"/>
      <c r="E340" s="139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</row>
    <row r="341" spans="1:28" ht="15.75" customHeight="1">
      <c r="A341" s="137"/>
      <c r="B341" s="137"/>
      <c r="C341" s="137"/>
      <c r="D341" s="138"/>
      <c r="E341" s="139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</row>
    <row r="342" spans="1:28" ht="15.75" customHeight="1">
      <c r="A342" s="137"/>
      <c r="B342" s="137"/>
      <c r="C342" s="137"/>
      <c r="D342" s="138"/>
      <c r="E342" s="139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</row>
    <row r="343" spans="1:28" ht="15.75" customHeight="1">
      <c r="A343" s="137"/>
      <c r="B343" s="137"/>
      <c r="C343" s="137"/>
      <c r="D343" s="138"/>
      <c r="E343" s="139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</row>
    <row r="344" spans="1:28" ht="15.75" customHeight="1">
      <c r="A344" s="137"/>
      <c r="B344" s="137"/>
      <c r="C344" s="137"/>
      <c r="D344" s="138"/>
      <c r="E344" s="139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</row>
    <row r="345" spans="1:28" ht="15.75" customHeight="1">
      <c r="A345" s="137"/>
      <c r="B345" s="137"/>
      <c r="C345" s="137"/>
      <c r="D345" s="138"/>
      <c r="E345" s="139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</row>
    <row r="346" spans="1:28" ht="15.75" customHeight="1">
      <c r="A346" s="137"/>
      <c r="B346" s="137"/>
      <c r="C346" s="137"/>
      <c r="D346" s="138"/>
      <c r="E346" s="139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</row>
    <row r="347" spans="1:28" ht="15.75" customHeight="1">
      <c r="A347" s="137"/>
      <c r="B347" s="137"/>
      <c r="C347" s="137"/>
      <c r="D347" s="138"/>
      <c r="E347" s="139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</row>
    <row r="348" spans="1:28" ht="15.75" customHeight="1">
      <c r="A348" s="137"/>
      <c r="B348" s="137"/>
      <c r="C348" s="137"/>
      <c r="D348" s="138"/>
      <c r="E348" s="139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</row>
    <row r="349" spans="1:28" ht="15.75" customHeight="1">
      <c r="A349" s="137"/>
      <c r="B349" s="137"/>
      <c r="C349" s="137"/>
      <c r="D349" s="138"/>
      <c r="E349" s="139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</row>
    <row r="350" spans="1:28" ht="15.75" customHeight="1">
      <c r="A350" s="137"/>
      <c r="B350" s="137"/>
      <c r="C350" s="137"/>
      <c r="D350" s="138"/>
      <c r="E350" s="139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</row>
    <row r="351" spans="1:28" ht="15.75" customHeight="1">
      <c r="A351" s="137"/>
      <c r="B351" s="137"/>
      <c r="C351" s="137"/>
      <c r="D351" s="138"/>
      <c r="E351" s="139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</row>
    <row r="352" spans="1:28" ht="15.75" customHeight="1">
      <c r="A352" s="137"/>
      <c r="B352" s="137"/>
      <c r="C352" s="137"/>
      <c r="D352" s="138"/>
      <c r="E352" s="139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</row>
    <row r="353" spans="1:28" ht="15.75" customHeight="1">
      <c r="A353" s="137"/>
      <c r="B353" s="137"/>
      <c r="C353" s="137"/>
      <c r="D353" s="138"/>
      <c r="E353" s="139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</row>
    <row r="354" spans="1:28" ht="15.75" customHeight="1">
      <c r="A354" s="137"/>
      <c r="B354" s="137"/>
      <c r="C354" s="137"/>
      <c r="D354" s="138"/>
      <c r="E354" s="139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</row>
    <row r="355" spans="1:28" ht="15.75" customHeight="1">
      <c r="A355" s="137"/>
      <c r="B355" s="137"/>
      <c r="C355" s="137"/>
      <c r="D355" s="138"/>
      <c r="E355" s="139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</row>
    <row r="356" spans="1:28" ht="15.75" customHeight="1">
      <c r="A356" s="137"/>
      <c r="B356" s="137"/>
      <c r="C356" s="137"/>
      <c r="D356" s="138"/>
      <c r="E356" s="139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</row>
    <row r="357" spans="1:28" ht="15.75" customHeight="1">
      <c r="A357" s="137"/>
      <c r="B357" s="137"/>
      <c r="C357" s="137"/>
      <c r="D357" s="138"/>
      <c r="E357" s="139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</row>
    <row r="358" spans="1:28" ht="15.75" customHeight="1">
      <c r="A358" s="137"/>
      <c r="B358" s="137"/>
      <c r="C358" s="137"/>
      <c r="D358" s="138"/>
      <c r="E358" s="139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</row>
    <row r="359" spans="1:28" ht="15.75" customHeight="1">
      <c r="A359" s="137"/>
      <c r="B359" s="137"/>
      <c r="C359" s="137"/>
      <c r="D359" s="138"/>
      <c r="E359" s="139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</row>
    <row r="360" spans="1:28" ht="15.75" customHeight="1">
      <c r="A360" s="137"/>
      <c r="B360" s="137"/>
      <c r="C360" s="137"/>
      <c r="D360" s="138"/>
      <c r="E360" s="139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</row>
    <row r="361" spans="1:28" ht="15.75" customHeight="1">
      <c r="A361" s="137"/>
      <c r="B361" s="137"/>
      <c r="C361" s="137"/>
      <c r="D361" s="138"/>
      <c r="E361" s="139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</row>
    <row r="362" spans="1:28" ht="15.75" customHeight="1">
      <c r="A362" s="137"/>
      <c r="B362" s="137"/>
      <c r="C362" s="137"/>
      <c r="D362" s="138"/>
      <c r="E362" s="139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</row>
    <row r="363" spans="1:28" ht="15.75" customHeight="1">
      <c r="A363" s="137"/>
      <c r="B363" s="137"/>
      <c r="C363" s="137"/>
      <c r="D363" s="138"/>
      <c r="E363" s="139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</row>
    <row r="364" spans="1:28" ht="15.75" customHeight="1">
      <c r="A364" s="137"/>
      <c r="B364" s="137"/>
      <c r="C364" s="137"/>
      <c r="D364" s="138"/>
      <c r="E364" s="139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</row>
    <row r="365" spans="1:28" ht="15.75" customHeight="1">
      <c r="A365" s="137"/>
      <c r="B365" s="137"/>
      <c r="C365" s="137"/>
      <c r="D365" s="138"/>
      <c r="E365" s="139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</row>
    <row r="366" spans="1:28" ht="15.75" customHeight="1">
      <c r="A366" s="137"/>
      <c r="B366" s="137"/>
      <c r="C366" s="137"/>
      <c r="D366" s="138"/>
      <c r="E366" s="139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</row>
    <row r="367" spans="1:28" ht="15.75" customHeight="1">
      <c r="A367" s="137"/>
      <c r="B367" s="137"/>
      <c r="C367" s="137"/>
      <c r="D367" s="138"/>
      <c r="E367" s="139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</row>
    <row r="368" spans="1:28" ht="15.75" customHeight="1">
      <c r="A368" s="137"/>
      <c r="B368" s="137"/>
      <c r="C368" s="137"/>
      <c r="D368" s="138"/>
      <c r="E368" s="139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</row>
    <row r="369" spans="1:28" ht="15.75" customHeight="1">
      <c r="A369" s="137"/>
      <c r="B369" s="137"/>
      <c r="C369" s="137"/>
      <c r="D369" s="138"/>
      <c r="E369" s="139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</row>
    <row r="370" spans="1:28" ht="15.75" customHeight="1">
      <c r="A370" s="137"/>
      <c r="B370" s="137"/>
      <c r="C370" s="137"/>
      <c r="D370" s="138"/>
      <c r="E370" s="139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</row>
    <row r="371" spans="1:28" ht="15.75" customHeight="1">
      <c r="A371" s="137"/>
      <c r="B371" s="137"/>
      <c r="C371" s="137"/>
      <c r="D371" s="138"/>
      <c r="E371" s="139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</row>
    <row r="372" spans="1:28" ht="15.75" customHeight="1">
      <c r="A372" s="137"/>
      <c r="B372" s="137"/>
      <c r="C372" s="137"/>
      <c r="D372" s="138"/>
      <c r="E372" s="139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</row>
    <row r="373" spans="1:28" ht="15.75" customHeight="1">
      <c r="A373" s="137"/>
      <c r="B373" s="137"/>
      <c r="C373" s="137"/>
      <c r="D373" s="138"/>
      <c r="E373" s="139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</row>
    <row r="374" spans="1:28" ht="15.75" customHeight="1">
      <c r="A374" s="137"/>
      <c r="B374" s="137"/>
      <c r="C374" s="137"/>
      <c r="D374" s="138"/>
      <c r="E374" s="139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</row>
    <row r="375" spans="1:28" ht="15.75" customHeight="1">
      <c r="A375" s="137"/>
      <c r="B375" s="137"/>
      <c r="C375" s="137"/>
      <c r="D375" s="138"/>
      <c r="E375" s="139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</row>
    <row r="376" spans="1:28" ht="15.75" customHeight="1">
      <c r="A376" s="137"/>
      <c r="B376" s="137"/>
      <c r="C376" s="137"/>
      <c r="D376" s="138"/>
      <c r="E376" s="139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</row>
    <row r="377" spans="1:28" ht="15.75" customHeight="1">
      <c r="A377" s="137"/>
      <c r="B377" s="137"/>
      <c r="C377" s="137"/>
      <c r="D377" s="138"/>
      <c r="E377" s="139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</row>
    <row r="378" spans="1:28" ht="15.75" customHeight="1">
      <c r="A378" s="137"/>
      <c r="B378" s="137"/>
      <c r="C378" s="137"/>
      <c r="D378" s="138"/>
      <c r="E378" s="139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</row>
    <row r="379" spans="1:28" ht="15.75" customHeight="1">
      <c r="A379" s="137"/>
      <c r="B379" s="137"/>
      <c r="C379" s="137"/>
      <c r="D379" s="138"/>
      <c r="E379" s="139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</row>
    <row r="380" spans="1:28" ht="15.75" customHeight="1">
      <c r="A380" s="137"/>
      <c r="B380" s="137"/>
      <c r="C380" s="137"/>
      <c r="D380" s="138"/>
      <c r="E380" s="139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</row>
    <row r="381" spans="1:28" ht="15.75" customHeight="1">
      <c r="A381" s="137"/>
      <c r="B381" s="137"/>
      <c r="C381" s="137"/>
      <c r="D381" s="138"/>
      <c r="E381" s="139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</row>
    <row r="382" spans="1:28" ht="15.75" customHeight="1">
      <c r="A382" s="137"/>
      <c r="B382" s="137"/>
      <c r="C382" s="137"/>
      <c r="D382" s="138"/>
      <c r="E382" s="139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</row>
    <row r="383" spans="1:28" ht="15.75" customHeight="1">
      <c r="A383" s="137"/>
      <c r="B383" s="137"/>
      <c r="C383" s="137"/>
      <c r="D383" s="138"/>
      <c r="E383" s="139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</row>
    <row r="384" spans="1:28" ht="15.75" customHeight="1">
      <c r="A384" s="137"/>
      <c r="B384" s="137"/>
      <c r="C384" s="137"/>
      <c r="D384" s="138"/>
      <c r="E384" s="139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</row>
    <row r="385" spans="1:28" ht="15.75" customHeight="1">
      <c r="A385" s="137"/>
      <c r="B385" s="137"/>
      <c r="C385" s="137"/>
      <c r="D385" s="138"/>
      <c r="E385" s="139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</row>
    <row r="386" spans="1:28" ht="15.75" customHeight="1">
      <c r="A386" s="137"/>
      <c r="B386" s="137"/>
      <c r="C386" s="137"/>
      <c r="D386" s="138"/>
      <c r="E386" s="139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</row>
    <row r="387" spans="1:28" ht="15.75" customHeight="1">
      <c r="A387" s="137"/>
      <c r="B387" s="137"/>
      <c r="C387" s="137"/>
      <c r="D387" s="138"/>
      <c r="E387" s="139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</row>
    <row r="388" spans="1:28" ht="15.75" customHeight="1">
      <c r="A388" s="137"/>
      <c r="B388" s="137"/>
      <c r="C388" s="137"/>
      <c r="D388" s="138"/>
      <c r="E388" s="139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</row>
    <row r="389" spans="1:28" ht="15.75" customHeight="1">
      <c r="A389" s="137"/>
      <c r="B389" s="137"/>
      <c r="C389" s="137"/>
      <c r="D389" s="138"/>
      <c r="E389" s="139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</row>
    <row r="390" spans="1:28" ht="15.75" customHeight="1">
      <c r="A390" s="137"/>
      <c r="B390" s="137"/>
      <c r="C390" s="137"/>
      <c r="D390" s="138"/>
      <c r="E390" s="139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</row>
    <row r="391" spans="1:28" ht="15.75" customHeight="1">
      <c r="A391" s="137"/>
      <c r="B391" s="137"/>
      <c r="C391" s="137"/>
      <c r="D391" s="138"/>
      <c r="E391" s="139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</row>
    <row r="392" spans="1:28" ht="15.75" customHeight="1">
      <c r="A392" s="137"/>
      <c r="B392" s="137"/>
      <c r="C392" s="137"/>
      <c r="D392" s="138"/>
      <c r="E392" s="139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</row>
    <row r="393" spans="1:28" ht="15.75" customHeight="1">
      <c r="A393" s="137"/>
      <c r="B393" s="137"/>
      <c r="C393" s="137"/>
      <c r="D393" s="138"/>
      <c r="E393" s="139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</row>
    <row r="394" spans="1:28" ht="15.75" customHeight="1">
      <c r="A394" s="137"/>
      <c r="B394" s="137"/>
      <c r="C394" s="137"/>
      <c r="D394" s="138"/>
      <c r="E394" s="139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</row>
    <row r="395" spans="1:28" ht="15.75" customHeight="1">
      <c r="A395" s="137"/>
      <c r="B395" s="137"/>
      <c r="C395" s="137"/>
      <c r="D395" s="138"/>
      <c r="E395" s="139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</row>
    <row r="396" spans="1:28" ht="15.75" customHeight="1">
      <c r="A396" s="137"/>
      <c r="B396" s="137"/>
      <c r="C396" s="137"/>
      <c r="D396" s="138"/>
      <c r="E396" s="139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</row>
    <row r="397" spans="1:28" ht="15.75" customHeight="1">
      <c r="A397" s="137"/>
      <c r="B397" s="137"/>
      <c r="C397" s="137"/>
      <c r="D397" s="138"/>
      <c r="E397" s="139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</row>
    <row r="398" spans="1:28" ht="15.75" customHeight="1">
      <c r="A398" s="137"/>
      <c r="B398" s="137"/>
      <c r="C398" s="137"/>
      <c r="D398" s="138"/>
      <c r="E398" s="139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</row>
    <row r="399" spans="1:28" ht="15.75" customHeight="1">
      <c r="A399" s="137"/>
      <c r="B399" s="137"/>
      <c r="C399" s="137"/>
      <c r="D399" s="138"/>
      <c r="E399" s="139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</row>
    <row r="400" spans="1:28" ht="15.75" customHeight="1">
      <c r="A400" s="137"/>
      <c r="B400" s="137"/>
      <c r="C400" s="137"/>
      <c r="D400" s="138"/>
      <c r="E400" s="139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</row>
    <row r="401" spans="1:28" ht="15.75" customHeight="1">
      <c r="A401" s="137"/>
      <c r="B401" s="137"/>
      <c r="C401" s="137"/>
      <c r="D401" s="138"/>
      <c r="E401" s="139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</row>
    <row r="402" spans="1:28" ht="15.75" customHeight="1">
      <c r="A402" s="137"/>
      <c r="B402" s="137"/>
      <c r="C402" s="137"/>
      <c r="D402" s="138"/>
      <c r="E402" s="139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</row>
    <row r="403" spans="1:28" ht="15.75" customHeight="1">
      <c r="A403" s="137"/>
      <c r="B403" s="137"/>
      <c r="C403" s="137"/>
      <c r="D403" s="138"/>
      <c r="E403" s="139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</row>
    <row r="404" spans="1:28" ht="15.75" customHeight="1">
      <c r="A404" s="137"/>
      <c r="B404" s="137"/>
      <c r="C404" s="137"/>
      <c r="D404" s="138"/>
      <c r="E404" s="139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</row>
    <row r="405" spans="1:28" ht="15.75" customHeight="1">
      <c r="A405" s="137"/>
      <c r="B405" s="137"/>
      <c r="C405" s="137"/>
      <c r="D405" s="138"/>
      <c r="E405" s="139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</row>
    <row r="406" spans="1:28" ht="15.75" customHeight="1">
      <c r="A406" s="137"/>
      <c r="B406" s="137"/>
      <c r="C406" s="137"/>
      <c r="D406" s="138"/>
      <c r="E406" s="139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</row>
    <row r="407" spans="1:28" ht="15.75" customHeight="1">
      <c r="A407" s="137"/>
      <c r="B407" s="137"/>
      <c r="C407" s="137"/>
      <c r="D407" s="138"/>
      <c r="E407" s="139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</row>
    <row r="408" spans="1:28" ht="15.75" customHeight="1">
      <c r="A408" s="137"/>
      <c r="B408" s="137"/>
      <c r="C408" s="137"/>
      <c r="D408" s="138"/>
      <c r="E408" s="139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</row>
    <row r="409" spans="1:28" ht="15.75" customHeight="1">
      <c r="A409" s="137"/>
      <c r="B409" s="137"/>
      <c r="C409" s="137"/>
      <c r="D409" s="138"/>
      <c r="E409" s="139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</row>
    <row r="410" spans="1:28" ht="15.75" customHeight="1">
      <c r="A410" s="137"/>
      <c r="B410" s="137"/>
      <c r="C410" s="137"/>
      <c r="D410" s="138"/>
      <c r="E410" s="139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</row>
    <row r="411" spans="1:28" ht="15.75" customHeight="1">
      <c r="A411" s="137"/>
      <c r="B411" s="137"/>
      <c r="C411" s="137"/>
      <c r="D411" s="138"/>
      <c r="E411" s="139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</row>
    <row r="412" spans="1:28" ht="15.75" customHeight="1">
      <c r="A412" s="137"/>
      <c r="B412" s="137"/>
      <c r="C412" s="137"/>
      <c r="D412" s="138"/>
      <c r="E412" s="139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</row>
    <row r="413" spans="1:28" ht="15.75" customHeight="1">
      <c r="A413" s="137"/>
      <c r="B413" s="137"/>
      <c r="C413" s="137"/>
      <c r="D413" s="138"/>
      <c r="E413" s="139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</row>
    <row r="414" spans="1:28" ht="15.75" customHeight="1">
      <c r="A414" s="137"/>
      <c r="B414" s="137"/>
      <c r="C414" s="137"/>
      <c r="D414" s="138"/>
      <c r="E414" s="139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</row>
    <row r="415" spans="1:28" ht="15.75" customHeight="1">
      <c r="A415" s="137"/>
      <c r="B415" s="137"/>
      <c r="C415" s="137"/>
      <c r="D415" s="138"/>
      <c r="E415" s="139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</row>
    <row r="416" spans="1:28" ht="15.75" customHeight="1">
      <c r="A416" s="137"/>
      <c r="B416" s="137"/>
      <c r="C416" s="137"/>
      <c r="D416" s="138"/>
      <c r="E416" s="139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</row>
    <row r="417" spans="1:28" ht="15.75" customHeight="1">
      <c r="A417" s="137"/>
      <c r="B417" s="137"/>
      <c r="C417" s="137"/>
      <c r="D417" s="138"/>
      <c r="E417" s="139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</row>
    <row r="418" spans="1:28" ht="15.75" customHeight="1">
      <c r="A418" s="137"/>
      <c r="B418" s="137"/>
      <c r="C418" s="137"/>
      <c r="D418" s="138"/>
      <c r="E418" s="139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</row>
    <row r="419" spans="1:28" ht="15.75" customHeight="1">
      <c r="A419" s="137"/>
      <c r="B419" s="137"/>
      <c r="C419" s="137"/>
      <c r="D419" s="138"/>
      <c r="E419" s="139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</row>
    <row r="420" spans="1:28" ht="15.75" customHeight="1">
      <c r="A420" s="137"/>
      <c r="B420" s="137"/>
      <c r="C420" s="137"/>
      <c r="D420" s="138"/>
      <c r="E420" s="139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</row>
    <row r="421" spans="1:28" ht="15.75" customHeight="1">
      <c r="A421" s="137"/>
      <c r="B421" s="137"/>
      <c r="C421" s="137"/>
      <c r="D421" s="138"/>
      <c r="E421" s="139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</row>
    <row r="422" spans="1:28" ht="15.75" customHeight="1">
      <c r="A422" s="137"/>
      <c r="B422" s="137"/>
      <c r="C422" s="137"/>
      <c r="D422" s="138"/>
      <c r="E422" s="139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</row>
    <row r="423" spans="1:28" ht="15.75" customHeight="1">
      <c r="A423" s="137"/>
      <c r="B423" s="137"/>
      <c r="C423" s="137"/>
      <c r="D423" s="138"/>
      <c r="E423" s="139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</row>
    <row r="424" spans="1:28" ht="15.75" customHeight="1">
      <c r="A424" s="137"/>
      <c r="B424" s="137"/>
      <c r="C424" s="137"/>
      <c r="D424" s="138"/>
      <c r="E424" s="139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</row>
    <row r="425" spans="1:28" ht="15.75" customHeight="1">
      <c r="A425" s="137"/>
      <c r="B425" s="137"/>
      <c r="C425" s="137"/>
      <c r="D425" s="138"/>
      <c r="E425" s="139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</row>
    <row r="426" spans="1:28" ht="15.75" customHeight="1">
      <c r="A426" s="137"/>
      <c r="B426" s="137"/>
      <c r="C426" s="137"/>
      <c r="D426" s="138"/>
      <c r="E426" s="139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</row>
    <row r="427" spans="1:28" ht="15.75" customHeight="1">
      <c r="A427" s="137"/>
      <c r="B427" s="137"/>
      <c r="C427" s="137"/>
      <c r="D427" s="138"/>
      <c r="E427" s="139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</row>
    <row r="428" spans="1:28" ht="15.75" customHeight="1">
      <c r="A428" s="137"/>
      <c r="B428" s="137"/>
      <c r="C428" s="137"/>
      <c r="D428" s="138"/>
      <c r="E428" s="139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</row>
    <row r="429" spans="1:28" ht="15.75" customHeight="1">
      <c r="A429" s="137"/>
      <c r="B429" s="137"/>
      <c r="C429" s="137"/>
      <c r="D429" s="138"/>
      <c r="E429" s="139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</row>
    <row r="430" spans="1:28" ht="15.75" customHeight="1">
      <c r="A430" s="137"/>
      <c r="B430" s="137"/>
      <c r="C430" s="137"/>
      <c r="D430" s="138"/>
      <c r="E430" s="139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</row>
    <row r="431" spans="1:28" ht="15.75" customHeight="1">
      <c r="A431" s="137"/>
      <c r="B431" s="137"/>
      <c r="C431" s="137"/>
      <c r="D431" s="138"/>
      <c r="E431" s="139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</row>
    <row r="432" spans="1:28" ht="15.75" customHeight="1">
      <c r="A432" s="137"/>
      <c r="B432" s="137"/>
      <c r="C432" s="137"/>
      <c r="D432" s="138"/>
      <c r="E432" s="139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</row>
    <row r="433" spans="1:28" ht="15.75" customHeight="1">
      <c r="A433" s="137"/>
      <c r="B433" s="137"/>
      <c r="C433" s="137"/>
      <c r="D433" s="138"/>
      <c r="E433" s="139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</row>
    <row r="434" spans="1:28" ht="15.75" customHeight="1">
      <c r="A434" s="137"/>
      <c r="B434" s="137"/>
      <c r="C434" s="137"/>
      <c r="D434" s="138"/>
      <c r="E434" s="139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</row>
    <row r="435" spans="1:28" ht="15.75" customHeight="1">
      <c r="A435" s="137"/>
      <c r="B435" s="137"/>
      <c r="C435" s="137"/>
      <c r="D435" s="138"/>
      <c r="E435" s="139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</row>
    <row r="436" spans="1:28" ht="15.75" customHeight="1">
      <c r="A436" s="137"/>
      <c r="B436" s="137"/>
      <c r="C436" s="137"/>
      <c r="D436" s="138"/>
      <c r="E436" s="139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</row>
    <row r="437" spans="1:28" ht="15.75" customHeight="1">
      <c r="A437" s="137"/>
      <c r="B437" s="137"/>
      <c r="C437" s="137"/>
      <c r="D437" s="138"/>
      <c r="E437" s="139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</row>
    <row r="438" spans="1:28" ht="15.75" customHeight="1">
      <c r="A438" s="137"/>
      <c r="B438" s="137"/>
      <c r="C438" s="137"/>
      <c r="D438" s="138"/>
      <c r="E438" s="139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</row>
    <row r="439" spans="1:28" ht="15.75" customHeight="1">
      <c r="A439" s="137"/>
      <c r="B439" s="137"/>
      <c r="C439" s="137"/>
      <c r="D439" s="138"/>
      <c r="E439" s="139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</row>
    <row r="440" spans="1:28" ht="15.75" customHeight="1">
      <c r="A440" s="137"/>
      <c r="B440" s="137"/>
      <c r="C440" s="137"/>
      <c r="D440" s="138"/>
      <c r="E440" s="139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</row>
    <row r="441" spans="1:28" ht="15.75" customHeight="1">
      <c r="A441" s="137"/>
      <c r="B441" s="137"/>
      <c r="C441" s="137"/>
      <c r="D441" s="138"/>
      <c r="E441" s="139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</row>
    <row r="442" spans="1:28" ht="15.75" customHeight="1">
      <c r="A442" s="137"/>
      <c r="B442" s="137"/>
      <c r="C442" s="137"/>
      <c r="D442" s="138"/>
      <c r="E442" s="139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</row>
    <row r="443" spans="1:28" ht="15.75" customHeight="1">
      <c r="A443" s="137"/>
      <c r="B443" s="137"/>
      <c r="C443" s="137"/>
      <c r="D443" s="138"/>
      <c r="E443" s="139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</row>
    <row r="444" spans="1:28" ht="15.75" customHeight="1">
      <c r="A444" s="137"/>
      <c r="B444" s="137"/>
      <c r="C444" s="137"/>
      <c r="D444" s="138"/>
      <c r="E444" s="139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</row>
    <row r="445" spans="1:28" ht="15.75" customHeight="1">
      <c r="A445" s="137"/>
      <c r="B445" s="137"/>
      <c r="C445" s="137"/>
      <c r="D445" s="138"/>
      <c r="E445" s="139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</row>
    <row r="446" spans="1:28" ht="15.75" customHeight="1">
      <c r="A446" s="137"/>
      <c r="B446" s="137"/>
      <c r="C446" s="137"/>
      <c r="D446" s="138"/>
      <c r="E446" s="139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</row>
    <row r="447" spans="1:28" ht="15.75" customHeight="1">
      <c r="A447" s="137"/>
      <c r="B447" s="137"/>
      <c r="C447" s="137"/>
      <c r="D447" s="138"/>
      <c r="E447" s="139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</row>
    <row r="448" spans="1:28" ht="15.75" customHeight="1">
      <c r="A448" s="137"/>
      <c r="B448" s="137"/>
      <c r="C448" s="137"/>
      <c r="D448" s="138"/>
      <c r="E448" s="139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</row>
    <row r="449" spans="1:28" ht="15.75" customHeight="1">
      <c r="A449" s="137"/>
      <c r="B449" s="137"/>
      <c r="C449" s="137"/>
      <c r="D449" s="138"/>
      <c r="E449" s="139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</row>
    <row r="450" spans="1:28" ht="15.75" customHeight="1">
      <c r="A450" s="137"/>
      <c r="B450" s="137"/>
      <c r="C450" s="137"/>
      <c r="D450" s="138"/>
      <c r="E450" s="139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</row>
    <row r="451" spans="1:28" ht="15.75" customHeight="1">
      <c r="A451" s="137"/>
      <c r="B451" s="137"/>
      <c r="C451" s="137"/>
      <c r="D451" s="138"/>
      <c r="E451" s="139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</row>
    <row r="452" spans="1:28" ht="15.75" customHeight="1">
      <c r="A452" s="137"/>
      <c r="B452" s="137"/>
      <c r="C452" s="137"/>
      <c r="D452" s="138"/>
      <c r="E452" s="139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</row>
    <row r="453" spans="1:28" ht="15.75" customHeight="1">
      <c r="A453" s="137"/>
      <c r="B453" s="137"/>
      <c r="C453" s="137"/>
      <c r="D453" s="138"/>
      <c r="E453" s="139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</row>
    <row r="454" spans="1:28" ht="15.75" customHeight="1">
      <c r="A454" s="137"/>
      <c r="B454" s="137"/>
      <c r="C454" s="137"/>
      <c r="D454" s="138"/>
      <c r="E454" s="139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</row>
    <row r="455" spans="1:28" ht="15.75" customHeight="1">
      <c r="A455" s="137"/>
      <c r="B455" s="137"/>
      <c r="C455" s="137"/>
      <c r="D455" s="138"/>
      <c r="E455" s="139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</row>
    <row r="456" spans="1:28" ht="15.75" customHeight="1">
      <c r="A456" s="137"/>
      <c r="B456" s="137"/>
      <c r="C456" s="137"/>
      <c r="D456" s="138"/>
      <c r="E456" s="139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</row>
    <row r="457" spans="1:28" ht="15.75" customHeight="1">
      <c r="A457" s="137"/>
      <c r="B457" s="137"/>
      <c r="C457" s="137"/>
      <c r="D457" s="138"/>
      <c r="E457" s="139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</row>
    <row r="458" spans="1:28" ht="15.75" customHeight="1">
      <c r="A458" s="137"/>
      <c r="B458" s="137"/>
      <c r="C458" s="137"/>
      <c r="D458" s="138"/>
      <c r="E458" s="139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</row>
    <row r="459" spans="1:28" ht="15.75" customHeight="1">
      <c r="A459" s="137"/>
      <c r="B459" s="137"/>
      <c r="C459" s="137"/>
      <c r="D459" s="138"/>
      <c r="E459" s="139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</row>
    <row r="460" spans="1:28" ht="15.75" customHeight="1">
      <c r="A460" s="137"/>
      <c r="B460" s="137"/>
      <c r="C460" s="137"/>
      <c r="D460" s="138"/>
      <c r="E460" s="139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</row>
    <row r="461" spans="1:28" ht="15.75" customHeight="1">
      <c r="A461" s="137"/>
      <c r="B461" s="137"/>
      <c r="C461" s="137"/>
      <c r="D461" s="138"/>
      <c r="E461" s="139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</row>
    <row r="462" spans="1:28" ht="15.75" customHeight="1">
      <c r="A462" s="137"/>
      <c r="B462" s="137"/>
      <c r="C462" s="137"/>
      <c r="D462" s="138"/>
      <c r="E462" s="139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</row>
    <row r="463" spans="1:28" ht="15.75" customHeight="1">
      <c r="A463" s="137"/>
      <c r="B463" s="137"/>
      <c r="C463" s="137"/>
      <c r="D463" s="138"/>
      <c r="E463" s="139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</row>
    <row r="464" spans="1:28" ht="15.75" customHeight="1">
      <c r="A464" s="137"/>
      <c r="B464" s="137"/>
      <c r="C464" s="137"/>
      <c r="D464" s="138"/>
      <c r="E464" s="139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</row>
    <row r="465" spans="1:28" ht="15.75" customHeight="1">
      <c r="A465" s="137"/>
      <c r="B465" s="137"/>
      <c r="C465" s="137"/>
      <c r="D465" s="138"/>
      <c r="E465" s="139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</row>
    <row r="466" spans="1:28" ht="15.75" customHeight="1">
      <c r="A466" s="137"/>
      <c r="B466" s="137"/>
      <c r="C466" s="137"/>
      <c r="D466" s="138"/>
      <c r="E466" s="139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</row>
    <row r="467" spans="1:28" ht="15.75" customHeight="1">
      <c r="A467" s="137"/>
      <c r="B467" s="137"/>
      <c r="C467" s="137"/>
      <c r="D467" s="138"/>
      <c r="E467" s="139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</row>
    <row r="468" spans="1:28" ht="15.75" customHeight="1">
      <c r="A468" s="137"/>
      <c r="B468" s="137"/>
      <c r="C468" s="137"/>
      <c r="D468" s="138"/>
      <c r="E468" s="139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</row>
    <row r="469" spans="1:28" ht="15.75" customHeight="1">
      <c r="A469" s="137"/>
      <c r="B469" s="137"/>
      <c r="C469" s="137"/>
      <c r="D469" s="138"/>
      <c r="E469" s="139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</row>
    <row r="470" spans="1:28" ht="15.75" customHeight="1">
      <c r="A470" s="137"/>
      <c r="B470" s="137"/>
      <c r="C470" s="137"/>
      <c r="D470" s="138"/>
      <c r="E470" s="139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</row>
    <row r="471" spans="1:28" ht="15.75" customHeight="1">
      <c r="A471" s="137"/>
      <c r="B471" s="137"/>
      <c r="C471" s="137"/>
      <c r="D471" s="138"/>
      <c r="E471" s="139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</row>
    <row r="472" spans="1:28" ht="15.75" customHeight="1">
      <c r="A472" s="137"/>
      <c r="B472" s="137"/>
      <c r="C472" s="137"/>
      <c r="D472" s="138"/>
      <c r="E472" s="139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</row>
    <row r="473" spans="1:28" ht="15.75" customHeight="1">
      <c r="A473" s="137"/>
      <c r="B473" s="137"/>
      <c r="C473" s="137"/>
      <c r="D473" s="138"/>
      <c r="E473" s="139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</row>
    <row r="474" spans="1:28" ht="15.75" customHeight="1">
      <c r="A474" s="137"/>
      <c r="B474" s="137"/>
      <c r="C474" s="137"/>
      <c r="D474" s="138"/>
      <c r="E474" s="139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</row>
    <row r="475" spans="1:28" ht="15.75" customHeight="1">
      <c r="A475" s="137"/>
      <c r="B475" s="137"/>
      <c r="C475" s="137"/>
      <c r="D475" s="138"/>
      <c r="E475" s="139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</row>
    <row r="476" spans="1:28" ht="15.75" customHeight="1">
      <c r="A476" s="137"/>
      <c r="B476" s="137"/>
      <c r="C476" s="137"/>
      <c r="D476" s="138"/>
      <c r="E476" s="139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</row>
    <row r="477" spans="1:28" ht="15.75" customHeight="1">
      <c r="A477" s="137"/>
      <c r="B477" s="137"/>
      <c r="C477" s="137"/>
      <c r="D477" s="138"/>
      <c r="E477" s="139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</row>
    <row r="478" spans="1:28" ht="15.75" customHeight="1">
      <c r="A478" s="137"/>
      <c r="B478" s="137"/>
      <c r="C478" s="137"/>
      <c r="D478" s="138"/>
      <c r="E478" s="139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</row>
    <row r="479" spans="1:28" ht="15.75" customHeight="1">
      <c r="A479" s="137"/>
      <c r="B479" s="137"/>
      <c r="C479" s="137"/>
      <c r="D479" s="138"/>
      <c r="E479" s="139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</row>
    <row r="480" spans="1:28" ht="15.75" customHeight="1">
      <c r="A480" s="137"/>
      <c r="B480" s="137"/>
      <c r="C480" s="137"/>
      <c r="D480" s="138"/>
      <c r="E480" s="139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</row>
    <row r="481" spans="1:28" ht="15.75" customHeight="1">
      <c r="A481" s="137"/>
      <c r="B481" s="137"/>
      <c r="C481" s="137"/>
      <c r="D481" s="138"/>
      <c r="E481" s="139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</row>
    <row r="482" spans="1:28" ht="15.75" customHeight="1">
      <c r="A482" s="137"/>
      <c r="B482" s="137"/>
      <c r="C482" s="137"/>
      <c r="D482" s="138"/>
      <c r="E482" s="139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</row>
    <row r="483" spans="1:28" ht="15.75" customHeight="1">
      <c r="A483" s="137"/>
      <c r="B483" s="137"/>
      <c r="C483" s="137"/>
      <c r="D483" s="138"/>
      <c r="E483" s="139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</row>
    <row r="484" spans="1:28" ht="15.75" customHeight="1">
      <c r="A484" s="137"/>
      <c r="B484" s="137"/>
      <c r="C484" s="137"/>
      <c r="D484" s="138"/>
      <c r="E484" s="139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</row>
    <row r="485" spans="1:28" ht="15.75" customHeight="1">
      <c r="A485" s="137"/>
      <c r="B485" s="137"/>
      <c r="C485" s="137"/>
      <c r="D485" s="138"/>
      <c r="E485" s="139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</row>
    <row r="486" spans="1:28" ht="15.75" customHeight="1">
      <c r="A486" s="137"/>
      <c r="B486" s="137"/>
      <c r="C486" s="137"/>
      <c r="D486" s="138"/>
      <c r="E486" s="139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</row>
    <row r="487" spans="1:28" ht="15.75" customHeight="1">
      <c r="A487" s="137"/>
      <c r="B487" s="137"/>
      <c r="C487" s="137"/>
      <c r="D487" s="138"/>
      <c r="E487" s="139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</row>
    <row r="488" spans="1:28" ht="15.75" customHeight="1">
      <c r="A488" s="137"/>
      <c r="B488" s="137"/>
      <c r="C488" s="137"/>
      <c r="D488" s="138"/>
      <c r="E488" s="139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</row>
    <row r="489" spans="1:28" ht="15.75" customHeight="1">
      <c r="A489" s="137"/>
      <c r="B489" s="137"/>
      <c r="C489" s="137"/>
      <c r="D489" s="138"/>
      <c r="E489" s="139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</row>
    <row r="490" spans="1:28" ht="15.75" customHeight="1">
      <c r="A490" s="137"/>
      <c r="B490" s="137"/>
      <c r="C490" s="137"/>
      <c r="D490" s="138"/>
      <c r="E490" s="139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</row>
    <row r="491" spans="1:28" ht="15.75" customHeight="1">
      <c r="A491" s="137"/>
      <c r="B491" s="137"/>
      <c r="C491" s="137"/>
      <c r="D491" s="138"/>
      <c r="E491" s="139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</row>
    <row r="492" spans="1:28" ht="15.75" customHeight="1">
      <c r="A492" s="137"/>
      <c r="B492" s="137"/>
      <c r="C492" s="137"/>
      <c r="D492" s="138"/>
      <c r="E492" s="139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</row>
    <row r="493" spans="1:28" ht="15.75" customHeight="1">
      <c r="A493" s="137"/>
      <c r="B493" s="137"/>
      <c r="C493" s="137"/>
      <c r="D493" s="138"/>
      <c r="E493" s="139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</row>
    <row r="494" spans="1:28" ht="15.75" customHeight="1">
      <c r="A494" s="137"/>
      <c r="B494" s="137"/>
      <c r="C494" s="137"/>
      <c r="D494" s="138"/>
      <c r="E494" s="139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</row>
    <row r="495" spans="1:28" ht="15.75" customHeight="1">
      <c r="A495" s="137"/>
      <c r="B495" s="137"/>
      <c r="C495" s="137"/>
      <c r="D495" s="138"/>
      <c r="E495" s="139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</row>
    <row r="496" spans="1:28" ht="15.75" customHeight="1">
      <c r="A496" s="137"/>
      <c r="B496" s="137"/>
      <c r="C496" s="137"/>
      <c r="D496" s="138"/>
      <c r="E496" s="139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</row>
    <row r="497" spans="1:28" ht="15.75" customHeight="1">
      <c r="A497" s="137"/>
      <c r="B497" s="137"/>
      <c r="C497" s="137"/>
      <c r="D497" s="138"/>
      <c r="E497" s="139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</row>
    <row r="498" spans="1:28" ht="15.75" customHeight="1">
      <c r="A498" s="137"/>
      <c r="B498" s="137"/>
      <c r="C498" s="137"/>
      <c r="D498" s="138"/>
      <c r="E498" s="139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</row>
    <row r="499" spans="1:28" ht="15.75" customHeight="1">
      <c r="A499" s="137"/>
      <c r="B499" s="137"/>
      <c r="C499" s="137"/>
      <c r="D499" s="138"/>
      <c r="E499" s="139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</row>
    <row r="500" spans="1:28" ht="15.75" customHeight="1">
      <c r="A500" s="137"/>
      <c r="B500" s="137"/>
      <c r="C500" s="137"/>
      <c r="D500" s="138"/>
      <c r="E500" s="139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</row>
    <row r="501" spans="1:28" ht="15.75" customHeight="1">
      <c r="A501" s="137"/>
      <c r="B501" s="137"/>
      <c r="C501" s="137"/>
      <c r="D501" s="138"/>
      <c r="E501" s="139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</row>
    <row r="502" spans="1:28" ht="15.75" customHeight="1">
      <c r="A502" s="137"/>
      <c r="B502" s="137"/>
      <c r="C502" s="137"/>
      <c r="D502" s="138"/>
      <c r="E502" s="139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</row>
    <row r="503" spans="1:28" ht="15.75" customHeight="1">
      <c r="A503" s="137"/>
      <c r="B503" s="137"/>
      <c r="C503" s="137"/>
      <c r="D503" s="138"/>
      <c r="E503" s="139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</row>
    <row r="504" spans="1:28" ht="15.75" customHeight="1">
      <c r="A504" s="137"/>
      <c r="B504" s="137"/>
      <c r="C504" s="137"/>
      <c r="D504" s="138"/>
      <c r="E504" s="139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</row>
    <row r="505" spans="1:28" ht="15.75" customHeight="1">
      <c r="A505" s="137"/>
      <c r="B505" s="137"/>
      <c r="C505" s="137"/>
      <c r="D505" s="138"/>
      <c r="E505" s="139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</row>
    <row r="506" spans="1:28" ht="15.75" customHeight="1">
      <c r="A506" s="137"/>
      <c r="B506" s="137"/>
      <c r="C506" s="137"/>
      <c r="D506" s="138"/>
      <c r="E506" s="139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</row>
    <row r="507" spans="1:28" ht="15.75" customHeight="1">
      <c r="A507" s="137"/>
      <c r="B507" s="137"/>
      <c r="C507" s="137"/>
      <c r="D507" s="138"/>
      <c r="E507" s="139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</row>
    <row r="508" spans="1:28" ht="15.75" customHeight="1">
      <c r="A508" s="137"/>
      <c r="B508" s="137"/>
      <c r="C508" s="137"/>
      <c r="D508" s="138"/>
      <c r="E508" s="139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</row>
    <row r="509" spans="1:28" ht="15.75" customHeight="1">
      <c r="A509" s="137"/>
      <c r="B509" s="137"/>
      <c r="C509" s="137"/>
      <c r="D509" s="138"/>
      <c r="E509" s="139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</row>
    <row r="510" spans="1:28" ht="15.75" customHeight="1">
      <c r="A510" s="137"/>
      <c r="B510" s="137"/>
      <c r="C510" s="137"/>
      <c r="D510" s="138"/>
      <c r="E510" s="139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</row>
    <row r="511" spans="1:28" ht="15.75" customHeight="1">
      <c r="A511" s="137"/>
      <c r="B511" s="137"/>
      <c r="C511" s="137"/>
      <c r="D511" s="138"/>
      <c r="E511" s="139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</row>
    <row r="512" spans="1:28" ht="15.75" customHeight="1">
      <c r="A512" s="137"/>
      <c r="B512" s="137"/>
      <c r="C512" s="137"/>
      <c r="D512" s="138"/>
      <c r="E512" s="139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</row>
    <row r="513" spans="1:28" ht="15.75" customHeight="1">
      <c r="A513" s="137"/>
      <c r="B513" s="137"/>
      <c r="C513" s="137"/>
      <c r="D513" s="138"/>
      <c r="E513" s="139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</row>
    <row r="514" spans="1:28" ht="15.75" customHeight="1">
      <c r="A514" s="137"/>
      <c r="B514" s="137"/>
      <c r="C514" s="137"/>
      <c r="D514" s="138"/>
      <c r="E514" s="139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</row>
    <row r="515" spans="1:28" ht="15.75" customHeight="1">
      <c r="A515" s="137"/>
      <c r="B515" s="137"/>
      <c r="C515" s="137"/>
      <c r="D515" s="138"/>
      <c r="E515" s="139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</row>
    <row r="516" spans="1:28" ht="15.75" customHeight="1">
      <c r="A516" s="137"/>
      <c r="B516" s="137"/>
      <c r="C516" s="137"/>
      <c r="D516" s="138"/>
      <c r="E516" s="139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</row>
    <row r="517" spans="1:28" ht="15.75" customHeight="1">
      <c r="A517" s="137"/>
      <c r="B517" s="137"/>
      <c r="C517" s="137"/>
      <c r="D517" s="138"/>
      <c r="E517" s="139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</row>
    <row r="518" spans="1:28" ht="15.75" customHeight="1">
      <c r="A518" s="137"/>
      <c r="B518" s="137"/>
      <c r="C518" s="137"/>
      <c r="D518" s="138"/>
      <c r="E518" s="139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</row>
    <row r="519" spans="1:28" ht="15.75" customHeight="1">
      <c r="A519" s="137"/>
      <c r="B519" s="137"/>
      <c r="C519" s="137"/>
      <c r="D519" s="138"/>
      <c r="E519" s="139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</row>
    <row r="520" spans="1:28" ht="15.75" customHeight="1">
      <c r="A520" s="137"/>
      <c r="B520" s="137"/>
      <c r="C520" s="137"/>
      <c r="D520" s="138"/>
      <c r="E520" s="139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</row>
    <row r="521" spans="1:28" ht="15.75" customHeight="1">
      <c r="A521" s="137"/>
      <c r="B521" s="137"/>
      <c r="C521" s="137"/>
      <c r="D521" s="138"/>
      <c r="E521" s="139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</row>
    <row r="522" spans="1:28" ht="15.75" customHeight="1">
      <c r="A522" s="137"/>
      <c r="B522" s="137"/>
      <c r="C522" s="137"/>
      <c r="D522" s="138"/>
      <c r="E522" s="139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</row>
    <row r="523" spans="1:28" ht="15.75" customHeight="1">
      <c r="A523" s="137"/>
      <c r="B523" s="137"/>
      <c r="C523" s="137"/>
      <c r="D523" s="138"/>
      <c r="E523" s="139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</row>
    <row r="524" spans="1:28" ht="15.75" customHeight="1">
      <c r="A524" s="137"/>
      <c r="B524" s="137"/>
      <c r="C524" s="137"/>
      <c r="D524" s="138"/>
      <c r="E524" s="139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</row>
    <row r="525" spans="1:28" ht="15.75" customHeight="1">
      <c r="A525" s="137"/>
      <c r="B525" s="137"/>
      <c r="C525" s="137"/>
      <c r="D525" s="138"/>
      <c r="E525" s="139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</row>
    <row r="526" spans="1:28" ht="15.75" customHeight="1">
      <c r="A526" s="137"/>
      <c r="B526" s="137"/>
      <c r="C526" s="137"/>
      <c r="D526" s="138"/>
      <c r="E526" s="139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</row>
    <row r="527" spans="1:28" ht="15.75" customHeight="1">
      <c r="A527" s="137"/>
      <c r="B527" s="137"/>
      <c r="C527" s="137"/>
      <c r="D527" s="138"/>
      <c r="E527" s="139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</row>
    <row r="528" spans="1:28" ht="15.75" customHeight="1">
      <c r="A528" s="137"/>
      <c r="B528" s="137"/>
      <c r="C528" s="137"/>
      <c r="D528" s="138"/>
      <c r="E528" s="139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</row>
    <row r="529" spans="1:28" ht="15.75" customHeight="1">
      <c r="A529" s="137"/>
      <c r="B529" s="137"/>
      <c r="C529" s="137"/>
      <c r="D529" s="138"/>
      <c r="E529" s="139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</row>
    <row r="530" spans="1:28" ht="15.75" customHeight="1">
      <c r="A530" s="137"/>
      <c r="B530" s="137"/>
      <c r="C530" s="137"/>
      <c r="D530" s="138"/>
      <c r="E530" s="139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</row>
    <row r="531" spans="1:28" ht="15.75" customHeight="1">
      <c r="A531" s="137"/>
      <c r="B531" s="137"/>
      <c r="C531" s="137"/>
      <c r="D531" s="138"/>
      <c r="E531" s="139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</row>
    <row r="532" spans="1:28" ht="15.75" customHeight="1">
      <c r="A532" s="137"/>
      <c r="B532" s="137"/>
      <c r="C532" s="137"/>
      <c r="D532" s="138"/>
      <c r="E532" s="139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</row>
    <row r="533" spans="1:28" ht="15.75" customHeight="1">
      <c r="A533" s="137"/>
      <c r="B533" s="137"/>
      <c r="C533" s="137"/>
      <c r="D533" s="138"/>
      <c r="E533" s="139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</row>
    <row r="534" spans="1:28" ht="15.75" customHeight="1">
      <c r="A534" s="137"/>
      <c r="B534" s="137"/>
      <c r="C534" s="137"/>
      <c r="D534" s="138"/>
      <c r="E534" s="139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</row>
    <row r="535" spans="1:28" ht="15.75" customHeight="1">
      <c r="A535" s="137"/>
      <c r="B535" s="137"/>
      <c r="C535" s="137"/>
      <c r="D535" s="138"/>
      <c r="E535" s="139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</row>
    <row r="536" spans="1:28" ht="15.75" customHeight="1">
      <c r="A536" s="137"/>
      <c r="B536" s="137"/>
      <c r="C536" s="137"/>
      <c r="D536" s="138"/>
      <c r="E536" s="139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</row>
    <row r="537" spans="1:28" ht="15.75" customHeight="1">
      <c r="A537" s="137"/>
      <c r="B537" s="137"/>
      <c r="C537" s="137"/>
      <c r="D537" s="138"/>
      <c r="E537" s="139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</row>
    <row r="538" spans="1:28" ht="15.75" customHeight="1">
      <c r="A538" s="137"/>
      <c r="B538" s="137"/>
      <c r="C538" s="137"/>
      <c r="D538" s="138"/>
      <c r="E538" s="139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</row>
    <row r="539" spans="1:28" ht="15.75" customHeight="1">
      <c r="A539" s="137"/>
      <c r="B539" s="137"/>
      <c r="C539" s="137"/>
      <c r="D539" s="138"/>
      <c r="E539" s="139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</row>
    <row r="540" spans="1:28" ht="15.75" customHeight="1">
      <c r="A540" s="137"/>
      <c r="B540" s="137"/>
      <c r="C540" s="137"/>
      <c r="D540" s="138"/>
      <c r="E540" s="139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</row>
    <row r="541" spans="1:28" ht="15.75" customHeight="1">
      <c r="A541" s="137"/>
      <c r="B541" s="137"/>
      <c r="C541" s="137"/>
      <c r="D541" s="138"/>
      <c r="E541" s="139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</row>
    <row r="542" spans="1:28" ht="15.75" customHeight="1">
      <c r="A542" s="137"/>
      <c r="B542" s="137"/>
      <c r="C542" s="137"/>
      <c r="D542" s="138"/>
      <c r="E542" s="139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</row>
    <row r="543" spans="1:28" ht="15.75" customHeight="1">
      <c r="A543" s="137"/>
      <c r="B543" s="137"/>
      <c r="C543" s="137"/>
      <c r="D543" s="138"/>
      <c r="E543" s="139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</row>
    <row r="544" spans="1:28" ht="15.75" customHeight="1">
      <c r="A544" s="137"/>
      <c r="B544" s="137"/>
      <c r="C544" s="137"/>
      <c r="D544" s="138"/>
      <c r="E544" s="139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</row>
    <row r="545" spans="1:28" ht="15.75" customHeight="1">
      <c r="A545" s="137"/>
      <c r="B545" s="137"/>
      <c r="C545" s="137"/>
      <c r="D545" s="138"/>
      <c r="E545" s="139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</row>
    <row r="546" spans="1:28" ht="15.75" customHeight="1">
      <c r="A546" s="137"/>
      <c r="B546" s="137"/>
      <c r="C546" s="137"/>
      <c r="D546" s="138"/>
      <c r="E546" s="139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</row>
    <row r="547" spans="1:28" ht="15.75" customHeight="1">
      <c r="A547" s="137"/>
      <c r="B547" s="137"/>
      <c r="C547" s="137"/>
      <c r="D547" s="138"/>
      <c r="E547" s="139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</row>
    <row r="548" spans="1:28" ht="15.75" customHeight="1">
      <c r="A548" s="137"/>
      <c r="B548" s="137"/>
      <c r="C548" s="137"/>
      <c r="D548" s="138"/>
      <c r="E548" s="139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</row>
    <row r="549" spans="1:28" ht="15.75" customHeight="1">
      <c r="A549" s="137"/>
      <c r="B549" s="137"/>
      <c r="C549" s="137"/>
      <c r="D549" s="138"/>
      <c r="E549" s="139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</row>
    <row r="550" spans="1:28" ht="15.75" customHeight="1">
      <c r="A550" s="137"/>
      <c r="B550" s="137"/>
      <c r="C550" s="137"/>
      <c r="D550" s="138"/>
      <c r="E550" s="139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</row>
    <row r="551" spans="1:28" ht="15.75" customHeight="1">
      <c r="A551" s="137"/>
      <c r="B551" s="137"/>
      <c r="C551" s="137"/>
      <c r="D551" s="138"/>
      <c r="E551" s="139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</row>
    <row r="552" spans="1:28" ht="15.75" customHeight="1">
      <c r="A552" s="137"/>
      <c r="B552" s="137"/>
      <c r="C552" s="137"/>
      <c r="D552" s="138"/>
      <c r="E552" s="139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</row>
    <row r="553" spans="1:28" ht="15.75" customHeight="1">
      <c r="A553" s="137"/>
      <c r="B553" s="137"/>
      <c r="C553" s="137"/>
      <c r="D553" s="138"/>
      <c r="E553" s="139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</row>
    <row r="554" spans="1:28" ht="15.75" customHeight="1">
      <c r="A554" s="137"/>
      <c r="B554" s="137"/>
      <c r="C554" s="137"/>
      <c r="D554" s="138"/>
      <c r="E554" s="139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</row>
    <row r="555" spans="1:28" ht="15.75" customHeight="1">
      <c r="A555" s="137"/>
      <c r="B555" s="137"/>
      <c r="C555" s="137"/>
      <c r="D555" s="138"/>
      <c r="E555" s="139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</row>
    <row r="556" spans="1:28" ht="15.75" customHeight="1">
      <c r="A556" s="137"/>
      <c r="B556" s="137"/>
      <c r="C556" s="137"/>
      <c r="D556" s="138"/>
      <c r="E556" s="139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</row>
    <row r="557" spans="1:28" ht="15.75" customHeight="1">
      <c r="A557" s="137"/>
      <c r="B557" s="137"/>
      <c r="C557" s="137"/>
      <c r="D557" s="138"/>
      <c r="E557" s="139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</row>
    <row r="558" spans="1:28" ht="15.75" customHeight="1">
      <c r="A558" s="137"/>
      <c r="B558" s="137"/>
      <c r="C558" s="137"/>
      <c r="D558" s="138"/>
      <c r="E558" s="139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</row>
    <row r="559" spans="1:28" ht="15.75" customHeight="1">
      <c r="A559" s="137"/>
      <c r="B559" s="137"/>
      <c r="C559" s="137"/>
      <c r="D559" s="138"/>
      <c r="E559" s="139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</row>
    <row r="560" spans="1:28" ht="15.75" customHeight="1">
      <c r="A560" s="137"/>
      <c r="B560" s="137"/>
      <c r="C560" s="137"/>
      <c r="D560" s="138"/>
      <c r="E560" s="139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</row>
    <row r="561" spans="1:28" ht="15.75" customHeight="1">
      <c r="A561" s="137"/>
      <c r="B561" s="137"/>
      <c r="C561" s="137"/>
      <c r="D561" s="138"/>
      <c r="E561" s="139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</row>
    <row r="562" spans="1:28" ht="15.75" customHeight="1">
      <c r="A562" s="137"/>
      <c r="B562" s="137"/>
      <c r="C562" s="137"/>
      <c r="D562" s="138"/>
      <c r="E562" s="139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</row>
    <row r="563" spans="1:28" ht="15.75" customHeight="1">
      <c r="A563" s="137"/>
      <c r="B563" s="137"/>
      <c r="C563" s="137"/>
      <c r="D563" s="138"/>
      <c r="E563" s="139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</row>
    <row r="564" spans="1:28" ht="15.75" customHeight="1">
      <c r="A564" s="137"/>
      <c r="B564" s="137"/>
      <c r="C564" s="137"/>
      <c r="D564" s="138"/>
      <c r="E564" s="139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</row>
    <row r="565" spans="1:28" ht="15.75" customHeight="1">
      <c r="A565" s="137"/>
      <c r="B565" s="137"/>
      <c r="C565" s="137"/>
      <c r="D565" s="138"/>
      <c r="E565" s="139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</row>
    <row r="566" spans="1:28" ht="15.75" customHeight="1">
      <c r="A566" s="137"/>
      <c r="B566" s="137"/>
      <c r="C566" s="137"/>
      <c r="D566" s="138"/>
      <c r="E566" s="139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</row>
    <row r="567" spans="1:28" ht="15.75" customHeight="1">
      <c r="A567" s="137"/>
      <c r="B567" s="137"/>
      <c r="C567" s="137"/>
      <c r="D567" s="138"/>
      <c r="E567" s="139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</row>
    <row r="568" spans="1:28" ht="15.75" customHeight="1">
      <c r="A568" s="137"/>
      <c r="B568" s="137"/>
      <c r="C568" s="137"/>
      <c r="D568" s="138"/>
      <c r="E568" s="139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</row>
    <row r="569" spans="1:28" ht="15.75" customHeight="1">
      <c r="A569" s="137"/>
      <c r="B569" s="137"/>
      <c r="C569" s="137"/>
      <c r="D569" s="138"/>
      <c r="E569" s="139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</row>
    <row r="570" spans="1:28" ht="15.75" customHeight="1">
      <c r="A570" s="137"/>
      <c r="B570" s="137"/>
      <c r="C570" s="137"/>
      <c r="D570" s="138"/>
      <c r="E570" s="139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</row>
    <row r="571" spans="1:28" ht="15.75" customHeight="1">
      <c r="A571" s="137"/>
      <c r="B571" s="137"/>
      <c r="C571" s="137"/>
      <c r="D571" s="138"/>
      <c r="E571" s="139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</row>
    <row r="572" spans="1:28" ht="15.75" customHeight="1">
      <c r="A572" s="137"/>
      <c r="B572" s="137"/>
      <c r="C572" s="137"/>
      <c r="D572" s="138"/>
      <c r="E572" s="139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</row>
    <row r="573" spans="1:28" ht="15.75" customHeight="1">
      <c r="A573" s="137"/>
      <c r="B573" s="137"/>
      <c r="C573" s="137"/>
      <c r="D573" s="138"/>
      <c r="E573" s="139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</row>
    <row r="574" spans="1:28" ht="15.75" customHeight="1">
      <c r="A574" s="137"/>
      <c r="B574" s="137"/>
      <c r="C574" s="137"/>
      <c r="D574" s="138"/>
      <c r="E574" s="139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</row>
    <row r="575" spans="1:28" ht="15.75" customHeight="1">
      <c r="A575" s="137"/>
      <c r="B575" s="137"/>
      <c r="C575" s="137"/>
      <c r="D575" s="138"/>
      <c r="E575" s="139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</row>
    <row r="576" spans="1:28" ht="15.75" customHeight="1">
      <c r="A576" s="137"/>
      <c r="B576" s="137"/>
      <c r="C576" s="137"/>
      <c r="D576" s="138"/>
      <c r="E576" s="139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</row>
    <row r="577" spans="1:28" ht="15.75" customHeight="1">
      <c r="A577" s="137"/>
      <c r="B577" s="137"/>
      <c r="C577" s="137"/>
      <c r="D577" s="138"/>
      <c r="E577" s="139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</row>
    <row r="578" spans="1:28" ht="15.75" customHeight="1">
      <c r="A578" s="137"/>
      <c r="B578" s="137"/>
      <c r="C578" s="137"/>
      <c r="D578" s="138"/>
      <c r="E578" s="139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</row>
    <row r="579" spans="1:28" ht="15.75" customHeight="1">
      <c r="A579" s="137"/>
      <c r="B579" s="137"/>
      <c r="C579" s="137"/>
      <c r="D579" s="138"/>
      <c r="E579" s="139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</row>
    <row r="580" spans="1:28" ht="15.75" customHeight="1">
      <c r="A580" s="137"/>
      <c r="B580" s="137"/>
      <c r="C580" s="137"/>
      <c r="D580" s="138"/>
      <c r="E580" s="139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</row>
    <row r="581" spans="1:28" ht="15.75" customHeight="1">
      <c r="A581" s="137"/>
      <c r="B581" s="137"/>
      <c r="C581" s="137"/>
      <c r="D581" s="138"/>
      <c r="E581" s="139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</row>
    <row r="582" spans="1:28" ht="15.75" customHeight="1">
      <c r="A582" s="137"/>
      <c r="B582" s="137"/>
      <c r="C582" s="137"/>
      <c r="D582" s="138"/>
      <c r="E582" s="139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</row>
    <row r="583" spans="1:28" ht="15.75" customHeight="1">
      <c r="A583" s="137"/>
      <c r="B583" s="137"/>
      <c r="C583" s="137"/>
      <c r="D583" s="138"/>
      <c r="E583" s="139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</row>
    <row r="584" spans="1:28" ht="15.75" customHeight="1">
      <c r="A584" s="137"/>
      <c r="B584" s="137"/>
      <c r="C584" s="137"/>
      <c r="D584" s="138"/>
      <c r="E584" s="139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</row>
    <row r="585" spans="1:28" ht="15.75" customHeight="1">
      <c r="A585" s="137"/>
      <c r="B585" s="137"/>
      <c r="C585" s="137"/>
      <c r="D585" s="138"/>
      <c r="E585" s="139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</row>
    <row r="586" spans="1:28" ht="15.75" customHeight="1">
      <c r="A586" s="137"/>
      <c r="B586" s="137"/>
      <c r="C586" s="137"/>
      <c r="D586" s="138"/>
      <c r="E586" s="139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</row>
    <row r="587" spans="1:28" ht="15.75" customHeight="1">
      <c r="A587" s="137"/>
      <c r="B587" s="137"/>
      <c r="C587" s="137"/>
      <c r="D587" s="138"/>
      <c r="E587" s="139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</row>
    <row r="588" spans="1:28" ht="15.75" customHeight="1">
      <c r="A588" s="137"/>
      <c r="B588" s="137"/>
      <c r="C588" s="137"/>
      <c r="D588" s="138"/>
      <c r="E588" s="139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</row>
    <row r="589" spans="1:28" ht="15.75" customHeight="1">
      <c r="A589" s="137"/>
      <c r="B589" s="137"/>
      <c r="C589" s="137"/>
      <c r="D589" s="138"/>
      <c r="E589" s="139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</row>
    <row r="590" spans="1:28" ht="15.75" customHeight="1">
      <c r="A590" s="137"/>
      <c r="B590" s="137"/>
      <c r="C590" s="137"/>
      <c r="D590" s="138"/>
      <c r="E590" s="139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</row>
    <row r="591" spans="1:28" ht="15.75" customHeight="1">
      <c r="A591" s="137"/>
      <c r="B591" s="137"/>
      <c r="C591" s="137"/>
      <c r="D591" s="138"/>
      <c r="E591" s="139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</row>
    <row r="592" spans="1:28" ht="15.75" customHeight="1">
      <c r="A592" s="137"/>
      <c r="B592" s="137"/>
      <c r="C592" s="137"/>
      <c r="D592" s="138"/>
      <c r="E592" s="139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</row>
    <row r="593" spans="1:28" ht="15.75" customHeight="1">
      <c r="A593" s="137"/>
      <c r="B593" s="137"/>
      <c r="C593" s="137"/>
      <c r="D593" s="138"/>
      <c r="E593" s="139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</row>
    <row r="594" spans="1:28" ht="15.75" customHeight="1">
      <c r="A594" s="137"/>
      <c r="B594" s="137"/>
      <c r="C594" s="137"/>
      <c r="D594" s="138"/>
      <c r="E594" s="139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</row>
    <row r="595" spans="1:28" ht="15.75" customHeight="1">
      <c r="A595" s="137"/>
      <c r="B595" s="137"/>
      <c r="C595" s="137"/>
      <c r="D595" s="138"/>
      <c r="E595" s="139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</row>
    <row r="596" spans="1:28" ht="15.75" customHeight="1">
      <c r="A596" s="137"/>
      <c r="B596" s="137"/>
      <c r="C596" s="137"/>
      <c r="D596" s="138"/>
      <c r="E596" s="139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</row>
    <row r="597" spans="1:28" ht="15.75" customHeight="1">
      <c r="A597" s="137"/>
      <c r="B597" s="137"/>
      <c r="C597" s="137"/>
      <c r="D597" s="138"/>
      <c r="E597" s="139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</row>
    <row r="598" spans="1:28" ht="15.75" customHeight="1">
      <c r="A598" s="137"/>
      <c r="B598" s="137"/>
      <c r="C598" s="137"/>
      <c r="D598" s="138"/>
      <c r="E598" s="139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</row>
    <row r="599" spans="1:28" ht="15.75" customHeight="1">
      <c r="A599" s="137"/>
      <c r="B599" s="137"/>
      <c r="C599" s="137"/>
      <c r="D599" s="138"/>
      <c r="E599" s="139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</row>
    <row r="600" spans="1:28" ht="15.75" customHeight="1">
      <c r="A600" s="137"/>
      <c r="B600" s="137"/>
      <c r="C600" s="137"/>
      <c r="D600" s="138"/>
      <c r="E600" s="139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</row>
    <row r="601" spans="1:28" ht="15.75" customHeight="1">
      <c r="A601" s="137"/>
      <c r="B601" s="137"/>
      <c r="C601" s="137"/>
      <c r="D601" s="138"/>
      <c r="E601" s="139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</row>
    <row r="602" spans="1:28" ht="15.75" customHeight="1">
      <c r="A602" s="137"/>
      <c r="B602" s="137"/>
      <c r="C602" s="137"/>
      <c r="D602" s="138"/>
      <c r="E602" s="139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</row>
    <row r="603" spans="1:28" ht="15.75" customHeight="1">
      <c r="A603" s="137"/>
      <c r="B603" s="137"/>
      <c r="C603" s="137"/>
      <c r="D603" s="138"/>
      <c r="E603" s="139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</row>
    <row r="604" spans="1:28" ht="15.75" customHeight="1">
      <c r="A604" s="137"/>
      <c r="B604" s="137"/>
      <c r="C604" s="137"/>
      <c r="D604" s="138"/>
      <c r="E604" s="139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</row>
    <row r="605" spans="1:28" ht="15.75" customHeight="1">
      <c r="A605" s="137"/>
      <c r="B605" s="137"/>
      <c r="C605" s="137"/>
      <c r="D605" s="138"/>
      <c r="E605" s="139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</row>
    <row r="606" spans="1:28" ht="15.75" customHeight="1">
      <c r="A606" s="137"/>
      <c r="B606" s="137"/>
      <c r="C606" s="137"/>
      <c r="D606" s="138"/>
      <c r="E606" s="139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</row>
    <row r="607" spans="1:28" ht="15.75" customHeight="1">
      <c r="A607" s="137"/>
      <c r="B607" s="137"/>
      <c r="C607" s="137"/>
      <c r="D607" s="138"/>
      <c r="E607" s="139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</row>
    <row r="608" spans="1:28" ht="15.75" customHeight="1">
      <c r="A608" s="137"/>
      <c r="B608" s="137"/>
      <c r="C608" s="137"/>
      <c r="D608" s="138"/>
      <c r="E608" s="139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</row>
    <row r="609" spans="1:28" ht="15.75" customHeight="1">
      <c r="A609" s="137"/>
      <c r="B609" s="137"/>
      <c r="C609" s="137"/>
      <c r="D609" s="138"/>
      <c r="E609" s="139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</row>
    <row r="610" spans="1:28" ht="15.75" customHeight="1">
      <c r="A610" s="137"/>
      <c r="B610" s="137"/>
      <c r="C610" s="137"/>
      <c r="D610" s="138"/>
      <c r="E610" s="139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</row>
    <row r="611" spans="1:28" ht="15.75" customHeight="1">
      <c r="A611" s="137"/>
      <c r="B611" s="137"/>
      <c r="C611" s="137"/>
      <c r="D611" s="138"/>
      <c r="E611" s="139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</row>
    <row r="612" spans="1:28" ht="15.75" customHeight="1">
      <c r="A612" s="137"/>
      <c r="B612" s="137"/>
      <c r="C612" s="137"/>
      <c r="D612" s="138"/>
      <c r="E612" s="139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</row>
    <row r="613" spans="1:28" ht="15.75" customHeight="1">
      <c r="A613" s="137"/>
      <c r="B613" s="137"/>
      <c r="C613" s="137"/>
      <c r="D613" s="138"/>
      <c r="E613" s="139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</row>
    <row r="614" spans="1:28" ht="15.75" customHeight="1">
      <c r="A614" s="137"/>
      <c r="B614" s="137"/>
      <c r="C614" s="137"/>
      <c r="D614" s="138"/>
      <c r="E614" s="139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</row>
    <row r="615" spans="1:28" ht="15.75" customHeight="1">
      <c r="A615" s="137"/>
      <c r="B615" s="137"/>
      <c r="C615" s="137"/>
      <c r="D615" s="138"/>
      <c r="E615" s="139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</row>
    <row r="616" spans="1:28" ht="15.75" customHeight="1">
      <c r="A616" s="137"/>
      <c r="B616" s="137"/>
      <c r="C616" s="137"/>
      <c r="D616" s="138"/>
      <c r="E616" s="139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</row>
    <row r="617" spans="1:28" ht="15.75" customHeight="1">
      <c r="A617" s="137"/>
      <c r="B617" s="137"/>
      <c r="C617" s="137"/>
      <c r="D617" s="138"/>
      <c r="E617" s="139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</row>
    <row r="618" spans="1:28" ht="15.75" customHeight="1">
      <c r="A618" s="137"/>
      <c r="B618" s="137"/>
      <c r="C618" s="137"/>
      <c r="D618" s="138"/>
      <c r="E618" s="139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</row>
    <row r="619" spans="1:28" ht="15.75" customHeight="1">
      <c r="A619" s="137"/>
      <c r="B619" s="137"/>
      <c r="C619" s="137"/>
      <c r="D619" s="138"/>
      <c r="E619" s="139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</row>
    <row r="620" spans="1:28" ht="15.75" customHeight="1">
      <c r="A620" s="137"/>
      <c r="B620" s="137"/>
      <c r="C620" s="137"/>
      <c r="D620" s="138"/>
      <c r="E620" s="139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</row>
    <row r="621" spans="1:28" ht="15.75" customHeight="1">
      <c r="A621" s="137"/>
      <c r="B621" s="137"/>
      <c r="C621" s="137"/>
      <c r="D621" s="138"/>
      <c r="E621" s="139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</row>
    <row r="622" spans="1:28" ht="15.75" customHeight="1">
      <c r="A622" s="137"/>
      <c r="B622" s="137"/>
      <c r="C622" s="137"/>
      <c r="D622" s="138"/>
      <c r="E622" s="139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</row>
    <row r="623" spans="1:28" ht="15.75" customHeight="1">
      <c r="A623" s="137"/>
      <c r="B623" s="137"/>
      <c r="C623" s="137"/>
      <c r="D623" s="138"/>
      <c r="E623" s="139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</row>
    <row r="624" spans="1:28" ht="15.75" customHeight="1">
      <c r="A624" s="137"/>
      <c r="B624" s="137"/>
      <c r="C624" s="137"/>
      <c r="D624" s="138"/>
      <c r="E624" s="139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</row>
    <row r="625" spans="1:28" ht="15.75" customHeight="1">
      <c r="A625" s="137"/>
      <c r="B625" s="137"/>
      <c r="C625" s="137"/>
      <c r="D625" s="138"/>
      <c r="E625" s="139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</row>
    <row r="626" spans="1:28" ht="15.75" customHeight="1">
      <c r="A626" s="137"/>
      <c r="B626" s="137"/>
      <c r="C626" s="137"/>
      <c r="D626" s="138"/>
      <c r="E626" s="139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</row>
    <row r="627" spans="1:28" ht="15.75" customHeight="1">
      <c r="A627" s="137"/>
      <c r="B627" s="137"/>
      <c r="C627" s="137"/>
      <c r="D627" s="138"/>
      <c r="E627" s="139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</row>
    <row r="628" spans="1:28" ht="15.75" customHeight="1">
      <c r="A628" s="137"/>
      <c r="B628" s="137"/>
      <c r="C628" s="137"/>
      <c r="D628" s="138"/>
      <c r="E628" s="139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</row>
    <row r="629" spans="1:28" ht="15.75" customHeight="1">
      <c r="A629" s="137"/>
      <c r="B629" s="137"/>
      <c r="C629" s="137"/>
      <c r="D629" s="138"/>
      <c r="E629" s="139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</row>
    <row r="630" spans="1:28" ht="15.75" customHeight="1">
      <c r="A630" s="137"/>
      <c r="B630" s="137"/>
      <c r="C630" s="137"/>
      <c r="D630" s="138"/>
      <c r="E630" s="139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</row>
    <row r="631" spans="1:28" ht="15.75" customHeight="1">
      <c r="A631" s="137"/>
      <c r="B631" s="137"/>
      <c r="C631" s="137"/>
      <c r="D631" s="138"/>
      <c r="E631" s="139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</row>
    <row r="632" spans="1:28" ht="15.75" customHeight="1">
      <c r="A632" s="137"/>
      <c r="B632" s="137"/>
      <c r="C632" s="137"/>
      <c r="D632" s="138"/>
      <c r="E632" s="139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</row>
    <row r="633" spans="1:28" ht="15.75" customHeight="1">
      <c r="A633" s="137"/>
      <c r="B633" s="137"/>
      <c r="C633" s="137"/>
      <c r="D633" s="138"/>
      <c r="E633" s="139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</row>
    <row r="634" spans="1:28" ht="15.75" customHeight="1">
      <c r="A634" s="137"/>
      <c r="B634" s="137"/>
      <c r="C634" s="137"/>
      <c r="D634" s="138"/>
      <c r="E634" s="139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</row>
    <row r="635" spans="1:28" ht="15.75" customHeight="1">
      <c r="A635" s="137"/>
      <c r="B635" s="137"/>
      <c r="C635" s="137"/>
      <c r="D635" s="138"/>
      <c r="E635" s="139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</row>
    <row r="636" spans="1:28" ht="15.75" customHeight="1">
      <c r="A636" s="137"/>
      <c r="B636" s="137"/>
      <c r="C636" s="137"/>
      <c r="D636" s="138"/>
      <c r="E636" s="139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</row>
    <row r="637" spans="1:28" ht="15.75" customHeight="1">
      <c r="A637" s="137"/>
      <c r="B637" s="137"/>
      <c r="C637" s="137"/>
      <c r="D637" s="138"/>
      <c r="E637" s="139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</row>
    <row r="638" spans="1:28" ht="15.75" customHeight="1">
      <c r="A638" s="137"/>
      <c r="B638" s="137"/>
      <c r="C638" s="137"/>
      <c r="D638" s="138"/>
      <c r="E638" s="139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</row>
    <row r="639" spans="1:28" ht="15.75" customHeight="1">
      <c r="A639" s="137"/>
      <c r="B639" s="137"/>
      <c r="C639" s="137"/>
      <c r="D639" s="138"/>
      <c r="E639" s="139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</row>
    <row r="640" spans="1:28" ht="15.75" customHeight="1">
      <c r="A640" s="137"/>
      <c r="B640" s="137"/>
      <c r="C640" s="137"/>
      <c r="D640" s="138"/>
      <c r="E640" s="139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</row>
    <row r="641" spans="1:28" ht="15.75" customHeight="1">
      <c r="A641" s="137"/>
      <c r="B641" s="137"/>
      <c r="C641" s="137"/>
      <c r="D641" s="138"/>
      <c r="E641" s="139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</row>
    <row r="642" spans="1:28" ht="15.75" customHeight="1">
      <c r="A642" s="137"/>
      <c r="B642" s="137"/>
      <c r="C642" s="137"/>
      <c r="D642" s="138"/>
      <c r="E642" s="139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</row>
    <row r="643" spans="1:28" ht="15.75" customHeight="1">
      <c r="A643" s="137"/>
      <c r="B643" s="137"/>
      <c r="C643" s="137"/>
      <c r="D643" s="138"/>
      <c r="E643" s="139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</row>
    <row r="644" spans="1:28" ht="15.75" customHeight="1">
      <c r="A644" s="137"/>
      <c r="B644" s="137"/>
      <c r="C644" s="137"/>
      <c r="D644" s="138"/>
      <c r="E644" s="139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</row>
    <row r="645" spans="1:28" ht="15.75" customHeight="1">
      <c r="A645" s="137"/>
      <c r="B645" s="137"/>
      <c r="C645" s="137"/>
      <c r="D645" s="138"/>
      <c r="E645" s="139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</row>
    <row r="646" spans="1:28" ht="15.75" customHeight="1">
      <c r="A646" s="137"/>
      <c r="B646" s="137"/>
      <c r="C646" s="137"/>
      <c r="D646" s="138"/>
      <c r="E646" s="139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</row>
    <row r="647" spans="1:28" ht="15.75" customHeight="1">
      <c r="A647" s="137"/>
      <c r="B647" s="137"/>
      <c r="C647" s="137"/>
      <c r="D647" s="138"/>
      <c r="E647" s="139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</row>
    <row r="648" spans="1:28" ht="15.75" customHeight="1">
      <c r="A648" s="137"/>
      <c r="B648" s="137"/>
      <c r="C648" s="137"/>
      <c r="D648" s="138"/>
      <c r="E648" s="139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</row>
    <row r="649" spans="1:28" ht="15.75" customHeight="1">
      <c r="A649" s="137"/>
      <c r="B649" s="137"/>
      <c r="C649" s="137"/>
      <c r="D649" s="138"/>
      <c r="E649" s="139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</row>
    <row r="650" spans="1:28" ht="15.75" customHeight="1">
      <c r="A650" s="137"/>
      <c r="B650" s="137"/>
      <c r="C650" s="137"/>
      <c r="D650" s="138"/>
      <c r="E650" s="139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</row>
    <row r="651" spans="1:28" ht="15.75" customHeight="1">
      <c r="A651" s="137"/>
      <c r="B651" s="137"/>
      <c r="C651" s="137"/>
      <c r="D651" s="138"/>
      <c r="E651" s="139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</row>
    <row r="652" spans="1:28" ht="15.75" customHeight="1">
      <c r="A652" s="137"/>
      <c r="B652" s="137"/>
      <c r="C652" s="137"/>
      <c r="D652" s="138"/>
      <c r="E652" s="139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</row>
    <row r="653" spans="1:28" ht="15.75" customHeight="1">
      <c r="A653" s="137"/>
      <c r="B653" s="137"/>
      <c r="C653" s="137"/>
      <c r="D653" s="138"/>
      <c r="E653" s="139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</row>
    <row r="654" spans="1:28" ht="15.75" customHeight="1">
      <c r="A654" s="137"/>
      <c r="B654" s="137"/>
      <c r="C654" s="137"/>
      <c r="D654" s="138"/>
      <c r="E654" s="139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</row>
    <row r="655" spans="1:28" ht="15.75" customHeight="1">
      <c r="A655" s="137"/>
      <c r="B655" s="137"/>
      <c r="C655" s="137"/>
      <c r="D655" s="138"/>
      <c r="E655" s="139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</row>
    <row r="656" spans="1:28" ht="15.75" customHeight="1">
      <c r="A656" s="137"/>
      <c r="B656" s="137"/>
      <c r="C656" s="137"/>
      <c r="D656" s="138"/>
      <c r="E656" s="139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</row>
    <row r="657" spans="1:28" ht="15.75" customHeight="1">
      <c r="A657" s="137"/>
      <c r="B657" s="137"/>
      <c r="C657" s="137"/>
      <c r="D657" s="138"/>
      <c r="E657" s="139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</row>
    <row r="658" spans="1:28" ht="15.75" customHeight="1">
      <c r="A658" s="137"/>
      <c r="B658" s="137"/>
      <c r="C658" s="137"/>
      <c r="D658" s="138"/>
      <c r="E658" s="139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</row>
    <row r="659" spans="1:28" ht="15.75" customHeight="1">
      <c r="A659" s="137"/>
      <c r="B659" s="137"/>
      <c r="C659" s="137"/>
      <c r="D659" s="138"/>
      <c r="E659" s="139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</row>
    <row r="660" spans="1:28" ht="15.75" customHeight="1">
      <c r="A660" s="137"/>
      <c r="B660" s="137"/>
      <c r="C660" s="137"/>
      <c r="D660" s="138"/>
      <c r="E660" s="139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</row>
    <row r="661" spans="1:28" ht="15.75" customHeight="1">
      <c r="A661" s="137"/>
      <c r="B661" s="137"/>
      <c r="C661" s="137"/>
      <c r="D661" s="138"/>
      <c r="E661" s="139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</row>
    <row r="662" spans="1:28" ht="15.75" customHeight="1">
      <c r="A662" s="137"/>
      <c r="B662" s="137"/>
      <c r="C662" s="137"/>
      <c r="D662" s="138"/>
      <c r="E662" s="139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</row>
    <row r="663" spans="1:28" ht="15.75" customHeight="1">
      <c r="A663" s="137"/>
      <c r="B663" s="137"/>
      <c r="C663" s="137"/>
      <c r="D663" s="138"/>
      <c r="E663" s="139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</row>
    <row r="664" spans="1:28" ht="15.75" customHeight="1">
      <c r="A664" s="137"/>
      <c r="B664" s="137"/>
      <c r="C664" s="137"/>
      <c r="D664" s="138"/>
      <c r="E664" s="139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</row>
    <row r="665" spans="1:28" ht="15.75" customHeight="1">
      <c r="A665" s="137"/>
      <c r="B665" s="137"/>
      <c r="C665" s="137"/>
      <c r="D665" s="138"/>
      <c r="E665" s="139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</row>
    <row r="666" spans="1:28" ht="15.75" customHeight="1">
      <c r="A666" s="137"/>
      <c r="B666" s="137"/>
      <c r="C666" s="137"/>
      <c r="D666" s="138"/>
      <c r="E666" s="139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</row>
    <row r="667" spans="1:28" ht="15.75" customHeight="1">
      <c r="A667" s="137"/>
      <c r="B667" s="137"/>
      <c r="C667" s="137"/>
      <c r="D667" s="138"/>
      <c r="E667" s="139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</row>
    <row r="668" spans="1:28" ht="15.75" customHeight="1">
      <c r="A668" s="137"/>
      <c r="B668" s="137"/>
      <c r="C668" s="137"/>
      <c r="D668" s="138"/>
      <c r="E668" s="139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</row>
    <row r="669" spans="1:28" ht="15.75" customHeight="1">
      <c r="A669" s="137"/>
      <c r="B669" s="137"/>
      <c r="C669" s="137"/>
      <c r="D669" s="138"/>
      <c r="E669" s="139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</row>
    <row r="670" spans="1:28" ht="15.75" customHeight="1">
      <c r="A670" s="137"/>
      <c r="B670" s="137"/>
      <c r="C670" s="137"/>
      <c r="D670" s="138"/>
      <c r="E670" s="139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</row>
    <row r="671" spans="1:28" ht="15.75" customHeight="1">
      <c r="A671" s="137"/>
      <c r="B671" s="137"/>
      <c r="C671" s="137"/>
      <c r="D671" s="138"/>
      <c r="E671" s="139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</row>
    <row r="672" spans="1:28" ht="15.75" customHeight="1">
      <c r="A672" s="137"/>
      <c r="B672" s="137"/>
      <c r="C672" s="137"/>
      <c r="D672" s="138"/>
      <c r="E672" s="139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</row>
    <row r="673" spans="1:28" ht="15.75" customHeight="1">
      <c r="A673" s="137"/>
      <c r="B673" s="137"/>
      <c r="C673" s="137"/>
      <c r="D673" s="138"/>
      <c r="E673" s="139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</row>
    <row r="674" spans="1:28" ht="15.75" customHeight="1">
      <c r="A674" s="137"/>
      <c r="B674" s="137"/>
      <c r="C674" s="137"/>
      <c r="D674" s="138"/>
      <c r="E674" s="139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</row>
    <row r="675" spans="1:28" ht="15.75" customHeight="1">
      <c r="A675" s="137"/>
      <c r="B675" s="137"/>
      <c r="C675" s="137"/>
      <c r="D675" s="138"/>
      <c r="E675" s="139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</row>
    <row r="676" spans="1:28" ht="15.75" customHeight="1">
      <c r="A676" s="137"/>
      <c r="B676" s="137"/>
      <c r="C676" s="137"/>
      <c r="D676" s="138"/>
      <c r="E676" s="139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</row>
    <row r="677" spans="1:28" ht="15.75" customHeight="1">
      <c r="A677" s="137"/>
      <c r="B677" s="137"/>
      <c r="C677" s="137"/>
      <c r="D677" s="138"/>
      <c r="E677" s="139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</row>
    <row r="678" spans="1:28" ht="15.75" customHeight="1">
      <c r="A678" s="137"/>
      <c r="B678" s="137"/>
      <c r="C678" s="137"/>
      <c r="D678" s="138"/>
      <c r="E678" s="139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</row>
    <row r="679" spans="1:28" ht="15.75" customHeight="1">
      <c r="A679" s="137"/>
      <c r="B679" s="137"/>
      <c r="C679" s="137"/>
      <c r="D679" s="138"/>
      <c r="E679" s="139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</row>
    <row r="680" spans="1:28" ht="15.75" customHeight="1">
      <c r="A680" s="137"/>
      <c r="B680" s="137"/>
      <c r="C680" s="137"/>
      <c r="D680" s="138"/>
      <c r="E680" s="139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</row>
    <row r="681" spans="1:28" ht="15.75" customHeight="1">
      <c r="A681" s="137"/>
      <c r="B681" s="137"/>
      <c r="C681" s="137"/>
      <c r="D681" s="138"/>
      <c r="E681" s="139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</row>
    <row r="682" spans="1:28" ht="15.75" customHeight="1">
      <c r="A682" s="137"/>
      <c r="B682" s="137"/>
      <c r="C682" s="137"/>
      <c r="D682" s="138"/>
      <c r="E682" s="139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</row>
    <row r="683" spans="1:28" ht="15.75" customHeight="1">
      <c r="A683" s="137"/>
      <c r="B683" s="137"/>
      <c r="C683" s="137"/>
      <c r="D683" s="138"/>
      <c r="E683" s="139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</row>
    <row r="684" spans="1:28" ht="15.75" customHeight="1">
      <c r="A684" s="137"/>
      <c r="B684" s="137"/>
      <c r="C684" s="137"/>
      <c r="D684" s="138"/>
      <c r="E684" s="139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</row>
    <row r="685" spans="1:28" ht="15.75" customHeight="1">
      <c r="A685" s="137"/>
      <c r="B685" s="137"/>
      <c r="C685" s="137"/>
      <c r="D685" s="138"/>
      <c r="E685" s="139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</row>
    <row r="686" spans="1:28" ht="15.75" customHeight="1">
      <c r="A686" s="137"/>
      <c r="B686" s="137"/>
      <c r="C686" s="137"/>
      <c r="D686" s="138"/>
      <c r="E686" s="139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</row>
    <row r="687" spans="1:28" ht="15.75" customHeight="1">
      <c r="A687" s="137"/>
      <c r="B687" s="137"/>
      <c r="C687" s="137"/>
      <c r="D687" s="138"/>
      <c r="E687" s="139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</row>
    <row r="688" spans="1:28" ht="15.75" customHeight="1">
      <c r="A688" s="137"/>
      <c r="B688" s="137"/>
      <c r="C688" s="137"/>
      <c r="D688" s="138"/>
      <c r="E688" s="139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</row>
    <row r="689" spans="1:28" ht="15.75" customHeight="1">
      <c r="A689" s="137"/>
      <c r="B689" s="137"/>
      <c r="C689" s="137"/>
      <c r="D689" s="138"/>
      <c r="E689" s="139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</row>
    <row r="690" spans="1:28" ht="15.75" customHeight="1">
      <c r="A690" s="137"/>
      <c r="B690" s="137"/>
      <c r="C690" s="137"/>
      <c r="D690" s="138"/>
      <c r="E690" s="139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</row>
    <row r="691" spans="1:28" ht="15.75" customHeight="1">
      <c r="A691" s="137"/>
      <c r="B691" s="137"/>
      <c r="C691" s="137"/>
      <c r="D691" s="138"/>
      <c r="E691" s="139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</row>
    <row r="692" spans="1:28" ht="15.75" customHeight="1">
      <c r="A692" s="137"/>
      <c r="B692" s="137"/>
      <c r="C692" s="137"/>
      <c r="D692" s="138"/>
      <c r="E692" s="139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</row>
    <row r="693" spans="1:28" ht="15.75" customHeight="1">
      <c r="A693" s="137"/>
      <c r="B693" s="137"/>
      <c r="C693" s="137"/>
      <c r="D693" s="138"/>
      <c r="E693" s="139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</row>
    <row r="694" spans="1:28" ht="15.75" customHeight="1">
      <c r="A694" s="137"/>
      <c r="B694" s="137"/>
      <c r="C694" s="137"/>
      <c r="D694" s="138"/>
      <c r="E694" s="139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</row>
    <row r="695" spans="1:28" ht="15.75" customHeight="1">
      <c r="A695" s="137"/>
      <c r="B695" s="137"/>
      <c r="C695" s="137"/>
      <c r="D695" s="138"/>
      <c r="E695" s="139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</row>
    <row r="696" spans="1:28" ht="15.75" customHeight="1">
      <c r="A696" s="137"/>
      <c r="B696" s="137"/>
      <c r="C696" s="137"/>
      <c r="D696" s="138"/>
      <c r="E696" s="139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</row>
    <row r="697" spans="1:28" ht="15.75" customHeight="1">
      <c r="A697" s="137"/>
      <c r="B697" s="137"/>
      <c r="C697" s="137"/>
      <c r="D697" s="138"/>
      <c r="E697" s="139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</row>
    <row r="698" spans="1:28" ht="15.75" customHeight="1">
      <c r="A698" s="137"/>
      <c r="B698" s="137"/>
      <c r="C698" s="137"/>
      <c r="D698" s="138"/>
      <c r="E698" s="139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</row>
    <row r="699" spans="1:28" ht="15.75" customHeight="1">
      <c r="A699" s="137"/>
      <c r="B699" s="137"/>
      <c r="C699" s="137"/>
      <c r="D699" s="138"/>
      <c r="E699" s="139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</row>
    <row r="700" spans="1:28" ht="15.75" customHeight="1">
      <c r="A700" s="137"/>
      <c r="B700" s="137"/>
      <c r="C700" s="137"/>
      <c r="D700" s="138"/>
      <c r="E700" s="139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</row>
    <row r="701" spans="1:28" ht="15.75" customHeight="1">
      <c r="A701" s="137"/>
      <c r="B701" s="137"/>
      <c r="C701" s="137"/>
      <c r="D701" s="138"/>
      <c r="E701" s="139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</row>
    <row r="702" spans="1:28" ht="15.75" customHeight="1">
      <c r="A702" s="137"/>
      <c r="B702" s="137"/>
      <c r="C702" s="137"/>
      <c r="D702" s="138"/>
      <c r="E702" s="139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</row>
    <row r="703" spans="1:28" ht="15.75" customHeight="1">
      <c r="A703" s="137"/>
      <c r="B703" s="137"/>
      <c r="C703" s="137"/>
      <c r="D703" s="138"/>
      <c r="E703" s="139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</row>
    <row r="704" spans="1:28" ht="15.75" customHeight="1">
      <c r="A704" s="137"/>
      <c r="B704" s="137"/>
      <c r="C704" s="137"/>
      <c r="D704" s="138"/>
      <c r="E704" s="139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</row>
    <row r="705" spans="1:28" ht="15.75" customHeight="1">
      <c r="A705" s="137"/>
      <c r="B705" s="137"/>
      <c r="C705" s="137"/>
      <c r="D705" s="138"/>
      <c r="E705" s="139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</row>
    <row r="706" spans="1:28" ht="15.75" customHeight="1">
      <c r="A706" s="137"/>
      <c r="B706" s="137"/>
      <c r="C706" s="137"/>
      <c r="D706" s="138"/>
      <c r="E706" s="139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</row>
    <row r="707" spans="1:28" ht="15.75" customHeight="1">
      <c r="A707" s="137"/>
      <c r="B707" s="137"/>
      <c r="C707" s="137"/>
      <c r="D707" s="138"/>
      <c r="E707" s="139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</row>
    <row r="708" spans="1:28" ht="15.75" customHeight="1">
      <c r="A708" s="137"/>
      <c r="B708" s="137"/>
      <c r="C708" s="137"/>
      <c r="D708" s="138"/>
      <c r="E708" s="139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</row>
    <row r="709" spans="1:28" ht="15.75" customHeight="1">
      <c r="A709" s="137"/>
      <c r="B709" s="137"/>
      <c r="C709" s="137"/>
      <c r="D709" s="138"/>
      <c r="E709" s="139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</row>
    <row r="710" spans="1:28" ht="15.75" customHeight="1">
      <c r="A710" s="137"/>
      <c r="B710" s="137"/>
      <c r="C710" s="137"/>
      <c r="D710" s="138"/>
      <c r="E710" s="139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</row>
    <row r="711" spans="1:28" ht="15.75" customHeight="1">
      <c r="A711" s="137"/>
      <c r="B711" s="137"/>
      <c r="C711" s="137"/>
      <c r="D711" s="138"/>
      <c r="E711" s="139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</row>
    <row r="712" spans="1:28" ht="15.75" customHeight="1">
      <c r="A712" s="137"/>
      <c r="B712" s="137"/>
      <c r="C712" s="137"/>
      <c r="D712" s="138"/>
      <c r="E712" s="139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</row>
    <row r="713" spans="1:28" ht="15.75" customHeight="1">
      <c r="A713" s="137"/>
      <c r="B713" s="137"/>
      <c r="C713" s="137"/>
      <c r="D713" s="138"/>
      <c r="E713" s="139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</row>
    <row r="714" spans="1:28" ht="15.75" customHeight="1">
      <c r="A714" s="137"/>
      <c r="B714" s="137"/>
      <c r="C714" s="137"/>
      <c r="D714" s="138"/>
      <c r="E714" s="139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</row>
    <row r="715" spans="1:28" ht="15.75" customHeight="1">
      <c r="A715" s="137"/>
      <c r="B715" s="137"/>
      <c r="C715" s="137"/>
      <c r="D715" s="138"/>
      <c r="E715" s="139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</row>
    <row r="716" spans="1:28" ht="15.75" customHeight="1">
      <c r="A716" s="137"/>
      <c r="B716" s="137"/>
      <c r="C716" s="137"/>
      <c r="D716" s="138"/>
      <c r="E716" s="139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</row>
    <row r="717" spans="1:28" ht="15.75" customHeight="1">
      <c r="A717" s="137"/>
      <c r="B717" s="137"/>
      <c r="C717" s="137"/>
      <c r="D717" s="138"/>
      <c r="E717" s="139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</row>
    <row r="718" spans="1:28" ht="15.75" customHeight="1">
      <c r="A718" s="137"/>
      <c r="B718" s="137"/>
      <c r="C718" s="137"/>
      <c r="D718" s="138"/>
      <c r="E718" s="139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</row>
    <row r="719" spans="1:28" ht="15.75" customHeight="1">
      <c r="A719" s="137"/>
      <c r="B719" s="137"/>
      <c r="C719" s="137"/>
      <c r="D719" s="138"/>
      <c r="E719" s="139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</row>
    <row r="720" spans="1:28" ht="15.75" customHeight="1">
      <c r="A720" s="137"/>
      <c r="B720" s="137"/>
      <c r="C720" s="137"/>
      <c r="D720" s="138"/>
      <c r="E720" s="139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</row>
    <row r="721" spans="1:28" ht="15.75" customHeight="1">
      <c r="A721" s="137"/>
      <c r="B721" s="137"/>
      <c r="C721" s="137"/>
      <c r="D721" s="138"/>
      <c r="E721" s="139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</row>
    <row r="722" spans="1:28" ht="15.75" customHeight="1">
      <c r="A722" s="137"/>
      <c r="B722" s="137"/>
      <c r="C722" s="137"/>
      <c r="D722" s="138"/>
      <c r="E722" s="139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</row>
    <row r="723" spans="1:28" ht="15.75" customHeight="1">
      <c r="A723" s="137"/>
      <c r="B723" s="137"/>
      <c r="C723" s="137"/>
      <c r="D723" s="138"/>
      <c r="E723" s="139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</row>
    <row r="724" spans="1:28" ht="15.75" customHeight="1">
      <c r="A724" s="137"/>
      <c r="B724" s="137"/>
      <c r="C724" s="137"/>
      <c r="D724" s="138"/>
      <c r="E724" s="139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</row>
    <row r="725" spans="1:28" ht="15.75" customHeight="1">
      <c r="A725" s="137"/>
      <c r="B725" s="137"/>
      <c r="C725" s="137"/>
      <c r="D725" s="138"/>
      <c r="E725" s="139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</row>
    <row r="726" spans="1:28" ht="15.75" customHeight="1">
      <c r="A726" s="137"/>
      <c r="B726" s="137"/>
      <c r="C726" s="137"/>
      <c r="D726" s="138"/>
      <c r="E726" s="139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</row>
    <row r="727" spans="1:28" ht="15.75" customHeight="1">
      <c r="A727" s="137"/>
      <c r="B727" s="137"/>
      <c r="C727" s="137"/>
      <c r="D727" s="138"/>
      <c r="E727" s="139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</row>
    <row r="728" spans="1:28" ht="15.75" customHeight="1">
      <c r="A728" s="137"/>
      <c r="B728" s="137"/>
      <c r="C728" s="137"/>
      <c r="D728" s="138"/>
      <c r="E728" s="139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</row>
    <row r="729" spans="1:28" ht="15.75" customHeight="1">
      <c r="A729" s="137"/>
      <c r="B729" s="137"/>
      <c r="C729" s="137"/>
      <c r="D729" s="138"/>
      <c r="E729" s="139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</row>
    <row r="730" spans="1:28" ht="15.75" customHeight="1">
      <c r="A730" s="137"/>
      <c r="B730" s="137"/>
      <c r="C730" s="137"/>
      <c r="D730" s="138"/>
      <c r="E730" s="139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</row>
    <row r="731" spans="1:28" ht="15.75" customHeight="1">
      <c r="A731" s="137"/>
      <c r="B731" s="137"/>
      <c r="C731" s="137"/>
      <c r="D731" s="138"/>
      <c r="E731" s="139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</row>
    <row r="732" spans="1:28" ht="15.75" customHeight="1">
      <c r="A732" s="137"/>
      <c r="B732" s="137"/>
      <c r="C732" s="137"/>
      <c r="D732" s="138"/>
      <c r="E732" s="139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</row>
    <row r="733" spans="1:28" ht="15.75" customHeight="1">
      <c r="A733" s="137"/>
      <c r="B733" s="137"/>
      <c r="C733" s="137"/>
      <c r="D733" s="138"/>
      <c r="E733" s="139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</row>
    <row r="734" spans="1:28" ht="15.75" customHeight="1">
      <c r="A734" s="137"/>
      <c r="B734" s="137"/>
      <c r="C734" s="137"/>
      <c r="D734" s="138"/>
      <c r="E734" s="139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</row>
    <row r="735" spans="1:28" ht="15.75" customHeight="1">
      <c r="A735" s="137"/>
      <c r="B735" s="137"/>
      <c r="C735" s="137"/>
      <c r="D735" s="138"/>
      <c r="E735" s="139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</row>
    <row r="736" spans="1:28" ht="15.75" customHeight="1">
      <c r="A736" s="137"/>
      <c r="B736" s="137"/>
      <c r="C736" s="137"/>
      <c r="D736" s="138"/>
      <c r="E736" s="139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</row>
    <row r="737" spans="1:28" ht="15.75" customHeight="1">
      <c r="A737" s="137"/>
      <c r="B737" s="137"/>
      <c r="C737" s="137"/>
      <c r="D737" s="138"/>
      <c r="E737" s="139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</row>
    <row r="738" spans="1:28" ht="15.75" customHeight="1">
      <c r="A738" s="137"/>
      <c r="B738" s="137"/>
      <c r="C738" s="137"/>
      <c r="D738" s="138"/>
      <c r="E738" s="139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</row>
    <row r="739" spans="1:28" ht="15.75" customHeight="1">
      <c r="A739" s="137"/>
      <c r="B739" s="137"/>
      <c r="C739" s="137"/>
      <c r="D739" s="138"/>
      <c r="E739" s="139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</row>
    <row r="740" spans="1:28" ht="15.75" customHeight="1">
      <c r="A740" s="137"/>
      <c r="B740" s="137"/>
      <c r="C740" s="137"/>
      <c r="D740" s="138"/>
      <c r="E740" s="139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</row>
    <row r="741" spans="1:28" ht="15.75" customHeight="1">
      <c r="A741" s="137"/>
      <c r="B741" s="137"/>
      <c r="C741" s="137"/>
      <c r="D741" s="138"/>
      <c r="E741" s="139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</row>
    <row r="742" spans="1:28" ht="15.75" customHeight="1">
      <c r="A742" s="137"/>
      <c r="B742" s="137"/>
      <c r="C742" s="137"/>
      <c r="D742" s="138"/>
      <c r="E742" s="139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</row>
    <row r="743" spans="1:28" ht="15.75" customHeight="1">
      <c r="A743" s="137"/>
      <c r="B743" s="137"/>
      <c r="C743" s="137"/>
      <c r="D743" s="138"/>
      <c r="E743" s="139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</row>
    <row r="744" spans="1:28" ht="15.75" customHeight="1">
      <c r="A744" s="137"/>
      <c r="B744" s="137"/>
      <c r="C744" s="137"/>
      <c r="D744" s="138"/>
      <c r="E744" s="139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</row>
    <row r="745" spans="1:28" ht="15.75" customHeight="1">
      <c r="A745" s="137"/>
      <c r="B745" s="137"/>
      <c r="C745" s="137"/>
      <c r="D745" s="138"/>
      <c r="E745" s="139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</row>
    <row r="746" spans="1:28" ht="15.75" customHeight="1">
      <c r="A746" s="137"/>
      <c r="B746" s="137"/>
      <c r="C746" s="137"/>
      <c r="D746" s="138"/>
      <c r="E746" s="139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</row>
    <row r="747" spans="1:28" ht="15.75" customHeight="1">
      <c r="A747" s="137"/>
      <c r="B747" s="137"/>
      <c r="C747" s="137"/>
      <c r="D747" s="138"/>
      <c r="E747" s="139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</row>
    <row r="748" spans="1:28" ht="15.75" customHeight="1">
      <c r="A748" s="137"/>
      <c r="B748" s="137"/>
      <c r="C748" s="137"/>
      <c r="D748" s="138"/>
      <c r="E748" s="139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</row>
    <row r="749" spans="1:28" ht="15.75" customHeight="1">
      <c r="A749" s="137"/>
      <c r="B749" s="137"/>
      <c r="C749" s="137"/>
      <c r="D749" s="138"/>
      <c r="E749" s="139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</row>
    <row r="750" spans="1:28" ht="15.75" customHeight="1">
      <c r="A750" s="137"/>
      <c r="B750" s="137"/>
      <c r="C750" s="137"/>
      <c r="D750" s="138"/>
      <c r="E750" s="139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</row>
    <row r="751" spans="1:28" ht="15.75" customHeight="1">
      <c r="A751" s="137"/>
      <c r="B751" s="137"/>
      <c r="C751" s="137"/>
      <c r="D751" s="138"/>
      <c r="E751" s="139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</row>
    <row r="752" spans="1:28" ht="15.75" customHeight="1">
      <c r="A752" s="137"/>
      <c r="B752" s="137"/>
      <c r="C752" s="137"/>
      <c r="D752" s="138"/>
      <c r="E752" s="139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</row>
    <row r="753" spans="1:28" ht="15.75" customHeight="1">
      <c r="A753" s="137"/>
      <c r="B753" s="137"/>
      <c r="C753" s="137"/>
      <c r="D753" s="138"/>
      <c r="E753" s="139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</row>
    <row r="754" spans="1:28" ht="15.75" customHeight="1">
      <c r="A754" s="137"/>
      <c r="B754" s="137"/>
      <c r="C754" s="137"/>
      <c r="D754" s="138"/>
      <c r="E754" s="139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</row>
    <row r="755" spans="1:28" ht="15.75" customHeight="1">
      <c r="A755" s="137"/>
      <c r="B755" s="137"/>
      <c r="C755" s="137"/>
      <c r="D755" s="138"/>
      <c r="E755" s="139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</row>
    <row r="756" spans="1:28" ht="15.75" customHeight="1">
      <c r="A756" s="137"/>
      <c r="B756" s="137"/>
      <c r="C756" s="137"/>
      <c r="D756" s="138"/>
      <c r="E756" s="139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</row>
    <row r="757" spans="1:28" ht="15.75" customHeight="1">
      <c r="A757" s="137"/>
      <c r="B757" s="137"/>
      <c r="C757" s="137"/>
      <c r="D757" s="138"/>
      <c r="E757" s="139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</row>
    <row r="758" spans="1:28" ht="15.75" customHeight="1">
      <c r="A758" s="137"/>
      <c r="B758" s="137"/>
      <c r="C758" s="137"/>
      <c r="D758" s="138"/>
      <c r="E758" s="139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</row>
    <row r="759" spans="1:28" ht="15.75" customHeight="1">
      <c r="A759" s="137"/>
      <c r="B759" s="137"/>
      <c r="C759" s="137"/>
      <c r="D759" s="138"/>
      <c r="E759" s="139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</row>
    <row r="760" spans="1:28" ht="15.75" customHeight="1">
      <c r="A760" s="137"/>
      <c r="B760" s="137"/>
      <c r="C760" s="137"/>
      <c r="D760" s="138"/>
      <c r="E760" s="139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</row>
    <row r="761" spans="1:28" ht="15.75" customHeight="1">
      <c r="A761" s="137"/>
      <c r="B761" s="137"/>
      <c r="C761" s="137"/>
      <c r="D761" s="138"/>
      <c r="E761" s="139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</row>
    <row r="762" spans="1:28" ht="15.75" customHeight="1">
      <c r="A762" s="137"/>
      <c r="B762" s="137"/>
      <c r="C762" s="137"/>
      <c r="D762" s="138"/>
      <c r="E762" s="139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</row>
    <row r="763" spans="1:28" ht="15.75" customHeight="1">
      <c r="A763" s="137"/>
      <c r="B763" s="137"/>
      <c r="C763" s="137"/>
      <c r="D763" s="138"/>
      <c r="E763" s="139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</row>
    <row r="764" spans="1:28" ht="15.75" customHeight="1">
      <c r="A764" s="137"/>
      <c r="B764" s="137"/>
      <c r="C764" s="137"/>
      <c r="D764" s="138"/>
      <c r="E764" s="139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</row>
    <row r="765" spans="1:28" ht="15.75" customHeight="1">
      <c r="A765" s="137"/>
      <c r="B765" s="137"/>
      <c r="C765" s="137"/>
      <c r="D765" s="138"/>
      <c r="E765" s="139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</row>
    <row r="766" spans="1:28" ht="15.75" customHeight="1">
      <c r="A766" s="137"/>
      <c r="B766" s="137"/>
      <c r="C766" s="137"/>
      <c r="D766" s="138"/>
      <c r="E766" s="139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</row>
    <row r="767" spans="1:28" ht="15.75" customHeight="1">
      <c r="A767" s="137"/>
      <c r="B767" s="137"/>
      <c r="C767" s="137"/>
      <c r="D767" s="138"/>
      <c r="E767" s="139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</row>
    <row r="768" spans="1:28" ht="15.75" customHeight="1">
      <c r="A768" s="137"/>
      <c r="B768" s="137"/>
      <c r="C768" s="137"/>
      <c r="D768" s="138"/>
      <c r="E768" s="139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</row>
    <row r="769" spans="1:28" ht="15.75" customHeight="1">
      <c r="A769" s="137"/>
      <c r="B769" s="137"/>
      <c r="C769" s="137"/>
      <c r="D769" s="138"/>
      <c r="E769" s="139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</row>
    <row r="770" spans="1:28" ht="15.75" customHeight="1">
      <c r="A770" s="137"/>
      <c r="B770" s="137"/>
      <c r="C770" s="137"/>
      <c r="D770" s="138"/>
      <c r="E770" s="139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</row>
    <row r="771" spans="1:28" ht="15.75" customHeight="1">
      <c r="A771" s="137"/>
      <c r="B771" s="137"/>
      <c r="C771" s="137"/>
      <c r="D771" s="138"/>
      <c r="E771" s="139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</row>
    <row r="772" spans="1:28" ht="15.75" customHeight="1">
      <c r="A772" s="137"/>
      <c r="B772" s="137"/>
      <c r="C772" s="137"/>
      <c r="D772" s="138"/>
      <c r="E772" s="139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</row>
    <row r="773" spans="1:28" ht="15.75" customHeight="1">
      <c r="A773" s="137"/>
      <c r="B773" s="137"/>
      <c r="C773" s="137"/>
      <c r="D773" s="138"/>
      <c r="E773" s="139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</row>
    <row r="774" spans="1:28" ht="15.75" customHeight="1">
      <c r="A774" s="137"/>
      <c r="B774" s="137"/>
      <c r="C774" s="137"/>
      <c r="D774" s="138"/>
      <c r="E774" s="139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</row>
    <row r="775" spans="1:28" ht="15.75" customHeight="1">
      <c r="A775" s="137"/>
      <c r="B775" s="137"/>
      <c r="C775" s="137"/>
      <c r="D775" s="138"/>
      <c r="E775" s="139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</row>
    <row r="776" spans="1:28" ht="15.75" customHeight="1">
      <c r="A776" s="137"/>
      <c r="B776" s="137"/>
      <c r="C776" s="137"/>
      <c r="D776" s="138"/>
      <c r="E776" s="139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</row>
    <row r="777" spans="1:28" ht="15.75" customHeight="1">
      <c r="A777" s="137"/>
      <c r="B777" s="137"/>
      <c r="C777" s="137"/>
      <c r="D777" s="138"/>
      <c r="E777" s="139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</row>
    <row r="778" spans="1:28" ht="15.75" customHeight="1">
      <c r="A778" s="137"/>
      <c r="B778" s="137"/>
      <c r="C778" s="137"/>
      <c r="D778" s="138"/>
      <c r="E778" s="139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</row>
    <row r="779" spans="1:28" ht="15.75" customHeight="1">
      <c r="A779" s="137"/>
      <c r="B779" s="137"/>
      <c r="C779" s="137"/>
      <c r="D779" s="138"/>
      <c r="E779" s="139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</row>
    <row r="780" spans="1:28" ht="15.75" customHeight="1">
      <c r="A780" s="137"/>
      <c r="B780" s="137"/>
      <c r="C780" s="137"/>
      <c r="D780" s="138"/>
      <c r="E780" s="139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</row>
    <row r="781" spans="1:28" ht="15.75" customHeight="1">
      <c r="A781" s="137"/>
      <c r="B781" s="137"/>
      <c r="C781" s="137"/>
      <c r="D781" s="138"/>
      <c r="E781" s="139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</row>
    <row r="782" spans="1:28" ht="15.75" customHeight="1">
      <c r="A782" s="137"/>
      <c r="B782" s="137"/>
      <c r="C782" s="137"/>
      <c r="D782" s="138"/>
      <c r="E782" s="139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</row>
    <row r="783" spans="1:28" ht="15.75" customHeight="1">
      <c r="A783" s="137"/>
      <c r="B783" s="137"/>
      <c r="C783" s="137"/>
      <c r="D783" s="138"/>
      <c r="E783" s="139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</row>
    <row r="784" spans="1:28" ht="15.75" customHeight="1">
      <c r="A784" s="137"/>
      <c r="B784" s="137"/>
      <c r="C784" s="137"/>
      <c r="D784" s="138"/>
      <c r="E784" s="139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</row>
    <row r="785" spans="1:28" ht="15.75" customHeight="1">
      <c r="A785" s="137"/>
      <c r="B785" s="137"/>
      <c r="C785" s="137"/>
      <c r="D785" s="138"/>
      <c r="E785" s="139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</row>
    <row r="786" spans="1:28" ht="15.75" customHeight="1">
      <c r="A786" s="137"/>
      <c r="B786" s="137"/>
      <c r="C786" s="137"/>
      <c r="D786" s="138"/>
      <c r="E786" s="139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</row>
    <row r="787" spans="1:28" ht="15.75" customHeight="1">
      <c r="A787" s="137"/>
      <c r="B787" s="137"/>
      <c r="C787" s="137"/>
      <c r="D787" s="138"/>
      <c r="E787" s="139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</row>
    <row r="788" spans="1:28" ht="15.75" customHeight="1">
      <c r="A788" s="137"/>
      <c r="B788" s="137"/>
      <c r="C788" s="137"/>
      <c r="D788" s="138"/>
      <c r="E788" s="139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</row>
    <row r="789" spans="1:28" ht="15.75" customHeight="1">
      <c r="A789" s="137"/>
      <c r="B789" s="137"/>
      <c r="C789" s="137"/>
      <c r="D789" s="138"/>
      <c r="E789" s="139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</row>
    <row r="790" spans="1:28" ht="15.75" customHeight="1">
      <c r="A790" s="137"/>
      <c r="B790" s="137"/>
      <c r="C790" s="137"/>
      <c r="D790" s="138"/>
      <c r="E790" s="139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</row>
    <row r="791" spans="1:28" ht="15.75" customHeight="1">
      <c r="A791" s="137"/>
      <c r="B791" s="137"/>
      <c r="C791" s="137"/>
      <c r="D791" s="138"/>
      <c r="E791" s="139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</row>
    <row r="792" spans="1:28" ht="15.75" customHeight="1">
      <c r="A792" s="137"/>
      <c r="B792" s="137"/>
      <c r="C792" s="137"/>
      <c r="D792" s="138"/>
      <c r="E792" s="139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</row>
    <row r="793" spans="1:28" ht="15.75" customHeight="1">
      <c r="A793" s="137"/>
      <c r="B793" s="137"/>
      <c r="C793" s="137"/>
      <c r="D793" s="138"/>
      <c r="E793" s="139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</row>
    <row r="794" spans="1:28" ht="15.75" customHeight="1">
      <c r="A794" s="137"/>
      <c r="B794" s="137"/>
      <c r="C794" s="137"/>
      <c r="D794" s="138"/>
      <c r="E794" s="139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</row>
    <row r="795" spans="1:28" ht="15.75" customHeight="1">
      <c r="A795" s="137"/>
      <c r="B795" s="137"/>
      <c r="C795" s="137"/>
      <c r="D795" s="138"/>
      <c r="E795" s="139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</row>
    <row r="796" spans="1:28" ht="15.75" customHeight="1">
      <c r="A796" s="137"/>
      <c r="B796" s="137"/>
      <c r="C796" s="137"/>
      <c r="D796" s="138"/>
      <c r="E796" s="139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</row>
    <row r="797" spans="1:28" ht="15.75" customHeight="1">
      <c r="A797" s="137"/>
      <c r="B797" s="137"/>
      <c r="C797" s="137"/>
      <c r="D797" s="138"/>
      <c r="E797" s="139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</row>
    <row r="798" spans="1:28" ht="15.75" customHeight="1">
      <c r="A798" s="137"/>
      <c r="B798" s="137"/>
      <c r="C798" s="137"/>
      <c r="D798" s="138"/>
      <c r="E798" s="139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</row>
    <row r="799" spans="1:28" ht="15.75" customHeight="1">
      <c r="A799" s="137"/>
      <c r="B799" s="137"/>
      <c r="C799" s="137"/>
      <c r="D799" s="138"/>
      <c r="E799" s="139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</row>
    <row r="800" spans="1:28" ht="15.75" customHeight="1">
      <c r="A800" s="137"/>
      <c r="B800" s="137"/>
      <c r="C800" s="137"/>
      <c r="D800" s="138"/>
      <c r="E800" s="139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</row>
    <row r="801" spans="1:28" ht="15.75" customHeight="1">
      <c r="A801" s="137"/>
      <c r="B801" s="137"/>
      <c r="C801" s="137"/>
      <c r="D801" s="138"/>
      <c r="E801" s="139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</row>
    <row r="802" spans="1:28" ht="15.75" customHeight="1">
      <c r="A802" s="137"/>
      <c r="B802" s="137"/>
      <c r="C802" s="137"/>
      <c r="D802" s="138"/>
      <c r="E802" s="139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</row>
    <row r="803" spans="1:28" ht="15.75" customHeight="1">
      <c r="A803" s="137"/>
      <c r="B803" s="137"/>
      <c r="C803" s="137"/>
      <c r="D803" s="138"/>
      <c r="E803" s="139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</row>
    <row r="804" spans="1:28" ht="15.75" customHeight="1">
      <c r="A804" s="137"/>
      <c r="B804" s="137"/>
      <c r="C804" s="137"/>
      <c r="D804" s="138"/>
      <c r="E804" s="139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</row>
    <row r="805" spans="1:28" ht="15.75" customHeight="1">
      <c r="A805" s="137"/>
      <c r="B805" s="137"/>
      <c r="C805" s="137"/>
      <c r="D805" s="138"/>
      <c r="E805" s="139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</row>
    <row r="806" spans="1:28" ht="15.75" customHeight="1">
      <c r="A806" s="137"/>
      <c r="B806" s="137"/>
      <c r="C806" s="137"/>
      <c r="D806" s="138"/>
      <c r="E806" s="139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</row>
    <row r="807" spans="1:28" ht="15.75" customHeight="1">
      <c r="A807" s="137"/>
      <c r="B807" s="137"/>
      <c r="C807" s="137"/>
      <c r="D807" s="138"/>
      <c r="E807" s="139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</row>
    <row r="808" spans="1:28" ht="15.75" customHeight="1">
      <c r="A808" s="137"/>
      <c r="B808" s="137"/>
      <c r="C808" s="137"/>
      <c r="D808" s="138"/>
      <c r="E808" s="139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</row>
    <row r="809" spans="1:28" ht="15.75" customHeight="1">
      <c r="A809" s="137"/>
      <c r="B809" s="137"/>
      <c r="C809" s="137"/>
      <c r="D809" s="138"/>
      <c r="E809" s="139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</row>
    <row r="810" spans="1:28" ht="15.75" customHeight="1">
      <c r="A810" s="137"/>
      <c r="B810" s="137"/>
      <c r="C810" s="137"/>
      <c r="D810" s="138"/>
      <c r="E810" s="139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</row>
    <row r="811" spans="1:28" ht="15.75" customHeight="1">
      <c r="A811" s="137"/>
      <c r="B811" s="137"/>
      <c r="C811" s="137"/>
      <c r="D811" s="138"/>
      <c r="E811" s="139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</row>
    <row r="812" spans="1:28" ht="15.75" customHeight="1">
      <c r="A812" s="137"/>
      <c r="B812" s="137"/>
      <c r="C812" s="137"/>
      <c r="D812" s="138"/>
      <c r="E812" s="139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</row>
    <row r="813" spans="1:28" ht="15.75" customHeight="1">
      <c r="A813" s="137"/>
      <c r="B813" s="137"/>
      <c r="C813" s="137"/>
      <c r="D813" s="138"/>
      <c r="E813" s="139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</row>
    <row r="814" spans="1:28" ht="15.75" customHeight="1">
      <c r="A814" s="137"/>
      <c r="B814" s="137"/>
      <c r="C814" s="137"/>
      <c r="D814" s="138"/>
      <c r="E814" s="139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</row>
    <row r="815" spans="1:28" ht="15.75" customHeight="1">
      <c r="A815" s="137"/>
      <c r="B815" s="137"/>
      <c r="C815" s="137"/>
      <c r="D815" s="138"/>
      <c r="E815" s="139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</row>
    <row r="816" spans="1:28" ht="15.75" customHeight="1">
      <c r="A816" s="137"/>
      <c r="B816" s="137"/>
      <c r="C816" s="137"/>
      <c r="D816" s="138"/>
      <c r="E816" s="139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</row>
    <row r="817" spans="1:28" ht="15.75" customHeight="1">
      <c r="A817" s="137"/>
      <c r="B817" s="137"/>
      <c r="C817" s="137"/>
      <c r="D817" s="138"/>
      <c r="E817" s="139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</row>
    <row r="818" spans="1:28" ht="15.75" customHeight="1">
      <c r="A818" s="137"/>
      <c r="B818" s="137"/>
      <c r="C818" s="137"/>
      <c r="D818" s="138"/>
      <c r="E818" s="139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</row>
    <row r="819" spans="1:28" ht="15.75" customHeight="1">
      <c r="A819" s="137"/>
      <c r="B819" s="137"/>
      <c r="C819" s="137"/>
      <c r="D819" s="138"/>
      <c r="E819" s="139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</row>
    <row r="820" spans="1:28" ht="15.75" customHeight="1">
      <c r="A820" s="137"/>
      <c r="B820" s="137"/>
      <c r="C820" s="137"/>
      <c r="D820" s="138"/>
      <c r="E820" s="139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</row>
    <row r="821" spans="1:28" ht="15.75" customHeight="1">
      <c r="A821" s="137"/>
      <c r="B821" s="137"/>
      <c r="C821" s="137"/>
      <c r="D821" s="138"/>
      <c r="E821" s="139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</row>
    <row r="822" spans="1:28" ht="15.75" customHeight="1">
      <c r="A822" s="137"/>
      <c r="B822" s="137"/>
      <c r="C822" s="137"/>
      <c r="D822" s="138"/>
      <c r="E822" s="139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</row>
    <row r="823" spans="1:28" ht="15.75" customHeight="1">
      <c r="A823" s="137"/>
      <c r="B823" s="137"/>
      <c r="C823" s="137"/>
      <c r="D823" s="138"/>
      <c r="E823" s="139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</row>
    <row r="824" spans="1:28" ht="15.75" customHeight="1">
      <c r="A824" s="137"/>
      <c r="B824" s="137"/>
      <c r="C824" s="137"/>
      <c r="D824" s="138"/>
      <c r="E824" s="139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</row>
    <row r="825" spans="1:28" ht="15.75" customHeight="1">
      <c r="A825" s="137"/>
      <c r="B825" s="137"/>
      <c r="C825" s="137"/>
      <c r="D825" s="138"/>
      <c r="E825" s="139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</row>
    <row r="826" spans="1:28" ht="15.75" customHeight="1">
      <c r="A826" s="137"/>
      <c r="B826" s="137"/>
      <c r="C826" s="137"/>
      <c r="D826" s="138"/>
      <c r="E826" s="139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</row>
    <row r="827" spans="1:28" ht="15.75" customHeight="1">
      <c r="A827" s="137"/>
      <c r="B827" s="137"/>
      <c r="C827" s="137"/>
      <c r="D827" s="138"/>
      <c r="E827" s="139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</row>
    <row r="828" spans="1:28" ht="15.75" customHeight="1">
      <c r="A828" s="137"/>
      <c r="B828" s="137"/>
      <c r="C828" s="137"/>
      <c r="D828" s="138"/>
      <c r="E828" s="139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</row>
    <row r="829" spans="1:28" ht="15.75" customHeight="1">
      <c r="A829" s="137"/>
      <c r="B829" s="137"/>
      <c r="C829" s="137"/>
      <c r="D829" s="138"/>
      <c r="E829" s="139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</row>
    <row r="830" spans="1:28" ht="15.75" customHeight="1">
      <c r="A830" s="137"/>
      <c r="B830" s="137"/>
      <c r="C830" s="137"/>
      <c r="D830" s="138"/>
      <c r="E830" s="139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</row>
    <row r="831" spans="1:28" ht="15.75" customHeight="1">
      <c r="A831" s="137"/>
      <c r="B831" s="137"/>
      <c r="C831" s="137"/>
      <c r="D831" s="138"/>
      <c r="E831" s="139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</row>
    <row r="832" spans="1:28" ht="15.75" customHeight="1">
      <c r="A832" s="137"/>
      <c r="B832" s="137"/>
      <c r="C832" s="137"/>
      <c r="D832" s="138"/>
      <c r="E832" s="139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</row>
    <row r="833" spans="1:28" ht="15.75" customHeight="1">
      <c r="A833" s="137"/>
      <c r="B833" s="137"/>
      <c r="C833" s="137"/>
      <c r="D833" s="138"/>
      <c r="E833" s="139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</row>
    <row r="834" spans="1:28" ht="15.75" customHeight="1">
      <c r="A834" s="137"/>
      <c r="B834" s="137"/>
      <c r="C834" s="137"/>
      <c r="D834" s="138"/>
      <c r="E834" s="139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</row>
    <row r="835" spans="1:28" ht="15.75" customHeight="1">
      <c r="A835" s="137"/>
      <c r="B835" s="137"/>
      <c r="C835" s="137"/>
      <c r="D835" s="138"/>
      <c r="E835" s="139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</row>
    <row r="836" spans="1:28" ht="15.75" customHeight="1">
      <c r="A836" s="137"/>
      <c r="B836" s="137"/>
      <c r="C836" s="137"/>
      <c r="D836" s="138"/>
      <c r="E836" s="139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</row>
    <row r="837" spans="1:28" ht="15.75" customHeight="1">
      <c r="A837" s="137"/>
      <c r="B837" s="137"/>
      <c r="C837" s="137"/>
      <c r="D837" s="138"/>
      <c r="E837" s="139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</row>
    <row r="838" spans="1:28" ht="15.75" customHeight="1">
      <c r="A838" s="137"/>
      <c r="B838" s="137"/>
      <c r="C838" s="137"/>
      <c r="D838" s="138"/>
      <c r="E838" s="139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</row>
    <row r="839" spans="1:28" ht="15.75" customHeight="1">
      <c r="A839" s="137"/>
      <c r="B839" s="137"/>
      <c r="C839" s="137"/>
      <c r="D839" s="138"/>
      <c r="E839" s="139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</row>
    <row r="840" spans="1:28" ht="15.75" customHeight="1">
      <c r="A840" s="137"/>
      <c r="B840" s="137"/>
      <c r="C840" s="137"/>
      <c r="D840" s="138"/>
      <c r="E840" s="139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</row>
    <row r="841" spans="1:28" ht="15.75" customHeight="1">
      <c r="A841" s="137"/>
      <c r="B841" s="137"/>
      <c r="C841" s="137"/>
      <c r="D841" s="138"/>
      <c r="E841" s="139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</row>
    <row r="842" spans="1:28" ht="15.75" customHeight="1">
      <c r="A842" s="137"/>
      <c r="B842" s="137"/>
      <c r="C842" s="137"/>
      <c r="D842" s="138"/>
      <c r="E842" s="139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</row>
    <row r="843" spans="1:28" ht="15.75" customHeight="1">
      <c r="A843" s="137"/>
      <c r="B843" s="137"/>
      <c r="C843" s="137"/>
      <c r="D843" s="138"/>
      <c r="E843" s="139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</row>
    <row r="844" spans="1:28" ht="15.75" customHeight="1">
      <c r="A844" s="137"/>
      <c r="B844" s="137"/>
      <c r="C844" s="137"/>
      <c r="D844" s="138"/>
      <c r="E844" s="139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</row>
    <row r="845" spans="1:28" ht="15.75" customHeight="1">
      <c r="A845" s="137"/>
      <c r="B845" s="137"/>
      <c r="C845" s="137"/>
      <c r="D845" s="138"/>
      <c r="E845" s="139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</row>
    <row r="846" spans="1:28" ht="15.75" customHeight="1">
      <c r="A846" s="137"/>
      <c r="B846" s="137"/>
      <c r="C846" s="137"/>
      <c r="D846" s="138"/>
      <c r="E846" s="139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</row>
    <row r="847" spans="1:28" ht="15.75" customHeight="1">
      <c r="A847" s="137"/>
      <c r="B847" s="137"/>
      <c r="C847" s="137"/>
      <c r="D847" s="138"/>
      <c r="E847" s="139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</row>
    <row r="848" spans="1:28" ht="15.75" customHeight="1">
      <c r="A848" s="137"/>
      <c r="B848" s="137"/>
      <c r="C848" s="137"/>
      <c r="D848" s="138"/>
      <c r="E848" s="139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</row>
    <row r="849" spans="1:28" ht="15.75" customHeight="1">
      <c r="A849" s="137"/>
      <c r="B849" s="137"/>
      <c r="C849" s="137"/>
      <c r="D849" s="138"/>
      <c r="E849" s="139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</row>
    <row r="850" spans="1:28" ht="15.75" customHeight="1">
      <c r="A850" s="137"/>
      <c r="B850" s="137"/>
      <c r="C850" s="137"/>
      <c r="D850" s="138"/>
      <c r="E850" s="139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</row>
    <row r="851" spans="1:28" ht="15.75" customHeight="1">
      <c r="A851" s="137"/>
      <c r="B851" s="137"/>
      <c r="C851" s="137"/>
      <c r="D851" s="138"/>
      <c r="E851" s="139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</row>
    <row r="852" spans="1:28" ht="15.75" customHeight="1">
      <c r="A852" s="137"/>
      <c r="B852" s="137"/>
      <c r="C852" s="137"/>
      <c r="D852" s="138"/>
      <c r="E852" s="139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</row>
    <row r="853" spans="1:28" ht="15.75" customHeight="1">
      <c r="A853" s="137"/>
      <c r="B853" s="137"/>
      <c r="C853" s="137"/>
      <c r="D853" s="138"/>
      <c r="E853" s="139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</row>
    <row r="854" spans="1:28" ht="15.75" customHeight="1">
      <c r="A854" s="137"/>
      <c r="B854" s="137"/>
      <c r="C854" s="137"/>
      <c r="D854" s="138"/>
      <c r="E854" s="139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</row>
    <row r="855" spans="1:28" ht="15.75" customHeight="1">
      <c r="A855" s="137"/>
      <c r="B855" s="137"/>
      <c r="C855" s="137"/>
      <c r="D855" s="138"/>
      <c r="E855" s="139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</row>
    <row r="856" spans="1:28" ht="15.75" customHeight="1">
      <c r="A856" s="137"/>
      <c r="B856" s="137"/>
      <c r="C856" s="137"/>
      <c r="D856" s="138"/>
      <c r="E856" s="139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</row>
    <row r="857" spans="1:28" ht="15.75" customHeight="1">
      <c r="A857" s="137"/>
      <c r="B857" s="137"/>
      <c r="C857" s="137"/>
      <c r="D857" s="138"/>
      <c r="E857" s="139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</row>
    <row r="858" spans="1:28" ht="15.75" customHeight="1">
      <c r="A858" s="137"/>
      <c r="B858" s="137"/>
      <c r="C858" s="137"/>
      <c r="D858" s="138"/>
      <c r="E858" s="139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</row>
    <row r="859" spans="1:28" ht="15.75" customHeight="1">
      <c r="A859" s="137"/>
      <c r="B859" s="137"/>
      <c r="C859" s="137"/>
      <c r="D859" s="138"/>
      <c r="E859" s="139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</row>
    <row r="860" spans="1:28" ht="15.75" customHeight="1">
      <c r="A860" s="137"/>
      <c r="B860" s="137"/>
      <c r="C860" s="137"/>
      <c r="D860" s="138"/>
      <c r="E860" s="139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</row>
    <row r="861" spans="1:28" ht="15.75" customHeight="1">
      <c r="A861" s="137"/>
      <c r="B861" s="137"/>
      <c r="C861" s="137"/>
      <c r="D861" s="138"/>
      <c r="E861" s="139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</row>
    <row r="862" spans="1:28" ht="15.75" customHeight="1">
      <c r="A862" s="137"/>
      <c r="B862" s="137"/>
      <c r="C862" s="137"/>
      <c r="D862" s="138"/>
      <c r="E862" s="139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</row>
    <row r="863" spans="1:28" ht="15.75" customHeight="1">
      <c r="A863" s="137"/>
      <c r="B863" s="137"/>
      <c r="C863" s="137"/>
      <c r="D863" s="138"/>
      <c r="E863" s="139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</row>
    <row r="864" spans="1:28" ht="15.75" customHeight="1">
      <c r="A864" s="137"/>
      <c r="B864" s="137"/>
      <c r="C864" s="137"/>
      <c r="D864" s="138"/>
      <c r="E864" s="139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</row>
    <row r="865" spans="1:28" ht="15.75" customHeight="1">
      <c r="A865" s="137"/>
      <c r="B865" s="137"/>
      <c r="C865" s="137"/>
      <c r="D865" s="138"/>
      <c r="E865" s="139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</row>
    <row r="866" spans="1:28" ht="15.75" customHeight="1">
      <c r="A866" s="137"/>
      <c r="B866" s="137"/>
      <c r="C866" s="137"/>
      <c r="D866" s="138"/>
      <c r="E866" s="139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</row>
    <row r="867" spans="1:28" ht="15.75" customHeight="1">
      <c r="A867" s="137"/>
      <c r="B867" s="137"/>
      <c r="C867" s="137"/>
      <c r="D867" s="138"/>
      <c r="E867" s="139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</row>
    <row r="868" spans="1:28" ht="15.75" customHeight="1">
      <c r="A868" s="137"/>
      <c r="B868" s="137"/>
      <c r="C868" s="137"/>
      <c r="D868" s="138"/>
      <c r="E868" s="139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</row>
    <row r="869" spans="1:28" ht="15.75" customHeight="1">
      <c r="A869" s="137"/>
      <c r="B869" s="137"/>
      <c r="C869" s="137"/>
      <c r="D869" s="138"/>
      <c r="E869" s="139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</row>
    <row r="870" spans="1:28" ht="15.75" customHeight="1">
      <c r="A870" s="137"/>
      <c r="B870" s="137"/>
      <c r="C870" s="137"/>
      <c r="D870" s="138"/>
      <c r="E870" s="139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</row>
    <row r="871" spans="1:28" ht="15.75" customHeight="1">
      <c r="A871" s="137"/>
      <c r="B871" s="137"/>
      <c r="C871" s="137"/>
      <c r="D871" s="138"/>
      <c r="E871" s="139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</row>
    <row r="872" spans="1:28" ht="15.75" customHeight="1">
      <c r="A872" s="137"/>
      <c r="B872" s="137"/>
      <c r="C872" s="137"/>
      <c r="D872" s="138"/>
      <c r="E872" s="139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</row>
    <row r="873" spans="1:28" ht="15.75" customHeight="1">
      <c r="A873" s="137"/>
      <c r="B873" s="137"/>
      <c r="C873" s="137"/>
      <c r="D873" s="138"/>
      <c r="E873" s="139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</row>
    <row r="874" spans="1:28" ht="15.75" customHeight="1">
      <c r="A874" s="137"/>
      <c r="B874" s="137"/>
      <c r="C874" s="137"/>
      <c r="D874" s="138"/>
      <c r="E874" s="139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</row>
    <row r="875" spans="1:28" ht="15.75" customHeight="1">
      <c r="A875" s="137"/>
      <c r="B875" s="137"/>
      <c r="C875" s="137"/>
      <c r="D875" s="138"/>
      <c r="E875" s="139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</row>
    <row r="876" spans="1:28" ht="15.75" customHeight="1">
      <c r="A876" s="137"/>
      <c r="B876" s="137"/>
      <c r="C876" s="137"/>
      <c r="D876" s="138"/>
      <c r="E876" s="139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</row>
    <row r="877" spans="1:28" ht="15.75" customHeight="1">
      <c r="A877" s="137"/>
      <c r="B877" s="137"/>
      <c r="C877" s="137"/>
      <c r="D877" s="138"/>
      <c r="E877" s="139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</row>
    <row r="878" spans="1:28" ht="15.75" customHeight="1">
      <c r="A878" s="137"/>
      <c r="B878" s="137"/>
      <c r="C878" s="137"/>
      <c r="D878" s="138"/>
      <c r="E878" s="139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</row>
    <row r="879" spans="1:28" ht="15.75" customHeight="1">
      <c r="A879" s="137"/>
      <c r="B879" s="137"/>
      <c r="C879" s="137"/>
      <c r="D879" s="138"/>
      <c r="E879" s="139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</row>
    <row r="880" spans="1:28" ht="15.75" customHeight="1">
      <c r="A880" s="137"/>
      <c r="B880" s="137"/>
      <c r="C880" s="137"/>
      <c r="D880" s="138"/>
      <c r="E880" s="139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</row>
    <row r="881" spans="1:28" ht="15.75" customHeight="1">
      <c r="A881" s="137"/>
      <c r="B881" s="137"/>
      <c r="C881" s="137"/>
      <c r="D881" s="138"/>
      <c r="E881" s="139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</row>
    <row r="882" spans="1:28" ht="15.75" customHeight="1">
      <c r="A882" s="137"/>
      <c r="B882" s="137"/>
      <c r="C882" s="137"/>
      <c r="D882" s="138"/>
      <c r="E882" s="139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</row>
    <row r="883" spans="1:28" ht="15.75" customHeight="1">
      <c r="A883" s="137"/>
      <c r="B883" s="137"/>
      <c r="C883" s="137"/>
      <c r="D883" s="138"/>
      <c r="E883" s="139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</row>
    <row r="884" spans="1:28" ht="15.75" customHeight="1">
      <c r="A884" s="137"/>
      <c r="B884" s="137"/>
      <c r="C884" s="137"/>
      <c r="D884" s="138"/>
      <c r="E884" s="139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</row>
    <row r="885" spans="1:28" ht="15.75" customHeight="1">
      <c r="A885" s="137"/>
      <c r="B885" s="137"/>
      <c r="C885" s="137"/>
      <c r="D885" s="138"/>
      <c r="E885" s="139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</row>
    <row r="886" spans="1:28" ht="15.75" customHeight="1">
      <c r="A886" s="137"/>
      <c r="B886" s="137"/>
      <c r="C886" s="137"/>
      <c r="D886" s="138"/>
      <c r="E886" s="139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</row>
    <row r="887" spans="1:28" ht="15.75" customHeight="1">
      <c r="A887" s="137"/>
      <c r="B887" s="137"/>
      <c r="C887" s="137"/>
      <c r="D887" s="138"/>
      <c r="E887" s="139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</row>
    <row r="888" spans="1:28" ht="15.75" customHeight="1">
      <c r="A888" s="137"/>
      <c r="B888" s="137"/>
      <c r="C888" s="137"/>
      <c r="D888" s="138"/>
      <c r="E888" s="139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</row>
    <row r="889" spans="1:28" ht="15.75" customHeight="1">
      <c r="A889" s="137"/>
      <c r="B889" s="137"/>
      <c r="C889" s="137"/>
      <c r="D889" s="138"/>
      <c r="E889" s="139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</row>
    <row r="890" spans="1:28" ht="15.75" customHeight="1">
      <c r="A890" s="137"/>
      <c r="B890" s="137"/>
      <c r="C890" s="137"/>
      <c r="D890" s="138"/>
      <c r="E890" s="139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</row>
    <row r="891" spans="1:28" ht="15.75" customHeight="1">
      <c r="A891" s="137"/>
      <c r="B891" s="137"/>
      <c r="C891" s="137"/>
      <c r="D891" s="138"/>
      <c r="E891" s="139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</row>
    <row r="892" spans="1:28" ht="15.75" customHeight="1">
      <c r="A892" s="137"/>
      <c r="B892" s="137"/>
      <c r="C892" s="137"/>
      <c r="D892" s="138"/>
      <c r="E892" s="139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</row>
    <row r="893" spans="1:28" ht="15.75" customHeight="1">
      <c r="A893" s="137"/>
      <c r="B893" s="137"/>
      <c r="C893" s="137"/>
      <c r="D893" s="138"/>
      <c r="E893" s="139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</row>
    <row r="894" spans="1:28" ht="15.75" customHeight="1">
      <c r="A894" s="137"/>
      <c r="B894" s="137"/>
      <c r="C894" s="137"/>
      <c r="D894" s="138"/>
      <c r="E894" s="139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</row>
    <row r="895" spans="1:28" ht="15.75" customHeight="1">
      <c r="A895" s="137"/>
      <c r="B895" s="137"/>
      <c r="C895" s="137"/>
      <c r="D895" s="138"/>
      <c r="E895" s="139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</row>
    <row r="896" spans="1:28" ht="15.75" customHeight="1">
      <c r="A896" s="137"/>
      <c r="B896" s="137"/>
      <c r="C896" s="137"/>
      <c r="D896" s="138"/>
      <c r="E896" s="139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</row>
    <row r="897" spans="1:28" ht="15.75" customHeight="1">
      <c r="A897" s="137"/>
      <c r="B897" s="137"/>
      <c r="C897" s="137"/>
      <c r="D897" s="138"/>
      <c r="E897" s="139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</row>
    <row r="898" spans="1:28" ht="15.75" customHeight="1">
      <c r="A898" s="137"/>
      <c r="B898" s="137"/>
      <c r="C898" s="137"/>
      <c r="D898" s="138"/>
      <c r="E898" s="139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</row>
    <row r="899" spans="1:28" ht="15.75" customHeight="1">
      <c r="A899" s="137"/>
      <c r="B899" s="137"/>
      <c r="C899" s="137"/>
      <c r="D899" s="138"/>
      <c r="E899" s="139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</row>
    <row r="900" spans="1:28" ht="15.75" customHeight="1">
      <c r="A900" s="137"/>
      <c r="B900" s="137"/>
      <c r="C900" s="137"/>
      <c r="D900" s="138"/>
      <c r="E900" s="139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</row>
    <row r="901" spans="1:28" ht="15.75" customHeight="1">
      <c r="A901" s="137"/>
      <c r="B901" s="137"/>
      <c r="C901" s="137"/>
      <c r="D901" s="138"/>
      <c r="E901" s="139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</row>
    <row r="902" spans="1:28" ht="15.75" customHeight="1">
      <c r="A902" s="137"/>
      <c r="B902" s="137"/>
      <c r="C902" s="137"/>
      <c r="D902" s="138"/>
      <c r="E902" s="139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</row>
    <row r="903" spans="1:28" ht="15.75" customHeight="1">
      <c r="A903" s="137"/>
      <c r="B903" s="137"/>
      <c r="C903" s="137"/>
      <c r="D903" s="138"/>
      <c r="E903" s="139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</row>
    <row r="904" spans="1:28" ht="15.75" customHeight="1">
      <c r="A904" s="137"/>
      <c r="B904" s="137"/>
      <c r="C904" s="137"/>
      <c r="D904" s="138"/>
      <c r="E904" s="139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</row>
    <row r="905" spans="1:28" ht="15.75" customHeight="1">
      <c r="A905" s="137"/>
      <c r="B905" s="137"/>
      <c r="C905" s="137"/>
      <c r="D905" s="138"/>
      <c r="E905" s="139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</row>
    <row r="906" spans="1:28" ht="15.75" customHeight="1">
      <c r="A906" s="137"/>
      <c r="B906" s="137"/>
      <c r="C906" s="137"/>
      <c r="D906" s="138"/>
      <c r="E906" s="139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</row>
    <row r="907" spans="1:28" ht="15.75" customHeight="1">
      <c r="A907" s="137"/>
      <c r="B907" s="137"/>
      <c r="C907" s="137"/>
      <c r="D907" s="138"/>
      <c r="E907" s="139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</row>
    <row r="908" spans="1:28" ht="15.75" customHeight="1">
      <c r="A908" s="137"/>
      <c r="B908" s="137"/>
      <c r="C908" s="137"/>
      <c r="D908" s="138"/>
      <c r="E908" s="139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</row>
    <row r="909" spans="1:28" ht="15.75" customHeight="1">
      <c r="A909" s="137"/>
      <c r="B909" s="137"/>
      <c r="C909" s="137"/>
      <c r="D909" s="138"/>
      <c r="E909" s="139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</row>
    <row r="910" spans="1:28" ht="15.75" customHeight="1">
      <c r="A910" s="137"/>
      <c r="B910" s="137"/>
      <c r="C910" s="137"/>
      <c r="D910" s="138"/>
      <c r="E910" s="139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</row>
    <row r="911" spans="1:28" ht="15.75" customHeight="1">
      <c r="A911" s="137"/>
      <c r="B911" s="137"/>
      <c r="C911" s="137"/>
      <c r="D911" s="138"/>
      <c r="E911" s="139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</row>
    <row r="912" spans="1:28" ht="15.75" customHeight="1">
      <c r="A912" s="137"/>
      <c r="B912" s="137"/>
      <c r="C912" s="137"/>
      <c r="D912" s="138"/>
      <c r="E912" s="139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</row>
    <row r="913" spans="1:28" ht="15.75" customHeight="1">
      <c r="A913" s="137"/>
      <c r="B913" s="137"/>
      <c r="C913" s="137"/>
      <c r="D913" s="138"/>
      <c r="E913" s="139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</row>
    <row r="914" spans="1:28" ht="15.75" customHeight="1">
      <c r="A914" s="137"/>
      <c r="B914" s="137"/>
      <c r="C914" s="137"/>
      <c r="D914" s="138"/>
      <c r="E914" s="139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</row>
    <row r="915" spans="1:28" ht="15.75" customHeight="1">
      <c r="A915" s="137"/>
      <c r="B915" s="137"/>
      <c r="C915" s="137"/>
      <c r="D915" s="138"/>
      <c r="E915" s="139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</row>
    <row r="916" spans="1:28" ht="15.75" customHeight="1">
      <c r="A916" s="137"/>
      <c r="B916" s="137"/>
      <c r="C916" s="137"/>
      <c r="D916" s="138"/>
      <c r="E916" s="139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</row>
    <row r="917" spans="1:28" ht="15.75" customHeight="1">
      <c r="A917" s="137"/>
      <c r="B917" s="137"/>
      <c r="C917" s="137"/>
      <c r="D917" s="138"/>
      <c r="E917" s="139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</row>
    <row r="918" spans="1:28" ht="15.75" customHeight="1">
      <c r="A918" s="137"/>
      <c r="B918" s="137"/>
      <c r="C918" s="137"/>
      <c r="D918" s="138"/>
      <c r="E918" s="139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</row>
    <row r="919" spans="1:28" ht="15.75" customHeight="1">
      <c r="A919" s="137"/>
      <c r="B919" s="137"/>
      <c r="C919" s="137"/>
      <c r="D919" s="138"/>
      <c r="E919" s="139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</row>
    <row r="920" spans="1:28" ht="15.75" customHeight="1">
      <c r="A920" s="137"/>
      <c r="B920" s="137"/>
      <c r="C920" s="137"/>
      <c r="D920" s="138"/>
      <c r="E920" s="139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</row>
    <row r="921" spans="1:28" ht="15.75" customHeight="1">
      <c r="A921" s="137"/>
      <c r="B921" s="137"/>
      <c r="C921" s="137"/>
      <c r="D921" s="138"/>
      <c r="E921" s="139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</row>
    <row r="922" spans="1:28" ht="15.75" customHeight="1">
      <c r="A922" s="137"/>
      <c r="B922" s="137"/>
      <c r="C922" s="137"/>
      <c r="D922" s="138"/>
      <c r="E922" s="139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</row>
    <row r="923" spans="1:28" ht="15.75" customHeight="1">
      <c r="A923" s="137"/>
      <c r="B923" s="137"/>
      <c r="C923" s="137"/>
      <c r="D923" s="138"/>
      <c r="E923" s="139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</row>
    <row r="924" spans="1:28" ht="15.75" customHeight="1">
      <c r="A924" s="137"/>
      <c r="B924" s="137"/>
      <c r="C924" s="137"/>
      <c r="D924" s="138"/>
      <c r="E924" s="139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</row>
    <row r="925" spans="1:28" ht="15.75" customHeight="1">
      <c r="A925" s="137"/>
      <c r="B925" s="137"/>
      <c r="C925" s="137"/>
      <c r="D925" s="138"/>
      <c r="E925" s="139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</row>
    <row r="926" spans="1:28" ht="15.75" customHeight="1">
      <c r="A926" s="137"/>
      <c r="B926" s="137"/>
      <c r="C926" s="137"/>
      <c r="D926" s="138"/>
      <c r="E926" s="139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</row>
    <row r="927" spans="1:28" ht="15.75" customHeight="1">
      <c r="A927" s="137"/>
      <c r="B927" s="137"/>
      <c r="C927" s="137"/>
      <c r="D927" s="138"/>
      <c r="E927" s="139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</row>
    <row r="928" spans="1:28" ht="15.75" customHeight="1">
      <c r="A928" s="137"/>
      <c r="B928" s="137"/>
      <c r="C928" s="137"/>
      <c r="D928" s="138"/>
      <c r="E928" s="139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</row>
    <row r="929" spans="1:28" ht="15.75" customHeight="1">
      <c r="A929" s="137"/>
      <c r="B929" s="137"/>
      <c r="C929" s="137"/>
      <c r="D929" s="138"/>
      <c r="E929" s="139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</row>
    <row r="930" spans="1:28" ht="15.75" customHeight="1">
      <c r="A930" s="137"/>
      <c r="B930" s="137"/>
      <c r="C930" s="137"/>
      <c r="D930" s="138"/>
      <c r="E930" s="139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</row>
    <row r="931" spans="1:28" ht="15.75" customHeight="1">
      <c r="A931" s="137"/>
      <c r="B931" s="137"/>
      <c r="C931" s="137"/>
      <c r="D931" s="138"/>
      <c r="E931" s="139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</row>
    <row r="932" spans="1:28" ht="15.75" customHeight="1">
      <c r="A932" s="137"/>
      <c r="B932" s="137"/>
      <c r="C932" s="137"/>
      <c r="D932" s="138"/>
      <c r="E932" s="139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</row>
    <row r="933" spans="1:28" ht="15.75" customHeight="1">
      <c r="A933" s="137"/>
      <c r="B933" s="137"/>
      <c r="C933" s="137"/>
      <c r="D933" s="138"/>
      <c r="E933" s="139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</row>
    <row r="934" spans="1:28" ht="15.75" customHeight="1">
      <c r="A934" s="137"/>
      <c r="B934" s="137"/>
      <c r="C934" s="137"/>
      <c r="D934" s="138"/>
      <c r="E934" s="139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</row>
    <row r="935" spans="1:28" ht="15.75" customHeight="1">
      <c r="A935" s="137"/>
      <c r="B935" s="137"/>
      <c r="C935" s="137"/>
      <c r="D935" s="138"/>
      <c r="E935" s="139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</row>
    <row r="936" spans="1:28" ht="15.75" customHeight="1">
      <c r="A936" s="137"/>
      <c r="B936" s="137"/>
      <c r="C936" s="137"/>
      <c r="D936" s="138"/>
      <c r="E936" s="139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</row>
    <row r="937" spans="1:28" ht="15.75" customHeight="1">
      <c r="A937" s="137"/>
      <c r="B937" s="137"/>
      <c r="C937" s="137"/>
      <c r="D937" s="138"/>
      <c r="E937" s="139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</row>
    <row r="938" spans="1:28" ht="15.75" customHeight="1">
      <c r="A938" s="137"/>
      <c r="B938" s="137"/>
      <c r="C938" s="137"/>
      <c r="D938" s="138"/>
      <c r="E938" s="139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</row>
    <row r="939" spans="1:28" ht="15.75" customHeight="1">
      <c r="A939" s="137"/>
      <c r="B939" s="137"/>
      <c r="C939" s="137"/>
      <c r="D939" s="138"/>
      <c r="E939" s="139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</row>
    <row r="940" spans="1:28" ht="15.75" customHeight="1">
      <c r="A940" s="137"/>
      <c r="B940" s="137"/>
      <c r="C940" s="137"/>
      <c r="D940" s="138"/>
      <c r="E940" s="139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</row>
    <row r="941" spans="1:28" ht="15.75" customHeight="1">
      <c r="A941" s="137"/>
      <c r="B941" s="137"/>
      <c r="C941" s="137"/>
      <c r="D941" s="138"/>
      <c r="E941" s="139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</row>
    <row r="942" spans="1:28" ht="15.75" customHeight="1">
      <c r="A942" s="137"/>
      <c r="B942" s="137"/>
      <c r="C942" s="137"/>
      <c r="D942" s="138"/>
      <c r="E942" s="139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</row>
    <row r="943" spans="1:28" ht="15.75" customHeight="1">
      <c r="A943" s="137"/>
      <c r="B943" s="137"/>
      <c r="C943" s="137"/>
      <c r="D943" s="138"/>
      <c r="E943" s="139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</row>
    <row r="944" spans="1:28" ht="15.75" customHeight="1">
      <c r="A944" s="137"/>
      <c r="B944" s="137"/>
      <c r="C944" s="137"/>
      <c r="D944" s="138"/>
      <c r="E944" s="139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</row>
    <row r="945" spans="1:28" ht="15.75" customHeight="1">
      <c r="A945" s="137"/>
      <c r="B945" s="137"/>
      <c r="C945" s="137"/>
      <c r="D945" s="138"/>
      <c r="E945" s="139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</row>
    <row r="946" spans="1:28" ht="15.75" customHeight="1">
      <c r="A946" s="137"/>
      <c r="B946" s="137"/>
      <c r="C946" s="137"/>
      <c r="D946" s="138"/>
      <c r="E946" s="139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</row>
    <row r="947" spans="1:28" ht="15.75" customHeight="1">
      <c r="A947" s="137"/>
      <c r="B947" s="137"/>
      <c r="C947" s="137"/>
      <c r="D947" s="138"/>
      <c r="E947" s="139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</row>
    <row r="948" spans="1:28" ht="15.75" customHeight="1">
      <c r="A948" s="137"/>
      <c r="B948" s="137"/>
      <c r="C948" s="137"/>
      <c r="D948" s="138"/>
      <c r="E948" s="139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</row>
    <row r="949" spans="1:28" ht="15.75" customHeight="1">
      <c r="A949" s="137"/>
      <c r="B949" s="137"/>
      <c r="C949" s="137"/>
      <c r="D949" s="138"/>
      <c r="E949" s="139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</row>
    <row r="950" spans="1:28" ht="15.75" customHeight="1">
      <c r="A950" s="137"/>
      <c r="B950" s="137"/>
      <c r="C950" s="137"/>
      <c r="D950" s="138"/>
      <c r="E950" s="139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</row>
    <row r="951" spans="1:28" ht="15.75" customHeight="1">
      <c r="A951" s="137"/>
      <c r="B951" s="137"/>
      <c r="C951" s="137"/>
      <c r="D951" s="138"/>
      <c r="E951" s="139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</row>
    <row r="952" spans="1:28" ht="15.75" customHeight="1">
      <c r="A952" s="137"/>
      <c r="B952" s="137"/>
      <c r="C952" s="137"/>
      <c r="D952" s="138"/>
      <c r="E952" s="139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</row>
    <row r="953" spans="1:28" ht="15.75" customHeight="1">
      <c r="A953" s="137"/>
      <c r="B953" s="137"/>
      <c r="C953" s="137"/>
      <c r="D953" s="138"/>
      <c r="E953" s="139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</row>
    <row r="954" spans="1:28" ht="15.75" customHeight="1">
      <c r="A954" s="137"/>
      <c r="B954" s="137"/>
      <c r="C954" s="137"/>
      <c r="D954" s="138"/>
      <c r="E954" s="139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</row>
    <row r="955" spans="1:28" ht="15.75" customHeight="1">
      <c r="A955" s="137"/>
      <c r="B955" s="137"/>
      <c r="C955" s="137"/>
      <c r="D955" s="138"/>
      <c r="E955" s="139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</row>
    <row r="956" spans="1:28" ht="15.75" customHeight="1">
      <c r="A956" s="137"/>
      <c r="B956" s="137"/>
      <c r="C956" s="137"/>
      <c r="D956" s="138"/>
      <c r="E956" s="139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</row>
    <row r="957" spans="1:28" ht="15.75" customHeight="1">
      <c r="A957" s="137"/>
      <c r="B957" s="137"/>
      <c r="C957" s="137"/>
      <c r="D957" s="138"/>
      <c r="E957" s="139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</row>
    <row r="958" spans="1:28" ht="15.75" customHeight="1">
      <c r="A958" s="137"/>
      <c r="B958" s="137"/>
      <c r="C958" s="137"/>
      <c r="D958" s="138"/>
      <c r="E958" s="139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</row>
    <row r="959" spans="1:28" ht="15.75" customHeight="1">
      <c r="A959" s="137"/>
      <c r="B959" s="137"/>
      <c r="C959" s="137"/>
      <c r="D959" s="138"/>
      <c r="E959" s="139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</row>
    <row r="960" spans="1:28" ht="15.75" customHeight="1">
      <c r="A960" s="137"/>
      <c r="B960" s="137"/>
      <c r="C960" s="137"/>
      <c r="D960" s="138"/>
      <c r="E960" s="139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</row>
    <row r="961" spans="1:28" ht="15.75" customHeight="1">
      <c r="A961" s="137"/>
      <c r="B961" s="137"/>
      <c r="C961" s="137"/>
      <c r="D961" s="138"/>
      <c r="E961" s="139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</row>
    <row r="962" spans="1:28" ht="15.75" customHeight="1">
      <c r="A962" s="137"/>
      <c r="B962" s="137"/>
      <c r="C962" s="137"/>
      <c r="D962" s="138"/>
      <c r="E962" s="139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</row>
    <row r="963" spans="1:28" ht="15.75" customHeight="1">
      <c r="A963" s="137"/>
      <c r="B963" s="137"/>
      <c r="C963" s="137"/>
      <c r="D963" s="138"/>
      <c r="E963" s="139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</row>
    <row r="964" spans="1:28" ht="15.75" customHeight="1">
      <c r="A964" s="137"/>
      <c r="B964" s="137"/>
      <c r="C964" s="137"/>
      <c r="D964" s="138"/>
      <c r="E964" s="139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</row>
    <row r="965" spans="1:28" ht="15.75" customHeight="1">
      <c r="A965" s="137"/>
      <c r="B965" s="137"/>
      <c r="C965" s="137"/>
      <c r="D965" s="138"/>
      <c r="E965" s="139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</row>
    <row r="966" spans="1:28" ht="15.75" customHeight="1">
      <c r="A966" s="137"/>
      <c r="B966" s="137"/>
      <c r="C966" s="137"/>
      <c r="D966" s="138"/>
      <c r="E966" s="139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</row>
    <row r="967" spans="1:28" ht="15.75" customHeight="1">
      <c r="A967" s="137"/>
      <c r="B967" s="137"/>
      <c r="C967" s="137"/>
      <c r="D967" s="138"/>
      <c r="E967" s="139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</row>
    <row r="968" spans="1:28" ht="15.75" customHeight="1">
      <c r="A968" s="137"/>
      <c r="B968" s="137"/>
      <c r="C968" s="137"/>
      <c r="D968" s="138"/>
      <c r="E968" s="139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</row>
    <row r="969" spans="1:28" ht="15.75" customHeight="1">
      <c r="A969" s="137"/>
      <c r="B969" s="137"/>
      <c r="C969" s="137"/>
      <c r="D969" s="138"/>
      <c r="E969" s="139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</row>
    <row r="970" spans="1:28" ht="15.75" customHeight="1">
      <c r="A970" s="137"/>
      <c r="B970" s="137"/>
      <c r="C970" s="137"/>
      <c r="D970" s="138"/>
      <c r="E970" s="139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</row>
    <row r="971" spans="1:28" ht="15.75" customHeight="1">
      <c r="A971" s="137"/>
      <c r="B971" s="137"/>
      <c r="C971" s="137"/>
      <c r="D971" s="138"/>
      <c r="E971" s="139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</row>
    <row r="972" spans="1:28" ht="15.75" customHeight="1">
      <c r="A972" s="137"/>
      <c r="B972" s="137"/>
      <c r="C972" s="137"/>
      <c r="D972" s="138"/>
      <c r="E972" s="139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</row>
    <row r="973" spans="1:28" ht="15.75" customHeight="1">
      <c r="A973" s="137"/>
      <c r="B973" s="137"/>
      <c r="C973" s="137"/>
      <c r="D973" s="138"/>
      <c r="E973" s="139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</row>
    <row r="974" spans="1:28" ht="15.75" customHeight="1">
      <c r="A974" s="137"/>
      <c r="B974" s="137"/>
      <c r="C974" s="137"/>
      <c r="D974" s="138"/>
      <c r="E974" s="139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</row>
    <row r="975" spans="1:28" ht="15.75" customHeight="1">
      <c r="A975" s="137"/>
      <c r="B975" s="137"/>
      <c r="C975" s="137"/>
      <c r="D975" s="138"/>
      <c r="E975" s="139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  <c r="AB975" s="137"/>
    </row>
    <row r="976" spans="1:28" ht="15.75" customHeight="1">
      <c r="A976" s="137"/>
      <c r="B976" s="137"/>
      <c r="C976" s="137"/>
      <c r="D976" s="138"/>
      <c r="E976" s="139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  <c r="AB976" s="137"/>
    </row>
    <row r="977" spans="1:28" ht="15.75" customHeight="1">
      <c r="A977" s="137"/>
      <c r="B977" s="137"/>
      <c r="C977" s="137"/>
      <c r="D977" s="138"/>
      <c r="E977" s="139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  <c r="AB977" s="137"/>
    </row>
    <row r="978" spans="1:28" ht="15.75" customHeight="1">
      <c r="A978" s="137"/>
      <c r="B978" s="137"/>
      <c r="C978" s="137"/>
      <c r="D978" s="138"/>
      <c r="E978" s="139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  <c r="AB978" s="137"/>
    </row>
    <row r="979" spans="1:28" ht="15.75" customHeight="1">
      <c r="A979" s="137"/>
      <c r="B979" s="137"/>
      <c r="C979" s="137"/>
      <c r="D979" s="138"/>
      <c r="E979" s="139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  <c r="AB979" s="137"/>
    </row>
    <row r="980" spans="1:28" ht="15.75" customHeight="1">
      <c r="A980" s="137"/>
      <c r="B980" s="137"/>
      <c r="C980" s="137"/>
      <c r="D980" s="138"/>
      <c r="E980" s="139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  <c r="AB980" s="137"/>
    </row>
    <row r="981" spans="1:28" ht="15.75" customHeight="1">
      <c r="A981" s="137"/>
      <c r="B981" s="137"/>
      <c r="C981" s="137"/>
      <c r="D981" s="138"/>
      <c r="E981" s="139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  <c r="AB981" s="137"/>
    </row>
    <row r="982" spans="1:28" ht="15.75" customHeight="1">
      <c r="A982" s="137"/>
      <c r="B982" s="137"/>
      <c r="C982" s="137"/>
      <c r="D982" s="138"/>
      <c r="E982" s="139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  <c r="AB982" s="137"/>
    </row>
    <row r="983" spans="1:28" ht="15.75" customHeight="1">
      <c r="A983" s="137"/>
      <c r="B983" s="137"/>
      <c r="C983" s="137"/>
      <c r="D983" s="138"/>
      <c r="E983" s="139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  <c r="AB983" s="137"/>
    </row>
    <row r="984" spans="1:28" ht="15.75" customHeight="1">
      <c r="A984" s="137"/>
      <c r="B984" s="137"/>
      <c r="C984" s="137"/>
      <c r="D984" s="138"/>
      <c r="E984" s="139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  <c r="AB984" s="137"/>
    </row>
    <row r="985" spans="1:28" ht="15.75" customHeight="1">
      <c r="A985" s="137"/>
      <c r="B985" s="137"/>
      <c r="C985" s="137"/>
      <c r="D985" s="138"/>
      <c r="E985" s="139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  <c r="AB985" s="137"/>
    </row>
    <row r="986" spans="1:28" ht="15.75" customHeight="1">
      <c r="A986" s="137"/>
      <c r="B986" s="137"/>
      <c r="C986" s="137"/>
      <c r="D986" s="138"/>
      <c r="E986" s="139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  <c r="AB986" s="137"/>
    </row>
    <row r="987" spans="1:28" ht="15.75" customHeight="1">
      <c r="A987" s="137"/>
      <c r="B987" s="137"/>
      <c r="C987" s="137"/>
      <c r="D987" s="138"/>
      <c r="E987" s="139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  <c r="AB987" s="137"/>
    </row>
    <row r="988" spans="1:28" ht="15.75" customHeight="1">
      <c r="A988" s="137"/>
      <c r="B988" s="137"/>
      <c r="C988" s="137"/>
      <c r="D988" s="138"/>
      <c r="E988" s="139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  <c r="AB988" s="137"/>
    </row>
    <row r="989" spans="1:28" ht="15.75" customHeight="1">
      <c r="A989" s="137"/>
      <c r="B989" s="137"/>
      <c r="C989" s="137"/>
      <c r="D989" s="138"/>
      <c r="E989" s="139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  <c r="AB989" s="137"/>
    </row>
    <row r="990" spans="1:28" ht="15.75" customHeight="1">
      <c r="A990" s="137"/>
      <c r="B990" s="137"/>
      <c r="C990" s="137"/>
      <c r="D990" s="138"/>
      <c r="E990" s="139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  <c r="AB990" s="137"/>
    </row>
    <row r="991" spans="1:28" ht="15.75" customHeight="1">
      <c r="A991" s="137"/>
      <c r="B991" s="137"/>
      <c r="C991" s="137"/>
      <c r="D991" s="138"/>
      <c r="E991" s="139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  <c r="AB991" s="137"/>
    </row>
    <row r="992" spans="1:28" ht="15.75" customHeight="1">
      <c r="A992" s="137"/>
      <c r="B992" s="137"/>
      <c r="C992" s="137"/>
      <c r="D992" s="138"/>
      <c r="E992" s="139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  <c r="AB992" s="137"/>
    </row>
    <row r="993" spans="1:28" ht="15.75" customHeight="1">
      <c r="A993" s="137"/>
      <c r="B993" s="137"/>
      <c r="C993" s="137"/>
      <c r="D993" s="138"/>
      <c r="E993" s="139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  <c r="AB993" s="137"/>
    </row>
    <row r="994" spans="1:28" ht="15.75" customHeight="1">
      <c r="A994" s="137"/>
      <c r="B994" s="137"/>
      <c r="C994" s="137"/>
      <c r="D994" s="138"/>
      <c r="E994" s="139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  <c r="AB994" s="137"/>
    </row>
    <row r="995" spans="1:28" ht="15.75" customHeight="1">
      <c r="A995" s="137"/>
      <c r="B995" s="137"/>
      <c r="C995" s="137"/>
      <c r="D995" s="138"/>
      <c r="E995" s="139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  <c r="AB995" s="137"/>
    </row>
    <row r="996" spans="1:28" ht="15.75" customHeight="1">
      <c r="A996" s="137"/>
      <c r="B996" s="137"/>
      <c r="C996" s="137"/>
      <c r="D996" s="138"/>
      <c r="E996" s="139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  <c r="AB996" s="137"/>
    </row>
    <row r="997" spans="1:28" ht="15.75" customHeight="1">
      <c r="A997" s="137"/>
      <c r="B997" s="137"/>
      <c r="C997" s="137"/>
      <c r="D997" s="138"/>
      <c r="E997" s="139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  <c r="AB997" s="137"/>
    </row>
    <row r="998" spans="1:28" ht="15.75" customHeight="1">
      <c r="A998" s="137"/>
      <c r="B998" s="137"/>
      <c r="C998" s="137"/>
      <c r="D998" s="138"/>
      <c r="E998" s="139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  <c r="AB998" s="137"/>
    </row>
    <row r="999" spans="1:28" ht="15.75" customHeight="1">
      <c r="A999" s="137"/>
      <c r="B999" s="137"/>
      <c r="C999" s="137"/>
      <c r="D999" s="138"/>
      <c r="E999" s="139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  <c r="AB999" s="137"/>
    </row>
    <row r="1000" spans="1:28" ht="15.75" customHeight="1">
      <c r="A1000" s="137"/>
      <c r="B1000" s="137"/>
      <c r="C1000" s="137"/>
      <c r="D1000" s="138"/>
      <c r="E1000" s="139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  <c r="AA1000" s="137"/>
      <c r="AB1000" s="137"/>
    </row>
  </sheetData>
  <sheetProtection algorithmName="SHA-512" hashValue="vLvKeRdA7yZaakODWLgLnFIf4Go6imGp3gyMC66am2K4bl40g/zpp1JxokuVMDh/9vIdS2ruswQwdklykCSpXA==" saltValue="LnS0lf9XBeZcQF7fTQWr+w==" spinCount="100000" sheet="1" objects="1" scenarios="1" selectLockedCells="1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F17" sqref="A1:XFD1048576"/>
    </sheetView>
  </sheetViews>
  <sheetFormatPr defaultColWidth="14.42578125" defaultRowHeight="15" customHeight="1"/>
  <cols>
    <col min="1" max="1" width="8" customWidth="1"/>
    <col min="2" max="6" width="18.7109375" customWidth="1"/>
    <col min="7" max="7" width="4.85546875" customWidth="1"/>
    <col min="9" max="9" width="22.7109375" customWidth="1"/>
    <col min="10" max="10" width="16.5703125" customWidth="1"/>
    <col min="11" max="11" width="20.140625" customWidth="1"/>
    <col min="12" max="12" width="22.28515625" customWidth="1"/>
  </cols>
  <sheetData>
    <row r="1" spans="1:26" ht="40.5" customHeight="1">
      <c r="A1" s="52" t="s">
        <v>103</v>
      </c>
      <c r="B1" s="53"/>
      <c r="C1" s="52"/>
      <c r="D1" s="52"/>
      <c r="E1" s="108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8">
      <c r="A2" s="70"/>
      <c r="B2" s="75"/>
      <c r="C2" s="70"/>
      <c r="D2" s="70"/>
      <c r="E2" s="72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8">
      <c r="A3" s="70"/>
      <c r="B3" s="109" t="s">
        <v>105</v>
      </c>
      <c r="C3" s="70"/>
      <c r="D3" s="70"/>
      <c r="E3" s="72"/>
      <c r="F3" s="70" t="s">
        <v>16</v>
      </c>
      <c r="G3" s="70" t="s">
        <v>16</v>
      </c>
      <c r="H3" s="70" t="s">
        <v>16</v>
      </c>
      <c r="I3" s="70" t="s">
        <v>16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8">
      <c r="A4" s="70"/>
      <c r="B4" s="75"/>
      <c r="C4" s="70"/>
      <c r="D4" s="70"/>
      <c r="E4" s="7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18">
      <c r="A5" s="70"/>
      <c r="B5" s="75" t="s">
        <v>108</v>
      </c>
      <c r="C5" s="70" t="s">
        <v>109</v>
      </c>
      <c r="D5" s="70"/>
      <c r="E5" s="72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8">
      <c r="A6" s="70"/>
      <c r="B6" s="75" t="s">
        <v>54</v>
      </c>
      <c r="C6" s="70" t="s">
        <v>110</v>
      </c>
      <c r="D6" s="70"/>
      <c r="E6" s="72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18">
      <c r="A7" s="70"/>
      <c r="B7" s="75" t="s">
        <v>111</v>
      </c>
      <c r="C7" s="70" t="s">
        <v>112</v>
      </c>
      <c r="D7" s="70"/>
      <c r="E7" s="72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18">
      <c r="A8" s="70"/>
      <c r="B8" s="75" t="s">
        <v>113</v>
      </c>
      <c r="C8" s="70" t="s">
        <v>114</v>
      </c>
      <c r="D8" s="70"/>
      <c r="E8" s="72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8">
      <c r="A9" s="70"/>
      <c r="B9" s="75"/>
      <c r="C9" s="70"/>
      <c r="D9" s="70"/>
      <c r="E9" s="72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8">
      <c r="A10" s="70" t="s">
        <v>115</v>
      </c>
      <c r="B10" s="75"/>
      <c r="C10" s="70"/>
      <c r="D10" s="70"/>
      <c r="E10" s="72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8">
      <c r="A11" s="70"/>
      <c r="B11" s="75"/>
      <c r="C11" s="70"/>
      <c r="D11" s="70"/>
      <c r="E11" s="72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8">
      <c r="A12" s="70"/>
      <c r="B12" s="75" t="s">
        <v>116</v>
      </c>
      <c r="C12" s="147" t="s">
        <v>117</v>
      </c>
      <c r="D12" s="143"/>
      <c r="E12" s="143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18">
      <c r="A13" s="70"/>
      <c r="B13" s="75"/>
      <c r="C13" s="146" t="s">
        <v>118</v>
      </c>
      <c r="D13" s="143"/>
      <c r="E13" s="143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>
      <c r="A14" s="70"/>
      <c r="B14" s="75"/>
      <c r="C14" s="70"/>
      <c r="D14" s="70"/>
      <c r="E14" s="72"/>
      <c r="F14" s="70"/>
      <c r="G14" s="70"/>
      <c r="H14" s="70"/>
      <c r="I14" s="66" t="s">
        <v>16</v>
      </c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>
      <c r="A15" s="70"/>
      <c r="B15" s="75"/>
      <c r="C15" s="70"/>
      <c r="D15" s="70"/>
      <c r="E15" s="72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>
      <c r="A16" s="70"/>
      <c r="B16" s="75"/>
      <c r="C16" s="70"/>
      <c r="D16" s="70"/>
      <c r="E16" s="72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5.75" customHeight="1">
      <c r="A17" s="70"/>
      <c r="B17" s="75"/>
      <c r="C17" s="70"/>
      <c r="D17" s="70"/>
      <c r="E17" s="72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5.75" customHeight="1">
      <c r="A18" s="70"/>
      <c r="B18" s="75"/>
      <c r="C18" s="70"/>
      <c r="D18" s="70"/>
      <c r="E18" s="72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5.75" customHeight="1">
      <c r="A19" s="70"/>
      <c r="B19" s="75"/>
      <c r="C19" s="70"/>
      <c r="D19" s="70"/>
      <c r="E19" s="72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5.75" customHeight="1">
      <c r="A20" s="70"/>
      <c r="B20" s="75"/>
      <c r="C20" s="70"/>
      <c r="D20" s="70"/>
      <c r="E20" s="72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>
      <c r="A21" s="70"/>
      <c r="B21" s="75"/>
      <c r="C21" s="70"/>
      <c r="D21" s="70"/>
      <c r="E21" s="72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>
      <c r="A22" s="70"/>
      <c r="B22" s="75"/>
      <c r="C22" s="70"/>
      <c r="D22" s="70"/>
      <c r="E22" s="72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>
      <c r="A23" s="70"/>
      <c r="B23" s="75"/>
      <c r="C23" s="70"/>
      <c r="D23" s="70"/>
      <c r="E23" s="72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>
      <c r="A24" s="70"/>
      <c r="B24" s="75"/>
      <c r="C24" s="70"/>
      <c r="D24" s="70"/>
      <c r="E24" s="72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>
      <c r="A25" s="70"/>
      <c r="B25" s="75"/>
      <c r="C25" s="70"/>
      <c r="D25" s="70"/>
      <c r="E25" s="72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5.75" customHeight="1">
      <c r="A26" s="70"/>
      <c r="B26" s="75"/>
      <c r="C26" s="70"/>
      <c r="D26" s="70"/>
      <c r="E26" s="72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>
      <c r="A27" s="70"/>
      <c r="B27" s="75"/>
      <c r="C27" s="70"/>
      <c r="D27" s="70"/>
      <c r="E27" s="72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>
      <c r="A28" s="70"/>
      <c r="B28" s="75"/>
      <c r="C28" s="70"/>
      <c r="D28" s="70"/>
      <c r="E28" s="72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>
      <c r="A29" s="70"/>
      <c r="B29" s="75"/>
      <c r="C29" s="70"/>
      <c r="D29" s="70"/>
      <c r="E29" s="72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>
      <c r="A30" s="70"/>
      <c r="B30" s="75"/>
      <c r="C30" s="70"/>
      <c r="D30" s="70"/>
      <c r="E30" s="72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>
      <c r="A31" s="70"/>
      <c r="B31" s="75"/>
      <c r="C31" s="70"/>
      <c r="D31" s="70"/>
      <c r="E31" s="72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>
      <c r="A32" s="70"/>
      <c r="B32" s="75"/>
      <c r="C32" s="70"/>
      <c r="D32" s="70"/>
      <c r="E32" s="72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>
      <c r="A33" s="70"/>
      <c r="B33" s="75"/>
      <c r="C33" s="70"/>
      <c r="D33" s="70"/>
      <c r="E33" s="72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>
      <c r="A34" s="70"/>
      <c r="B34" s="75"/>
      <c r="C34" s="70"/>
      <c r="D34" s="70"/>
      <c r="E34" s="72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5.75" customHeight="1">
      <c r="A35" s="70"/>
      <c r="B35" s="75"/>
      <c r="C35" s="70"/>
      <c r="D35" s="70"/>
      <c r="E35" s="72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>
      <c r="A36" s="70"/>
      <c r="B36" s="75"/>
      <c r="C36" s="70"/>
      <c r="D36" s="70"/>
      <c r="E36" s="72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>
      <c r="A37" s="70"/>
      <c r="B37" s="75"/>
      <c r="C37" s="70"/>
      <c r="D37" s="70"/>
      <c r="E37" s="72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>
      <c r="A38" s="70"/>
      <c r="B38" s="75"/>
      <c r="C38" s="70"/>
      <c r="D38" s="70"/>
      <c r="E38" s="72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>
      <c r="A39" s="70"/>
      <c r="B39" s="75"/>
      <c r="C39" s="70"/>
      <c r="D39" s="70"/>
      <c r="E39" s="72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>
      <c r="A40" s="70"/>
      <c r="B40" s="75"/>
      <c r="C40" s="70"/>
      <c r="D40" s="70"/>
      <c r="E40" s="72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>
      <c r="A41" s="70"/>
      <c r="B41" s="75"/>
      <c r="C41" s="70"/>
      <c r="D41" s="70"/>
      <c r="E41" s="72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>
      <c r="A42" s="70"/>
      <c r="B42" s="75"/>
      <c r="C42" s="70"/>
      <c r="D42" s="70"/>
      <c r="E42" s="72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>
      <c r="A43" s="70"/>
      <c r="B43" s="75"/>
      <c r="C43" s="70"/>
      <c r="D43" s="70"/>
      <c r="E43" s="72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>
      <c r="A44" s="70"/>
      <c r="B44" s="75"/>
      <c r="C44" s="70"/>
      <c r="D44" s="70"/>
      <c r="E44" s="72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>
      <c r="A45" s="70"/>
      <c r="B45" s="75"/>
      <c r="C45" s="70"/>
      <c r="D45" s="70"/>
      <c r="E45" s="72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>
      <c r="A46" s="70"/>
      <c r="B46" s="75"/>
      <c r="C46" s="70"/>
      <c r="D46" s="70"/>
      <c r="E46" s="72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>
      <c r="A47" s="70"/>
      <c r="B47" s="75"/>
      <c r="C47" s="70"/>
      <c r="D47" s="70"/>
      <c r="E47" s="72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>
      <c r="A48" s="70"/>
      <c r="B48" s="75"/>
      <c r="C48" s="70"/>
      <c r="D48" s="70"/>
      <c r="E48" s="72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>
      <c r="A49" s="70"/>
      <c r="B49" s="75"/>
      <c r="C49" s="70"/>
      <c r="D49" s="70"/>
      <c r="E49" s="72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>
      <c r="A50" s="70"/>
      <c r="B50" s="75"/>
      <c r="C50" s="70"/>
      <c r="D50" s="70"/>
      <c r="E50" s="72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>
      <c r="A51" s="70"/>
      <c r="B51" s="75"/>
      <c r="C51" s="70"/>
      <c r="D51" s="70"/>
      <c r="E51" s="72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>
      <c r="A52" s="70"/>
      <c r="B52" s="75"/>
      <c r="C52" s="70"/>
      <c r="D52" s="70"/>
      <c r="E52" s="72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>
      <c r="A53" s="70"/>
      <c r="B53" s="75"/>
      <c r="C53" s="70"/>
      <c r="D53" s="70"/>
      <c r="E53" s="72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>
      <c r="A54" s="70"/>
      <c r="B54" s="75"/>
      <c r="C54" s="70"/>
      <c r="D54" s="70"/>
      <c r="E54" s="72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>
      <c r="A55" s="70"/>
      <c r="B55" s="75"/>
      <c r="C55" s="70"/>
      <c r="D55" s="70"/>
      <c r="E55" s="72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5.75" customHeight="1">
      <c r="A56" s="70"/>
      <c r="B56" s="75"/>
      <c r="C56" s="70"/>
      <c r="D56" s="70"/>
      <c r="E56" s="72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5.75" customHeight="1">
      <c r="A57" s="70"/>
      <c r="B57" s="75"/>
      <c r="C57" s="70"/>
      <c r="D57" s="70"/>
      <c r="E57" s="72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5.75" customHeight="1">
      <c r="A58" s="70"/>
      <c r="B58" s="75"/>
      <c r="C58" s="70"/>
      <c r="D58" s="70"/>
      <c r="E58" s="72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>
      <c r="A59" s="70"/>
      <c r="B59" s="75"/>
      <c r="C59" s="70"/>
      <c r="D59" s="70"/>
      <c r="E59" s="72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>
      <c r="A60" s="70"/>
      <c r="B60" s="75"/>
      <c r="C60" s="70"/>
      <c r="D60" s="70"/>
      <c r="E60" s="72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5.75" customHeight="1">
      <c r="A61" s="70"/>
      <c r="B61" s="75"/>
      <c r="C61" s="70"/>
      <c r="D61" s="70"/>
      <c r="E61" s="72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5.75" customHeight="1">
      <c r="A62" s="70"/>
      <c r="B62" s="75"/>
      <c r="C62" s="70"/>
      <c r="D62" s="70"/>
      <c r="E62" s="72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5.75" customHeight="1">
      <c r="A63" s="70"/>
      <c r="B63" s="75"/>
      <c r="C63" s="70"/>
      <c r="D63" s="70"/>
      <c r="E63" s="72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5.75" customHeight="1">
      <c r="A64" s="70"/>
      <c r="B64" s="75"/>
      <c r="C64" s="70"/>
      <c r="D64" s="70"/>
      <c r="E64" s="72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5.75" customHeight="1">
      <c r="A65" s="70"/>
      <c r="B65" s="75"/>
      <c r="C65" s="70"/>
      <c r="D65" s="70"/>
      <c r="E65" s="72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customHeight="1">
      <c r="A66" s="70"/>
      <c r="B66" s="75"/>
      <c r="C66" s="70"/>
      <c r="D66" s="70"/>
      <c r="E66" s="72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5.75" customHeight="1">
      <c r="A67" s="70"/>
      <c r="B67" s="75"/>
      <c r="C67" s="70"/>
      <c r="D67" s="70"/>
      <c r="E67" s="72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>
      <c r="A68" s="70"/>
      <c r="B68" s="75"/>
      <c r="C68" s="70"/>
      <c r="D68" s="70"/>
      <c r="E68" s="72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5.75" customHeight="1">
      <c r="A69" s="70"/>
      <c r="B69" s="75"/>
      <c r="C69" s="70"/>
      <c r="D69" s="70"/>
      <c r="E69" s="72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>
      <c r="A70" s="70"/>
      <c r="B70" s="75"/>
      <c r="C70" s="70"/>
      <c r="D70" s="70"/>
      <c r="E70" s="72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>
      <c r="A71" s="70"/>
      <c r="B71" s="75"/>
      <c r="C71" s="70"/>
      <c r="D71" s="70"/>
      <c r="E71" s="72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5.75" customHeight="1">
      <c r="A72" s="70"/>
      <c r="B72" s="75"/>
      <c r="C72" s="70"/>
      <c r="D72" s="70"/>
      <c r="E72" s="72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5.75" customHeight="1">
      <c r="A73" s="70"/>
      <c r="B73" s="75"/>
      <c r="C73" s="70"/>
      <c r="D73" s="70"/>
      <c r="E73" s="72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5.75" customHeight="1">
      <c r="A74" s="70"/>
      <c r="B74" s="75"/>
      <c r="C74" s="70"/>
      <c r="D74" s="70"/>
      <c r="E74" s="72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5.75" customHeight="1">
      <c r="A75" s="70"/>
      <c r="B75" s="75"/>
      <c r="C75" s="70"/>
      <c r="D75" s="70"/>
      <c r="E75" s="72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5.75" customHeight="1">
      <c r="A76" s="70"/>
      <c r="B76" s="75"/>
      <c r="C76" s="70"/>
      <c r="D76" s="70"/>
      <c r="E76" s="72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5.75" customHeight="1">
      <c r="A77" s="70"/>
      <c r="B77" s="75"/>
      <c r="C77" s="70"/>
      <c r="D77" s="70"/>
      <c r="E77" s="72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>
      <c r="A78" s="70"/>
      <c r="B78" s="75"/>
      <c r="C78" s="70"/>
      <c r="D78" s="70"/>
      <c r="E78" s="72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5.75" customHeight="1">
      <c r="A79" s="70"/>
      <c r="B79" s="75"/>
      <c r="C79" s="70"/>
      <c r="D79" s="70"/>
      <c r="E79" s="72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>
      <c r="A80" s="70"/>
      <c r="B80" s="75"/>
      <c r="C80" s="70"/>
      <c r="D80" s="70"/>
      <c r="E80" s="72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.75" customHeight="1">
      <c r="A81" s="70"/>
      <c r="B81" s="75"/>
      <c r="C81" s="70"/>
      <c r="D81" s="70"/>
      <c r="E81" s="72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5.75" customHeight="1">
      <c r="A82" s="70"/>
      <c r="B82" s="75"/>
      <c r="C82" s="70"/>
      <c r="D82" s="70"/>
      <c r="E82" s="72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5.75" customHeight="1">
      <c r="A83" s="70"/>
      <c r="B83" s="75"/>
      <c r="C83" s="70"/>
      <c r="D83" s="70"/>
      <c r="E83" s="72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5.75" customHeight="1">
      <c r="A84" s="70"/>
      <c r="B84" s="75"/>
      <c r="C84" s="70"/>
      <c r="D84" s="70"/>
      <c r="E84" s="72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5.75" customHeight="1">
      <c r="A85" s="70"/>
      <c r="B85" s="75"/>
      <c r="C85" s="70"/>
      <c r="D85" s="70"/>
      <c r="E85" s="72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5.75" customHeight="1">
      <c r="A86" s="70"/>
      <c r="B86" s="75"/>
      <c r="C86" s="70"/>
      <c r="D86" s="70"/>
      <c r="E86" s="72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5.75" customHeight="1">
      <c r="A87" s="70"/>
      <c r="B87" s="75"/>
      <c r="C87" s="70"/>
      <c r="D87" s="70"/>
      <c r="E87" s="72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>
      <c r="A88" s="70"/>
      <c r="B88" s="75"/>
      <c r="C88" s="70"/>
      <c r="D88" s="70"/>
      <c r="E88" s="72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>
      <c r="A89" s="70"/>
      <c r="B89" s="75"/>
      <c r="C89" s="70"/>
      <c r="D89" s="70"/>
      <c r="E89" s="72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>
      <c r="A90" s="70"/>
      <c r="B90" s="75"/>
      <c r="C90" s="70"/>
      <c r="D90" s="70"/>
      <c r="E90" s="72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>
      <c r="A91" s="70"/>
      <c r="B91" s="75"/>
      <c r="C91" s="70"/>
      <c r="D91" s="70"/>
      <c r="E91" s="72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5.75" customHeight="1">
      <c r="A92" s="70"/>
      <c r="B92" s="75"/>
      <c r="C92" s="70"/>
      <c r="D92" s="70"/>
      <c r="E92" s="72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5.75" customHeight="1">
      <c r="A93" s="70"/>
      <c r="B93" s="75"/>
      <c r="C93" s="70"/>
      <c r="D93" s="70"/>
      <c r="E93" s="72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5.75" customHeight="1">
      <c r="A94" s="70"/>
      <c r="B94" s="75"/>
      <c r="C94" s="70"/>
      <c r="D94" s="70"/>
      <c r="E94" s="72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5.75" customHeight="1">
      <c r="A95" s="70"/>
      <c r="B95" s="75"/>
      <c r="C95" s="70"/>
      <c r="D95" s="70"/>
      <c r="E95" s="72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5.75" customHeight="1">
      <c r="A96" s="70"/>
      <c r="B96" s="75"/>
      <c r="C96" s="70"/>
      <c r="D96" s="70"/>
      <c r="E96" s="72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5.75" customHeight="1">
      <c r="A97" s="70"/>
      <c r="B97" s="75"/>
      <c r="C97" s="70"/>
      <c r="D97" s="70"/>
      <c r="E97" s="72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>
      <c r="A98" s="70"/>
      <c r="B98" s="75"/>
      <c r="C98" s="70"/>
      <c r="D98" s="70"/>
      <c r="E98" s="72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>
      <c r="A99" s="70"/>
      <c r="B99" s="75"/>
      <c r="C99" s="70"/>
      <c r="D99" s="70"/>
      <c r="E99" s="72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>
      <c r="A100" s="70"/>
      <c r="B100" s="75"/>
      <c r="C100" s="70"/>
      <c r="D100" s="70"/>
      <c r="E100" s="72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5.75" customHeight="1">
      <c r="A101" s="70"/>
      <c r="B101" s="75"/>
      <c r="C101" s="70"/>
      <c r="D101" s="70"/>
      <c r="E101" s="72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5.75" customHeight="1">
      <c r="A102" s="70"/>
      <c r="B102" s="75"/>
      <c r="C102" s="70"/>
      <c r="D102" s="70"/>
      <c r="E102" s="72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5.75" customHeight="1">
      <c r="A103" s="70"/>
      <c r="B103" s="75"/>
      <c r="C103" s="70"/>
      <c r="D103" s="70"/>
      <c r="E103" s="72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5.75" customHeight="1">
      <c r="A104" s="70"/>
      <c r="B104" s="75"/>
      <c r="C104" s="70"/>
      <c r="D104" s="70"/>
      <c r="E104" s="72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5.75" customHeight="1">
      <c r="A105" s="70"/>
      <c r="B105" s="75"/>
      <c r="C105" s="70"/>
      <c r="D105" s="70"/>
      <c r="E105" s="72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5.75" customHeight="1">
      <c r="A106" s="70"/>
      <c r="B106" s="75"/>
      <c r="C106" s="70"/>
      <c r="D106" s="70"/>
      <c r="E106" s="72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>
      <c r="A107" s="70"/>
      <c r="B107" s="75"/>
      <c r="C107" s="70"/>
      <c r="D107" s="70"/>
      <c r="E107" s="72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>
      <c r="A108" s="70"/>
      <c r="B108" s="75"/>
      <c r="C108" s="70"/>
      <c r="D108" s="70"/>
      <c r="E108" s="72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>
      <c r="A109" s="70"/>
      <c r="B109" s="75"/>
      <c r="C109" s="70"/>
      <c r="D109" s="70"/>
      <c r="E109" s="72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>
      <c r="A110" s="70"/>
      <c r="B110" s="75"/>
      <c r="C110" s="70"/>
      <c r="D110" s="70"/>
      <c r="E110" s="72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5.75" customHeight="1">
      <c r="A111" s="70"/>
      <c r="B111" s="75"/>
      <c r="C111" s="70"/>
      <c r="D111" s="70"/>
      <c r="E111" s="72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5.75" customHeight="1">
      <c r="A112" s="70"/>
      <c r="B112" s="75"/>
      <c r="C112" s="70"/>
      <c r="D112" s="70"/>
      <c r="E112" s="72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5.75" customHeight="1">
      <c r="A113" s="70"/>
      <c r="B113" s="75"/>
      <c r="C113" s="70"/>
      <c r="D113" s="70"/>
      <c r="E113" s="72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5.75" customHeight="1">
      <c r="A114" s="70"/>
      <c r="B114" s="75"/>
      <c r="C114" s="70"/>
      <c r="D114" s="70"/>
      <c r="E114" s="72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5.75" customHeight="1">
      <c r="A115" s="70"/>
      <c r="B115" s="75"/>
      <c r="C115" s="70"/>
      <c r="D115" s="70"/>
      <c r="E115" s="72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5.75" customHeight="1">
      <c r="A116" s="70"/>
      <c r="B116" s="75"/>
      <c r="C116" s="70"/>
      <c r="D116" s="70"/>
      <c r="E116" s="72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>
      <c r="A117" s="70"/>
      <c r="B117" s="75"/>
      <c r="C117" s="70"/>
      <c r="D117" s="70"/>
      <c r="E117" s="72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>
      <c r="A118" s="70"/>
      <c r="B118" s="75"/>
      <c r="C118" s="70"/>
      <c r="D118" s="70"/>
      <c r="E118" s="72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5.75" customHeight="1">
      <c r="A119" s="70"/>
      <c r="B119" s="75"/>
      <c r="C119" s="70"/>
      <c r="D119" s="70"/>
      <c r="E119" s="72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5.75" customHeight="1">
      <c r="A120" s="70"/>
      <c r="B120" s="75"/>
      <c r="C120" s="70"/>
      <c r="D120" s="70"/>
      <c r="E120" s="72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5.75" customHeight="1">
      <c r="A121" s="70"/>
      <c r="B121" s="75"/>
      <c r="C121" s="70"/>
      <c r="D121" s="70"/>
      <c r="E121" s="72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5.75" customHeight="1">
      <c r="A122" s="70"/>
      <c r="B122" s="75"/>
      <c r="C122" s="70"/>
      <c r="D122" s="70"/>
      <c r="E122" s="72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5.75" customHeight="1">
      <c r="A123" s="70"/>
      <c r="B123" s="75"/>
      <c r="C123" s="70"/>
      <c r="D123" s="70"/>
      <c r="E123" s="72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5.75" customHeight="1">
      <c r="A124" s="70"/>
      <c r="B124" s="75"/>
      <c r="C124" s="70"/>
      <c r="D124" s="70"/>
      <c r="E124" s="72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>
      <c r="A125" s="70"/>
      <c r="B125" s="75"/>
      <c r="C125" s="70"/>
      <c r="D125" s="70"/>
      <c r="E125" s="72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5.75" customHeight="1">
      <c r="A126" s="70"/>
      <c r="B126" s="75"/>
      <c r="C126" s="70"/>
      <c r="D126" s="70"/>
      <c r="E126" s="72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>
      <c r="A127" s="70"/>
      <c r="B127" s="75"/>
      <c r="C127" s="70"/>
      <c r="D127" s="70"/>
      <c r="E127" s="72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5.75" customHeight="1">
      <c r="A128" s="70"/>
      <c r="B128" s="75"/>
      <c r="C128" s="70"/>
      <c r="D128" s="70"/>
      <c r="E128" s="72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5.75" customHeight="1">
      <c r="A129" s="70"/>
      <c r="B129" s="75"/>
      <c r="C129" s="70"/>
      <c r="D129" s="70"/>
      <c r="E129" s="72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5.75" customHeight="1">
      <c r="A130" s="70"/>
      <c r="B130" s="75"/>
      <c r="C130" s="70"/>
      <c r="D130" s="70"/>
      <c r="E130" s="72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5.75" customHeight="1">
      <c r="A131" s="70"/>
      <c r="B131" s="75"/>
      <c r="C131" s="70"/>
      <c r="D131" s="70"/>
      <c r="E131" s="72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5.75" customHeight="1">
      <c r="A132" s="70"/>
      <c r="B132" s="75"/>
      <c r="C132" s="70"/>
      <c r="D132" s="70"/>
      <c r="E132" s="72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5.75" customHeight="1">
      <c r="A133" s="70"/>
      <c r="B133" s="75"/>
      <c r="C133" s="70"/>
      <c r="D133" s="70"/>
      <c r="E133" s="72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5.75" customHeight="1">
      <c r="A134" s="70"/>
      <c r="B134" s="75"/>
      <c r="C134" s="70"/>
      <c r="D134" s="70"/>
      <c r="E134" s="72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>
      <c r="A135" s="70"/>
      <c r="B135" s="75"/>
      <c r="C135" s="70"/>
      <c r="D135" s="70"/>
      <c r="E135" s="72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>
      <c r="A136" s="70"/>
      <c r="B136" s="75"/>
      <c r="C136" s="70"/>
      <c r="D136" s="70"/>
      <c r="E136" s="72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5.75" customHeight="1">
      <c r="A137" s="70"/>
      <c r="B137" s="75"/>
      <c r="C137" s="70"/>
      <c r="D137" s="70"/>
      <c r="E137" s="72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5.75" customHeight="1">
      <c r="A138" s="70"/>
      <c r="B138" s="75"/>
      <c r="C138" s="70"/>
      <c r="D138" s="70"/>
      <c r="E138" s="72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5.75" customHeight="1">
      <c r="A139" s="70"/>
      <c r="B139" s="75"/>
      <c r="C139" s="70"/>
      <c r="D139" s="70"/>
      <c r="E139" s="72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5.75" customHeight="1">
      <c r="A140" s="70"/>
      <c r="B140" s="75"/>
      <c r="C140" s="70"/>
      <c r="D140" s="70"/>
      <c r="E140" s="72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5.75" customHeight="1">
      <c r="A141" s="70"/>
      <c r="B141" s="75"/>
      <c r="C141" s="70"/>
      <c r="D141" s="70"/>
      <c r="E141" s="72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5.75" customHeight="1">
      <c r="A142" s="70"/>
      <c r="B142" s="75"/>
      <c r="C142" s="70"/>
      <c r="D142" s="70"/>
      <c r="E142" s="72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5.75" customHeight="1">
      <c r="A143" s="70"/>
      <c r="B143" s="75"/>
      <c r="C143" s="70"/>
      <c r="D143" s="70"/>
      <c r="E143" s="72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>
      <c r="A144" s="70"/>
      <c r="B144" s="75"/>
      <c r="C144" s="70"/>
      <c r="D144" s="70"/>
      <c r="E144" s="72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>
      <c r="A145" s="70"/>
      <c r="B145" s="75"/>
      <c r="C145" s="70"/>
      <c r="D145" s="70"/>
      <c r="E145" s="72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5.75" customHeight="1">
      <c r="A146" s="70"/>
      <c r="B146" s="75"/>
      <c r="C146" s="70"/>
      <c r="D146" s="70"/>
      <c r="E146" s="72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5.75" customHeight="1">
      <c r="A147" s="70"/>
      <c r="B147" s="75"/>
      <c r="C147" s="70"/>
      <c r="D147" s="70"/>
      <c r="E147" s="72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5.75" customHeight="1">
      <c r="A148" s="70"/>
      <c r="B148" s="75"/>
      <c r="C148" s="70"/>
      <c r="D148" s="70"/>
      <c r="E148" s="72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5.75" customHeight="1">
      <c r="A149" s="70"/>
      <c r="B149" s="75"/>
      <c r="C149" s="70"/>
      <c r="D149" s="70"/>
      <c r="E149" s="72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5.75" customHeight="1">
      <c r="A150" s="70"/>
      <c r="B150" s="75"/>
      <c r="C150" s="70"/>
      <c r="D150" s="70"/>
      <c r="E150" s="72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5.75" customHeight="1">
      <c r="A151" s="70"/>
      <c r="B151" s="75"/>
      <c r="C151" s="70"/>
      <c r="D151" s="70"/>
      <c r="E151" s="72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>
      <c r="A152" s="70"/>
      <c r="B152" s="75"/>
      <c r="C152" s="70"/>
      <c r="D152" s="70"/>
      <c r="E152" s="72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5.75" customHeight="1">
      <c r="A153" s="70"/>
      <c r="B153" s="75"/>
      <c r="C153" s="70"/>
      <c r="D153" s="70"/>
      <c r="E153" s="72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>
      <c r="A154" s="70"/>
      <c r="B154" s="75"/>
      <c r="C154" s="70"/>
      <c r="D154" s="70"/>
      <c r="E154" s="72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5.75" customHeight="1">
      <c r="A155" s="70"/>
      <c r="B155" s="75"/>
      <c r="C155" s="70"/>
      <c r="D155" s="70"/>
      <c r="E155" s="72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5.75" customHeight="1">
      <c r="A156" s="70"/>
      <c r="B156" s="75"/>
      <c r="C156" s="70"/>
      <c r="D156" s="70"/>
      <c r="E156" s="72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5.75" customHeight="1">
      <c r="A157" s="70"/>
      <c r="B157" s="75"/>
      <c r="C157" s="70"/>
      <c r="D157" s="70"/>
      <c r="E157" s="72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5.75" customHeight="1">
      <c r="A158" s="70"/>
      <c r="B158" s="75"/>
      <c r="C158" s="70"/>
      <c r="D158" s="70"/>
      <c r="E158" s="72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5.75" customHeight="1">
      <c r="A159" s="70"/>
      <c r="B159" s="75"/>
      <c r="C159" s="70"/>
      <c r="D159" s="70"/>
      <c r="E159" s="72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5.75" customHeight="1">
      <c r="A160" s="70"/>
      <c r="B160" s="75"/>
      <c r="C160" s="70"/>
      <c r="D160" s="70"/>
      <c r="E160" s="72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5.75" customHeight="1">
      <c r="A161" s="70"/>
      <c r="B161" s="75"/>
      <c r="C161" s="70"/>
      <c r="D161" s="70"/>
      <c r="E161" s="72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>
      <c r="A162" s="70"/>
      <c r="B162" s="75"/>
      <c r="C162" s="70"/>
      <c r="D162" s="70"/>
      <c r="E162" s="72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5.75" customHeight="1">
      <c r="A163" s="70"/>
      <c r="B163" s="75"/>
      <c r="C163" s="70"/>
      <c r="D163" s="70"/>
      <c r="E163" s="72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5.75" customHeight="1">
      <c r="A164" s="70"/>
      <c r="B164" s="75"/>
      <c r="C164" s="70"/>
      <c r="D164" s="70"/>
      <c r="E164" s="72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5.75" customHeight="1">
      <c r="A165" s="70"/>
      <c r="B165" s="75"/>
      <c r="C165" s="70"/>
      <c r="D165" s="70"/>
      <c r="E165" s="72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5.75" customHeight="1">
      <c r="A166" s="70"/>
      <c r="B166" s="75"/>
      <c r="C166" s="70"/>
      <c r="D166" s="70"/>
      <c r="E166" s="72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5.75" customHeight="1">
      <c r="A167" s="70"/>
      <c r="B167" s="75"/>
      <c r="C167" s="70"/>
      <c r="D167" s="70"/>
      <c r="E167" s="72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5.75" customHeight="1">
      <c r="A168" s="70"/>
      <c r="B168" s="75"/>
      <c r="C168" s="70"/>
      <c r="D168" s="70"/>
      <c r="E168" s="72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>
      <c r="A169" s="70"/>
      <c r="B169" s="75"/>
      <c r="C169" s="70"/>
      <c r="D169" s="70"/>
      <c r="E169" s="72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>
      <c r="A170" s="70"/>
      <c r="B170" s="75"/>
      <c r="C170" s="70"/>
      <c r="D170" s="70"/>
      <c r="E170" s="72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5.75" customHeight="1">
      <c r="A171" s="70"/>
      <c r="B171" s="75"/>
      <c r="C171" s="70"/>
      <c r="D171" s="70"/>
      <c r="E171" s="72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5.75" customHeight="1">
      <c r="A172" s="70"/>
      <c r="B172" s="75"/>
      <c r="C172" s="70"/>
      <c r="D172" s="70"/>
      <c r="E172" s="72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5.75" customHeight="1">
      <c r="A173" s="70"/>
      <c r="B173" s="75"/>
      <c r="C173" s="70"/>
      <c r="D173" s="70"/>
      <c r="E173" s="72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5.75" customHeight="1">
      <c r="A174" s="70"/>
      <c r="B174" s="75"/>
      <c r="C174" s="70"/>
      <c r="D174" s="70"/>
      <c r="E174" s="72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5.75" customHeight="1">
      <c r="A175" s="70"/>
      <c r="B175" s="75"/>
      <c r="C175" s="70"/>
      <c r="D175" s="70"/>
      <c r="E175" s="72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5.75" customHeight="1">
      <c r="A176" s="70"/>
      <c r="B176" s="75"/>
      <c r="C176" s="70"/>
      <c r="D176" s="70"/>
      <c r="E176" s="72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5.75" customHeight="1">
      <c r="A177" s="70"/>
      <c r="B177" s="75"/>
      <c r="C177" s="70"/>
      <c r="D177" s="70"/>
      <c r="E177" s="72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>
      <c r="A178" s="70"/>
      <c r="B178" s="75"/>
      <c r="C178" s="70"/>
      <c r="D178" s="70"/>
      <c r="E178" s="72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5.75" customHeight="1">
      <c r="A179" s="70"/>
      <c r="B179" s="75"/>
      <c r="C179" s="70"/>
      <c r="D179" s="70"/>
      <c r="E179" s="72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5.75" customHeight="1">
      <c r="A180" s="70"/>
      <c r="B180" s="75"/>
      <c r="C180" s="70"/>
      <c r="D180" s="70"/>
      <c r="E180" s="72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5.75" customHeight="1">
      <c r="A181" s="70"/>
      <c r="B181" s="75"/>
      <c r="C181" s="70"/>
      <c r="D181" s="70"/>
      <c r="E181" s="72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5.75" customHeight="1">
      <c r="A182" s="70"/>
      <c r="B182" s="75"/>
      <c r="C182" s="70"/>
      <c r="D182" s="70"/>
      <c r="E182" s="72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5.75" customHeight="1">
      <c r="A183" s="70"/>
      <c r="B183" s="75"/>
      <c r="C183" s="70"/>
      <c r="D183" s="70"/>
      <c r="E183" s="72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5.75" customHeight="1">
      <c r="A184" s="70"/>
      <c r="B184" s="75"/>
      <c r="C184" s="70"/>
      <c r="D184" s="70"/>
      <c r="E184" s="72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5.75" customHeight="1">
      <c r="A185" s="70"/>
      <c r="B185" s="75"/>
      <c r="C185" s="70"/>
      <c r="D185" s="70"/>
      <c r="E185" s="72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>
      <c r="A186" s="70"/>
      <c r="B186" s="75"/>
      <c r="C186" s="70"/>
      <c r="D186" s="70"/>
      <c r="E186" s="72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5.75" customHeight="1">
      <c r="A187" s="70"/>
      <c r="B187" s="75"/>
      <c r="C187" s="70"/>
      <c r="D187" s="70"/>
      <c r="E187" s="72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5.75" customHeight="1">
      <c r="A188" s="70"/>
      <c r="B188" s="75"/>
      <c r="C188" s="70"/>
      <c r="D188" s="70"/>
      <c r="E188" s="72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5.75" customHeight="1">
      <c r="A189" s="70"/>
      <c r="B189" s="75"/>
      <c r="C189" s="70"/>
      <c r="D189" s="70"/>
      <c r="E189" s="72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5.75" customHeight="1">
      <c r="A190" s="70"/>
      <c r="B190" s="75"/>
      <c r="C190" s="70"/>
      <c r="D190" s="70"/>
      <c r="E190" s="72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5.75" customHeight="1">
      <c r="A191" s="70"/>
      <c r="B191" s="75"/>
      <c r="C191" s="70"/>
      <c r="D191" s="70"/>
      <c r="E191" s="72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5.75" customHeight="1">
      <c r="A192" s="70"/>
      <c r="B192" s="75"/>
      <c r="C192" s="70"/>
      <c r="D192" s="70"/>
      <c r="E192" s="72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5.75" customHeight="1">
      <c r="A193" s="70"/>
      <c r="B193" s="75"/>
      <c r="C193" s="70"/>
      <c r="D193" s="70"/>
      <c r="E193" s="72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>
      <c r="A194" s="70"/>
      <c r="B194" s="75"/>
      <c r="C194" s="70"/>
      <c r="D194" s="70"/>
      <c r="E194" s="72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5.75" customHeight="1">
      <c r="A195" s="70"/>
      <c r="B195" s="75"/>
      <c r="C195" s="70"/>
      <c r="D195" s="70"/>
      <c r="E195" s="72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5.75" customHeight="1">
      <c r="A196" s="70"/>
      <c r="B196" s="75"/>
      <c r="C196" s="70"/>
      <c r="D196" s="70"/>
      <c r="E196" s="72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5.75" customHeight="1">
      <c r="A197" s="70"/>
      <c r="B197" s="75"/>
      <c r="C197" s="70"/>
      <c r="D197" s="70"/>
      <c r="E197" s="72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5.75" customHeight="1">
      <c r="A198" s="70"/>
      <c r="B198" s="75"/>
      <c r="C198" s="70"/>
      <c r="D198" s="70"/>
      <c r="E198" s="72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5.75" customHeight="1">
      <c r="A199" s="70"/>
      <c r="B199" s="75"/>
      <c r="C199" s="70"/>
      <c r="D199" s="70"/>
      <c r="E199" s="72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5.75" customHeight="1">
      <c r="A200" s="70"/>
      <c r="B200" s="75"/>
      <c r="C200" s="70"/>
      <c r="D200" s="70"/>
      <c r="E200" s="72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5.75" customHeight="1">
      <c r="A201" s="70"/>
      <c r="B201" s="75"/>
      <c r="C201" s="70"/>
      <c r="D201" s="70"/>
      <c r="E201" s="72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>
      <c r="A202" s="70"/>
      <c r="B202" s="75"/>
      <c r="C202" s="70"/>
      <c r="D202" s="70"/>
      <c r="E202" s="72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5.75" customHeight="1">
      <c r="A203" s="70"/>
      <c r="B203" s="75"/>
      <c r="C203" s="70"/>
      <c r="D203" s="70"/>
      <c r="E203" s="72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5.75" customHeight="1">
      <c r="A204" s="70"/>
      <c r="B204" s="75"/>
      <c r="C204" s="70"/>
      <c r="D204" s="70"/>
      <c r="E204" s="72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5.75" customHeight="1">
      <c r="A205" s="70"/>
      <c r="B205" s="75"/>
      <c r="C205" s="70"/>
      <c r="D205" s="70"/>
      <c r="E205" s="72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5.75" customHeight="1">
      <c r="A206" s="70"/>
      <c r="B206" s="75"/>
      <c r="C206" s="70"/>
      <c r="D206" s="70"/>
      <c r="E206" s="72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5.75" customHeight="1">
      <c r="A207" s="70"/>
      <c r="B207" s="75"/>
      <c r="C207" s="70"/>
      <c r="D207" s="70"/>
      <c r="E207" s="72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5.75" customHeight="1">
      <c r="A208" s="70"/>
      <c r="B208" s="75"/>
      <c r="C208" s="70"/>
      <c r="D208" s="70"/>
      <c r="E208" s="72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>
      <c r="A209" s="70"/>
      <c r="B209" s="75"/>
      <c r="C209" s="70"/>
      <c r="D209" s="70"/>
      <c r="E209" s="72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>
      <c r="A210" s="70"/>
      <c r="B210" s="75"/>
      <c r="C210" s="70"/>
      <c r="D210" s="70"/>
      <c r="E210" s="72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>
      <c r="A211" s="70"/>
      <c r="B211" s="75"/>
      <c r="C211" s="70"/>
      <c r="D211" s="70"/>
      <c r="E211" s="72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5.75" customHeight="1">
      <c r="A212" s="70"/>
      <c r="B212" s="75"/>
      <c r="C212" s="70"/>
      <c r="D212" s="70"/>
      <c r="E212" s="72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5.75" customHeight="1">
      <c r="A213" s="70"/>
      <c r="B213" s="75"/>
      <c r="C213" s="70"/>
      <c r="D213" s="70"/>
      <c r="E213" s="72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5.75" customHeight="1">
      <c r="A214" s="70"/>
      <c r="B214" s="75"/>
      <c r="C214" s="70"/>
      <c r="D214" s="70"/>
      <c r="E214" s="72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5.75" customHeight="1">
      <c r="B215" s="45"/>
      <c r="E215" s="110"/>
    </row>
    <row r="216" spans="1:26" ht="15.75" customHeight="1">
      <c r="B216" s="45"/>
      <c r="E216" s="110"/>
    </row>
    <row r="217" spans="1:26" ht="15.75" customHeight="1">
      <c r="B217" s="45"/>
      <c r="E217" s="110"/>
    </row>
    <row r="218" spans="1:26" ht="15.75" customHeight="1">
      <c r="B218" s="45"/>
      <c r="E218" s="110"/>
    </row>
    <row r="219" spans="1:26" ht="15.75" customHeight="1">
      <c r="B219" s="45"/>
      <c r="E219" s="110"/>
    </row>
    <row r="220" spans="1:26" ht="15.75" customHeight="1">
      <c r="B220" s="45"/>
      <c r="E220" s="110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algorithmName="SHA-512" hashValue="ugk2hySKnKFjJOLoeuGsPk3olXuRF0pmc+6h0QjaZVXw47vtkeDU2gZNbMDOisbkh9kWSZGUulRn1AjefEtcKw==" saltValue="S+z8j5E+k393SH96jC7Rvg==" spinCount="100000" sheet="1" objects="1" scenarios="1" selectLockedCells="1" selectUnlockedCells="1"/>
  <mergeCells count="2">
    <mergeCell ref="C13:E13"/>
    <mergeCell ref="C12:E1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12"/>
  <sheetViews>
    <sheetView topLeftCell="A7" workbookViewId="0">
      <selection activeCell="G18" sqref="G18"/>
    </sheetView>
  </sheetViews>
  <sheetFormatPr defaultColWidth="14.42578125" defaultRowHeight="15" customHeight="1"/>
  <cols>
    <col min="1" max="1" width="14.42578125" style="141"/>
    <col min="2" max="2" width="64.85546875" style="141" customWidth="1"/>
    <col min="3" max="3" width="14.42578125" style="141"/>
    <col min="4" max="4" width="3.7109375" style="141" customWidth="1"/>
    <col min="5" max="16384" width="14.42578125" style="141"/>
  </cols>
  <sheetData>
    <row r="2" spans="1:26" ht="15" customHeight="1">
      <c r="A2" s="177"/>
      <c r="B2" s="177" t="s">
        <v>4</v>
      </c>
      <c r="C2" s="178">
        <v>168168</v>
      </c>
      <c r="D2" s="177"/>
      <c r="E2" s="177" t="s">
        <v>6</v>
      </c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</row>
    <row r="3" spans="1:26" ht="15" customHeight="1">
      <c r="A3" s="177"/>
      <c r="B3" s="177" t="s">
        <v>8</v>
      </c>
      <c r="C3" s="179">
        <v>0.61299999999999999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spans="1:26" ht="15" customHeight="1">
      <c r="A4" s="177"/>
      <c r="B4" s="177" t="s">
        <v>9</v>
      </c>
      <c r="C4" s="184">
        <f>C2*C3</f>
        <v>103086.984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</row>
    <row r="5" spans="1:26" ht="15" customHeight="1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</row>
    <row r="6" spans="1:26" ht="24" customHeight="1">
      <c r="A6" s="180"/>
      <c r="B6" s="180" t="s">
        <v>10</v>
      </c>
      <c r="C6" s="181">
        <v>0.08</v>
      </c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 spans="1:26" ht="22.5" customHeight="1">
      <c r="A7" s="180"/>
      <c r="B7" s="180" t="s">
        <v>11</v>
      </c>
      <c r="C7" s="185">
        <f>C4*C6</f>
        <v>8246.9587200000005</v>
      </c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:26" ht="15" customHeight="1">
      <c r="A8" s="177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 spans="1:26" ht="15" customHeight="1">
      <c r="A9" s="180"/>
      <c r="B9" s="182" t="s">
        <v>13</v>
      </c>
      <c r="C9" s="185">
        <f>C4-C7</f>
        <v>94840.025280000002</v>
      </c>
      <c r="D9" s="180"/>
      <c r="E9" s="180" t="s">
        <v>15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1" spans="1:26" ht="15" customHeight="1">
      <c r="B11" s="186" t="s">
        <v>17</v>
      </c>
    </row>
    <row r="12" spans="1:26" ht="15" customHeight="1">
      <c r="B12" s="183" t="s">
        <v>18</v>
      </c>
    </row>
  </sheetData>
  <hyperlinks>
    <hyperlink ref="B1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UMUSK</vt:lpstr>
      <vt:lpstr>OIC Top 10 _Excerpt</vt:lpstr>
      <vt:lpstr>Top 5 Malay States</vt:lpstr>
      <vt:lpstr>GoalSeek Optimal MoDB</vt:lpstr>
      <vt:lpstr>Max WaitList</vt:lpstr>
      <vt:lpstr>Lost Muslim "Spiritual" Lives</vt:lpstr>
      <vt:lpstr>PilgrimQuota</vt:lpstr>
      <vt:lpstr>WaitList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LenovoRedLaptop</dc:creator>
  <cp:lastModifiedBy>LenovoRedLaptop</cp:lastModifiedBy>
  <dcterms:created xsi:type="dcterms:W3CDTF">2019-10-19T15:06:06Z</dcterms:created>
  <dcterms:modified xsi:type="dcterms:W3CDTF">2019-10-27T11:50:25Z</dcterms:modified>
</cp:coreProperties>
</file>