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qua\OneDrive\Desktop\PyBoard\"/>
    </mc:Choice>
  </mc:AlternateContent>
  <xr:revisionPtr revIDLastSave="0" documentId="13_ncr:1_{BF9AA41A-19AE-45F3-8056-8C406B971F99}" xr6:coauthVersionLast="47" xr6:coauthVersionMax="47" xr10:uidLastSave="{00000000-0000-0000-0000-000000000000}"/>
  <bookViews>
    <workbookView xWindow="-120" yWindow="-120" windowWidth="29040" windowHeight="15720" xr2:uid="{B3850769-4449-4ABD-B9EC-E0D840CD6ACE}"/>
  </bookViews>
  <sheets>
    <sheet name="Dashboard" sheetId="1" r:id="rId1"/>
  </sheets>
  <definedNames>
    <definedName name="_xlchart.v1.0" hidden="1">Dashboard!$H$30:$H$33</definedName>
    <definedName name="_xlchart.v1.1" hidden="1">Dashboard!$H$30:$H$33</definedName>
    <definedName name="_xlchart.v1.2" hidden="1">Dashboard!$D$4:$D$33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0" i="1"/>
  <c r="H18" i="1"/>
  <c r="H17" i="1"/>
  <c r="H32" i="1" l="1"/>
  <c r="H31" i="1"/>
  <c r="H27" i="1"/>
  <c r="H23" i="1"/>
  <c r="H33" i="1" s="1"/>
  <c r="H22" i="1"/>
  <c r="H30" i="1" s="1"/>
</calcChain>
</file>

<file path=xl/sharedStrings.xml><?xml version="1.0" encoding="utf-8"?>
<sst xmlns="http://schemas.openxmlformats.org/spreadsheetml/2006/main" count="15" uniqueCount="15">
  <si>
    <t>SPYDER ETF DASHBOARD</t>
  </si>
  <si>
    <t>Price</t>
  </si>
  <si>
    <t>Volume</t>
  </si>
  <si>
    <t>Returns</t>
  </si>
  <si>
    <t>Average Stock Price</t>
  </si>
  <si>
    <t>Price Volatility</t>
  </si>
  <si>
    <t>Returns Volatility</t>
  </si>
  <si>
    <t>Lower Bound</t>
  </si>
  <si>
    <t>Upper Bound</t>
  </si>
  <si>
    <t>VWAP</t>
  </si>
  <si>
    <t>Trading Strategy</t>
  </si>
  <si>
    <t>Low</t>
  </si>
  <si>
    <t>Open</t>
  </si>
  <si>
    <t>Close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</si>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</sst>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5" formatCode="0.000%"/>
    <numFmt numFmtId="169" formatCode="0.0000000%"/>
    <numFmt numFmtId="170" formatCode="&quot;$&quot;#,##0.000_);[Red]\(&quot;$&quot;#,##0.00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30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5" borderId="0" xfId="0" applyFont="1" applyFill="1"/>
    <xf numFmtId="0" fontId="3" fillId="5" borderId="0" xfId="0" applyFont="1" applyFill="1"/>
    <xf numFmtId="8" fontId="0" fillId="2" borderId="0" xfId="0" applyNumberFormat="1" applyFill="1"/>
    <xf numFmtId="8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9" fontId="0" fillId="2" borderId="0" xfId="0" applyNumberFormat="1" applyFill="1" applyAlignment="1">
      <alignment horizontal="center"/>
    </xf>
    <xf numFmtId="8" fontId="2" fillId="3" borderId="1" xfId="1" applyNumberFormat="1" applyBorder="1"/>
    <xf numFmtId="170" fontId="2" fillId="3" borderId="1" xfId="1" applyNumberFormat="1" applyBorder="1"/>
    <xf numFmtId="165" fontId="2" fillId="4" borderId="1" xfId="2" applyNumberFormat="1" applyBorder="1"/>
    <xf numFmtId="8" fontId="0" fillId="6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</cellXfs>
  <cellStyles count="3">
    <cellStyle name="40% - Accent1" xfId="1" builtinId="31"/>
    <cellStyle name="40% - Accent3" xfId="2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Dashboard!$B$4:$B$33</c:f>
              <c:numCache>
                <c:formatCode>"$"#,##0.00_);[Red]\("$"#,##0.00\)</c:formatCode>
                <c:ptCount val="30"/>
                <c:pt idx="0">
                  <c:v>569.21500000000003</c:v>
                </c:pt>
                <c:pt idx="1">
                  <c:v>569.21500000000003</c:v>
                </c:pt>
                <c:pt idx="2">
                  <c:v>569.22</c:v>
                </c:pt>
                <c:pt idx="3">
                  <c:v>569.21500000000003</c:v>
                </c:pt>
                <c:pt idx="4">
                  <c:v>569.21500000000003</c:v>
                </c:pt>
                <c:pt idx="5">
                  <c:v>569.21500000000003</c:v>
                </c:pt>
                <c:pt idx="6">
                  <c:v>569.21500000000003</c:v>
                </c:pt>
                <c:pt idx="7">
                  <c:v>569.21</c:v>
                </c:pt>
                <c:pt idx="8">
                  <c:v>569.19000000000005</c:v>
                </c:pt>
                <c:pt idx="9">
                  <c:v>569.17999999999995</c:v>
                </c:pt>
                <c:pt idx="10">
                  <c:v>569.13</c:v>
                </c:pt>
                <c:pt idx="11">
                  <c:v>569.16499999999996</c:v>
                </c:pt>
                <c:pt idx="12">
                  <c:v>569.19000000000005</c:v>
                </c:pt>
                <c:pt idx="13">
                  <c:v>569.19500000000005</c:v>
                </c:pt>
                <c:pt idx="14">
                  <c:v>569.21500000000003</c:v>
                </c:pt>
                <c:pt idx="15">
                  <c:v>569.22</c:v>
                </c:pt>
                <c:pt idx="16">
                  <c:v>569.245</c:v>
                </c:pt>
                <c:pt idx="17">
                  <c:v>569.24</c:v>
                </c:pt>
                <c:pt idx="18">
                  <c:v>569.22500000000002</c:v>
                </c:pt>
                <c:pt idx="19">
                  <c:v>569.26</c:v>
                </c:pt>
                <c:pt idx="20">
                  <c:v>569.26</c:v>
                </c:pt>
                <c:pt idx="21">
                  <c:v>569.32000000000005</c:v>
                </c:pt>
                <c:pt idx="22">
                  <c:v>569.32500000000005</c:v>
                </c:pt>
                <c:pt idx="23">
                  <c:v>569.32000000000005</c:v>
                </c:pt>
                <c:pt idx="24">
                  <c:v>569.32000000000005</c:v>
                </c:pt>
                <c:pt idx="25">
                  <c:v>569.32000000000005</c:v>
                </c:pt>
                <c:pt idx="26">
                  <c:v>569.32000000000005</c:v>
                </c:pt>
                <c:pt idx="27">
                  <c:v>569.32000000000005</c:v>
                </c:pt>
                <c:pt idx="28">
                  <c:v>569.32000000000005</c:v>
                </c:pt>
                <c:pt idx="29">
                  <c:v>569.28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7-4CA3-A377-B95909CD5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491440"/>
        <c:axId val="1179489040"/>
      </c:lineChart>
      <c:catAx>
        <c:axId val="117949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89040"/>
        <c:crosses val="autoZero"/>
        <c:auto val="1"/>
        <c:lblAlgn val="ctr"/>
        <c:lblOffset val="100"/>
        <c:noMultiLvlLbl val="0"/>
      </c:catAx>
      <c:valAx>
        <c:axId val="11794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9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Distribution of Returns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Distribution of Returns</a:t>
          </a:r>
        </a:p>
      </cx:txPr>
    </cx:title>
    <cx:plotArea>
      <cx:plotAreaRegion>
        <cx:series layoutId="clusteredColumn" uniqueId="{D62140F1-1A21-423D-985A-A20C03BA940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Price Bound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Price Bound</a:t>
          </a:r>
        </a:p>
      </cx:txPr>
    </cx:title>
    <cx:plotArea>
      <cx:plotAreaRegion>
        <cx:series layoutId="boxWhisker" uniqueId="{53DB83CC-DDF8-4AEF-B5F3-199B0E05122B}">
          <cx:spPr>
            <a:solidFill>
              <a:srgbClr val="FFFF00"/>
            </a:solidFill>
            <a:ln>
              <a:solidFill>
                <a:srgbClr val="00B050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119062</xdr:rowOff>
    </xdr:from>
    <xdr:to>
      <xdr:col>15</xdr:col>
      <xdr:colOff>323850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783D56-7477-8C19-285E-F57E63B1F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15</xdr:row>
      <xdr:rowOff>100012</xdr:rowOff>
    </xdr:from>
    <xdr:to>
      <xdr:col>15</xdr:col>
      <xdr:colOff>342900</xdr:colOff>
      <xdr:row>27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15AB8CB-C935-AC59-2CB8-30811B0CDC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4725" y="3262312"/>
              <a:ext cx="4514850" cy="2300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600074</xdr:colOff>
      <xdr:row>27</xdr:row>
      <xdr:rowOff>154780</xdr:rowOff>
    </xdr:from>
    <xdr:to>
      <xdr:col>15</xdr:col>
      <xdr:colOff>357186</xdr:colOff>
      <xdr:row>38</xdr:row>
      <xdr:rowOff>178593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EFF38F3-ED38-FB75-4535-01489BF564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0668" y="5607843"/>
              <a:ext cx="6472237" cy="2119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62976-1E38-4EAD-A57F-0162CD526C58}">
  <dimension ref="A1:H33"/>
  <sheetViews>
    <sheetView tabSelected="1" zoomScaleNormal="100" workbookViewId="0">
      <selection activeCell="O41" sqref="O41"/>
    </sheetView>
  </sheetViews>
  <sheetFormatPr defaultRowHeight="15" x14ac:dyDescent="0.25"/>
  <cols>
    <col min="1" max="1" width="9.140625" style="1"/>
    <col min="2" max="2" width="17.7109375" style="6" customWidth="1"/>
    <col min="3" max="3" width="17.7109375" style="7" customWidth="1"/>
    <col min="4" max="4" width="17.7109375" style="8" customWidth="1"/>
    <col min="5" max="6" width="9.140625" style="1"/>
    <col min="7" max="7" width="18.7109375" style="1" customWidth="1"/>
    <col min="8" max="16384" width="9.140625" style="1"/>
  </cols>
  <sheetData>
    <row r="1" spans="1:4" s="4" customFormat="1" ht="39" x14ac:dyDescent="0.6">
      <c r="A1" s="3" t="s">
        <v>0</v>
      </c>
    </row>
    <row r="2" spans="1:4" x14ac:dyDescent="0.25">
      <c r="B2" s="1"/>
      <c r="C2" s="1"/>
      <c r="D2" s="1"/>
    </row>
    <row r="3" spans="1:4" x14ac:dyDescent="0.25">
      <c r="B3" s="13" t="s">
        <v>1</v>
      </c>
      <c r="C3" s="13" t="s">
        <v>2</v>
      </c>
      <c r="D3" s="13" t="s">
        <v>3</v>
      </c>
    </row>
    <row r="4" spans="1:4" x14ac:dyDescent="0.25">
      <c r="B4" s="6">
        <v>569.21500000000003</v>
      </c>
      <c r="C4" s="7">
        <v>100</v>
      </c>
      <c r="D4" s="8">
        <v>1.7568362892017575E-5</v>
      </c>
    </row>
    <row r="5" spans="1:4" x14ac:dyDescent="0.25">
      <c r="B5" s="6">
        <v>569.21500000000003</v>
      </c>
      <c r="C5" s="7">
        <v>500</v>
      </c>
      <c r="D5" s="8">
        <v>0</v>
      </c>
    </row>
    <row r="6" spans="1:4" x14ac:dyDescent="0.25">
      <c r="B6" s="6">
        <v>569.22</v>
      </c>
      <c r="C6" s="7">
        <v>1</v>
      </c>
      <c r="D6" s="8">
        <v>8.7840271250083646E-6</v>
      </c>
    </row>
    <row r="7" spans="1:4" x14ac:dyDescent="0.25">
      <c r="B7" s="6">
        <v>569.21500000000003</v>
      </c>
      <c r="C7" s="7">
        <v>100</v>
      </c>
      <c r="D7" s="8">
        <v>-8.7839499666175769E-6</v>
      </c>
    </row>
    <row r="8" spans="1:4" x14ac:dyDescent="0.25">
      <c r="B8" s="6">
        <v>569.21500000000003</v>
      </c>
      <c r="C8" s="7">
        <v>100</v>
      </c>
      <c r="D8" s="8">
        <v>0</v>
      </c>
    </row>
    <row r="9" spans="1:4" x14ac:dyDescent="0.25">
      <c r="B9" s="6">
        <v>569.21500000000003</v>
      </c>
      <c r="C9" s="7">
        <v>100</v>
      </c>
      <c r="D9" s="8">
        <v>0</v>
      </c>
    </row>
    <row r="10" spans="1:4" x14ac:dyDescent="0.25">
      <c r="B10" s="6">
        <v>569.21500000000003</v>
      </c>
      <c r="C10" s="7">
        <v>100</v>
      </c>
      <c r="D10" s="8">
        <v>0</v>
      </c>
    </row>
    <row r="11" spans="1:4" x14ac:dyDescent="0.25">
      <c r="B11" s="6">
        <v>569.21</v>
      </c>
      <c r="C11" s="7">
        <v>64</v>
      </c>
      <c r="D11" s="8">
        <v>-8.7840271251193869E-6</v>
      </c>
    </row>
    <row r="12" spans="1:4" x14ac:dyDescent="0.25">
      <c r="B12" s="6">
        <v>569.19000000000005</v>
      </c>
      <c r="C12" s="7">
        <v>1</v>
      </c>
      <c r="D12" s="8">
        <v>-3.5136417139480791E-5</v>
      </c>
    </row>
    <row r="13" spans="1:4" x14ac:dyDescent="0.25">
      <c r="B13" s="6">
        <v>569.17999999999995</v>
      </c>
      <c r="C13" s="7">
        <v>1</v>
      </c>
      <c r="D13" s="8">
        <v>-1.756882587555797E-5</v>
      </c>
    </row>
    <row r="14" spans="1:4" x14ac:dyDescent="0.25">
      <c r="B14" s="6">
        <v>569.13</v>
      </c>
      <c r="C14" s="7">
        <v>1</v>
      </c>
      <c r="D14" s="8">
        <v>-8.7845672722131063E-5</v>
      </c>
    </row>
    <row r="15" spans="1:4" x14ac:dyDescent="0.25">
      <c r="B15" s="6">
        <v>569.16499999999996</v>
      </c>
      <c r="C15" s="7">
        <v>2</v>
      </c>
      <c r="D15" s="8">
        <v>6.1497373183616588E-5</v>
      </c>
    </row>
    <row r="16" spans="1:4" x14ac:dyDescent="0.25">
      <c r="B16" s="6">
        <v>569.19000000000005</v>
      </c>
      <c r="C16" s="7">
        <v>1</v>
      </c>
      <c r="D16" s="8">
        <v>4.3923993921168858E-5</v>
      </c>
    </row>
    <row r="17" spans="2:8" x14ac:dyDescent="0.25">
      <c r="B17" s="6">
        <v>569.19500000000005</v>
      </c>
      <c r="C17" s="7">
        <v>20</v>
      </c>
      <c r="D17" s="8">
        <v>8.7844129377234736E-6</v>
      </c>
      <c r="G17" s="2" t="s">
        <v>4</v>
      </c>
      <c r="H17" s="9">
        <f>AVERAGE(B4:B1048576)</f>
        <v>569.24266666666676</v>
      </c>
    </row>
    <row r="18" spans="2:8" x14ac:dyDescent="0.25">
      <c r="B18" s="6">
        <v>569.21500000000003</v>
      </c>
      <c r="C18" s="7">
        <v>3</v>
      </c>
      <c r="D18" s="8">
        <v>3.5137343089797213E-5</v>
      </c>
      <c r="G18" s="2" t="s">
        <v>5</v>
      </c>
      <c r="H18" s="10">
        <f>_xlfn.STDEV.S(B4:B1048576)</f>
        <v>5.5362961185847583E-2</v>
      </c>
    </row>
    <row r="19" spans="2:8" x14ac:dyDescent="0.25">
      <c r="B19" s="6">
        <v>569.22</v>
      </c>
      <c r="C19" s="7">
        <v>1</v>
      </c>
      <c r="D19" s="8">
        <v>8.7840271250083646E-6</v>
      </c>
    </row>
    <row r="20" spans="2:8" x14ac:dyDescent="0.25">
      <c r="B20" s="6">
        <v>569.245</v>
      </c>
      <c r="C20" s="7">
        <v>100</v>
      </c>
      <c r="D20" s="8">
        <v>4.3919749832976862E-5</v>
      </c>
      <c r="G20" s="2" t="s">
        <v>6</v>
      </c>
      <c r="H20" s="11">
        <f>_xlfn.STDEV.S(D4:D33)</f>
        <v>3.6673076033237723E-5</v>
      </c>
    </row>
    <row r="21" spans="2:8" x14ac:dyDescent="0.25">
      <c r="B21" s="6">
        <v>569.24</v>
      </c>
      <c r="C21" s="7">
        <v>1</v>
      </c>
      <c r="D21" s="8">
        <v>-8.7835641946476528E-6</v>
      </c>
    </row>
    <row r="22" spans="2:8" x14ac:dyDescent="0.25">
      <c r="B22" s="6">
        <v>569.22500000000002</v>
      </c>
      <c r="C22" s="7">
        <v>65</v>
      </c>
      <c r="D22" s="8">
        <v>-2.6350924039020285E-5</v>
      </c>
      <c r="G22" s="2" t="s">
        <v>7</v>
      </c>
      <c r="H22" s="12">
        <f>H17-1.96*H18/SQRT(COUNT(B4:B33))</f>
        <v>569.22285528544148</v>
      </c>
    </row>
    <row r="23" spans="2:8" x14ac:dyDescent="0.25">
      <c r="B23" s="6">
        <v>569.26</v>
      </c>
      <c r="C23" s="7">
        <v>200</v>
      </c>
      <c r="D23" s="8">
        <v>6.1487109666691353E-5</v>
      </c>
      <c r="G23" s="2" t="s">
        <v>8</v>
      </c>
      <c r="H23" s="12">
        <f>H17+1.96*H18/SQRT(COUNT(B4:B33))</f>
        <v>569.26247804789205</v>
      </c>
    </row>
    <row r="24" spans="2:8" x14ac:dyDescent="0.25">
      <c r="B24" s="6">
        <v>569.26</v>
      </c>
      <c r="C24" s="7">
        <v>100</v>
      </c>
      <c r="D24" s="8">
        <v>0</v>
      </c>
    </row>
    <row r="25" spans="2:8" x14ac:dyDescent="0.25">
      <c r="B25" s="6">
        <v>569.32000000000005</v>
      </c>
      <c r="C25" s="7">
        <v>11</v>
      </c>
      <c r="D25" s="8">
        <v>1.0539999297343172E-4</v>
      </c>
      <c r="G25" s="2" t="s">
        <v>9</v>
      </c>
      <c r="H25" s="9">
        <f>SUMPRODUCT(B4:B33, C4:C33)/SUM(C4:C33)</f>
        <v>569.26029399919446</v>
      </c>
    </row>
    <row r="26" spans="2:8" x14ac:dyDescent="0.25">
      <c r="B26" s="6">
        <v>569.32500000000005</v>
      </c>
      <c r="C26" s="7">
        <v>100</v>
      </c>
      <c r="D26" s="8">
        <v>8.7824070820197164E-6</v>
      </c>
    </row>
    <row r="27" spans="2:8" x14ac:dyDescent="0.25">
      <c r="B27" s="6">
        <v>569.32000000000005</v>
      </c>
      <c r="C27" s="7">
        <v>100</v>
      </c>
      <c r="D27" s="8">
        <v>-8.7823299521616605E-6</v>
      </c>
      <c r="G27" s="2" t="s">
        <v>10</v>
      </c>
      <c r="H27" s="14" t="str">
        <f>IF(AND(B33&lt;H25, H17&lt;H25), "Buy", IF(AND(B33&gt;H25, H17&gt;H25), "Sell", "Hold"))</f>
        <v>Hold</v>
      </c>
    </row>
    <row r="28" spans="2:8" x14ac:dyDescent="0.25">
      <c r="B28" s="6">
        <v>569.32000000000005</v>
      </c>
      <c r="C28" s="7">
        <v>85</v>
      </c>
      <c r="D28" s="8">
        <v>0</v>
      </c>
    </row>
    <row r="29" spans="2:8" x14ac:dyDescent="0.25">
      <c r="B29" s="6">
        <v>569.32000000000005</v>
      </c>
      <c r="C29" s="7">
        <v>100</v>
      </c>
      <c r="D29" s="8">
        <v>0</v>
      </c>
    </row>
    <row r="30" spans="2:8" x14ac:dyDescent="0.25">
      <c r="B30" s="6">
        <v>569.32000000000005</v>
      </c>
      <c r="C30" s="7">
        <v>100</v>
      </c>
      <c r="D30" s="8">
        <v>0</v>
      </c>
      <c r="G30" s="1" t="s">
        <v>11</v>
      </c>
      <c r="H30" s="5">
        <f>H22</f>
        <v>569.22285528544148</v>
      </c>
    </row>
    <row r="31" spans="2:8" x14ac:dyDescent="0.25">
      <c r="B31" s="6">
        <v>569.32000000000005</v>
      </c>
      <c r="C31" s="7">
        <v>200</v>
      </c>
      <c r="D31" s="8">
        <v>0</v>
      </c>
      <c r="G31" s="1" t="s">
        <v>12</v>
      </c>
      <c r="H31" s="5">
        <f>IF(H17&gt;H25,H25,H17)</f>
        <v>569.24266666666676</v>
      </c>
    </row>
    <row r="32" spans="2:8" x14ac:dyDescent="0.25">
      <c r="B32" s="6">
        <v>569.32000000000005</v>
      </c>
      <c r="C32" s="7">
        <v>200</v>
      </c>
      <c r="D32" s="8">
        <v>0</v>
      </c>
      <c r="G32" s="1" t="s">
        <v>13</v>
      </c>
      <c r="H32" s="5">
        <f>IF(H17&lt;H25,H25,H17)</f>
        <v>569.26029399919446</v>
      </c>
    </row>
    <row r="33" spans="2:8" x14ac:dyDescent="0.25">
      <c r="B33" s="6">
        <v>569.28</v>
      </c>
      <c r="C33" s="7">
        <v>26</v>
      </c>
      <c r="D33" s="8">
        <v>-7.0259256657156932E-5</v>
      </c>
      <c r="G33" s="1" t="s">
        <v>14</v>
      </c>
      <c r="H33" s="5">
        <f>H23</f>
        <v>569.26247804789205</v>
      </c>
    </row>
  </sheetData>
  <conditionalFormatting sqref="C4:C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{86ECFF2D-2D8B-44D6-B2C9-3FA539F10FF2}</x14:id>
        </ext>
      </extLst>
    </cfRule>
  </conditionalFormatting>
  <conditionalFormatting sqref="D4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3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ECFF2D-2D8B-44D6-B2C9-3FA539F10F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I Sharieff</dc:creator>
  <cp:lastModifiedBy>Mohammed I Sharieff</cp:lastModifiedBy>
  <dcterms:created xsi:type="dcterms:W3CDTF">2024-10-01T19:24:30Z</dcterms:created>
  <dcterms:modified xsi:type="dcterms:W3CDTF">2024-10-02T19:46:06Z</dcterms:modified>
</cp:coreProperties>
</file>