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oqua\OneDrive\Desktop\"/>
    </mc:Choice>
  </mc:AlternateContent>
  <xr:revisionPtr revIDLastSave="0" documentId="13_ncr:1_{01F44AD4-2F5B-4D54-B0FE-4D3AD7B99F29}" xr6:coauthVersionLast="47" xr6:coauthVersionMax="47" xr10:uidLastSave="{00000000-0000-0000-0000-000000000000}"/>
  <bookViews>
    <workbookView xWindow="-108" yWindow="-108" windowWidth="23256" windowHeight="12456" xr2:uid="{A71D2506-81D4-48EE-BA41-B47622D93C58}"/>
  </bookViews>
  <sheets>
    <sheet name="TVM"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4" i="2" l="1"/>
  <c r="K52" i="2"/>
  <c r="K44" i="2"/>
  <c r="K43" i="2"/>
  <c r="K35" i="2"/>
  <c r="K33" i="2"/>
  <c r="K27" i="2"/>
  <c r="K20" i="2"/>
  <c r="K18" i="2"/>
  <c r="K19" i="2"/>
  <c r="K10" i="2"/>
  <c r="K9" i="2"/>
  <c r="K8" i="2"/>
  <c r="K6" i="2"/>
</calcChain>
</file>

<file path=xl/sharedStrings.xml><?xml version="1.0" encoding="utf-8"?>
<sst xmlns="http://schemas.openxmlformats.org/spreadsheetml/2006/main" count="45" uniqueCount="31">
  <si>
    <t>CF</t>
  </si>
  <si>
    <t>T</t>
  </si>
  <si>
    <t>X</t>
  </si>
  <si>
    <t xml:space="preserve">Tx </t>
  </si>
  <si>
    <t>Rx</t>
  </si>
  <si>
    <t>Rate</t>
  </si>
  <si>
    <t xml:space="preserve">FV1 </t>
  </si>
  <si>
    <t>FV2</t>
  </si>
  <si>
    <t>Answer</t>
  </si>
  <si>
    <t>Problem3)</t>
  </si>
  <si>
    <t>Problem6)</t>
  </si>
  <si>
    <t>TotalFV</t>
  </si>
  <si>
    <t>Time</t>
  </si>
  <si>
    <t>FV1</t>
  </si>
  <si>
    <t>Remain</t>
  </si>
  <si>
    <t>Problem12)</t>
  </si>
  <si>
    <t>Wtime</t>
  </si>
  <si>
    <t>Withdraw</t>
  </si>
  <si>
    <t>FVX</t>
  </si>
  <si>
    <t>Problem17)</t>
  </si>
  <si>
    <t>FV</t>
  </si>
  <si>
    <t>Growth</t>
  </si>
  <si>
    <t>Problem28)</t>
  </si>
  <si>
    <t>TimeW</t>
  </si>
  <si>
    <t>TimeT</t>
  </si>
  <si>
    <t xml:space="preserve">Rate </t>
  </si>
  <si>
    <t>PVX</t>
  </si>
  <si>
    <t>Payment</t>
  </si>
  <si>
    <t>Problem32)</t>
  </si>
  <si>
    <t>TerminalV</t>
  </si>
  <si>
    <t>Deposit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</si>
</sst>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8" fontId="0" fillId="0" borderId="0" xfId="0" applyNumberFormat="1"/>
    <xf numFmtId="8"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22861</xdr:rowOff>
    </xdr:from>
    <xdr:to>
      <xdr:col>8</xdr:col>
      <xdr:colOff>231689</xdr:colOff>
      <xdr:row>58</xdr:row>
      <xdr:rowOff>163042</xdr:rowOff>
    </xdr:to>
    <xdr:sp macro="" textlink="">
      <xdr:nvSpPr>
        <xdr:cNvPr id="2" name="TextBox 1">
          <a:extLst>
            <a:ext uri="{FF2B5EF4-FFF2-40B4-BE49-F238E27FC236}">
              <a16:creationId xmlns:a16="http://schemas.microsoft.com/office/drawing/2014/main" id="{B61167D4-853C-F8FB-F4A5-F670E9D2775C}"/>
            </a:ext>
          </a:extLst>
        </xdr:cNvPr>
        <xdr:cNvSpPr txBox="1"/>
      </xdr:nvSpPr>
      <xdr:spPr>
        <a:xfrm>
          <a:off x="0" y="22861"/>
          <a:ext cx="5105743" cy="1108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 Howard plans to make regular savings contributions of $4,100 per year for 9 years.  His first regular savings contribution is expected in 1 year.  In addition, he plans to make a special savings contribution of $10,000 in 4 years.  Howard expects to earn 13.23 percent per year.  How much money does Howard expect to have in 9 years?</a:t>
          </a:r>
        </a:p>
        <a:p>
          <a:endParaRPr lang="en-US" sz="1100"/>
        </a:p>
        <a:p>
          <a:endParaRPr lang="en-US" sz="1100"/>
        </a:p>
        <a:p>
          <a:r>
            <a:rPr lang="en-US" sz="1100"/>
            <a:t>Answer: 82438</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6. Hart wants to have $164,000 in 7 years.  He plans to make regular savings contributions of $11,000 per year for 7 years, with the first of these regular savings contributions made later today.  In addition, Hart expects to make a special savings contribution of X in 2 years.  He expects to earn 12.4 percent per year.  What is X, the amount of the special savings contribution that Hart will make in 2 years?</a:t>
          </a:r>
        </a:p>
        <a:p>
          <a:endParaRPr lang="en-US" sz="1100"/>
        </a:p>
        <a:p>
          <a:endParaRPr lang="en-US" sz="1100"/>
        </a:p>
        <a:p>
          <a:r>
            <a:rPr lang="en-US" sz="1100"/>
            <a:t>Answer: 21021</a:t>
          </a:r>
        </a:p>
        <a:p>
          <a:endParaRPr lang="en-US" sz="1100"/>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12. Caleb plans to save $51,300 per year for 5 years.  His first savings contribution is expected in 1 year.  He then plans to make withdrawals for 4 years.  How much can Caleb expect to withdraw each year if he expects to earn 16.89 percent per year, he makes equal annual withdrawals, and his first withdrawal is in 5 years?</a:t>
          </a:r>
        </a:p>
        <a:p>
          <a:endParaRPr lang="en-US" sz="1100"/>
        </a:p>
        <a:p>
          <a:endParaRPr lang="en-US" sz="1100"/>
        </a:p>
        <a:p>
          <a:r>
            <a:rPr lang="en-US" sz="1100"/>
            <a:t>Answer: 359,058</a:t>
          </a:r>
        </a:p>
        <a:p>
          <a:endParaRPr lang="en-US" sz="1100"/>
        </a:p>
        <a:p>
          <a:endParaRPr lang="en-US" sz="1100"/>
        </a:p>
        <a:p>
          <a:r>
            <a:rPr lang="en-US" sz="1100">
              <a:solidFill>
                <a:schemeClr val="dk1"/>
              </a:solidFill>
              <a:effectLst/>
              <a:latin typeface="+mn-lt"/>
              <a:ea typeface="+mn-ea"/>
              <a:cs typeface="+mn-cs"/>
            </a:rPr>
            <a:t>17. Vanessa wants to create a scholarship fund by saving for several years before the fund starts making annual scholarship payments forever.  She plans to save $207,000 per year for 6 years.  Her first savings contribution is expected in 1 year.  What is the expected amount of the scholarship payment that the fund will make in 7 years if the fund is expected to have a return of 7.60 percent per year, make annual scholarship payments that grow annually by 2.30 percent forever, and make its first scholarship payment in 7 years?</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Answer:</a:t>
          </a:r>
          <a:r>
            <a:rPr lang="en-US" sz="1100" baseline="0">
              <a:solidFill>
                <a:schemeClr val="dk1"/>
              </a:solidFill>
              <a:effectLst/>
              <a:latin typeface="+mn-lt"/>
              <a:ea typeface="+mn-ea"/>
              <a:cs typeface="+mn-cs"/>
            </a:rPr>
            <a:t> 79675</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28. Luca has nothing saved for college.  He will need to pay $22,100 per year to the school for 4 years.  The first of these payments will be made in 7 years.  Luca can earn 4.88 percent per year.  How much does Luca need to save each year for 6 years to have exactly enough to pay for his education if he makes his first savings contribution later today and all savings contributions are equal?</a:t>
          </a:r>
        </a:p>
        <a:p>
          <a:endParaRPr lang="en-US" sz="1100"/>
        </a:p>
        <a:p>
          <a:endParaRPr lang="en-US" sz="1100"/>
        </a:p>
        <a:p>
          <a:r>
            <a:rPr lang="en-US" sz="1100"/>
            <a:t>Answer:</a:t>
          </a:r>
          <a:r>
            <a:rPr lang="en-US" sz="1100" baseline="0"/>
            <a:t> 11049</a:t>
          </a:r>
        </a:p>
        <a:p>
          <a:endParaRPr lang="en-US" sz="1100" baseline="0"/>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32. Selena wants to establish a charitable foundation that will make annual scholarship payments forever.  Selena wants the foundation to make the first annual scholarship payment in 8 years from today, she wants that first scholarship payment to be $40,000, and she wants annual scholarship payments to increase by 2.80 percent per year forever.  To fund the foundation, Selena plans to make equal annual savings contributions for 7 years.  How much does Selena need to save each year for 7 years to have exactly enough in the foundation to meet her goal if she makes her first savings contribution later today, all savings contributions are equal, and her expected return is 12.10 percent per year?</a:t>
          </a:r>
        </a:p>
        <a:p>
          <a:endParaRPr lang="en-US" sz="1100"/>
        </a:p>
        <a:p>
          <a:endParaRPr lang="en-US" sz="1100"/>
        </a:p>
        <a:p>
          <a:r>
            <a:rPr lang="en-US" sz="1100"/>
            <a:t>Answer: 37913</a:t>
          </a:r>
        </a:p>
        <a:p>
          <a:endParaRPr lang="en-US" sz="1100"/>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2CB4-9501-470F-922D-45681E3DE465}">
  <dimension ref="J1:K54"/>
  <sheetViews>
    <sheetView tabSelected="1" topLeftCell="A43" zoomScale="130" zoomScaleNormal="130" workbookViewId="0">
      <selection activeCell="K54" sqref="K54"/>
    </sheetView>
  </sheetViews>
  <sheetFormatPr defaultRowHeight="14.4" x14ac:dyDescent="0.3"/>
  <cols>
    <col min="11" max="11" width="13.33203125" bestFit="1" customWidth="1"/>
  </cols>
  <sheetData>
    <row r="1" spans="10:11" x14ac:dyDescent="0.3">
      <c r="J1" t="s">
        <v>9</v>
      </c>
    </row>
    <row r="2" spans="10:11" x14ac:dyDescent="0.3">
      <c r="J2" t="s">
        <v>0</v>
      </c>
      <c r="K2">
        <v>4100</v>
      </c>
    </row>
    <row r="3" spans="10:11" x14ac:dyDescent="0.3">
      <c r="J3" t="s">
        <v>1</v>
      </c>
      <c r="K3">
        <v>9</v>
      </c>
    </row>
    <row r="4" spans="10:11" x14ac:dyDescent="0.3">
      <c r="J4" t="s">
        <v>2</v>
      </c>
      <c r="K4">
        <v>10000</v>
      </c>
    </row>
    <row r="5" spans="10:11" x14ac:dyDescent="0.3">
      <c r="J5" t="s">
        <v>3</v>
      </c>
      <c r="K5">
        <v>4</v>
      </c>
    </row>
    <row r="6" spans="10:11" x14ac:dyDescent="0.3">
      <c r="J6" t="s">
        <v>4</v>
      </c>
      <c r="K6">
        <f>K3-K5</f>
        <v>5</v>
      </c>
    </row>
    <row r="7" spans="10:11" x14ac:dyDescent="0.3">
      <c r="J7" t="s">
        <v>5</v>
      </c>
      <c r="K7" s="1">
        <v>0.1323</v>
      </c>
    </row>
    <row r="8" spans="10:11" x14ac:dyDescent="0.3">
      <c r="J8" t="s">
        <v>6</v>
      </c>
      <c r="K8" s="2">
        <f>FV(K7,K3,-K2,,0)</f>
        <v>63824.941639303739</v>
      </c>
    </row>
    <row r="9" spans="10:11" x14ac:dyDescent="0.3">
      <c r="J9" t="s">
        <v>7</v>
      </c>
      <c r="K9">
        <f>K4*POWER(1+K7,K6)</f>
        <v>18612.621105848983</v>
      </c>
    </row>
    <row r="10" spans="10:11" x14ac:dyDescent="0.3">
      <c r="J10" t="s">
        <v>8</v>
      </c>
      <c r="K10" s="3">
        <f>SUM(K8:K9)</f>
        <v>82437.562745152725</v>
      </c>
    </row>
    <row r="13" spans="10:11" x14ac:dyDescent="0.3">
      <c r="J13" t="s">
        <v>10</v>
      </c>
    </row>
    <row r="14" spans="10:11" x14ac:dyDescent="0.3">
      <c r="J14" t="s">
        <v>11</v>
      </c>
      <c r="K14">
        <v>164000</v>
      </c>
    </row>
    <row r="15" spans="10:11" x14ac:dyDescent="0.3">
      <c r="J15" t="s">
        <v>12</v>
      </c>
      <c r="K15">
        <v>7</v>
      </c>
    </row>
    <row r="16" spans="10:11" x14ac:dyDescent="0.3">
      <c r="J16" t="s">
        <v>0</v>
      </c>
      <c r="K16">
        <v>11000</v>
      </c>
    </row>
    <row r="17" spans="10:11" x14ac:dyDescent="0.3">
      <c r="J17" t="s">
        <v>5</v>
      </c>
      <c r="K17" s="1">
        <v>0.124</v>
      </c>
    </row>
    <row r="18" spans="10:11" x14ac:dyDescent="0.3">
      <c r="J18" t="s">
        <v>13</v>
      </c>
      <c r="K18" s="2">
        <f>FV(K17,K15,-K16,,1)</f>
        <v>126286.70631016851</v>
      </c>
    </row>
    <row r="19" spans="10:11" x14ac:dyDescent="0.3">
      <c r="J19" t="s">
        <v>14</v>
      </c>
      <c r="K19" s="2">
        <f>K14-K18</f>
        <v>37713.293689831495</v>
      </c>
    </row>
    <row r="20" spans="10:11" x14ac:dyDescent="0.3">
      <c r="J20" t="s">
        <v>8</v>
      </c>
      <c r="K20" s="3">
        <f>K19/POWER(1+K17,5)</f>
        <v>21021.461513813028</v>
      </c>
    </row>
    <row r="22" spans="10:11" x14ac:dyDescent="0.3">
      <c r="J22" t="s">
        <v>15</v>
      </c>
    </row>
    <row r="23" spans="10:11" x14ac:dyDescent="0.3">
      <c r="J23" t="s">
        <v>0</v>
      </c>
      <c r="K23">
        <v>51300</v>
      </c>
    </row>
    <row r="24" spans="10:11" x14ac:dyDescent="0.3">
      <c r="J24" t="s">
        <v>12</v>
      </c>
      <c r="K24">
        <v>5</v>
      </c>
    </row>
    <row r="25" spans="10:11" x14ac:dyDescent="0.3">
      <c r="J25" t="s">
        <v>5</v>
      </c>
      <c r="K25" s="1">
        <v>0.16889999999999999</v>
      </c>
    </row>
    <row r="26" spans="10:11" x14ac:dyDescent="0.3">
      <c r="J26" t="s">
        <v>16</v>
      </c>
      <c r="K26">
        <v>4</v>
      </c>
    </row>
    <row r="27" spans="10:11" x14ac:dyDescent="0.3">
      <c r="J27" t="s">
        <v>18</v>
      </c>
      <c r="K27" s="3">
        <f>FV(K25,K24,-K23,,0)</f>
        <v>359057.78679749143</v>
      </c>
    </row>
    <row r="28" spans="10:11" x14ac:dyDescent="0.3">
      <c r="K28" s="2"/>
    </row>
    <row r="29" spans="10:11" x14ac:dyDescent="0.3">
      <c r="J29" t="s">
        <v>19</v>
      </c>
    </row>
    <row r="30" spans="10:11" x14ac:dyDescent="0.3">
      <c r="J30" t="s">
        <v>0</v>
      </c>
      <c r="K30">
        <v>207000</v>
      </c>
    </row>
    <row r="31" spans="10:11" x14ac:dyDescent="0.3">
      <c r="J31" t="s">
        <v>12</v>
      </c>
      <c r="K31">
        <v>6</v>
      </c>
    </row>
    <row r="32" spans="10:11" x14ac:dyDescent="0.3">
      <c r="J32" t="s">
        <v>5</v>
      </c>
      <c r="K32" s="4">
        <v>7.5999999999999998E-2</v>
      </c>
    </row>
    <row r="33" spans="10:11" x14ac:dyDescent="0.3">
      <c r="J33" t="s">
        <v>20</v>
      </c>
      <c r="K33" s="2">
        <f>FV(K32,K31,-K30,,0)</f>
        <v>1503297.6211563463</v>
      </c>
    </row>
    <row r="34" spans="10:11" x14ac:dyDescent="0.3">
      <c r="J34" t="s">
        <v>21</v>
      </c>
      <c r="K34" s="1">
        <v>2.3E-2</v>
      </c>
    </row>
    <row r="35" spans="10:11" x14ac:dyDescent="0.3">
      <c r="J35" t="s">
        <v>17</v>
      </c>
      <c r="K35" s="3">
        <f>K33*(K32-K34)</f>
        <v>79674.773921286353</v>
      </c>
    </row>
    <row r="38" spans="10:11" x14ac:dyDescent="0.3">
      <c r="J38" t="s">
        <v>22</v>
      </c>
    </row>
    <row r="39" spans="10:11" x14ac:dyDescent="0.3">
      <c r="J39" t="s">
        <v>17</v>
      </c>
      <c r="K39">
        <v>22100</v>
      </c>
    </row>
    <row r="40" spans="10:11" x14ac:dyDescent="0.3">
      <c r="J40" t="s">
        <v>23</v>
      </c>
      <c r="K40">
        <v>4</v>
      </c>
    </row>
    <row r="41" spans="10:11" x14ac:dyDescent="0.3">
      <c r="J41" t="s">
        <v>24</v>
      </c>
      <c r="K41">
        <v>6</v>
      </c>
    </row>
    <row r="42" spans="10:11" x14ac:dyDescent="0.3">
      <c r="J42" t="s">
        <v>25</v>
      </c>
      <c r="K42" s="1">
        <v>4.8800000000000003E-2</v>
      </c>
    </row>
    <row r="43" spans="10:11" x14ac:dyDescent="0.3">
      <c r="J43" t="s">
        <v>26</v>
      </c>
      <c r="K43" s="2">
        <f>PV(K42,K40,-K39,,0)</f>
        <v>78584.443276304679</v>
      </c>
    </row>
    <row r="44" spans="10:11" x14ac:dyDescent="0.3">
      <c r="J44" t="s">
        <v>27</v>
      </c>
      <c r="K44" s="3">
        <f>PMT(K42,K41,,-K43,1)</f>
        <v>11049.029561874828</v>
      </c>
    </row>
    <row r="48" spans="10:11" x14ac:dyDescent="0.3">
      <c r="J48" t="s">
        <v>28</v>
      </c>
    </row>
    <row r="49" spans="10:11" x14ac:dyDescent="0.3">
      <c r="J49" t="s">
        <v>27</v>
      </c>
      <c r="K49">
        <v>40000</v>
      </c>
    </row>
    <row r="50" spans="10:11" x14ac:dyDescent="0.3">
      <c r="J50" t="s">
        <v>5</v>
      </c>
      <c r="K50" s="1">
        <v>0.121</v>
      </c>
    </row>
    <row r="51" spans="10:11" x14ac:dyDescent="0.3">
      <c r="J51" t="s">
        <v>21</v>
      </c>
      <c r="K51" s="1">
        <v>2.8000000000000001E-2</v>
      </c>
    </row>
    <row r="52" spans="10:11" x14ac:dyDescent="0.3">
      <c r="J52" t="s">
        <v>29</v>
      </c>
      <c r="K52">
        <f>K49/(K50-K51)</f>
        <v>430107.52688172041</v>
      </c>
    </row>
    <row r="53" spans="10:11" x14ac:dyDescent="0.3">
      <c r="J53" t="s">
        <v>12</v>
      </c>
      <c r="K53">
        <v>7</v>
      </c>
    </row>
    <row r="54" spans="10:11" x14ac:dyDescent="0.3">
      <c r="J54" t="s">
        <v>30</v>
      </c>
      <c r="K54" s="3">
        <f>PMT(K50,K53,,-K52,1)</f>
        <v>37912.769980468271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I Sharieff</dc:creator>
  <cp:lastModifiedBy>Mohammed I Sharieff</cp:lastModifiedBy>
  <dcterms:created xsi:type="dcterms:W3CDTF">2025-03-03T22:10:17Z</dcterms:created>
  <dcterms:modified xsi:type="dcterms:W3CDTF">2025-03-11T22:27:15Z</dcterms:modified>
</cp:coreProperties>
</file>