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2duo\Downloads\"/>
    </mc:Choice>
  </mc:AlternateContent>
  <xr:revisionPtr revIDLastSave="0" documentId="13_ncr:1_{038C3C57-E58F-4737-83C1-31333657CBAD}" xr6:coauthVersionLast="47" xr6:coauthVersionMax="47" xr10:uidLastSave="{00000000-0000-0000-0000-000000000000}"/>
  <bookViews>
    <workbookView xWindow="-108" yWindow="-108" windowWidth="23256" windowHeight="12456" xr2:uid="{36321D64-B775-41C2-9602-BEE252785FCB}"/>
  </bookViews>
  <sheets>
    <sheet name="Ex1" sheetId="2" r:id="rId1"/>
    <sheet name="Ex2" sheetId="3" r:id="rId2"/>
    <sheet name="EX3" sheetId="5" state="hidden" r:id="rId3"/>
    <sheet name="EX4" sheetId="4" r:id="rId4"/>
    <sheet name="EX5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dventureWorks_SalesData" localSheetId="4">#REF!</definedName>
    <definedName name="AdventureWorks_SalesData">#REF!</definedName>
    <definedName name="Alaa" localSheetId="2">#REF!</definedName>
    <definedName name="Alaa">#REF!</definedName>
    <definedName name="AnswerAmount">'[1]HW(8an)'!$B$3</definedName>
    <definedName name="AnswerAnnualRate">'[1]HW(8an)'!$B$4</definedName>
    <definedName name="AnswerYears">'[1]HW(8an)'!$B$5</definedName>
    <definedName name="B_Salary" localSheetId="2">'[2]IF+And 2'!$E$6:$E$8</definedName>
    <definedName name="CARDS_DAILY_APP_SAVE" localSheetId="4">#REF!</definedName>
    <definedName name="CARDS_DAILY_APP_SAVE">#REF!</definedName>
    <definedName name="Chart_Filter" localSheetId="4">#REF!</definedName>
    <definedName name="Chart_Filter">#REF!</definedName>
    <definedName name="Chart_Product" localSheetId="4">#REF!</definedName>
    <definedName name="Chart_Product">#REF!</definedName>
    <definedName name="Chart_Sales" localSheetId="4">IF('EX5'!Chart_Filter="Qtr 1",#REF!,IF('EX5'!Chart_Filter="Qtr 2",#REF!,IF('EX5'!Chart_Filter="Qtr 3",#REF!,IF('EX5'!Chart_Filter="Qtr 4",#REF!,IF('EX5'!Chart_Filter="Total",#REF!,"")))))</definedName>
    <definedName name="Chart_Sales">IF(Chart_Filter="Qtr 1",#REF!,IF(Chart_Filter="Qtr 2",#REF!,IF(Chart_Filter="Qtr 3",#REF!,IF(Chart_Filter="Qtr 4",#REF!,IF(Chart_Filter="Total",#REF!,"")))))</definedName>
    <definedName name="CountryCode" localSheetId="4">#REF!</definedName>
    <definedName name="CountryCode">#REF!</definedName>
    <definedName name="Customer" localSheetId="2">'[2]IF+And 2'!$D$6:$D$8</definedName>
    <definedName name="CustomerID" localSheetId="4">OFFSET(#REF!,1,0,MATCH(REPT("z",255),#REF!)+1,1)</definedName>
    <definedName name="CustomerID">OFFSET(#REF!,1,0,MATCH(REPT("z",255),#REF!)+1,1)</definedName>
    <definedName name="Inventory">[3]!_[#Data]</definedName>
    <definedName name="Quarter1" localSheetId="4">#REF!</definedName>
    <definedName name="Quarter1">#REF!</definedName>
    <definedName name="Quarter2" localSheetId="4">#REF!</definedName>
    <definedName name="Quarter2">#REF!</definedName>
    <definedName name="Quarter3" localSheetId="4">#REF!</definedName>
    <definedName name="Quarter3">#REF!</definedName>
    <definedName name="Quarter4">#REF!</definedName>
    <definedName name="Sitearea">[4]Lists!$D$6:$D$11</definedName>
    <definedName name="Sitecandidate">[4]Lists!$B$6:$B$36</definedName>
    <definedName name="Sitephase">[4]Lists!$F$6:$F$17</definedName>
    <definedName name="status_gray">[5]Settings!$A$2</definedName>
    <definedName name="status_options">[5]Settings!$A$2:$A$8</definedName>
    <definedName name="thabiba">[6]!Database4[Total]</definedName>
    <definedName name="Title1" localSheetId="4">#REF!</definedName>
    <definedName name="Title1">#REF!</definedName>
    <definedName name="valuevx">42.314159</definedName>
    <definedName name="VendorID">OFFSET(#REF!,1,0,MATCH(REPT("z",255),#REF!)+1,1)</definedName>
    <definedName name="vertex42_copyright" hidden="1">"© 2015 Vertex42 LLC"</definedName>
    <definedName name="vertex42_id" hidden="1">"purchase-order-tracker.xlsx"</definedName>
    <definedName name="vertex42_title" hidden="1">"Purchase Order Tracker"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4" i="4"/>
  <c r="I5" i="6"/>
  <c r="I6" i="6"/>
  <c r="I7" i="6"/>
  <c r="I8" i="6"/>
  <c r="I9" i="6"/>
  <c r="I10" i="6"/>
  <c r="I11" i="6"/>
  <c r="I12" i="6"/>
  <c r="I13" i="6"/>
  <c r="I14" i="6"/>
  <c r="I15" i="6"/>
  <c r="I16" i="6"/>
  <c r="I4" i="6"/>
  <c r="H5" i="6"/>
  <c r="H6" i="6"/>
  <c r="H7" i="6"/>
  <c r="H8" i="6"/>
  <c r="H9" i="6"/>
  <c r="H10" i="6"/>
  <c r="H11" i="6"/>
  <c r="H12" i="6"/>
  <c r="H13" i="6"/>
  <c r="H14" i="6"/>
  <c r="H15" i="6"/>
  <c r="H16" i="6"/>
  <c r="H4" i="6"/>
  <c r="K3" i="3"/>
  <c r="L3" i="3"/>
  <c r="J3" i="3"/>
  <c r="I3" i="3"/>
  <c r="D4" i="2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<sst xmlns="http://schemas.openxmlformats.org/spreadsheetml/2006/main" count="175" uniqueCount="110">
  <si>
    <t>Id</t>
  </si>
  <si>
    <t>Full name</t>
  </si>
  <si>
    <t>Department</t>
  </si>
  <si>
    <t>Salary</t>
  </si>
  <si>
    <t xml:space="preserve">S.Date </t>
  </si>
  <si>
    <t>Mohamed Ebrahim</t>
  </si>
  <si>
    <t>Ahmed Magdy</t>
  </si>
  <si>
    <t>Moamen Abdelwahed</t>
  </si>
  <si>
    <t>Ebtsam Mohamed</t>
  </si>
  <si>
    <t>Mohamed Nader</t>
  </si>
  <si>
    <t xml:space="preserve">Shams Elzyad </t>
  </si>
  <si>
    <t>Ehab Daood</t>
  </si>
  <si>
    <t>Marketing</t>
  </si>
  <si>
    <t>quality</t>
  </si>
  <si>
    <t>Engineering</t>
  </si>
  <si>
    <t>Sales</t>
  </si>
  <si>
    <t>Finance</t>
  </si>
  <si>
    <t>##Mar@2371</t>
  </si>
  <si>
    <t>##qua@1711</t>
  </si>
  <si>
    <t>##Mar@1899</t>
  </si>
  <si>
    <t>##Eng@2139</t>
  </si>
  <si>
    <t>##qua@2181</t>
  </si>
  <si>
    <t>##Sal@918</t>
  </si>
  <si>
    <t>##Fin@1940</t>
  </si>
  <si>
    <t>Name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</si>
  <si>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</si>
  <si>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</si>
  <si>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</si>
  <si>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</si>
  <si>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</si>
  <si>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</si>
  <si>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</si>
  <si>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</si>
  <si>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Comm%</t>
  </si>
  <si>
    <t>Sales man</t>
  </si>
  <si>
    <t>Person 9</t>
  </si>
  <si>
    <t>Person 10</t>
  </si>
  <si>
    <t>Person 11</t>
  </si>
  <si>
    <t xml:space="preserve">Years </t>
  </si>
  <si>
    <t>Less than 3 years</t>
  </si>
  <si>
    <t>More than 3 years</t>
  </si>
  <si>
    <t>%</t>
  </si>
  <si>
    <t>?</t>
  </si>
  <si>
    <t>Month</t>
  </si>
  <si>
    <t>Branch</t>
  </si>
  <si>
    <t>قيمة عمولة الفرع</t>
  </si>
  <si>
    <t>Ahmed</t>
  </si>
  <si>
    <t>January</t>
  </si>
  <si>
    <t>Alex</t>
  </si>
  <si>
    <t>نسبة العمولة</t>
  </si>
  <si>
    <t>المبيعات المستهدفة</t>
  </si>
  <si>
    <t>Mohamed</t>
  </si>
  <si>
    <t>February</t>
  </si>
  <si>
    <t>Cairo</t>
  </si>
  <si>
    <t>Arwa</t>
  </si>
  <si>
    <t>March</t>
  </si>
  <si>
    <t>Luxor</t>
  </si>
  <si>
    <t>Nada</t>
  </si>
  <si>
    <t>April</t>
  </si>
  <si>
    <t>Aswan</t>
  </si>
  <si>
    <t>Menna</t>
  </si>
  <si>
    <t>Damnhour</t>
  </si>
  <si>
    <t>قيمة عمولة الفرع
اذا كانت قيمة مبيعات كل فرع أكبر من او تساوي المبيعات المستهدفة 25000 و خلال شهر January أو February فان له نسبة عمولة 10% من قيمة المبيعات ، غير ذلك فإن قيمة عمولة الفرع تساوي صفر</t>
  </si>
  <si>
    <t>Khaled</t>
  </si>
  <si>
    <t>Behera</t>
  </si>
  <si>
    <t>Salma</t>
  </si>
  <si>
    <t>Tanta</t>
  </si>
  <si>
    <t>Giza</t>
  </si>
  <si>
    <t>Ali</t>
  </si>
  <si>
    <t>El Fayom</t>
  </si>
  <si>
    <t>Raw Data Extract #1</t>
  </si>
  <si>
    <t>Pay Report</t>
  </si>
  <si>
    <t>Employee ID</t>
  </si>
  <si>
    <t>Last Name</t>
  </si>
  <si>
    <t>First Name</t>
  </si>
  <si>
    <t>Pay</t>
  </si>
  <si>
    <t>City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</si>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</sst>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\ [$ج.م.‏-C01]"/>
    <numFmt numFmtId="165" formatCode="_([$€-2]\ * #,##0_);_([$€-2]\ * \(#,##0\);_([$€-2]\ * &quot;-&quot;??_);_(@_)"/>
    <numFmt numFmtId="166" formatCode="&quot;$&quot;#,##0_);\(&quot;$&quot;#,##0\);&quot;$&quot;0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Calibri"/>
      <family val="2"/>
      <charset val="178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b/>
      <sz val="16"/>
      <color rgb="FF9C0006"/>
      <name val="Calibri"/>
      <family val="2"/>
      <scheme val="minor"/>
    </font>
    <font>
      <sz val="11"/>
      <color rgb="FF3F3F76"/>
      <name val="Calibri"/>
      <family val="2"/>
      <charset val="178"/>
      <scheme val="minor"/>
    </font>
    <font>
      <b/>
      <sz val="16"/>
      <color rgb="FF3F3F76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414042"/>
      </bottom>
      <diagonal/>
    </border>
    <border>
      <left/>
      <right/>
      <top/>
      <bottom style="medium">
        <color rgb="FFF1BD62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0" borderId="0"/>
    <xf numFmtId="0" fontId="11" fillId="5" borderId="0" applyNumberFormat="0" applyBorder="0" applyAlignment="0" applyProtection="0"/>
    <xf numFmtId="0" fontId="13" fillId="0" borderId="0"/>
    <xf numFmtId="0" fontId="16" fillId="12" borderId="4" applyNumberFormat="0" applyAlignment="0" applyProtection="0"/>
    <xf numFmtId="0" fontId="17" fillId="9" borderId="0" applyNumberFormat="0" applyBorder="0" applyAlignment="0" applyProtection="0"/>
    <xf numFmtId="0" fontId="19" fillId="10" borderId="3" applyNumberFormat="0" applyAlignment="0" applyProtection="0"/>
    <xf numFmtId="0" fontId="8" fillId="11" borderId="3" applyNumberFormat="0" applyAlignment="0" applyProtection="0"/>
  </cellStyleXfs>
  <cellXfs count="45">
    <xf numFmtId="0" fontId="0" fillId="0" borderId="0" xfId="0"/>
    <xf numFmtId="0" fontId="0" fillId="0" borderId="1" xfId="0" applyBorder="1"/>
    <xf numFmtId="14" fontId="6" fillId="0" borderId="1" xfId="3" applyNumberFormat="1" applyFont="1" applyBorder="1" applyAlignment="1">
      <alignment horizontal="right"/>
    </xf>
    <xf numFmtId="0" fontId="2" fillId="2" borderId="1" xfId="2" applyFont="1" applyBorder="1" applyAlignment="1">
      <alignment horizontal="center" vertical="center"/>
    </xf>
    <xf numFmtId="164" fontId="0" fillId="0" borderId="1" xfId="0" applyNumberFormat="1" applyBorder="1"/>
    <xf numFmtId="9" fontId="0" fillId="0" borderId="1" xfId="1" applyFont="1" applyBorder="1"/>
    <xf numFmtId="0" fontId="2" fillId="4" borderId="1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3" fillId="6" borderId="2" xfId="6" applyFont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0" fontId="0" fillId="0" borderId="2" xfId="1" applyNumberFormat="1" applyFont="1" applyBorder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9" fillId="0" borderId="0" xfId="8" applyFont="1" applyAlignment="1">
      <alignment horizontal="center" vertical="center"/>
    </xf>
    <xf numFmtId="0" fontId="10" fillId="13" borderId="2" xfId="8" applyFont="1" applyFill="1" applyBorder="1" applyAlignment="1">
      <alignment horizontal="center" vertical="center"/>
    </xf>
    <xf numFmtId="0" fontId="10" fillId="13" borderId="5" xfId="8" applyFont="1" applyFill="1" applyBorder="1" applyAlignment="1">
      <alignment horizontal="center" vertical="center"/>
    </xf>
    <xf numFmtId="0" fontId="12" fillId="5" borderId="6" xfId="9" applyFont="1" applyBorder="1" applyAlignment="1">
      <alignment horizontal="center" vertical="center"/>
    </xf>
    <xf numFmtId="0" fontId="14" fillId="0" borderId="0" xfId="10" applyFont="1"/>
    <xf numFmtId="0" fontId="9" fillId="0" borderId="2" xfId="8" applyFont="1" applyBorder="1" applyAlignment="1">
      <alignment horizontal="center" vertical="center"/>
    </xf>
    <xf numFmtId="165" fontId="9" fillId="0" borderId="5" xfId="8" applyNumberFormat="1" applyFont="1" applyBorder="1" applyAlignment="1">
      <alignment horizontal="center" vertical="center"/>
    </xf>
    <xf numFmtId="0" fontId="15" fillId="0" borderId="6" xfId="10" applyFont="1" applyBorder="1" applyAlignment="1">
      <alignment horizontal="center" vertical="center"/>
    </xf>
    <xf numFmtId="0" fontId="12" fillId="12" borderId="6" xfId="11" applyFont="1" applyBorder="1" applyAlignment="1">
      <alignment horizontal="center" vertical="center"/>
    </xf>
    <xf numFmtId="9" fontId="18" fillId="9" borderId="6" xfId="12" applyNumberFormat="1" applyFont="1" applyBorder="1" applyAlignment="1">
      <alignment horizontal="center" vertical="center"/>
    </xf>
    <xf numFmtId="3" fontId="20" fillId="10" borderId="6" xfId="13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Continuous"/>
    </xf>
    <xf numFmtId="0" fontId="23" fillId="0" borderId="7" xfId="0" applyFont="1" applyBorder="1" applyAlignment="1">
      <alignment horizontal="centerContinuous"/>
    </xf>
    <xf numFmtId="0" fontId="24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25" fillId="14" borderId="9" xfId="0" applyFont="1" applyFill="1" applyBorder="1" applyAlignment="1">
      <alignment horizontal="center"/>
    </xf>
    <xf numFmtId="0" fontId="25" fillId="14" borderId="10" xfId="0" applyFont="1" applyFill="1" applyBorder="1" applyAlignment="1">
      <alignment horizontal="center"/>
    </xf>
    <xf numFmtId="0" fontId="25" fillId="14" borderId="11" xfId="0" applyFont="1" applyFill="1" applyBorder="1" applyAlignment="1">
      <alignment horizontal="center"/>
    </xf>
    <xf numFmtId="0" fontId="25" fillId="15" borderId="9" xfId="0" applyFont="1" applyFill="1" applyBorder="1" applyAlignment="1">
      <alignment horizontal="center"/>
    </xf>
    <xf numFmtId="0" fontId="25" fillId="15" borderId="10" xfId="0" applyFont="1" applyFill="1" applyBorder="1" applyAlignment="1">
      <alignment horizontal="center"/>
    </xf>
    <xf numFmtId="0" fontId="25" fillId="15" borderId="11" xfId="0" applyFont="1" applyFill="1" applyBorder="1" applyAlignment="1">
      <alignment horizontal="center"/>
    </xf>
    <xf numFmtId="166" fontId="0" fillId="0" borderId="0" xfId="0" applyNumberFormat="1"/>
    <xf numFmtId="0" fontId="0" fillId="16" borderId="0" xfId="0" applyFill="1" applyAlignment="1">
      <alignment horizontal="center" vertical="center"/>
    </xf>
    <xf numFmtId="0" fontId="21" fillId="11" borderId="2" xfId="14" applyFont="1" applyBorder="1" applyAlignment="1">
      <alignment horizontal="center" vertical="center" wrapText="1"/>
    </xf>
    <xf numFmtId="0" fontId="3" fillId="5" borderId="2" xfId="5" applyFont="1" applyBorder="1" applyAlignment="1">
      <alignment horizontal="center" vertical="center"/>
    </xf>
    <xf numFmtId="0" fontId="3" fillId="7" borderId="0" xfId="7" applyFont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</cellXfs>
  <cellStyles count="15">
    <cellStyle name="60% - Accent2" xfId="6" builtinId="36"/>
    <cellStyle name="Accent1" xfId="2" builtinId="29"/>
    <cellStyle name="Accent2" xfId="5" builtinId="33"/>
    <cellStyle name="Accent2 2" xfId="9" xr:uid="{A380AEF7-4E8A-4871-9CF0-C7EFB1DD660B}"/>
    <cellStyle name="Accent6" xfId="7" builtinId="49"/>
    <cellStyle name="Bad 2" xfId="12" xr:uid="{B32DE997-F2AF-4C78-88B8-3D19F6110C6F}"/>
    <cellStyle name="Calculation 2" xfId="14" xr:uid="{803E7D37-06AE-4AC9-8805-D8C7EE28D182}"/>
    <cellStyle name="Check Cell 2" xfId="11" xr:uid="{15F51021-9449-4F2E-8249-4D3ADE12861F}"/>
    <cellStyle name="Comma 2" xfId="4" xr:uid="{1335647C-AC83-4763-8431-4FD7D997BC3E}"/>
    <cellStyle name="Input 2" xfId="13" xr:uid="{027865CB-0D1E-4BFE-9285-AD53EA2AD3B7}"/>
    <cellStyle name="Normal" xfId="0" builtinId="0"/>
    <cellStyle name="Normal 2 2" xfId="3" xr:uid="{DD703CC5-4CFF-42BC-80CF-B397078580E7}"/>
    <cellStyle name="Normal 5" xfId="10" xr:uid="{87953289-431B-49C8-BD43-0702ABEC1C60}"/>
    <cellStyle name="Normal 6" xfId="8" xr:uid="{E8118C13-6337-43FF-ACE6-7E50F79524F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21169</xdr:colOff>
      <xdr:row>1</xdr:row>
      <xdr:rowOff>254002</xdr:rowOff>
    </xdr:from>
    <xdr:to>
      <xdr:col>7</xdr:col>
      <xdr:colOff>179916</xdr:colOff>
      <xdr:row>6</xdr:row>
      <xdr:rowOff>190500</xdr:rowOff>
    </xdr:to>
    <xdr:cxnSp macro="">
      <xdr:nvCxnSpPr>
        <xdr:cNvPr id="2" name="Connector: Curved 1">
          <a:extLst>
            <a:ext uri="{FF2B5EF4-FFF2-40B4-BE49-F238E27FC236}">
              <a16:creationId xmlns:a16="http://schemas.microsoft.com/office/drawing/2014/main" id="{20B3C12D-6B8B-45EC-A059-8DC664B6CD1E}"/>
            </a:ext>
          </a:extLst>
        </xdr:cNvPr>
        <xdr:cNvCxnSpPr/>
      </xdr:nvCxnSpPr>
      <xdr:spPr>
        <a:xfrm rot="16200000" flipH="1">
          <a:off x="6978864" y="634367"/>
          <a:ext cx="1498598" cy="104266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406024D2-C284-4273-B350-63F864D9F31C}"/>
            </a:ext>
          </a:extLst>
        </xdr:cNvPr>
        <xdr:cNvSpPr/>
      </xdr:nvSpPr>
      <xdr:spPr>
        <a:xfrm>
          <a:off x="5316854" y="3333751"/>
          <a:ext cx="2358391" cy="69913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S%20Tegara\Alaa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youth\Excel\Eyouth%20Materials\Materials\Projects%20-%20MOS%20Exc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b-fs-01\Rollout%20Project\Rollout%20Project%20Dashboard\Rollout%202009\Rollout%20Project%20dashboard%20W1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Van%20Le\Downloads\fb9da531536a4f56a0177ef7b660ced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olders\MOS%20Tegara\G2\Exam%20Teg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References"/>
      <sheetName val="CAR"/>
      <sheetName val="Assumption Sheet"/>
      <sheetName val="Oak"/>
      <sheetName val="Sea"/>
      <sheetName val="Tac"/>
      <sheetName val="TFN on Diff Sheet"/>
      <sheetName val="Cash"/>
      <sheetName val="AR"/>
      <sheetName val="Homework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AssumptionsFor6"/>
      <sheetName val="HW(6an)"/>
      <sheetName val="HW(7)"/>
      <sheetName val="HW(7an)"/>
      <sheetName val="HW(8)"/>
      <sheetName val="HW(8an)"/>
      <sheetName val="HW(9)"/>
      <sheetName val="Sioux"/>
      <sheetName val="Tyrone"/>
      <sheetName val="Chin"/>
      <sheetName val="Phil"/>
      <sheetName val="Tommy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">
          <cell r="B3">
            <v>1750</v>
          </cell>
        </row>
        <row r="4">
          <cell r="B4">
            <v>3.5000000000000003E-2</v>
          </cell>
        </row>
        <row r="5">
          <cell r="B5">
            <v>15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Vlookup2"/>
      <sheetName val="AND + OR"/>
      <sheetName val="IF with AND+ OR"/>
      <sheetName val="IF+And 2"/>
      <sheetName val="IF + And"/>
      <sheetName val="Date"/>
      <sheetName val="Date 2"/>
      <sheetName val="Class Grades"/>
      <sheetName val="Exercise 7"/>
      <sheetName val="Exercise 8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D6">
            <v>50</v>
          </cell>
          <cell r="E6">
            <v>4000</v>
          </cell>
        </row>
        <row r="7">
          <cell r="D7">
            <v>60</v>
          </cell>
          <cell r="E7">
            <v>4200</v>
          </cell>
        </row>
        <row r="8">
          <cell r="D8">
            <v>50</v>
          </cell>
          <cell r="E8">
            <v>4300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loyee Bonuses"/>
      <sheetName val="Parts"/>
      <sheetName val="Q1 Sales"/>
      <sheetName val="Catalog"/>
      <sheetName val="Carriers and Coolers"/>
      <sheetName val="Tackle"/>
      <sheetName val="Costs"/>
      <sheetName val="Profits"/>
      <sheetName val="Hardware"/>
      <sheetName val="Qtr 1"/>
      <sheetName val="Qtr 2"/>
      <sheetName val="Sheet1"/>
      <sheetName val="Boats"/>
      <sheetName val="New Inventory"/>
      <sheetName val="Average Call Time"/>
      <sheetName val="Employee Hours"/>
      <sheetName val="Computer Rooms"/>
      <sheetName val="Renters"/>
      <sheetName val="Feed Inventory"/>
      <sheetName val="Fencing"/>
      <sheetName val="Home-Made Pet Food"/>
      <sheetName val="Costs Fudge"/>
      <sheetName val="Profits (2)"/>
      <sheetName val="New Releases"/>
      <sheetName val="Pre-Orders"/>
      <sheetName val="Sold"/>
      <sheetName val="Vehicles"/>
      <sheetName val="Qtr 1 TacoStands"/>
      <sheetName val="Qtr 2 TacoStands"/>
      <sheetName val="Fundraiser"/>
      <sheetName val="Cookie Sales"/>
      <sheetName val="Summary"/>
      <sheetName val="Seedling Sales"/>
      <sheetName val="Q1 Sales_Reforestation Nursery"/>
      <sheetName val="Grain Production"/>
      <sheetName val="Sales Commissions"/>
      <sheetName val="Farmers Market"/>
      <sheetName val="Revenue"/>
      <sheetName val="Food Inventory"/>
      <sheetName val="Small Tree Sales"/>
      <sheetName val="Registration Revenues"/>
      <sheetName val="Projects - MOS Excel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Site Status"/>
      <sheetName val="Daily Summary"/>
      <sheetName val="Sites Status"/>
      <sheetName val="D1 Statistics"/>
      <sheetName val="Weekly Targets"/>
      <sheetName val="Lists"/>
      <sheetName val="On Air MS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C0</v>
          </cell>
          <cell r="D6" t="str">
            <v>AL</v>
          </cell>
          <cell r="F6" t="str">
            <v>PH0</v>
          </cell>
        </row>
        <row r="7">
          <cell r="B7" t="str">
            <v>C1</v>
          </cell>
          <cell r="D7" t="str">
            <v>DE</v>
          </cell>
          <cell r="F7" t="str">
            <v>PH1</v>
          </cell>
        </row>
        <row r="8">
          <cell r="B8" t="str">
            <v>C2</v>
          </cell>
          <cell r="D8" t="str">
            <v>CA</v>
          </cell>
          <cell r="F8" t="str">
            <v>PH2</v>
          </cell>
        </row>
        <row r="9">
          <cell r="B9" t="str">
            <v>C3</v>
          </cell>
          <cell r="D9" t="str">
            <v>UP</v>
          </cell>
          <cell r="F9" t="str">
            <v>PH3</v>
          </cell>
        </row>
        <row r="10">
          <cell r="B10" t="str">
            <v>C4</v>
          </cell>
          <cell r="D10" t="str">
            <v>RE</v>
          </cell>
          <cell r="F10" t="str">
            <v>PH4</v>
          </cell>
        </row>
        <row r="11">
          <cell r="B11" t="str">
            <v>C5</v>
          </cell>
          <cell r="D11" t="str">
            <v>SI</v>
          </cell>
          <cell r="F11" t="str">
            <v>PH5</v>
          </cell>
        </row>
        <row r="12">
          <cell r="B12" t="str">
            <v>C6</v>
          </cell>
          <cell r="F12" t="str">
            <v>PH6</v>
          </cell>
        </row>
        <row r="13">
          <cell r="B13" t="str">
            <v>C7</v>
          </cell>
          <cell r="F13" t="str">
            <v>PH7</v>
          </cell>
        </row>
        <row r="14">
          <cell r="B14" t="str">
            <v>C8</v>
          </cell>
          <cell r="F14" t="str">
            <v>PH8</v>
          </cell>
        </row>
        <row r="15">
          <cell r="B15" t="str">
            <v>C9</v>
          </cell>
          <cell r="F15" t="str">
            <v>PH9</v>
          </cell>
        </row>
        <row r="16">
          <cell r="B16" t="str">
            <v>C10</v>
          </cell>
          <cell r="F16" t="str">
            <v>PH10</v>
          </cell>
        </row>
        <row r="17">
          <cell r="B17" t="str">
            <v>C11</v>
          </cell>
          <cell r="F17" t="str">
            <v>PH11</v>
          </cell>
        </row>
        <row r="18">
          <cell r="B18" t="str">
            <v>C12</v>
          </cell>
        </row>
        <row r="19">
          <cell r="B19" t="str">
            <v>C13</v>
          </cell>
        </row>
        <row r="20">
          <cell r="B20" t="str">
            <v>C14</v>
          </cell>
        </row>
        <row r="21">
          <cell r="B21" t="str">
            <v>C15</v>
          </cell>
        </row>
        <row r="22">
          <cell r="B22" t="str">
            <v>C16</v>
          </cell>
        </row>
        <row r="23">
          <cell r="B23" t="str">
            <v>C17</v>
          </cell>
        </row>
        <row r="24">
          <cell r="B24" t="str">
            <v>C18</v>
          </cell>
        </row>
        <row r="25">
          <cell r="B25" t="str">
            <v>C19</v>
          </cell>
        </row>
        <row r="26">
          <cell r="B26" t="str">
            <v>C20</v>
          </cell>
        </row>
        <row r="27">
          <cell r="B27" t="str">
            <v>C21</v>
          </cell>
        </row>
        <row r="28">
          <cell r="B28" t="str">
            <v>C22</v>
          </cell>
        </row>
        <row r="29">
          <cell r="B29" t="str">
            <v>C23</v>
          </cell>
        </row>
        <row r="30">
          <cell r="B30" t="str">
            <v>C24</v>
          </cell>
        </row>
        <row r="31">
          <cell r="B31" t="str">
            <v>C25</v>
          </cell>
        </row>
        <row r="32">
          <cell r="B32" t="str">
            <v>C26</v>
          </cell>
        </row>
        <row r="33">
          <cell r="B33" t="str">
            <v>C27</v>
          </cell>
        </row>
        <row r="34">
          <cell r="B34" t="str">
            <v>C28</v>
          </cell>
        </row>
        <row r="35">
          <cell r="B35" t="str">
            <v>C29</v>
          </cell>
        </row>
        <row r="36">
          <cell r="B36" t="str">
            <v>C30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s"/>
      <sheetName val="Vendors"/>
      <sheetName val="Settings"/>
    </sheetNames>
    <sheetDataSet>
      <sheetData sheetId="0"/>
      <sheetData sheetId="1"/>
      <sheetData sheetId="2">
        <row r="2">
          <cell r="A2" t="str">
            <v>Complete</v>
          </cell>
        </row>
        <row r="3">
          <cell r="A3" t="str">
            <v>Paid</v>
          </cell>
        </row>
        <row r="4">
          <cell r="A4" t="str">
            <v>Draft</v>
          </cell>
        </row>
        <row r="5">
          <cell r="A5" t="str">
            <v>Sent</v>
          </cell>
        </row>
        <row r="6">
          <cell r="A6" t="str">
            <v>Revised</v>
          </cell>
        </row>
        <row r="7">
          <cell r="A7" t="str">
            <v>Partial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hop"/>
      <sheetName val="Sales"/>
      <sheetName val="Vlookup"/>
      <sheetName val="Sort"/>
      <sheetName val="Chart"/>
      <sheetName val="Complete Data"/>
      <sheetName val="Subtotal"/>
      <sheetName val="Student System"/>
      <sheetName val="Exam Teg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80C7-4473-424F-9017-30BEECE94E63}">
  <dimension ref="B2:G10"/>
  <sheetViews>
    <sheetView tabSelected="1" zoomScale="115" zoomScaleNormal="115" workbookViewId="0">
      <selection activeCell="L5" sqref="L5"/>
    </sheetView>
  </sheetViews>
  <sheetFormatPr defaultRowHeight="14.4" x14ac:dyDescent="0.3"/>
  <cols>
    <col min="1" max="1" width="5.33203125" customWidth="1"/>
    <col min="3" max="3" width="11.44140625" bestFit="1" customWidth="1"/>
    <col min="6" max="6" width="11.44140625" bestFit="1" customWidth="1"/>
  </cols>
  <sheetData>
    <row r="2" spans="2:7" x14ac:dyDescent="0.3">
      <c r="B2" s="6" t="s">
        <v>24</v>
      </c>
      <c r="C2" s="6" t="s">
        <v>15</v>
      </c>
      <c r="D2" s="6" t="s">
        <v>33</v>
      </c>
      <c r="F2" s="6" t="s">
        <v>15</v>
      </c>
      <c r="G2" s="6" t="s">
        <v>33</v>
      </c>
    </row>
    <row r="3" spans="2:7" x14ac:dyDescent="0.3">
      <c r="B3" s="1" t="s">
        <v>25</v>
      </c>
      <c r="C3" s="4">
        <v>171900</v>
      </c>
      <c r="D3" s="17">
        <f>VLOOKUP(C3,$F$2:$G$8,2,TRUE)</f>
        <v>0.09</v>
      </c>
      <c r="F3" s="4">
        <v>50000</v>
      </c>
      <c r="G3" s="5">
        <v>0.03</v>
      </c>
    </row>
    <row r="4" spans="2:7" x14ac:dyDescent="0.3">
      <c r="B4" s="1" t="s">
        <v>26</v>
      </c>
      <c r="C4" s="4">
        <v>175000</v>
      </c>
      <c r="D4" s="17">
        <f t="shared" ref="D4:D10" si="0">VLOOKUP(C4,$F$2:$G$8,2,TRUE)</f>
        <v>0.1</v>
      </c>
      <c r="F4" s="4">
        <v>75000</v>
      </c>
      <c r="G4" s="5">
        <v>0.04</v>
      </c>
    </row>
    <row r="5" spans="2:7" x14ac:dyDescent="0.3">
      <c r="B5" s="1" t="s">
        <v>27</v>
      </c>
      <c r="C5" s="4">
        <v>151200</v>
      </c>
      <c r="D5" s="17">
        <f t="shared" si="0"/>
        <v>0.09</v>
      </c>
      <c r="F5" s="4">
        <v>100000</v>
      </c>
      <c r="G5" s="5">
        <v>7.0000000000000007E-2</v>
      </c>
    </row>
    <row r="6" spans="2:7" x14ac:dyDescent="0.3">
      <c r="B6" s="1" t="s">
        <v>28</v>
      </c>
      <c r="C6" s="4">
        <v>100000</v>
      </c>
      <c r="D6" s="17">
        <f t="shared" si="0"/>
        <v>7.0000000000000007E-2</v>
      </c>
      <c r="F6" s="4">
        <v>125000</v>
      </c>
      <c r="G6" s="5">
        <v>0.09</v>
      </c>
    </row>
    <row r="7" spans="2:7" x14ac:dyDescent="0.3">
      <c r="B7" s="1" t="s">
        <v>29</v>
      </c>
      <c r="C7" s="4">
        <v>89450</v>
      </c>
      <c r="D7" s="17">
        <f t="shared" si="0"/>
        <v>0.04</v>
      </c>
      <c r="F7" s="4">
        <v>175000</v>
      </c>
      <c r="G7" s="5">
        <v>0.1</v>
      </c>
    </row>
    <row r="8" spans="2:7" x14ac:dyDescent="0.3">
      <c r="B8" s="1" t="s">
        <v>30</v>
      </c>
      <c r="C8" s="4">
        <v>124500</v>
      </c>
      <c r="D8" s="17">
        <f t="shared" si="0"/>
        <v>7.0000000000000007E-2</v>
      </c>
      <c r="F8" s="4">
        <v>200000</v>
      </c>
      <c r="G8" s="5">
        <v>0.11</v>
      </c>
    </row>
    <row r="9" spans="2:7" x14ac:dyDescent="0.3">
      <c r="B9" s="1" t="s">
        <v>31</v>
      </c>
      <c r="C9" s="4">
        <v>75000</v>
      </c>
      <c r="D9" s="17">
        <f t="shared" si="0"/>
        <v>0.04</v>
      </c>
    </row>
    <row r="10" spans="2:7" x14ac:dyDescent="0.3">
      <c r="B10" s="1" t="s">
        <v>32</v>
      </c>
      <c r="C10" s="4">
        <v>201500</v>
      </c>
      <c r="D10" s="17">
        <f t="shared" si="0"/>
        <v>0.11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2A46-458A-4884-814F-26F3897F6886}">
  <dimension ref="B2:L9"/>
  <sheetViews>
    <sheetView zoomScale="120" zoomScaleNormal="120" workbookViewId="0">
      <selection activeCell="H3" sqref="H3"/>
    </sheetView>
  </sheetViews>
  <sheetFormatPr defaultRowHeight="14.4" x14ac:dyDescent="0.3"/>
  <cols>
    <col min="2" max="2" width="12.33203125" bestFit="1" customWidth="1"/>
    <col min="3" max="3" width="20.88671875" bestFit="1" customWidth="1"/>
    <col min="4" max="4" width="10.33203125" bestFit="1" customWidth="1"/>
    <col min="5" max="5" width="11.6640625" bestFit="1" customWidth="1"/>
    <col min="6" max="6" width="6.33203125" bestFit="1" customWidth="1"/>
    <col min="7" max="7" width="6" customWidth="1"/>
    <col min="8" max="8" width="11.88671875" bestFit="1" customWidth="1"/>
    <col min="9" max="9" width="17.44140625" bestFit="1" customWidth="1"/>
    <col min="10" max="12" width="13.33203125" customWidth="1"/>
  </cols>
  <sheetData>
    <row r="2" spans="2:12" x14ac:dyDescent="0.3">
      <c r="B2" s="3" t="s">
        <v>0</v>
      </c>
      <c r="C2" s="3" t="s">
        <v>1</v>
      </c>
      <c r="D2" s="3" t="s">
        <v>4</v>
      </c>
      <c r="E2" s="3" t="s">
        <v>2</v>
      </c>
      <c r="F2" s="3" t="s">
        <v>3</v>
      </c>
      <c r="H2" s="10" t="s">
        <v>0</v>
      </c>
      <c r="I2" s="10" t="s">
        <v>1</v>
      </c>
      <c r="J2" s="10" t="s">
        <v>4</v>
      </c>
      <c r="K2" s="10" t="s">
        <v>2</v>
      </c>
      <c r="L2" s="10" t="s">
        <v>3</v>
      </c>
    </row>
    <row r="3" spans="2:12" x14ac:dyDescent="0.3">
      <c r="B3" s="1" t="s">
        <v>17</v>
      </c>
      <c r="C3" s="1" t="s">
        <v>5</v>
      </c>
      <c r="D3" s="2">
        <v>36526</v>
      </c>
      <c r="E3" s="1" t="s">
        <v>12</v>
      </c>
      <c r="F3" s="1">
        <v>2371</v>
      </c>
      <c r="H3" s="7" t="s">
        <v>17</v>
      </c>
      <c r="I3" s="16" t="str">
        <f>VLOOKUP(H3,B2:F9,2,FALSE)</f>
        <v>Mohamed Ebrahim</v>
      </c>
      <c r="J3" s="44">
        <f>VLOOKUP(H3,B2:F9,3,FALSE)</f>
        <v>36526</v>
      </c>
      <c r="K3" s="16" t="str">
        <f>VLOOKUP(H3,B2:F9,4,FALSE)</f>
        <v>Marketing</v>
      </c>
      <c r="L3" s="16">
        <f>VLOOKUP(H3,B2:F9,5,FALSE)</f>
        <v>2371</v>
      </c>
    </row>
    <row r="4" spans="2:12" x14ac:dyDescent="0.3">
      <c r="B4" s="1" t="s">
        <v>18</v>
      </c>
      <c r="C4" s="1" t="s">
        <v>6</v>
      </c>
      <c r="D4" s="2">
        <v>39137</v>
      </c>
      <c r="E4" s="1" t="s">
        <v>13</v>
      </c>
      <c r="F4" s="1">
        <v>1711</v>
      </c>
    </row>
    <row r="5" spans="2:12" x14ac:dyDescent="0.3">
      <c r="B5" s="1" t="s">
        <v>19</v>
      </c>
      <c r="C5" s="1" t="s">
        <v>7</v>
      </c>
      <c r="D5" s="2">
        <v>40198</v>
      </c>
      <c r="E5" s="1" t="s">
        <v>12</v>
      </c>
      <c r="F5" s="1">
        <v>1899</v>
      </c>
    </row>
    <row r="6" spans="2:12" x14ac:dyDescent="0.3">
      <c r="B6" s="1" t="s">
        <v>20</v>
      </c>
      <c r="C6" s="1" t="s">
        <v>8</v>
      </c>
      <c r="D6" s="2">
        <v>40574</v>
      </c>
      <c r="E6" s="1" t="s">
        <v>14</v>
      </c>
      <c r="F6" s="1">
        <v>2139</v>
      </c>
    </row>
    <row r="7" spans="2:12" x14ac:dyDescent="0.3">
      <c r="B7" s="1" t="s">
        <v>21</v>
      </c>
      <c r="C7" s="1" t="s">
        <v>9</v>
      </c>
      <c r="D7" s="2">
        <v>36290</v>
      </c>
      <c r="E7" s="1" t="s">
        <v>13</v>
      </c>
      <c r="F7" s="1">
        <v>2181</v>
      </c>
    </row>
    <row r="8" spans="2:12" x14ac:dyDescent="0.3">
      <c r="B8" t="s">
        <v>22</v>
      </c>
      <c r="C8" s="1" t="s">
        <v>10</v>
      </c>
      <c r="D8" s="2">
        <v>36765</v>
      </c>
      <c r="E8" s="1" t="s">
        <v>15</v>
      </c>
      <c r="F8" s="1">
        <v>918</v>
      </c>
    </row>
    <row r="9" spans="2:12" x14ac:dyDescent="0.3">
      <c r="B9" s="1" t="s">
        <v>23</v>
      </c>
      <c r="C9" s="1" t="s">
        <v>11</v>
      </c>
      <c r="D9" s="2">
        <v>38807</v>
      </c>
      <c r="E9" s="1" t="s">
        <v>16</v>
      </c>
      <c r="F9" s="1">
        <v>1940</v>
      </c>
    </row>
  </sheetData>
  <dataValidations count="1">
    <dataValidation type="list" allowBlank="1" showInputMessage="1" showErrorMessage="1" sqref="H3" xr:uid="{A6D2070A-C314-45A5-A9E0-4FD92C0E2251}">
      <formula1>$B$3:$B$9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6B35-DD04-44FD-BAF5-9FF33E0BF7E0}">
  <dimension ref="B1:N12"/>
  <sheetViews>
    <sheetView zoomScale="90" zoomScaleNormal="90" workbookViewId="0">
      <selection activeCell="D15" sqref="D15"/>
    </sheetView>
  </sheetViews>
  <sheetFormatPr defaultColWidth="12.44140625" defaultRowHeight="24.75" customHeight="1" x14ac:dyDescent="0.3"/>
  <cols>
    <col min="1" max="1" width="3.6640625" style="18" customWidth="1"/>
    <col min="2" max="3" width="20.44140625" style="18" customWidth="1"/>
    <col min="4" max="5" width="16.44140625" style="18" customWidth="1"/>
    <col min="6" max="6" width="27.33203125" style="18" customWidth="1"/>
    <col min="7" max="7" width="12.88671875" style="18" customWidth="1"/>
    <col min="8" max="8" width="16.109375" style="18" customWidth="1"/>
    <col min="9" max="9" width="22" style="18" customWidth="1"/>
    <col min="10" max="16384" width="12.44140625" style="18"/>
  </cols>
  <sheetData>
    <row r="1" spans="2:14" ht="12" customHeight="1" thickBot="1" x14ac:dyDescent="0.35"/>
    <row r="2" spans="2:14" ht="24.75" customHeight="1" thickTop="1" thickBot="1" x14ac:dyDescent="0.35">
      <c r="B2" s="19" t="s">
        <v>24</v>
      </c>
      <c r="C2" s="19" t="s">
        <v>43</v>
      </c>
      <c r="D2" s="19" t="s">
        <v>44</v>
      </c>
      <c r="E2" s="20" t="s">
        <v>15</v>
      </c>
      <c r="F2" s="21" t="s">
        <v>45</v>
      </c>
      <c r="G2" s="22"/>
    </row>
    <row r="3" spans="2:14" ht="24.75" customHeight="1" thickTop="1" thickBot="1" x14ac:dyDescent="0.35">
      <c r="B3" s="23" t="s">
        <v>46</v>
      </c>
      <c r="C3" s="23" t="s">
        <v>47</v>
      </c>
      <c r="D3" s="23" t="s">
        <v>48</v>
      </c>
      <c r="E3" s="24">
        <v>50000</v>
      </c>
      <c r="F3" s="25" t="s">
        <v>42</v>
      </c>
      <c r="G3" s="22"/>
      <c r="H3" s="26" t="s">
        <v>49</v>
      </c>
      <c r="I3" s="26" t="s">
        <v>50</v>
      </c>
    </row>
    <row r="4" spans="2:14" ht="24.75" customHeight="1" thickTop="1" thickBot="1" x14ac:dyDescent="0.35">
      <c r="B4" s="23" t="s">
        <v>51</v>
      </c>
      <c r="C4" s="23" t="s">
        <v>52</v>
      </c>
      <c r="D4" s="23" t="s">
        <v>53</v>
      </c>
      <c r="E4" s="24">
        <v>70000</v>
      </c>
      <c r="F4" s="25" t="s">
        <v>42</v>
      </c>
      <c r="H4" s="27">
        <v>0.1</v>
      </c>
      <c r="I4" s="28">
        <v>25000</v>
      </c>
    </row>
    <row r="5" spans="2:14" ht="24.75" customHeight="1" thickTop="1" thickBot="1" x14ac:dyDescent="0.35">
      <c r="B5" s="23" t="s">
        <v>54</v>
      </c>
      <c r="C5" s="23" t="s">
        <v>55</v>
      </c>
      <c r="D5" s="23" t="s">
        <v>56</v>
      </c>
      <c r="E5" s="24">
        <v>17336</v>
      </c>
      <c r="F5" s="25" t="s">
        <v>42</v>
      </c>
    </row>
    <row r="6" spans="2:14" ht="24.75" customHeight="1" thickTop="1" thickBot="1" x14ac:dyDescent="0.35">
      <c r="B6" s="23" t="s">
        <v>57</v>
      </c>
      <c r="C6" s="23" t="s">
        <v>58</v>
      </c>
      <c r="D6" s="23" t="s">
        <v>59</v>
      </c>
      <c r="E6" s="24">
        <v>23032</v>
      </c>
      <c r="F6" s="25" t="s">
        <v>42</v>
      </c>
    </row>
    <row r="7" spans="2:14" ht="24.75" customHeight="1" thickTop="1" thickBot="1" x14ac:dyDescent="0.35">
      <c r="B7" s="23" t="s">
        <v>60</v>
      </c>
      <c r="C7" s="23" t="s">
        <v>47</v>
      </c>
      <c r="D7" s="23" t="s">
        <v>61</v>
      </c>
      <c r="E7" s="24">
        <v>35096</v>
      </c>
      <c r="F7" s="25" t="s">
        <v>42</v>
      </c>
      <c r="H7" s="41" t="s">
        <v>62</v>
      </c>
      <c r="I7" s="41"/>
      <c r="J7" s="41"/>
      <c r="K7" s="41"/>
      <c r="L7" s="41"/>
      <c r="M7" s="41"/>
      <c r="N7" s="41"/>
    </row>
    <row r="8" spans="2:14" ht="24.75" customHeight="1" thickTop="1" thickBot="1" x14ac:dyDescent="0.35">
      <c r="B8" s="23" t="s">
        <v>63</v>
      </c>
      <c r="C8" s="23" t="s">
        <v>52</v>
      </c>
      <c r="D8" s="23" t="s">
        <v>64</v>
      </c>
      <c r="E8" s="24">
        <v>32456</v>
      </c>
      <c r="F8" s="25" t="s">
        <v>42</v>
      </c>
      <c r="G8" s="22"/>
      <c r="H8" s="41"/>
      <c r="I8" s="41"/>
      <c r="J8" s="41"/>
      <c r="K8" s="41"/>
      <c r="L8" s="41"/>
      <c r="M8" s="41"/>
      <c r="N8" s="41"/>
    </row>
    <row r="9" spans="2:14" ht="24.75" customHeight="1" thickTop="1" thickBot="1" x14ac:dyDescent="0.35">
      <c r="B9" s="23" t="s">
        <v>65</v>
      </c>
      <c r="C9" s="23" t="s">
        <v>55</v>
      </c>
      <c r="D9" s="23" t="s">
        <v>66</v>
      </c>
      <c r="E9" s="24">
        <v>52184</v>
      </c>
      <c r="F9" s="25" t="s">
        <v>42</v>
      </c>
      <c r="G9" s="22"/>
      <c r="H9" s="41"/>
      <c r="I9" s="41"/>
      <c r="J9" s="41"/>
      <c r="K9" s="41"/>
      <c r="L9" s="41"/>
      <c r="M9" s="41"/>
      <c r="N9" s="41"/>
    </row>
    <row r="10" spans="2:14" ht="24.75" customHeight="1" thickTop="1" thickBot="1" x14ac:dyDescent="0.35">
      <c r="B10" s="23" t="s">
        <v>63</v>
      </c>
      <c r="C10" s="23" t="s">
        <v>58</v>
      </c>
      <c r="D10" s="23" t="s">
        <v>67</v>
      </c>
      <c r="E10" s="24">
        <v>13016</v>
      </c>
      <c r="F10" s="25" t="s">
        <v>42</v>
      </c>
    </row>
    <row r="11" spans="2:14" ht="24.75" customHeight="1" thickTop="1" thickBot="1" x14ac:dyDescent="0.35">
      <c r="B11" s="23" t="s">
        <v>68</v>
      </c>
      <c r="C11" s="23" t="s">
        <v>47</v>
      </c>
      <c r="D11" s="23" t="s">
        <v>69</v>
      </c>
      <c r="E11" s="24">
        <v>26936</v>
      </c>
      <c r="F11" s="25" t="s">
        <v>42</v>
      </c>
    </row>
    <row r="12" spans="2:14" ht="24.75" customHeight="1" thickTop="1" x14ac:dyDescent="0.3"/>
  </sheetData>
  <mergeCells count="1">
    <mergeCell ref="H7:N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C14A-95F3-4C00-85D7-21296C963980}">
  <dimension ref="B1:K14"/>
  <sheetViews>
    <sheetView zoomScaleNormal="100" workbookViewId="0">
      <selection activeCell="S3" sqref="S3"/>
    </sheetView>
  </sheetViews>
  <sheetFormatPr defaultColWidth="8.88671875" defaultRowHeight="14.4" x14ac:dyDescent="0.3"/>
  <cols>
    <col min="1" max="1" width="8.88671875" style="12"/>
    <col min="2" max="5" width="10.5546875" style="12" customWidth="1"/>
    <col min="6" max="6" width="8.88671875" style="12"/>
    <col min="7" max="8" width="10.109375" style="12" customWidth="1"/>
    <col min="9" max="9" width="1.6640625" style="12" customWidth="1"/>
    <col min="10" max="11" width="11.5546875" style="12" customWidth="1"/>
    <col min="12" max="16384" width="8.88671875" style="12"/>
  </cols>
  <sheetData>
    <row r="1" spans="2:11" x14ac:dyDescent="0.3">
      <c r="G1" s="42" t="s">
        <v>39</v>
      </c>
      <c r="H1" s="42"/>
      <c r="J1" s="43" t="s">
        <v>40</v>
      </c>
      <c r="K1" s="43"/>
    </row>
    <row r="3" spans="2:11" x14ac:dyDescent="0.3">
      <c r="B3" s="9" t="s">
        <v>34</v>
      </c>
      <c r="C3" s="9" t="s">
        <v>38</v>
      </c>
      <c r="D3" s="9" t="s">
        <v>15</v>
      </c>
      <c r="E3" s="9" t="s">
        <v>33</v>
      </c>
      <c r="G3" s="15" t="s">
        <v>15</v>
      </c>
      <c r="H3" s="15" t="s">
        <v>41</v>
      </c>
      <c r="J3" s="15" t="s">
        <v>15</v>
      </c>
      <c r="K3" s="15" t="s">
        <v>41</v>
      </c>
    </row>
    <row r="4" spans="2:11" x14ac:dyDescent="0.3">
      <c r="B4" s="13" t="s">
        <v>25</v>
      </c>
      <c r="C4" s="8">
        <v>6</v>
      </c>
      <c r="D4" s="13">
        <v>15000</v>
      </c>
      <c r="E4" s="11">
        <f>IF(C4&gt;=3,VLOOKUP(D4,$J$3:$K$14,2,TRUE),VLOOKUP(D4,$G$3:$H$14,2,TRUE))</f>
        <v>0.04</v>
      </c>
      <c r="G4" s="13">
        <v>0</v>
      </c>
      <c r="H4" s="14">
        <v>1.4999999999999999E-2</v>
      </c>
      <c r="J4" s="13">
        <v>0</v>
      </c>
      <c r="K4" s="14">
        <v>0.02</v>
      </c>
    </row>
    <row r="5" spans="2:11" x14ac:dyDescent="0.3">
      <c r="B5" s="13" t="s">
        <v>26</v>
      </c>
      <c r="C5" s="8">
        <v>2</v>
      </c>
      <c r="D5" s="13">
        <v>120000</v>
      </c>
      <c r="E5" s="11">
        <f t="shared" ref="E5:E14" si="0">IF(C5&gt;=3,VLOOKUP(D5,$J$3:$K$14,2,TRUE),VLOOKUP(D5,$G$3:$H$14,2,TRUE))</f>
        <v>0.115</v>
      </c>
      <c r="G5" s="13">
        <v>10000</v>
      </c>
      <c r="H5" s="14">
        <v>2.5000000000000001E-2</v>
      </c>
      <c r="J5" s="13">
        <v>10000</v>
      </c>
      <c r="K5" s="14">
        <v>0.04</v>
      </c>
    </row>
    <row r="6" spans="2:11" x14ac:dyDescent="0.3">
      <c r="B6" s="13" t="s">
        <v>27</v>
      </c>
      <c r="C6" s="8">
        <v>1</v>
      </c>
      <c r="D6" s="13">
        <v>45000</v>
      </c>
      <c r="E6" s="11">
        <f t="shared" si="0"/>
        <v>5.5E-2</v>
      </c>
      <c r="G6" s="13">
        <v>20000</v>
      </c>
      <c r="H6" s="14">
        <v>3.5000000000000003E-2</v>
      </c>
      <c r="J6" s="13">
        <v>20000</v>
      </c>
      <c r="K6" s="14">
        <v>0.06</v>
      </c>
    </row>
    <row r="7" spans="2:11" x14ac:dyDescent="0.3">
      <c r="B7" s="13" t="s">
        <v>28</v>
      </c>
      <c r="C7" s="8">
        <v>1</v>
      </c>
      <c r="D7" s="13">
        <v>5000</v>
      </c>
      <c r="E7" s="11">
        <f t="shared" si="0"/>
        <v>1.4999999999999999E-2</v>
      </c>
      <c r="G7" s="13">
        <v>30000</v>
      </c>
      <c r="H7" s="14">
        <v>4.4999999999999998E-2</v>
      </c>
      <c r="J7" s="13">
        <v>30000</v>
      </c>
      <c r="K7" s="14">
        <v>8.5000000000000006E-2</v>
      </c>
    </row>
    <row r="8" spans="2:11" x14ac:dyDescent="0.3">
      <c r="B8" s="13" t="s">
        <v>29</v>
      </c>
      <c r="C8" s="8">
        <v>2</v>
      </c>
      <c r="D8" s="13">
        <v>12000</v>
      </c>
      <c r="E8" s="11">
        <f t="shared" si="0"/>
        <v>2.5000000000000001E-2</v>
      </c>
      <c r="G8" s="13">
        <v>40000</v>
      </c>
      <c r="H8" s="14">
        <v>5.5E-2</v>
      </c>
      <c r="J8" s="13">
        <v>40000</v>
      </c>
      <c r="K8" s="14">
        <v>9.5000000000000001E-2</v>
      </c>
    </row>
    <row r="9" spans="2:11" x14ac:dyDescent="0.3">
      <c r="B9" s="13" t="s">
        <v>30</v>
      </c>
      <c r="C9" s="8">
        <v>4</v>
      </c>
      <c r="D9" s="13">
        <v>85000</v>
      </c>
      <c r="E9" s="11">
        <f t="shared" si="0"/>
        <v>0.13500000000000001</v>
      </c>
      <c r="G9" s="13">
        <v>50000</v>
      </c>
      <c r="H9" s="14">
        <v>6.5000000000000002E-2</v>
      </c>
      <c r="J9" s="13">
        <v>50000</v>
      </c>
      <c r="K9" s="14">
        <v>0.105</v>
      </c>
    </row>
    <row r="10" spans="2:11" x14ac:dyDescent="0.3">
      <c r="B10" s="13" t="s">
        <v>31</v>
      </c>
      <c r="C10" s="8">
        <v>7</v>
      </c>
      <c r="D10" s="13">
        <v>70000</v>
      </c>
      <c r="E10" s="11">
        <f t="shared" si="0"/>
        <v>0.125</v>
      </c>
      <c r="G10" s="13">
        <v>60000</v>
      </c>
      <c r="H10" s="14">
        <v>7.4999999999999997E-2</v>
      </c>
      <c r="J10" s="13">
        <v>60000</v>
      </c>
      <c r="K10" s="14">
        <v>0.115</v>
      </c>
    </row>
    <row r="11" spans="2:11" x14ac:dyDescent="0.3">
      <c r="B11" s="13" t="s">
        <v>32</v>
      </c>
      <c r="C11" s="8">
        <v>3</v>
      </c>
      <c r="D11" s="13">
        <v>33500</v>
      </c>
      <c r="E11" s="11">
        <f t="shared" si="0"/>
        <v>8.5000000000000006E-2</v>
      </c>
      <c r="G11" s="13">
        <v>70000</v>
      </c>
      <c r="H11" s="14">
        <v>8.5000000000000006E-2</v>
      </c>
      <c r="J11" s="13">
        <v>70000</v>
      </c>
      <c r="K11" s="14">
        <v>0.125</v>
      </c>
    </row>
    <row r="12" spans="2:11" x14ac:dyDescent="0.3">
      <c r="B12" s="13" t="s">
        <v>35</v>
      </c>
      <c r="C12" s="8">
        <v>1</v>
      </c>
      <c r="D12" s="13">
        <v>122000</v>
      </c>
      <c r="E12" s="11">
        <f t="shared" si="0"/>
        <v>0.115</v>
      </c>
      <c r="G12" s="13">
        <v>80000</v>
      </c>
      <c r="H12" s="14">
        <v>9.5000000000000001E-2</v>
      </c>
      <c r="J12" s="13">
        <v>80000</v>
      </c>
      <c r="K12" s="14">
        <v>0.13500000000000001</v>
      </c>
    </row>
    <row r="13" spans="2:11" x14ac:dyDescent="0.3">
      <c r="B13" s="13" t="s">
        <v>36</v>
      </c>
      <c r="C13" s="8">
        <v>3</v>
      </c>
      <c r="D13" s="13">
        <v>60000</v>
      </c>
      <c r="E13" s="11">
        <f t="shared" si="0"/>
        <v>0.115</v>
      </c>
      <c r="G13" s="13">
        <v>90000</v>
      </c>
      <c r="H13" s="14">
        <v>0.105</v>
      </c>
      <c r="J13" s="13">
        <v>90000</v>
      </c>
      <c r="K13" s="14">
        <v>0.14499999999999999</v>
      </c>
    </row>
    <row r="14" spans="2:11" x14ac:dyDescent="0.3">
      <c r="B14" s="13" t="s">
        <v>37</v>
      </c>
      <c r="C14" s="8">
        <v>2</v>
      </c>
      <c r="D14" s="13">
        <v>75000</v>
      </c>
      <c r="E14" s="11">
        <f t="shared" si="0"/>
        <v>8.5000000000000006E-2</v>
      </c>
      <c r="G14" s="13">
        <v>100000</v>
      </c>
      <c r="H14" s="14">
        <v>0.115</v>
      </c>
      <c r="J14" s="13">
        <v>100000</v>
      </c>
      <c r="K14" s="14">
        <v>0.155</v>
      </c>
    </row>
  </sheetData>
  <mergeCells count="2">
    <mergeCell ref="G1:H1"/>
    <mergeCell ref="J1:K1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4349-A08C-406C-9353-5ACEFDECFC30}">
  <dimension ref="A1:I36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29" t="s">
        <v>70</v>
      </c>
      <c r="B1" s="30"/>
      <c r="C1" s="30"/>
      <c r="F1" s="31" t="s">
        <v>71</v>
      </c>
      <c r="G1" s="32"/>
      <c r="H1" s="32"/>
      <c r="I1" s="32"/>
    </row>
    <row r="3" spans="1:9" x14ac:dyDescent="0.3">
      <c r="A3" s="33" t="s">
        <v>72</v>
      </c>
      <c r="B3" s="34" t="s">
        <v>73</v>
      </c>
      <c r="C3" s="35" t="s">
        <v>74</v>
      </c>
      <c r="F3" s="36" t="s">
        <v>72</v>
      </c>
      <c r="G3" s="37" t="s">
        <v>75</v>
      </c>
      <c r="H3" s="37" t="s">
        <v>73</v>
      </c>
      <c r="I3" s="38" t="s">
        <v>76</v>
      </c>
    </row>
    <row r="4" spans="1:9" x14ac:dyDescent="0.3">
      <c r="A4">
        <v>110608</v>
      </c>
      <c r="B4" t="s">
        <v>77</v>
      </c>
      <c r="C4" t="s">
        <v>78</v>
      </c>
      <c r="F4">
        <v>990678</v>
      </c>
      <c r="G4" s="39">
        <v>84289</v>
      </c>
      <c r="H4" s="40" t="str">
        <f>VLOOKUP(F4,$A$3:$C$16,2,FALSE)</f>
        <v>Pitt</v>
      </c>
      <c r="I4" s="40" t="str">
        <f>VLOOKUP(F4,$A$23:$C$36,2,FALSE)</f>
        <v>Austin</v>
      </c>
    </row>
    <row r="5" spans="1:9" x14ac:dyDescent="0.3">
      <c r="A5">
        <v>253072</v>
      </c>
      <c r="B5" t="s">
        <v>79</v>
      </c>
      <c r="C5" t="s">
        <v>80</v>
      </c>
      <c r="F5">
        <v>830385</v>
      </c>
      <c r="G5" s="39">
        <v>137670</v>
      </c>
      <c r="H5" s="40" t="str">
        <f t="shared" ref="H5:H16" si="0">VLOOKUP(F5,$A$3:$C$16,2,FALSE)</f>
        <v>Williams</v>
      </c>
      <c r="I5" s="40" t="str">
        <f t="shared" ref="I5:I16" si="1">VLOOKUP(F5,$A$23:$C$36,2,FALSE)</f>
        <v>Chicago</v>
      </c>
    </row>
    <row r="6" spans="1:9" x14ac:dyDescent="0.3">
      <c r="A6">
        <v>352711</v>
      </c>
      <c r="B6" t="s">
        <v>81</v>
      </c>
      <c r="C6" t="s">
        <v>78</v>
      </c>
      <c r="F6">
        <v>795574</v>
      </c>
      <c r="G6" s="39">
        <v>190024</v>
      </c>
      <c r="H6" s="40" t="str">
        <f t="shared" si="0"/>
        <v>Stark</v>
      </c>
      <c r="I6" s="40" t="str">
        <f t="shared" si="1"/>
        <v>Austin</v>
      </c>
    </row>
    <row r="7" spans="1:9" x14ac:dyDescent="0.3">
      <c r="A7">
        <v>391006</v>
      </c>
      <c r="B7" t="s">
        <v>82</v>
      </c>
      <c r="C7" t="s">
        <v>83</v>
      </c>
      <c r="F7">
        <v>580622</v>
      </c>
      <c r="G7" s="39">
        <v>122604</v>
      </c>
      <c r="H7" s="40" t="str">
        <f t="shared" si="0"/>
        <v>Manning</v>
      </c>
      <c r="I7" s="40" t="str">
        <f t="shared" si="1"/>
        <v>Columbus</v>
      </c>
    </row>
    <row r="8" spans="1:9" x14ac:dyDescent="0.3">
      <c r="A8">
        <v>392128</v>
      </c>
      <c r="B8" t="s">
        <v>84</v>
      </c>
      <c r="C8" t="s">
        <v>85</v>
      </c>
      <c r="F8">
        <v>549457</v>
      </c>
      <c r="G8" s="39">
        <v>111709</v>
      </c>
      <c r="H8" s="40" t="str">
        <f t="shared" si="0"/>
        <v>Elway</v>
      </c>
      <c r="I8" s="40" t="str">
        <f t="shared" si="1"/>
        <v>Tampa Bay</v>
      </c>
    </row>
    <row r="9" spans="1:9" x14ac:dyDescent="0.3">
      <c r="A9">
        <v>549457</v>
      </c>
      <c r="B9" t="s">
        <v>86</v>
      </c>
      <c r="C9" t="s">
        <v>78</v>
      </c>
      <c r="F9">
        <v>392128</v>
      </c>
      <c r="G9" s="39">
        <v>85931</v>
      </c>
      <c r="H9" s="40" t="str">
        <f t="shared" si="0"/>
        <v>Favre</v>
      </c>
      <c r="I9" s="40" t="str">
        <f t="shared" si="1"/>
        <v>Chicago</v>
      </c>
    </row>
    <row r="10" spans="1:9" x14ac:dyDescent="0.3">
      <c r="A10">
        <v>580622</v>
      </c>
      <c r="B10" t="s">
        <v>87</v>
      </c>
      <c r="C10" t="s">
        <v>88</v>
      </c>
      <c r="F10">
        <v>391006</v>
      </c>
      <c r="G10" s="39">
        <v>168114</v>
      </c>
      <c r="H10" s="40" t="str">
        <f t="shared" si="0"/>
        <v>Pan</v>
      </c>
      <c r="I10" s="40" t="str">
        <f t="shared" si="1"/>
        <v>Chicago</v>
      </c>
    </row>
    <row r="11" spans="1:9" x14ac:dyDescent="0.3">
      <c r="A11">
        <v>602693</v>
      </c>
      <c r="B11" t="s">
        <v>89</v>
      </c>
      <c r="C11" t="s">
        <v>90</v>
      </c>
      <c r="F11">
        <v>352711</v>
      </c>
      <c r="G11" s="39">
        <v>89627</v>
      </c>
      <c r="H11" s="40" t="str">
        <f t="shared" si="0"/>
        <v>Smith</v>
      </c>
      <c r="I11" s="40" t="str">
        <f t="shared" si="1"/>
        <v>Tampa Bay</v>
      </c>
    </row>
    <row r="12" spans="1:9" x14ac:dyDescent="0.3">
      <c r="A12">
        <v>611810</v>
      </c>
      <c r="B12" t="s">
        <v>91</v>
      </c>
      <c r="C12" t="s">
        <v>92</v>
      </c>
      <c r="F12">
        <v>253072</v>
      </c>
      <c r="G12" s="39">
        <v>149946</v>
      </c>
      <c r="H12" s="40" t="str">
        <f t="shared" si="0"/>
        <v>Cline</v>
      </c>
      <c r="I12" s="40" t="str">
        <f t="shared" si="1"/>
        <v>Chicago</v>
      </c>
    </row>
    <row r="13" spans="1:9" x14ac:dyDescent="0.3">
      <c r="A13">
        <v>612235</v>
      </c>
      <c r="B13" t="s">
        <v>93</v>
      </c>
      <c r="C13" t="s">
        <v>90</v>
      </c>
      <c r="F13">
        <v>612235</v>
      </c>
      <c r="G13" s="39">
        <v>145893</v>
      </c>
      <c r="H13" s="40" t="str">
        <f t="shared" si="0"/>
        <v>Jordan</v>
      </c>
      <c r="I13" s="40" t="str">
        <f t="shared" si="1"/>
        <v>Tampa Bay</v>
      </c>
    </row>
    <row r="14" spans="1:9" x14ac:dyDescent="0.3">
      <c r="A14">
        <v>795574</v>
      </c>
      <c r="B14" t="s">
        <v>94</v>
      </c>
      <c r="C14" t="s">
        <v>95</v>
      </c>
      <c r="F14">
        <v>611810</v>
      </c>
      <c r="G14" s="39">
        <v>64757</v>
      </c>
      <c r="H14" s="40" t="str">
        <f t="shared" si="0"/>
        <v>Woods</v>
      </c>
      <c r="I14" s="40" t="str">
        <f t="shared" si="1"/>
        <v>Austin</v>
      </c>
    </row>
    <row r="15" spans="1:9" x14ac:dyDescent="0.3">
      <c r="A15">
        <v>830385</v>
      </c>
      <c r="B15" t="s">
        <v>96</v>
      </c>
      <c r="C15" t="s">
        <v>97</v>
      </c>
      <c r="F15">
        <v>602693</v>
      </c>
      <c r="G15" s="39">
        <v>71478</v>
      </c>
      <c r="H15" s="40" t="str">
        <f t="shared" si="0"/>
        <v>Vick</v>
      </c>
      <c r="I15" s="40" t="str">
        <f t="shared" si="1"/>
        <v>Tampa Bay</v>
      </c>
    </row>
    <row r="16" spans="1:9" x14ac:dyDescent="0.3">
      <c r="A16">
        <v>990678</v>
      </c>
      <c r="B16" t="s">
        <v>98</v>
      </c>
      <c r="C16" t="s">
        <v>99</v>
      </c>
      <c r="F16">
        <v>110608</v>
      </c>
      <c r="G16" s="39">
        <v>131505</v>
      </c>
      <c r="H16" s="40" t="str">
        <f t="shared" si="0"/>
        <v>Doe</v>
      </c>
      <c r="I16" s="40" t="str">
        <f t="shared" si="1"/>
        <v>Columbus</v>
      </c>
    </row>
    <row r="21" spans="1:3" ht="21.6" thickBot="1" x14ac:dyDescent="0.45">
      <c r="A21" s="29" t="s">
        <v>100</v>
      </c>
      <c r="B21" s="30"/>
      <c r="C21" s="30"/>
    </row>
    <row r="23" spans="1:3" x14ac:dyDescent="0.3">
      <c r="A23" s="33" t="s">
        <v>72</v>
      </c>
      <c r="B23" s="34" t="s">
        <v>76</v>
      </c>
      <c r="C23" s="35" t="s">
        <v>101</v>
      </c>
    </row>
    <row r="24" spans="1:3" x14ac:dyDescent="0.3">
      <c r="A24">
        <v>110608</v>
      </c>
      <c r="B24" t="s">
        <v>102</v>
      </c>
      <c r="C24" t="s">
        <v>103</v>
      </c>
    </row>
    <row r="25" spans="1:3" x14ac:dyDescent="0.3">
      <c r="A25">
        <v>253072</v>
      </c>
      <c r="B25" t="s">
        <v>104</v>
      </c>
      <c r="C25" t="s">
        <v>105</v>
      </c>
    </row>
    <row r="26" spans="1:3" x14ac:dyDescent="0.3">
      <c r="A26">
        <v>352711</v>
      </c>
      <c r="B26" t="s">
        <v>106</v>
      </c>
      <c r="C26" t="s">
        <v>107</v>
      </c>
    </row>
    <row r="27" spans="1:3" x14ac:dyDescent="0.3">
      <c r="A27">
        <v>391006</v>
      </c>
      <c r="B27" t="s">
        <v>104</v>
      </c>
      <c r="C27" t="s">
        <v>105</v>
      </c>
    </row>
    <row r="28" spans="1:3" x14ac:dyDescent="0.3">
      <c r="A28">
        <v>392128</v>
      </c>
      <c r="B28" t="s">
        <v>104</v>
      </c>
      <c r="C28" t="s">
        <v>105</v>
      </c>
    </row>
    <row r="29" spans="1:3" x14ac:dyDescent="0.3">
      <c r="A29">
        <v>549457</v>
      </c>
      <c r="B29" t="s">
        <v>106</v>
      </c>
      <c r="C29" t="s">
        <v>107</v>
      </c>
    </row>
    <row r="30" spans="1:3" x14ac:dyDescent="0.3">
      <c r="A30">
        <v>580622</v>
      </c>
      <c r="B30" t="s">
        <v>102</v>
      </c>
      <c r="C30" t="s">
        <v>103</v>
      </c>
    </row>
    <row r="31" spans="1:3" x14ac:dyDescent="0.3">
      <c r="A31">
        <v>602693</v>
      </c>
      <c r="B31" t="s">
        <v>106</v>
      </c>
      <c r="C31" t="s">
        <v>107</v>
      </c>
    </row>
    <row r="32" spans="1:3" x14ac:dyDescent="0.3">
      <c r="A32">
        <v>611810</v>
      </c>
      <c r="B32" t="s">
        <v>108</v>
      </c>
      <c r="C32" t="s">
        <v>109</v>
      </c>
    </row>
    <row r="33" spans="1:3" x14ac:dyDescent="0.3">
      <c r="A33">
        <v>612235</v>
      </c>
      <c r="B33" t="s">
        <v>106</v>
      </c>
      <c r="C33" t="s">
        <v>107</v>
      </c>
    </row>
    <row r="34" spans="1:3" x14ac:dyDescent="0.3">
      <c r="A34">
        <v>795574</v>
      </c>
      <c r="B34" t="s">
        <v>108</v>
      </c>
      <c r="C34" t="s">
        <v>109</v>
      </c>
    </row>
    <row r="35" spans="1:3" x14ac:dyDescent="0.3">
      <c r="A35">
        <v>830385</v>
      </c>
      <c r="B35" t="s">
        <v>104</v>
      </c>
      <c r="C35" t="s">
        <v>105</v>
      </c>
    </row>
    <row r="36" spans="1:3" x14ac:dyDescent="0.3">
      <c r="A36">
        <v>990678</v>
      </c>
      <c r="B36" t="s">
        <v>108</v>
      </c>
      <c r="C36" t="s"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Ex1</vt:lpstr>
      <vt:lpstr>Ex2</vt:lpstr>
      <vt:lpstr>EX3</vt:lpstr>
      <vt:lpstr>EX4</vt:lpstr>
      <vt:lpstr>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Megz</dc:creator>
  <cp:lastModifiedBy>Moataz Mahdy Elmesmary</cp:lastModifiedBy>
  <dcterms:created xsi:type="dcterms:W3CDTF">2022-07-04T14:54:05Z</dcterms:created>
  <dcterms:modified xsi:type="dcterms:W3CDTF">2023-11-05T13:49:15Z</dcterms:modified>
</cp:coreProperties>
</file>