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obotCalibrationStudien\laser\Auswertung\"/>
    </mc:Choice>
  </mc:AlternateContent>
  <xr:revisionPtr revIDLastSave="0" documentId="13_ncr:1_{0412AF6D-D50A-4A0D-AB5D-7E7868E9EE61}" xr6:coauthVersionLast="47" xr6:coauthVersionMax="47" xr10:uidLastSave="{00000000-0000-0000-0000-000000000000}"/>
  <bookViews>
    <workbookView xWindow="-120" yWindow="-120" windowWidth="29040" windowHeight="15840" xr2:uid="{260B3C17-4AE8-4E25-8654-35CD5FA41A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" i="1" l="1" a="1"/>
  <c r="H76" i="1" s="1"/>
  <c r="I17" i="1"/>
  <c r="I70" i="1"/>
  <c r="H70" i="1"/>
  <c r="E70" i="1"/>
  <c r="D70" i="1"/>
  <c r="I69" i="1"/>
  <c r="H69" i="1"/>
  <c r="E69" i="1"/>
  <c r="D69" i="1"/>
  <c r="I68" i="1"/>
  <c r="H68" i="1"/>
  <c r="E68" i="1"/>
  <c r="D68" i="1"/>
  <c r="I67" i="1"/>
  <c r="H67" i="1"/>
  <c r="E67" i="1"/>
  <c r="D67" i="1"/>
  <c r="I66" i="1"/>
  <c r="H66" i="1"/>
  <c r="E66" i="1"/>
  <c r="D66" i="1"/>
  <c r="I65" i="1"/>
  <c r="H65" i="1"/>
  <c r="E65" i="1"/>
  <c r="D65" i="1"/>
  <c r="I64" i="1"/>
  <c r="H64" i="1"/>
  <c r="E64" i="1"/>
  <c r="D64" i="1"/>
  <c r="I63" i="1"/>
  <c r="H63" i="1"/>
  <c r="E63" i="1"/>
  <c r="D63" i="1"/>
  <c r="I62" i="1"/>
  <c r="H62" i="1"/>
  <c r="E62" i="1"/>
  <c r="D62" i="1"/>
  <c r="I49" i="1"/>
  <c r="H49" i="1"/>
  <c r="E49" i="1"/>
  <c r="D49" i="1"/>
  <c r="I48" i="1"/>
  <c r="H48" i="1"/>
  <c r="E48" i="1"/>
  <c r="D48" i="1"/>
  <c r="I47" i="1"/>
  <c r="H47" i="1"/>
  <c r="E47" i="1"/>
  <c r="D47" i="1"/>
  <c r="I46" i="1"/>
  <c r="H46" i="1"/>
  <c r="E46" i="1"/>
  <c r="D46" i="1"/>
  <c r="I45" i="1"/>
  <c r="H45" i="1"/>
  <c r="E45" i="1"/>
  <c r="D45" i="1"/>
  <c r="I44" i="1"/>
  <c r="H44" i="1"/>
  <c r="E44" i="1"/>
  <c r="D44" i="1"/>
  <c r="I43" i="1"/>
  <c r="H43" i="1"/>
  <c r="E43" i="1"/>
  <c r="D43" i="1"/>
  <c r="I42" i="1"/>
  <c r="H42" i="1"/>
  <c r="E42" i="1"/>
  <c r="D42" i="1"/>
  <c r="I41" i="1"/>
  <c r="H41" i="1"/>
  <c r="E41" i="1"/>
  <c r="D41" i="1"/>
  <c r="I40" i="1"/>
  <c r="H40" i="1"/>
  <c r="E40" i="1"/>
  <c r="D40" i="1"/>
  <c r="I39" i="1"/>
  <c r="H39" i="1"/>
  <c r="E39" i="1"/>
  <c r="D39" i="1"/>
  <c r="I38" i="1"/>
  <c r="H38" i="1"/>
  <c r="E38" i="1"/>
  <c r="D38" i="1"/>
  <c r="I37" i="1"/>
  <c r="H37" i="1"/>
  <c r="E37" i="1"/>
  <c r="D37" i="1"/>
  <c r="I36" i="1"/>
  <c r="H36" i="1"/>
  <c r="E36" i="1"/>
  <c r="D36" i="1"/>
  <c r="I35" i="1"/>
  <c r="H35" i="1"/>
  <c r="E35" i="1"/>
  <c r="D35" i="1"/>
  <c r="I34" i="1"/>
  <c r="H34" i="1"/>
  <c r="E34" i="1"/>
  <c r="D34" i="1"/>
  <c r="I33" i="1"/>
  <c r="H33" i="1"/>
  <c r="E33" i="1"/>
  <c r="D33" i="1"/>
  <c r="I32" i="1"/>
  <c r="H32" i="1"/>
  <c r="E32" i="1"/>
  <c r="D32" i="1"/>
  <c r="H16" i="1"/>
  <c r="J16" i="1" s="1"/>
  <c r="E17" i="1"/>
  <c r="D17" i="1"/>
  <c r="D18" i="1"/>
  <c r="I27" i="1"/>
  <c r="H27" i="1"/>
  <c r="E27" i="1"/>
  <c r="D27" i="1"/>
  <c r="I26" i="1"/>
  <c r="H26" i="1"/>
  <c r="E26" i="1"/>
  <c r="D26" i="1"/>
  <c r="I25" i="1"/>
  <c r="H25" i="1"/>
  <c r="E25" i="1"/>
  <c r="D25" i="1"/>
  <c r="I24" i="1"/>
  <c r="H24" i="1"/>
  <c r="E24" i="1"/>
  <c r="D24" i="1"/>
  <c r="I23" i="1"/>
  <c r="H23" i="1"/>
  <c r="E23" i="1"/>
  <c r="D23" i="1"/>
  <c r="I22" i="1"/>
  <c r="H22" i="1"/>
  <c r="E22" i="1"/>
  <c r="D22" i="1"/>
  <c r="I21" i="1"/>
  <c r="H21" i="1"/>
  <c r="E21" i="1"/>
  <c r="D21" i="1"/>
  <c r="I20" i="1"/>
  <c r="H20" i="1"/>
  <c r="E20" i="1"/>
  <c r="D20" i="1"/>
  <c r="I19" i="1"/>
  <c r="H19" i="1"/>
  <c r="E19" i="1"/>
  <c r="D19" i="1"/>
  <c r="I18" i="1"/>
  <c r="H18" i="1"/>
  <c r="J18" i="1" s="1"/>
  <c r="E18" i="1"/>
  <c r="H17" i="1"/>
  <c r="J17" i="1" s="1"/>
  <c r="I16" i="1"/>
  <c r="E16" i="1"/>
  <c r="D16" i="1"/>
  <c r="I6" i="1"/>
  <c r="I7" i="1"/>
  <c r="I8" i="1"/>
  <c r="I9" i="1"/>
  <c r="I10" i="1"/>
  <c r="I11" i="1"/>
  <c r="I12" i="1"/>
  <c r="H6" i="1"/>
  <c r="H7" i="1"/>
  <c r="H8" i="1"/>
  <c r="H9" i="1"/>
  <c r="H10" i="1"/>
  <c r="H11" i="1"/>
  <c r="H12" i="1"/>
  <c r="E6" i="1"/>
  <c r="E7" i="1"/>
  <c r="E8" i="1"/>
  <c r="E9" i="1"/>
  <c r="E10" i="1"/>
  <c r="E11" i="1"/>
  <c r="E12" i="1"/>
  <c r="D6" i="1"/>
  <c r="D7" i="1"/>
  <c r="D8" i="1"/>
  <c r="D9" i="1"/>
  <c r="D10" i="1"/>
  <c r="D11" i="1"/>
  <c r="D12" i="1"/>
  <c r="I5" i="1"/>
  <c r="H5" i="1"/>
  <c r="E5" i="1"/>
  <c r="D5" i="1"/>
  <c r="I4" i="1"/>
  <c r="H4" i="1"/>
  <c r="E4" i="1"/>
  <c r="D4" i="1"/>
  <c r="J64" i="1" l="1"/>
  <c r="K64" i="1" s="1"/>
  <c r="J34" i="1"/>
  <c r="J11" i="1"/>
  <c r="K11" i="1" s="1"/>
  <c r="D77" i="1"/>
  <c r="F77" i="1"/>
  <c r="D76" i="1"/>
  <c r="K16" i="1"/>
  <c r="F75" i="1"/>
  <c r="F76" i="1"/>
  <c r="D75" i="1"/>
  <c r="J5" i="1"/>
  <c r="K5" i="1" s="1"/>
  <c r="J6" i="1"/>
  <c r="K6" i="1" s="1"/>
  <c r="J4" i="1"/>
  <c r="K4" i="1" s="1"/>
  <c r="J70" i="1"/>
  <c r="K70" i="1" s="1"/>
  <c r="J66" i="1"/>
  <c r="K66" i="1" s="1"/>
  <c r="J62" i="1"/>
  <c r="K62" i="1" s="1"/>
  <c r="J63" i="1"/>
  <c r="K63" i="1" s="1"/>
  <c r="J65" i="1"/>
  <c r="K65" i="1" s="1"/>
  <c r="J67" i="1"/>
  <c r="K67" i="1" s="1"/>
  <c r="J69" i="1"/>
  <c r="K69" i="1" s="1"/>
  <c r="J68" i="1"/>
  <c r="K68" i="1" s="1"/>
  <c r="J40" i="1"/>
  <c r="K40" i="1" s="1"/>
  <c r="J35" i="1"/>
  <c r="K35" i="1" s="1"/>
  <c r="J33" i="1"/>
  <c r="K33" i="1" s="1"/>
  <c r="J44" i="1"/>
  <c r="K44" i="1" s="1"/>
  <c r="J46" i="1"/>
  <c r="K46" i="1" s="1"/>
  <c r="J48" i="1"/>
  <c r="K48" i="1" s="1"/>
  <c r="J32" i="1"/>
  <c r="K32" i="1" s="1"/>
  <c r="J36" i="1"/>
  <c r="K36" i="1" s="1"/>
  <c r="K34" i="1"/>
  <c r="J41" i="1"/>
  <c r="K41" i="1" s="1"/>
  <c r="J43" i="1"/>
  <c r="K43" i="1" s="1"/>
  <c r="J37" i="1"/>
  <c r="K37" i="1" s="1"/>
  <c r="J45" i="1"/>
  <c r="K45" i="1" s="1"/>
  <c r="J47" i="1"/>
  <c r="K47" i="1" s="1"/>
  <c r="J39" i="1"/>
  <c r="K39" i="1" s="1"/>
  <c r="J38" i="1"/>
  <c r="K38" i="1" s="1"/>
  <c r="J49" i="1"/>
  <c r="K49" i="1" s="1"/>
  <c r="J42" i="1"/>
  <c r="K42" i="1" s="1"/>
  <c r="J20" i="1"/>
  <c r="K20" i="1" s="1"/>
  <c r="J24" i="1"/>
  <c r="K24" i="1" s="1"/>
  <c r="K17" i="1"/>
  <c r="J21" i="1"/>
  <c r="K21" i="1" s="1"/>
  <c r="J23" i="1"/>
  <c r="K23" i="1" s="1"/>
  <c r="J19" i="1"/>
  <c r="K19" i="1" s="1"/>
  <c r="J25" i="1"/>
  <c r="K25" i="1" s="1"/>
  <c r="J26" i="1"/>
  <c r="K26" i="1" s="1"/>
  <c r="J27" i="1"/>
  <c r="K27" i="1" s="1"/>
  <c r="K18" i="1"/>
  <c r="J22" i="1"/>
  <c r="K22" i="1" s="1"/>
  <c r="J12" i="1"/>
  <c r="K12" i="1" s="1"/>
  <c r="J10" i="1"/>
  <c r="K10" i="1" s="1"/>
  <c r="J9" i="1"/>
  <c r="K9" i="1" s="1"/>
  <c r="J8" i="1"/>
  <c r="K8" i="1" s="1"/>
  <c r="J7" i="1"/>
  <c r="K7" i="1" s="1"/>
  <c r="H77" i="1" l="1"/>
  <c r="H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<sst xmlns="http://schemas.openxmlformats.org/spreadsheetml/2006/main" count="55" uniqueCount="22">
  <si>
    <t>Erkannter Winkel</t>
  </si>
  <si>
    <t>Soll Winkel</t>
  </si>
  <si>
    <t>Fehler erkannter Winkel</t>
  </si>
  <si>
    <t>Test 2</t>
  </si>
  <si>
    <t>Test 1</t>
  </si>
  <si>
    <t>Test 3</t>
  </si>
  <si>
    <t>Test 4</t>
  </si>
  <si>
    <t>Fehlende Werte wurden aufgrund zu starker abweichungen der gemessenen, mit den erwarteten Werte aussortiert.</t>
  </si>
  <si>
    <t>Mittelwert Fehler</t>
  </si>
  <si>
    <t>Minimaler Fehler</t>
  </si>
  <si>
    <t>Maximaler Fehler</t>
  </si>
  <si>
    <t>Ausgangswinkel</t>
  </si>
  <si>
    <t>erkannter Winkel</t>
  </si>
  <si>
    <t>gemessener Winkel_1</t>
  </si>
  <si>
    <t>gemessener Winkel_2</t>
  </si>
  <si>
    <t>Durchschnitt gemessener Winkel</t>
  </si>
  <si>
    <t>Fehler gemessener Winkel</t>
  </si>
  <si>
    <t>gemessener Winkel</t>
  </si>
  <si>
    <t>Ausgangs- winkel_2</t>
  </si>
  <si>
    <t>Ausgangs- winkel_1</t>
  </si>
  <si>
    <t>Durchschnitt Ausgangs- winkel</t>
  </si>
  <si>
    <t>Fehler Ausgangs- 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</si>
</sst>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9B4-E95A-41D8-82BF-4E7EEA6D3359}">
  <dimension ref="A2:K141"/>
  <sheetViews>
    <sheetView tabSelected="1" topLeftCell="A52" zoomScale="85" zoomScaleNormal="85" workbookViewId="0">
      <selection activeCell="H77" sqref="H77:I77"/>
    </sheetView>
  </sheetViews>
  <sheetFormatPr baseColWidth="10" defaultRowHeight="15" x14ac:dyDescent="0.25"/>
  <cols>
    <col min="1" max="1" width="8" customWidth="1"/>
    <col min="2" max="2" width="11.7109375" customWidth="1"/>
    <col min="3" max="3" width="10.85546875" customWidth="1"/>
    <col min="4" max="4" width="13.140625" customWidth="1"/>
    <col min="5" max="5" width="10.7109375" customWidth="1"/>
    <col min="6" max="7" width="12.7109375" customWidth="1"/>
    <col min="8" max="8" width="13.5703125" customWidth="1"/>
    <col min="9" max="9" width="13.140625" customWidth="1"/>
    <col min="10" max="10" width="10.5703125" customWidth="1"/>
    <col min="11" max="11" width="14" customWidth="1"/>
  </cols>
  <sheetData>
    <row r="2" spans="1:11" ht="18.75" x14ac:dyDescent="0.3">
      <c r="B2" s="5" t="s">
        <v>4</v>
      </c>
    </row>
    <row r="3" spans="1:11" ht="45" customHeight="1" thickBot="1" x14ac:dyDescent="0.3">
      <c r="A3" s="7" t="s">
        <v>1</v>
      </c>
      <c r="B3" s="7" t="s">
        <v>19</v>
      </c>
      <c r="C3" s="7" t="s">
        <v>18</v>
      </c>
      <c r="D3" s="7" t="s">
        <v>20</v>
      </c>
      <c r="E3" s="7" t="s">
        <v>21</v>
      </c>
      <c r="F3" s="8" t="s">
        <v>13</v>
      </c>
      <c r="G3" s="8" t="s">
        <v>14</v>
      </c>
      <c r="H3" s="7" t="s">
        <v>15</v>
      </c>
      <c r="I3" s="7" t="s">
        <v>16</v>
      </c>
      <c r="J3" s="7" t="s">
        <v>0</v>
      </c>
      <c r="K3" s="7" t="s">
        <v>2</v>
      </c>
    </row>
    <row r="4" spans="1:11" ht="15.75" thickTop="1" x14ac:dyDescent="0.25">
      <c r="A4" s="6">
        <v>0</v>
      </c>
      <c r="B4" s="9">
        <v>0.99912148673022705</v>
      </c>
      <c r="C4" s="9">
        <v>0.98659825620591501</v>
      </c>
      <c r="D4" s="9">
        <f>AVERAGE(B4:C4)</f>
        <v>0.99285987146807098</v>
      </c>
      <c r="E4" s="9">
        <f>ABS(B4-C4)</f>
        <v>1.2523230524312035E-2</v>
      </c>
      <c r="F4" s="9">
        <v>1.0024563445007799</v>
      </c>
      <c r="G4" s="9">
        <v>0.97936727715897098</v>
      </c>
      <c r="H4" s="9">
        <f>AVERAGE(F4:G4)</f>
        <v>0.99091181082987545</v>
      </c>
      <c r="I4" s="9">
        <f>ABS(F4-G4)</f>
        <v>2.3089067341808933E-2</v>
      </c>
      <c r="J4" s="9">
        <f>H4-D4</f>
        <v>-1.9480606381955257E-3</v>
      </c>
      <c r="K4" s="9">
        <f>A4-J4</f>
        <v>1.9480606381955257E-3</v>
      </c>
    </row>
    <row r="5" spans="1:11" x14ac:dyDescent="0.25">
      <c r="A5" s="4">
        <v>5</v>
      </c>
      <c r="B5" s="9">
        <v>1.03513771535378</v>
      </c>
      <c r="C5" s="9">
        <v>0.96749849225609297</v>
      </c>
      <c r="D5" s="9">
        <f>AVERAGE(B5:C5)</f>
        <v>1.0013181038049366</v>
      </c>
      <c r="E5" s="9">
        <f>ABS(B5-C5)</f>
        <v>6.7639223097686996E-2</v>
      </c>
      <c r="F5" s="9">
        <v>5.9796990424429399</v>
      </c>
      <c r="G5" s="9">
        <v>5.2938609798360297</v>
      </c>
      <c r="H5" s="9">
        <f>AVERAGE(F5:G5)</f>
        <v>5.6367800111394848</v>
      </c>
      <c r="I5" s="9">
        <f>ABS(F5-G5)</f>
        <v>0.68583806260691027</v>
      </c>
      <c r="J5" s="9">
        <f>H5-D5</f>
        <v>4.6354619073345482</v>
      </c>
      <c r="K5" s="9">
        <f>A5-J5</f>
        <v>0.36453809266545179</v>
      </c>
    </row>
    <row r="6" spans="1:11" x14ac:dyDescent="0.25">
      <c r="A6" s="4">
        <v>10</v>
      </c>
      <c r="B6" s="9">
        <v>0.98258377180270196</v>
      </c>
      <c r="C6" s="9">
        <v>0.987979009146705</v>
      </c>
      <c r="D6" s="9">
        <f t="shared" ref="D6:D12" si="0">AVERAGE(B6:C6)</f>
        <v>0.98528139047470353</v>
      </c>
      <c r="E6" s="9">
        <f t="shared" ref="E6:E12" si="1">ABS(B6-C6)</f>
        <v>5.3952373440030454E-3</v>
      </c>
      <c r="F6" s="9">
        <v>10.4121317116045</v>
      </c>
      <c r="G6" s="9">
        <v>10.3633583733947</v>
      </c>
      <c r="H6" s="9">
        <f t="shared" ref="H6:H12" si="2">AVERAGE(F6:G6)</f>
        <v>10.387745042499599</v>
      </c>
      <c r="I6" s="9">
        <f t="shared" ref="I6:I12" si="3">ABS(F6-G6)</f>
        <v>4.8773338209800343E-2</v>
      </c>
      <c r="J6" s="9">
        <f t="shared" ref="J6:J12" si="4">H6-D6</f>
        <v>9.4024636520248954</v>
      </c>
      <c r="K6" s="9">
        <f t="shared" ref="K6:K12" si="5">A6-J6</f>
        <v>0.59753634797510458</v>
      </c>
    </row>
    <row r="7" spans="1:11" x14ac:dyDescent="0.25">
      <c r="A7" s="4">
        <v>15</v>
      </c>
      <c r="B7" s="9">
        <v>0.938130158048466</v>
      </c>
      <c r="C7" s="9">
        <v>1.0609734795996499</v>
      </c>
      <c r="D7" s="9">
        <f t="shared" si="0"/>
        <v>0.99955181882405797</v>
      </c>
      <c r="E7" s="9">
        <f t="shared" si="1"/>
        <v>0.12284332155118394</v>
      </c>
      <c r="F7" s="9">
        <v>15.4355724119832</v>
      </c>
      <c r="G7" s="9">
        <v>16.025714499127901</v>
      </c>
      <c r="H7" s="9">
        <f t="shared" si="2"/>
        <v>15.730643455555551</v>
      </c>
      <c r="I7" s="9">
        <f t="shared" si="3"/>
        <v>0.59014208714470051</v>
      </c>
      <c r="J7" s="9">
        <f t="shared" si="4"/>
        <v>14.731091636731493</v>
      </c>
      <c r="K7" s="9">
        <f t="shared" si="5"/>
        <v>0.26890836326850653</v>
      </c>
    </row>
    <row r="8" spans="1:11" x14ac:dyDescent="0.25">
      <c r="A8" s="4">
        <v>20</v>
      </c>
      <c r="B8" s="9">
        <v>0.957697071974555</v>
      </c>
      <c r="C8" s="9">
        <v>0.96585312181269001</v>
      </c>
      <c r="D8" s="9">
        <f t="shared" si="0"/>
        <v>0.96177509689362251</v>
      </c>
      <c r="E8" s="9">
        <f t="shared" si="1"/>
        <v>8.1560498381350044E-3</v>
      </c>
      <c r="F8" s="9">
        <v>20.349186129888398</v>
      </c>
      <c r="G8" s="9">
        <v>20.3879856297246</v>
      </c>
      <c r="H8" s="9">
        <f t="shared" si="2"/>
        <v>20.368585879806499</v>
      </c>
      <c r="I8" s="9">
        <f t="shared" si="3"/>
        <v>3.879949983620179E-2</v>
      </c>
      <c r="J8" s="9">
        <f t="shared" si="4"/>
        <v>19.406810782912878</v>
      </c>
      <c r="K8" s="9">
        <f t="shared" si="5"/>
        <v>0.59318921708712224</v>
      </c>
    </row>
    <row r="9" spans="1:11" x14ac:dyDescent="0.25">
      <c r="A9" s="4">
        <v>25</v>
      </c>
      <c r="B9" s="9">
        <v>0.90468750420438204</v>
      </c>
      <c r="C9" s="9">
        <v>0.92634829230236404</v>
      </c>
      <c r="D9" s="9">
        <f t="shared" si="0"/>
        <v>0.91551789825337304</v>
      </c>
      <c r="E9" s="9">
        <f t="shared" si="1"/>
        <v>2.1660788097981998E-2</v>
      </c>
      <c r="F9" s="9">
        <v>25.362908667576701</v>
      </c>
      <c r="G9" s="9">
        <v>25.363287475156699</v>
      </c>
      <c r="H9" s="9">
        <f t="shared" si="2"/>
        <v>25.3630980713667</v>
      </c>
      <c r="I9" s="9">
        <f t="shared" si="3"/>
        <v>3.7880757999886328E-4</v>
      </c>
      <c r="J9" s="9">
        <f t="shared" si="4"/>
        <v>24.447580173113327</v>
      </c>
      <c r="K9" s="9">
        <f t="shared" si="5"/>
        <v>0.55241982688667335</v>
      </c>
    </row>
    <row r="10" spans="1:11" x14ac:dyDescent="0.25">
      <c r="A10" s="4">
        <v>30</v>
      </c>
      <c r="B10" s="9">
        <v>0.94933162583099795</v>
      </c>
      <c r="C10" s="9">
        <v>0.99197646718144405</v>
      </c>
      <c r="D10" s="9">
        <f t="shared" si="0"/>
        <v>0.970654046506221</v>
      </c>
      <c r="E10" s="9">
        <f t="shared" si="1"/>
        <v>4.2644841350446105E-2</v>
      </c>
      <c r="F10" s="9">
        <v>30.979696044366399</v>
      </c>
      <c r="G10" s="9">
        <v>30.323144645167101</v>
      </c>
      <c r="H10" s="9">
        <f t="shared" si="2"/>
        <v>30.651420344766748</v>
      </c>
      <c r="I10" s="9">
        <f t="shared" si="3"/>
        <v>0.65655139919929795</v>
      </c>
      <c r="J10" s="9">
        <f t="shared" si="4"/>
        <v>29.680766298260526</v>
      </c>
      <c r="K10" s="9">
        <f t="shared" si="5"/>
        <v>0.31923370173947418</v>
      </c>
    </row>
    <row r="11" spans="1:11" x14ac:dyDescent="0.25">
      <c r="A11" s="4">
        <v>35</v>
      </c>
      <c r="B11" s="9">
        <v>1.0149693547830601</v>
      </c>
      <c r="C11" s="9"/>
      <c r="D11" s="9">
        <f t="shared" si="0"/>
        <v>1.0149693547830601</v>
      </c>
      <c r="E11" s="9">
        <f t="shared" si="1"/>
        <v>1.0149693547830601</v>
      </c>
      <c r="F11" s="9">
        <v>35.988790254800001</v>
      </c>
      <c r="G11" s="9">
        <v>35.982116633363297</v>
      </c>
      <c r="H11" s="9">
        <f t="shared" si="2"/>
        <v>35.985453444081649</v>
      </c>
      <c r="I11" s="9">
        <f t="shared" si="3"/>
        <v>6.6736214367040247E-3</v>
      </c>
      <c r="J11" s="9">
        <f t="shared" si="4"/>
        <v>34.970484089298587</v>
      </c>
      <c r="K11" s="9">
        <f t="shared" si="5"/>
        <v>2.9515910701412906E-2</v>
      </c>
    </row>
    <row r="12" spans="1:11" x14ac:dyDescent="0.25">
      <c r="A12" s="4">
        <v>80</v>
      </c>
      <c r="B12" s="9">
        <v>0.97439451355852202</v>
      </c>
      <c r="C12" s="9">
        <v>0.92803658501637099</v>
      </c>
      <c r="D12" s="9">
        <f t="shared" si="0"/>
        <v>0.95121554928744656</v>
      </c>
      <c r="E12" s="9">
        <f t="shared" si="1"/>
        <v>4.6357928542151039E-2</v>
      </c>
      <c r="F12" s="9">
        <v>80.671296542325706</v>
      </c>
      <c r="G12" s="9">
        <v>80.674511584012905</v>
      </c>
      <c r="H12" s="9">
        <f t="shared" si="2"/>
        <v>80.672904063169312</v>
      </c>
      <c r="I12" s="9">
        <f t="shared" si="3"/>
        <v>3.2150416871985499E-3</v>
      </c>
      <c r="J12" s="9">
        <f t="shared" si="4"/>
        <v>79.721688513881872</v>
      </c>
      <c r="K12" s="9">
        <f t="shared" si="5"/>
        <v>0.2783114861181275</v>
      </c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8.75" x14ac:dyDescent="0.3">
      <c r="B14" s="5" t="s">
        <v>3</v>
      </c>
    </row>
    <row r="15" spans="1:11" ht="45" customHeight="1" thickBot="1" x14ac:dyDescent="0.3">
      <c r="A15" s="7" t="s">
        <v>1</v>
      </c>
      <c r="B15" s="7" t="s">
        <v>19</v>
      </c>
      <c r="C15" s="7" t="s">
        <v>18</v>
      </c>
      <c r="D15" s="7" t="s">
        <v>20</v>
      </c>
      <c r="E15" s="7" t="s">
        <v>21</v>
      </c>
      <c r="F15" s="8" t="s">
        <v>13</v>
      </c>
      <c r="G15" s="8" t="s">
        <v>14</v>
      </c>
      <c r="H15" s="7" t="s">
        <v>15</v>
      </c>
      <c r="I15" s="7" t="s">
        <v>16</v>
      </c>
      <c r="J15" s="7" t="s">
        <v>0</v>
      </c>
      <c r="K15" s="7" t="s">
        <v>2</v>
      </c>
    </row>
    <row r="16" spans="1:11" ht="15.75" thickTop="1" x14ac:dyDescent="0.25">
      <c r="A16" s="6">
        <v>5</v>
      </c>
      <c r="B16" s="9">
        <v>0.75384833307077703</v>
      </c>
      <c r="C16" s="9">
        <v>0.78842426244011599</v>
      </c>
      <c r="D16" s="9">
        <f>AVERAGE(B16:C16)</f>
        <v>0.77113629775544656</v>
      </c>
      <c r="E16" s="9">
        <f>ABS(B16-C16)</f>
        <v>3.4575929369338954E-2</v>
      </c>
      <c r="F16" s="9">
        <v>5.0812919319861898</v>
      </c>
      <c r="G16" s="9">
        <v>5.1063781640506498</v>
      </c>
      <c r="H16" s="9">
        <f>AVERAGE(F16:G16)</f>
        <v>5.0938350480184198</v>
      </c>
      <c r="I16" s="9">
        <f>ABS(F16-G16)</f>
        <v>2.5086232064460035E-2</v>
      </c>
      <c r="J16" s="9">
        <f>H16-D16</f>
        <v>4.3226987502629735</v>
      </c>
      <c r="K16" s="9">
        <f>A16-J16</f>
        <v>0.67730124973702655</v>
      </c>
    </row>
    <row r="17" spans="1:11" x14ac:dyDescent="0.25">
      <c r="A17" s="4">
        <v>10</v>
      </c>
      <c r="B17" s="9">
        <v>0.81895801264276002</v>
      </c>
      <c r="C17" s="9"/>
      <c r="D17" s="9">
        <f t="shared" ref="D17:D27" si="6">AVERAGE(B17:C17)</f>
        <v>0.81895801264276002</v>
      </c>
      <c r="E17" s="9">
        <f>ABS(B17-C17)</f>
        <v>0.81895801264276002</v>
      </c>
      <c r="F17" s="9">
        <v>13.8847920754282</v>
      </c>
      <c r="G17" s="9">
        <v>10.014790237496801</v>
      </c>
      <c r="H17" s="9">
        <f>AVERAGE(F17:G17)</f>
        <v>11.949791156462499</v>
      </c>
      <c r="I17" s="9">
        <f>ABS(F17-G17)</f>
        <v>3.8700018379313992</v>
      </c>
      <c r="J17" s="9">
        <f>H17-D17</f>
        <v>11.130833143819739</v>
      </c>
      <c r="K17" s="9">
        <f t="shared" ref="K17:K19" si="7">A17-J17</f>
        <v>-1.1308331438197392</v>
      </c>
    </row>
    <row r="18" spans="1:11" x14ac:dyDescent="0.25">
      <c r="A18" s="4">
        <v>15</v>
      </c>
      <c r="B18" s="9">
        <v>0.79444390820341904</v>
      </c>
      <c r="C18" s="9">
        <v>0.88576094416361495</v>
      </c>
      <c r="D18" s="9">
        <f t="shared" si="6"/>
        <v>0.84010242618351705</v>
      </c>
      <c r="E18" s="9">
        <f t="shared" ref="E18:E27" si="8">ABS(B18-C18)</f>
        <v>9.1317035960195914E-2</v>
      </c>
      <c r="F18" s="9">
        <v>15.022981535746</v>
      </c>
      <c r="G18" s="9">
        <v>15.031760798933201</v>
      </c>
      <c r="H18" s="9">
        <f t="shared" ref="H18:H27" si="9">AVERAGE(F18:G18)</f>
        <v>15.0273711673396</v>
      </c>
      <c r="I18" s="9">
        <f t="shared" ref="I18:I27" si="10">ABS(F18-G18)</f>
        <v>8.77926318720057E-3</v>
      </c>
      <c r="J18" s="9">
        <f>H18-D18</f>
        <v>14.187268741156084</v>
      </c>
      <c r="K18" s="9">
        <f t="shared" si="7"/>
        <v>0.81273125884391639</v>
      </c>
    </row>
    <row r="19" spans="1:11" x14ac:dyDescent="0.25">
      <c r="A19" s="4">
        <v>20</v>
      </c>
      <c r="B19" s="9">
        <v>0.78140291877718904</v>
      </c>
      <c r="C19" s="9"/>
      <c r="D19" s="9">
        <f t="shared" si="6"/>
        <v>0.78140291877718904</v>
      </c>
      <c r="E19" s="9">
        <f t="shared" si="8"/>
        <v>0.78140291877718904</v>
      </c>
      <c r="F19" s="9">
        <v>22.079209762044702</v>
      </c>
      <c r="G19" s="9">
        <v>22.019576406128699</v>
      </c>
      <c r="H19" s="9">
        <f t="shared" si="9"/>
        <v>22.049393084086702</v>
      </c>
      <c r="I19" s="9">
        <f t="shared" si="10"/>
        <v>5.9633355916002273E-2</v>
      </c>
      <c r="J19" s="9">
        <f t="shared" ref="J18:J27" si="11">H19-D19</f>
        <v>21.267990165309513</v>
      </c>
      <c r="K19" s="9">
        <f t="shared" si="7"/>
        <v>-1.2679901653095129</v>
      </c>
    </row>
    <row r="20" spans="1:11" x14ac:dyDescent="0.25">
      <c r="A20" s="4">
        <v>25</v>
      </c>
      <c r="B20" s="9">
        <v>0.93578350444732905</v>
      </c>
      <c r="C20" s="9"/>
      <c r="D20" s="9">
        <f t="shared" si="6"/>
        <v>0.93578350444732905</v>
      </c>
      <c r="E20" s="9">
        <f t="shared" si="8"/>
        <v>0.93578350444732905</v>
      </c>
      <c r="F20" s="9">
        <v>25.0118015027134</v>
      </c>
      <c r="G20" s="9">
        <v>25.003826702103598</v>
      </c>
      <c r="H20" s="9">
        <f t="shared" si="9"/>
        <v>25.007814102408499</v>
      </c>
      <c r="I20" s="9">
        <f t="shared" si="10"/>
        <v>7.9748006098014912E-3</v>
      </c>
      <c r="J20" s="9">
        <f>H20-D20</f>
        <v>24.07203059796117</v>
      </c>
      <c r="K20" s="9">
        <f>A20-J20</f>
        <v>0.92796940203882983</v>
      </c>
    </row>
    <row r="21" spans="1:11" x14ac:dyDescent="0.25">
      <c r="A21" s="4">
        <v>30</v>
      </c>
      <c r="B21" s="9"/>
      <c r="C21" s="9">
        <v>0.88296624986723204</v>
      </c>
      <c r="D21" s="9">
        <f>AVERAGE(B21:C21)</f>
        <v>0.88296624986723204</v>
      </c>
      <c r="E21" s="9">
        <f>ABS(B21-C21)</f>
        <v>0.88296624986723204</v>
      </c>
      <c r="F21" s="9">
        <v>30.0009010776282</v>
      </c>
      <c r="G21" s="9">
        <v>30.0092698437374</v>
      </c>
      <c r="H21" s="9">
        <f t="shared" si="9"/>
        <v>30.0050854606828</v>
      </c>
      <c r="I21" s="9">
        <f t="shared" si="10"/>
        <v>8.3687661092000099E-3</v>
      </c>
      <c r="J21" s="9">
        <f t="shared" si="11"/>
        <v>29.122119210815569</v>
      </c>
      <c r="K21" s="9">
        <f t="shared" ref="K21:K27" si="12">A21-J21</f>
        <v>0.87788078918443091</v>
      </c>
    </row>
    <row r="22" spans="1:11" x14ac:dyDescent="0.25">
      <c r="A22" s="4">
        <v>35</v>
      </c>
      <c r="B22" s="9">
        <v>0.78054299265748195</v>
      </c>
      <c r="C22" s="9"/>
      <c r="D22" s="9">
        <f t="shared" si="6"/>
        <v>0.78054299265748195</v>
      </c>
      <c r="E22" s="9">
        <f t="shared" si="8"/>
        <v>0.78054299265748195</v>
      </c>
      <c r="F22" s="9">
        <v>38.0626672743687</v>
      </c>
      <c r="G22" s="9">
        <v>35.0031865401251</v>
      </c>
      <c r="H22" s="9">
        <f t="shared" si="9"/>
        <v>36.532926907246903</v>
      </c>
      <c r="I22" s="9">
        <f t="shared" si="10"/>
        <v>3.0594807342435999</v>
      </c>
      <c r="J22" s="9">
        <f t="shared" si="11"/>
        <v>35.752383914589423</v>
      </c>
      <c r="K22" s="9">
        <f t="shared" si="12"/>
        <v>-0.75238391458942289</v>
      </c>
    </row>
    <row r="23" spans="1:11" x14ac:dyDescent="0.25">
      <c r="A23" s="4">
        <v>40</v>
      </c>
      <c r="B23" s="9">
        <v>0.83084819142403399</v>
      </c>
      <c r="C23" s="9"/>
      <c r="D23" s="9">
        <f t="shared" si="6"/>
        <v>0.83084819142403399</v>
      </c>
      <c r="E23" s="9">
        <f t="shared" si="8"/>
        <v>0.83084819142403399</v>
      </c>
      <c r="F23" s="9">
        <v>39.991848998555199</v>
      </c>
      <c r="G23" s="9">
        <v>40.260098370731598</v>
      </c>
      <c r="H23" s="9">
        <f t="shared" si="9"/>
        <v>40.125973684643398</v>
      </c>
      <c r="I23" s="9">
        <f t="shared" si="10"/>
        <v>0.26824937217639899</v>
      </c>
      <c r="J23" s="9">
        <f t="shared" si="11"/>
        <v>39.295125493219366</v>
      </c>
      <c r="K23" s="9">
        <f t="shared" si="12"/>
        <v>0.70487450678063368</v>
      </c>
    </row>
    <row r="24" spans="1:11" x14ac:dyDescent="0.25">
      <c r="A24" s="4">
        <v>45</v>
      </c>
      <c r="B24" s="9">
        <v>0.85106145562458801</v>
      </c>
      <c r="C24" s="9"/>
      <c r="D24" s="9">
        <f t="shared" si="6"/>
        <v>0.85106145562458801</v>
      </c>
      <c r="E24" s="9">
        <f t="shared" si="8"/>
        <v>0.85106145562458801</v>
      </c>
      <c r="F24" s="9">
        <v>45</v>
      </c>
      <c r="G24" s="9">
        <v>45</v>
      </c>
      <c r="H24" s="9">
        <f t="shared" si="9"/>
        <v>45</v>
      </c>
      <c r="I24" s="9">
        <f t="shared" si="10"/>
        <v>0</v>
      </c>
      <c r="J24" s="9">
        <f t="shared" si="11"/>
        <v>44.148938544375412</v>
      </c>
      <c r="K24" s="9">
        <f t="shared" si="12"/>
        <v>0.85106145562458835</v>
      </c>
    </row>
    <row r="25" spans="1:11" x14ac:dyDescent="0.25">
      <c r="A25" s="4">
        <v>50</v>
      </c>
      <c r="B25" s="9">
        <v>0.84685890959572396</v>
      </c>
      <c r="C25" s="9"/>
      <c r="D25" s="9">
        <f t="shared" si="6"/>
        <v>0.84685890959572396</v>
      </c>
      <c r="E25" s="9">
        <f t="shared" si="8"/>
        <v>0.84685890959572396</v>
      </c>
      <c r="F25" s="9">
        <v>49.993126278832598</v>
      </c>
      <c r="G25" s="9">
        <v>50.004519913878198</v>
      </c>
      <c r="H25" s="9">
        <f t="shared" si="9"/>
        <v>49.998823096355395</v>
      </c>
      <c r="I25" s="9">
        <f t="shared" si="10"/>
        <v>1.1393635045600092E-2</v>
      </c>
      <c r="J25" s="9">
        <f t="shared" si="11"/>
        <v>49.15196418675967</v>
      </c>
      <c r="K25" s="9">
        <f t="shared" si="12"/>
        <v>0.84803581324032962</v>
      </c>
    </row>
    <row r="26" spans="1:11" x14ac:dyDescent="0.25">
      <c r="A26" s="4">
        <v>60</v>
      </c>
      <c r="B26" s="9">
        <v>0.86546856261737304</v>
      </c>
      <c r="C26" s="9">
        <v>0.833901386911994</v>
      </c>
      <c r="D26" s="9">
        <f t="shared" si="6"/>
        <v>0.84968497476468352</v>
      </c>
      <c r="E26" s="9">
        <f t="shared" si="8"/>
        <v>3.1567175705379036E-2</v>
      </c>
      <c r="F26" s="9">
        <v>58.043302048555901</v>
      </c>
      <c r="G26" s="9">
        <v>60.767216832385103</v>
      </c>
      <c r="H26" s="9">
        <f t="shared" si="9"/>
        <v>59.405259440470502</v>
      </c>
      <c r="I26" s="9">
        <f t="shared" si="10"/>
        <v>2.7239147838292013</v>
      </c>
      <c r="J26" s="9">
        <f t="shared" si="11"/>
        <v>58.555574465705817</v>
      </c>
      <c r="K26" s="9">
        <f t="shared" si="12"/>
        <v>1.444425534294183</v>
      </c>
    </row>
    <row r="27" spans="1:11" x14ac:dyDescent="0.25">
      <c r="A27" s="4">
        <v>80</v>
      </c>
      <c r="B27" s="9">
        <v>0.76051877713086902</v>
      </c>
      <c r="C27" s="9"/>
      <c r="D27" s="9">
        <f t="shared" si="6"/>
        <v>0.76051877713086902</v>
      </c>
      <c r="E27" s="9">
        <f t="shared" si="8"/>
        <v>0.76051877713086902</v>
      </c>
      <c r="F27" s="9">
        <v>79.379995042955997</v>
      </c>
      <c r="G27" s="9">
        <v>80.218127839302198</v>
      </c>
      <c r="H27" s="9">
        <f t="shared" si="9"/>
        <v>79.799061441129098</v>
      </c>
      <c r="I27" s="9">
        <f t="shared" si="10"/>
        <v>0.8381327963462013</v>
      </c>
      <c r="J27" s="9">
        <f t="shared" si="11"/>
        <v>79.038542663998228</v>
      </c>
      <c r="K27" s="9">
        <f t="shared" si="12"/>
        <v>0.96145733600177152</v>
      </c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8.75" x14ac:dyDescent="0.3">
      <c r="B30" s="5" t="s">
        <v>5</v>
      </c>
    </row>
    <row r="31" spans="1:11" ht="45" customHeight="1" thickBot="1" x14ac:dyDescent="0.3">
      <c r="A31" s="7" t="s">
        <v>1</v>
      </c>
      <c r="B31" s="7" t="s">
        <v>19</v>
      </c>
      <c r="C31" s="7" t="s">
        <v>18</v>
      </c>
      <c r="D31" s="7" t="s">
        <v>20</v>
      </c>
      <c r="E31" s="7" t="s">
        <v>21</v>
      </c>
      <c r="F31" s="8" t="s">
        <v>13</v>
      </c>
      <c r="G31" s="8" t="s">
        <v>14</v>
      </c>
      <c r="H31" s="7" t="s">
        <v>15</v>
      </c>
      <c r="I31" s="7" t="s">
        <v>16</v>
      </c>
      <c r="J31" s="7" t="s">
        <v>0</v>
      </c>
      <c r="K31" s="7" t="s">
        <v>2</v>
      </c>
    </row>
    <row r="32" spans="1:11" ht="15.75" thickTop="1" x14ac:dyDescent="0.25">
      <c r="A32" s="6">
        <v>0</v>
      </c>
      <c r="B32" s="9">
        <v>0.868461370428804</v>
      </c>
      <c r="C32" s="9">
        <v>0.89088923402081799</v>
      </c>
      <c r="D32" s="9">
        <f>AVERAGE(B32:C32)</f>
        <v>0.87967530222481094</v>
      </c>
      <c r="E32" s="9">
        <f>ABS(B32-C32)</f>
        <v>2.2427863592013986E-2</v>
      </c>
      <c r="F32" s="9">
        <v>0.89585085852444002</v>
      </c>
      <c r="G32" s="9">
        <v>0.86449955349799201</v>
      </c>
      <c r="H32" s="9">
        <f>AVERAGE(F32:G32)</f>
        <v>0.88017520601121602</v>
      </c>
      <c r="I32" s="9">
        <f>ABS(F32-G32)</f>
        <v>3.1351305026448006E-2</v>
      </c>
      <c r="J32" s="9">
        <f>H32-D32</f>
        <v>4.9990378640507593E-4</v>
      </c>
      <c r="K32" s="9">
        <f>A32-J32</f>
        <v>-4.9990378640507593E-4</v>
      </c>
    </row>
    <row r="33" spans="1:11" x14ac:dyDescent="0.25">
      <c r="A33" s="4">
        <v>5</v>
      </c>
      <c r="B33" s="9">
        <v>0.86924302658991304</v>
      </c>
      <c r="C33" s="9"/>
      <c r="D33" s="9">
        <f>AVERAGE(B33:C33)</f>
        <v>0.86924302658991304</v>
      </c>
      <c r="E33" s="9">
        <f>ABS(B33-C33)</f>
        <v>0.86924302658991304</v>
      </c>
      <c r="F33" s="9">
        <v>5.0378582989802601</v>
      </c>
      <c r="G33" s="9">
        <v>5.09732129375646</v>
      </c>
      <c r="H33" s="9">
        <f>AVERAGE(F33:G33)</f>
        <v>5.0675897963683596</v>
      </c>
      <c r="I33" s="9">
        <f>ABS(F33-G33)</f>
        <v>5.9462994776199984E-2</v>
      </c>
      <c r="J33" s="9">
        <f>H33-D33</f>
        <v>4.1983467697784462</v>
      </c>
      <c r="K33" s="9">
        <f>A33-J33</f>
        <v>0.80165323022155377</v>
      </c>
    </row>
    <row r="34" spans="1:11" x14ac:dyDescent="0.25">
      <c r="A34" s="4">
        <v>10</v>
      </c>
      <c r="B34" s="9">
        <v>0.85073611742415101</v>
      </c>
      <c r="C34" s="9">
        <v>0.91094339790471601</v>
      </c>
      <c r="D34" s="9">
        <f t="shared" ref="D34:D49" si="13">AVERAGE(B34:C34)</f>
        <v>0.88083975766443356</v>
      </c>
      <c r="E34" s="9">
        <f>ABS(B34-C34)</f>
        <v>6.0207280480565006E-2</v>
      </c>
      <c r="F34" s="9">
        <v>10.116671148025</v>
      </c>
      <c r="G34" s="9">
        <v>10.1235461413553</v>
      </c>
      <c r="H34" s="9">
        <f>AVERAGE(F34:G34)</f>
        <v>10.12010864469015</v>
      </c>
      <c r="I34" s="9">
        <f>ABS(F34-G34)</f>
        <v>6.8749933302996169E-3</v>
      </c>
      <c r="J34" s="9">
        <f>H34-D34</f>
        <v>9.239268887025716</v>
      </c>
      <c r="K34" s="9">
        <f t="shared" ref="K34:K36" si="14">A34-J34</f>
        <v>0.76073111297428397</v>
      </c>
    </row>
    <row r="35" spans="1:11" x14ac:dyDescent="0.25">
      <c r="A35" s="4">
        <v>15</v>
      </c>
      <c r="B35" s="9">
        <v>0.93680739539915603</v>
      </c>
      <c r="C35" s="9">
        <v>0.82888047750721205</v>
      </c>
      <c r="D35" s="9">
        <f t="shared" si="13"/>
        <v>0.88284393645318404</v>
      </c>
      <c r="E35" s="9">
        <f t="shared" ref="E35:E49" si="15">ABS(B35-C35)</f>
        <v>0.10792691789194397</v>
      </c>
      <c r="F35" s="9">
        <v>15.0342184334213</v>
      </c>
      <c r="G35" s="9">
        <v>14.9976094148742</v>
      </c>
      <c r="H35" s="9">
        <f t="shared" ref="H35:H49" si="16">AVERAGE(F35:G35)</f>
        <v>15.01591392414775</v>
      </c>
      <c r="I35" s="9">
        <f t="shared" ref="I35:I49" si="17">ABS(F35-G35)</f>
        <v>3.6609018547100192E-2</v>
      </c>
      <c r="J35" s="9">
        <f t="shared" ref="J35:J49" si="18">H35-D35</f>
        <v>14.133069987694565</v>
      </c>
      <c r="K35" s="9">
        <f t="shared" si="14"/>
        <v>0.86693001230543487</v>
      </c>
    </row>
    <row r="36" spans="1:11" x14ac:dyDescent="0.25">
      <c r="A36" s="4">
        <v>20</v>
      </c>
      <c r="B36" s="9">
        <v>0.83518646356090998</v>
      </c>
      <c r="C36" s="9">
        <v>0.81964456358519999</v>
      </c>
      <c r="D36" s="9">
        <f t="shared" si="13"/>
        <v>0.82741551357305498</v>
      </c>
      <c r="E36" s="9">
        <f t="shared" si="15"/>
        <v>1.5541899975709983E-2</v>
      </c>
      <c r="F36" s="9">
        <v>20.012436980925699</v>
      </c>
      <c r="G36" s="9">
        <v>20.025707918035</v>
      </c>
      <c r="H36" s="9">
        <f t="shared" si="16"/>
        <v>20.019072449480348</v>
      </c>
      <c r="I36" s="9">
        <f t="shared" si="17"/>
        <v>1.3270937109300718E-2</v>
      </c>
      <c r="J36" s="9">
        <f t="shared" si="18"/>
        <v>19.191656935907293</v>
      </c>
      <c r="K36" s="9">
        <f t="shared" si="14"/>
        <v>0.80834306409270695</v>
      </c>
    </row>
    <row r="37" spans="1:11" x14ac:dyDescent="0.25">
      <c r="A37" s="4">
        <v>25</v>
      </c>
      <c r="B37" s="9"/>
      <c r="C37" s="9">
        <v>0.90586386453220702</v>
      </c>
      <c r="D37" s="9">
        <f t="shared" si="13"/>
        <v>0.90586386453220702</v>
      </c>
      <c r="E37" s="9">
        <f t="shared" si="15"/>
        <v>0.90586386453220702</v>
      </c>
      <c r="F37" s="9">
        <v>25.000549673410799</v>
      </c>
      <c r="G37" s="9">
        <v>25.006409391937801</v>
      </c>
      <c r="H37" s="9">
        <f t="shared" si="16"/>
        <v>25.003479532674298</v>
      </c>
      <c r="I37" s="9">
        <f t="shared" si="17"/>
        <v>5.8597185270023999E-3</v>
      </c>
      <c r="J37" s="9">
        <f>H37-D37</f>
        <v>24.09761566814209</v>
      </c>
      <c r="K37" s="9">
        <f>A37-J37</f>
        <v>0.90238433185790967</v>
      </c>
    </row>
    <row r="38" spans="1:11" x14ac:dyDescent="0.25">
      <c r="A38" s="4">
        <v>30</v>
      </c>
      <c r="B38" s="9">
        <v>0.89070137303001196</v>
      </c>
      <c r="C38" s="9">
        <v>0.81421136379755998</v>
      </c>
      <c r="D38" s="9">
        <f>AVERAGE(B38:C38)</f>
        <v>0.85245636841378603</v>
      </c>
      <c r="E38" s="9">
        <f>ABS(B38-C38)</f>
        <v>7.6490009232451972E-2</v>
      </c>
      <c r="F38" s="9">
        <v>30.056766181902798</v>
      </c>
      <c r="G38" s="9">
        <v>30.014493006317501</v>
      </c>
      <c r="H38" s="9">
        <f t="shared" si="16"/>
        <v>30.035629594110148</v>
      </c>
      <c r="I38" s="9">
        <f t="shared" si="17"/>
        <v>4.2273175585297196E-2</v>
      </c>
      <c r="J38" s="9">
        <f t="shared" ref="J38:J49" si="19">H38-D38</f>
        <v>29.183173225696361</v>
      </c>
      <c r="K38" s="9">
        <f t="shared" ref="K38:K49" si="20">A38-J38</f>
        <v>0.81682677430363881</v>
      </c>
    </row>
    <row r="39" spans="1:11" x14ac:dyDescent="0.25">
      <c r="A39" s="4">
        <v>35</v>
      </c>
      <c r="B39" s="9">
        <v>0.83434557554679101</v>
      </c>
      <c r="C39" s="9">
        <v>0.864693622159734</v>
      </c>
      <c r="D39" s="9">
        <f t="shared" ref="D39:D49" si="21">AVERAGE(B39:C39)</f>
        <v>0.84951959885326245</v>
      </c>
      <c r="E39" s="9">
        <f t="shared" ref="E39:E49" si="22">ABS(B39-C39)</f>
        <v>3.0348046612942992E-2</v>
      </c>
      <c r="F39" s="9">
        <v>35.000287838212103</v>
      </c>
      <c r="G39" s="9">
        <v>35.048800399693597</v>
      </c>
      <c r="H39" s="9">
        <f t="shared" si="16"/>
        <v>35.024544118952846</v>
      </c>
      <c r="I39" s="9">
        <f t="shared" si="17"/>
        <v>4.8512561481494743E-2</v>
      </c>
      <c r="J39" s="9">
        <f t="shared" si="19"/>
        <v>34.175024520099583</v>
      </c>
      <c r="K39" s="9">
        <f t="shared" si="20"/>
        <v>0.82497547990041653</v>
      </c>
    </row>
    <row r="40" spans="1:11" x14ac:dyDescent="0.25">
      <c r="A40" s="4">
        <v>40</v>
      </c>
      <c r="B40" s="9">
        <v>0.83513144858865396</v>
      </c>
      <c r="C40" s="9"/>
      <c r="D40" s="9">
        <f t="shared" si="21"/>
        <v>0.83513144858865396</v>
      </c>
      <c r="E40" s="9">
        <f t="shared" si="22"/>
        <v>0.83513144858865396</v>
      </c>
      <c r="F40" s="9">
        <v>40.006840764105903</v>
      </c>
      <c r="G40" s="9">
        <v>39.968956824663202</v>
      </c>
      <c r="H40" s="9">
        <f t="shared" si="16"/>
        <v>39.987898794384549</v>
      </c>
      <c r="I40" s="9">
        <f t="shared" si="17"/>
        <v>3.7883939442700409E-2</v>
      </c>
      <c r="J40" s="9">
        <f t="shared" si="19"/>
        <v>39.152767345795894</v>
      </c>
      <c r="K40" s="9">
        <f t="shared" si="20"/>
        <v>0.84723265420410598</v>
      </c>
    </row>
    <row r="41" spans="1:11" x14ac:dyDescent="0.25">
      <c r="A41" s="4">
        <v>45</v>
      </c>
      <c r="B41" s="9"/>
      <c r="C41" s="9">
        <v>0.81672204764401302</v>
      </c>
      <c r="D41" s="9">
        <f t="shared" si="21"/>
        <v>0.81672204764401302</v>
      </c>
      <c r="E41" s="9">
        <f t="shared" si="22"/>
        <v>0.81672204764401302</v>
      </c>
      <c r="F41" s="9">
        <v>45</v>
      </c>
      <c r="G41" s="9">
        <v>45</v>
      </c>
      <c r="H41" s="9">
        <f t="shared" si="16"/>
        <v>45</v>
      </c>
      <c r="I41" s="9">
        <f t="shared" si="17"/>
        <v>0</v>
      </c>
      <c r="J41" s="9">
        <f t="shared" si="19"/>
        <v>44.183277952355986</v>
      </c>
      <c r="K41" s="9">
        <f t="shared" si="20"/>
        <v>0.81672204764401357</v>
      </c>
    </row>
    <row r="42" spans="1:11" x14ac:dyDescent="0.25">
      <c r="A42" s="4">
        <v>50</v>
      </c>
      <c r="B42" s="9">
        <v>0.85532112257981396</v>
      </c>
      <c r="C42" s="9"/>
      <c r="D42" s="9">
        <f t="shared" si="21"/>
        <v>0.85532112257981396</v>
      </c>
      <c r="E42" s="9">
        <f t="shared" si="22"/>
        <v>0.85532112257981396</v>
      </c>
      <c r="F42" s="9">
        <v>49.982480050754397</v>
      </c>
      <c r="G42" s="9">
        <v>49.996374693330701</v>
      </c>
      <c r="H42" s="9">
        <f t="shared" si="16"/>
        <v>49.989427372042549</v>
      </c>
      <c r="I42" s="9">
        <f t="shared" si="17"/>
        <v>1.3894642576303795E-2</v>
      </c>
      <c r="J42" s="9">
        <f t="shared" si="19"/>
        <v>49.134106249462732</v>
      </c>
      <c r="K42" s="9">
        <f t="shared" si="20"/>
        <v>0.86589375053726769</v>
      </c>
    </row>
    <row r="43" spans="1:11" x14ac:dyDescent="0.25">
      <c r="A43" s="4">
        <v>55</v>
      </c>
      <c r="B43" s="9">
        <v>0.82695572499090197</v>
      </c>
      <c r="C43" s="9">
        <v>0.87884113009382203</v>
      </c>
      <c r="D43" s="9">
        <f t="shared" si="21"/>
        <v>0.852898427542362</v>
      </c>
      <c r="E43" s="9">
        <f t="shared" si="22"/>
        <v>5.1885405102920057E-2</v>
      </c>
      <c r="F43" s="9">
        <v>55.0750244685238</v>
      </c>
      <c r="G43" s="9">
        <v>54.991448802074103</v>
      </c>
      <c r="H43" s="9">
        <f t="shared" si="16"/>
        <v>55.033236635298948</v>
      </c>
      <c r="I43" s="9">
        <f t="shared" si="17"/>
        <v>8.3575666449696939E-2</v>
      </c>
      <c r="J43" s="9">
        <f t="shared" si="19"/>
        <v>54.180338207756584</v>
      </c>
      <c r="K43" s="9">
        <f t="shared" si="20"/>
        <v>0.81966179224341573</v>
      </c>
    </row>
    <row r="44" spans="1:11" x14ac:dyDescent="0.25">
      <c r="A44" s="4">
        <v>60</v>
      </c>
      <c r="B44" s="9">
        <v>0.82640051861770303</v>
      </c>
      <c r="C44" s="9">
        <v>0.82570594570550004</v>
      </c>
      <c r="D44" s="9">
        <f t="shared" si="21"/>
        <v>0.82605323216160154</v>
      </c>
      <c r="E44" s="9">
        <f t="shared" si="22"/>
        <v>6.9457291220298423E-4</v>
      </c>
      <c r="F44" s="9">
        <v>60.0277345669897</v>
      </c>
      <c r="G44" s="9">
        <v>59.983151362943197</v>
      </c>
      <c r="H44" s="9">
        <f t="shared" si="16"/>
        <v>60.005442964966448</v>
      </c>
      <c r="I44" s="9">
        <f t="shared" si="17"/>
        <v>4.4583204046503511E-2</v>
      </c>
      <c r="J44" s="9">
        <f t="shared" si="19"/>
        <v>59.17938973280485</v>
      </c>
      <c r="K44" s="9">
        <f t="shared" si="20"/>
        <v>0.82061026719514985</v>
      </c>
    </row>
    <row r="45" spans="1:11" x14ac:dyDescent="0.25">
      <c r="A45" s="4">
        <v>65</v>
      </c>
      <c r="B45" s="9"/>
      <c r="C45" s="9">
        <v>0.91045408894382196</v>
      </c>
      <c r="D45" s="9">
        <f t="shared" si="21"/>
        <v>0.91045408894382196</v>
      </c>
      <c r="E45" s="9">
        <f t="shared" si="22"/>
        <v>0.91045408894382196</v>
      </c>
      <c r="F45" s="9">
        <v>64.962409310344299</v>
      </c>
      <c r="G45" s="9">
        <v>64.974511764567197</v>
      </c>
      <c r="H45" s="9">
        <f t="shared" si="16"/>
        <v>64.968460537455741</v>
      </c>
      <c r="I45" s="9">
        <f t="shared" si="17"/>
        <v>1.2102454222898018E-2</v>
      </c>
      <c r="J45" s="9">
        <f t="shared" si="19"/>
        <v>64.058006448511918</v>
      </c>
      <c r="K45" s="9">
        <f t="shared" si="20"/>
        <v>0.94199355148808195</v>
      </c>
    </row>
    <row r="46" spans="1:11" x14ac:dyDescent="0.25">
      <c r="A46" s="4">
        <v>70</v>
      </c>
      <c r="B46" s="9">
        <v>0.83208077638931799</v>
      </c>
      <c r="C46" s="9">
        <v>0.83976845625566399</v>
      </c>
      <c r="D46" s="9">
        <f t="shared" si="21"/>
        <v>0.83592461632249093</v>
      </c>
      <c r="E46" s="9">
        <f t="shared" si="22"/>
        <v>7.6876798663459978E-3</v>
      </c>
      <c r="F46" s="9">
        <v>69.962384488742202</v>
      </c>
      <c r="G46" s="9">
        <v>69.975426928950995</v>
      </c>
      <c r="H46" s="9">
        <f t="shared" si="16"/>
        <v>69.968905708846592</v>
      </c>
      <c r="I46" s="9">
        <f t="shared" si="17"/>
        <v>1.3042440208792527E-2</v>
      </c>
      <c r="J46" s="9">
        <f t="shared" si="19"/>
        <v>69.132981092524105</v>
      </c>
      <c r="K46" s="9">
        <f t="shared" si="20"/>
        <v>0.86701890747589516</v>
      </c>
    </row>
    <row r="47" spans="1:11" x14ac:dyDescent="0.25">
      <c r="A47" s="4">
        <v>75</v>
      </c>
      <c r="B47" s="9">
        <v>0.82701154138538802</v>
      </c>
      <c r="C47" s="9">
        <v>0.88557379392190605</v>
      </c>
      <c r="D47" s="9">
        <f t="shared" si="21"/>
        <v>0.85629266765364709</v>
      </c>
      <c r="E47" s="9">
        <f t="shared" si="22"/>
        <v>5.8562252536518034E-2</v>
      </c>
      <c r="F47" s="9">
        <v>74.999823941260104</v>
      </c>
      <c r="G47" s="9">
        <v>74.985736088889695</v>
      </c>
      <c r="H47" s="9">
        <f t="shared" si="16"/>
        <v>74.992780015074899</v>
      </c>
      <c r="I47" s="9">
        <f t="shared" si="17"/>
        <v>1.4087852370408882E-2</v>
      </c>
      <c r="J47" s="9">
        <f t="shared" si="19"/>
        <v>74.136487347421252</v>
      </c>
      <c r="K47" s="9">
        <f t="shared" si="20"/>
        <v>0.86351265257874843</v>
      </c>
    </row>
    <row r="48" spans="1:11" x14ac:dyDescent="0.25">
      <c r="A48" s="4">
        <v>80</v>
      </c>
      <c r="B48" s="9">
        <v>0.82514448902391202</v>
      </c>
      <c r="C48" s="9">
        <v>0.87916249026612803</v>
      </c>
      <c r="D48" s="9">
        <f t="shared" si="21"/>
        <v>0.85215348964502002</v>
      </c>
      <c r="E48" s="9">
        <f t="shared" si="22"/>
        <v>5.4018001242216007E-2</v>
      </c>
      <c r="F48" s="9">
        <v>79.971535407315301</v>
      </c>
      <c r="G48" s="9">
        <v>79.978767796256406</v>
      </c>
      <c r="H48" s="9">
        <f t="shared" si="16"/>
        <v>79.975151601785853</v>
      </c>
      <c r="I48" s="9">
        <f t="shared" si="17"/>
        <v>7.2323889411052278E-3</v>
      </c>
      <c r="J48" s="9">
        <f t="shared" si="19"/>
        <v>79.122998112140834</v>
      </c>
      <c r="K48" s="9">
        <f t="shared" si="20"/>
        <v>0.87700188785916566</v>
      </c>
    </row>
    <row r="49" spans="1:11" x14ac:dyDescent="0.25">
      <c r="A49" s="4">
        <v>85</v>
      </c>
      <c r="B49" s="9">
        <v>0.77257806126929995</v>
      </c>
      <c r="C49" s="9">
        <v>0.76051877713086902</v>
      </c>
      <c r="D49" s="9">
        <f t="shared" si="21"/>
        <v>0.76654841920008443</v>
      </c>
      <c r="E49" s="9">
        <f t="shared" si="22"/>
        <v>1.2059284138430937E-2</v>
      </c>
      <c r="F49" s="9">
        <v>84.950633396007802</v>
      </c>
      <c r="G49" s="9">
        <v>84.834272099473907</v>
      </c>
      <c r="H49" s="9">
        <f t="shared" si="16"/>
        <v>84.892452747740862</v>
      </c>
      <c r="I49" s="9">
        <f t="shared" si="17"/>
        <v>0.1163612965338956</v>
      </c>
      <c r="J49" s="9">
        <f t="shared" si="19"/>
        <v>84.125904328540784</v>
      </c>
      <c r="K49" s="9">
        <f t="shared" si="20"/>
        <v>0.87409567145921585</v>
      </c>
    </row>
    <row r="50" spans="1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60" spans="1:11" ht="18.75" x14ac:dyDescent="0.3">
      <c r="B60" s="5" t="s">
        <v>6</v>
      </c>
    </row>
    <row r="61" spans="1:11" ht="45" customHeight="1" thickBot="1" x14ac:dyDescent="0.3">
      <c r="A61" s="7" t="s">
        <v>1</v>
      </c>
      <c r="B61" s="7" t="s">
        <v>19</v>
      </c>
      <c r="C61" s="7" t="s">
        <v>18</v>
      </c>
      <c r="D61" s="7" t="s">
        <v>20</v>
      </c>
      <c r="E61" s="7" t="s">
        <v>21</v>
      </c>
      <c r="F61" s="8" t="s">
        <v>13</v>
      </c>
      <c r="G61" s="8" t="s">
        <v>14</v>
      </c>
      <c r="H61" s="7" t="s">
        <v>15</v>
      </c>
      <c r="I61" s="7" t="s">
        <v>16</v>
      </c>
      <c r="J61" s="7" t="s">
        <v>0</v>
      </c>
      <c r="K61" s="7" t="s">
        <v>2</v>
      </c>
    </row>
    <row r="62" spans="1:11" ht="15" customHeight="1" thickTop="1" x14ac:dyDescent="0.25">
      <c r="A62" s="6">
        <v>0</v>
      </c>
      <c r="B62" s="9">
        <v>-0.99970265286398696</v>
      </c>
      <c r="C62" s="9">
        <v>-1.04509520015615</v>
      </c>
      <c r="D62" s="9">
        <f>AVERAGE(B62:C62)</f>
        <v>-1.0223989265100686</v>
      </c>
      <c r="E62" s="9">
        <f>ABS(B62-C62)</f>
        <v>4.5392547292163021E-2</v>
      </c>
      <c r="F62" s="9">
        <v>-0.71647051016032903</v>
      </c>
      <c r="G62" s="9">
        <v>-0.84352602143203803</v>
      </c>
      <c r="H62" s="9">
        <f>AVERAGE(F62:G62)</f>
        <v>-0.77999826579618348</v>
      </c>
      <c r="I62" s="9">
        <f>ABS(F62-G62)</f>
        <v>0.127055511271709</v>
      </c>
      <c r="J62" s="9">
        <f>H62-D62</f>
        <v>0.24240066071388511</v>
      </c>
      <c r="K62" s="9">
        <f>A62-J62</f>
        <v>-0.24240066071388511</v>
      </c>
    </row>
    <row r="63" spans="1:11" x14ac:dyDescent="0.25">
      <c r="A63" s="4">
        <v>5</v>
      </c>
      <c r="B63" s="9">
        <v>-1.18886699042219</v>
      </c>
      <c r="C63" s="9"/>
      <c r="D63" s="9">
        <f>AVERAGE(B63:C63)</f>
        <v>-1.18886699042219</v>
      </c>
      <c r="E63" s="9">
        <f>ABS(B63-C63)</f>
        <v>1.18886699042219</v>
      </c>
      <c r="F63" s="9">
        <v>4.3153525083746302</v>
      </c>
      <c r="G63" s="9">
        <v>4.3454437301151403</v>
      </c>
      <c r="H63" s="9">
        <f>AVERAGE(F63:G63)</f>
        <v>4.3303981192448848</v>
      </c>
      <c r="I63" s="9">
        <f>ABS(F63-G63)</f>
        <v>3.0091221740510044E-2</v>
      </c>
      <c r="J63" s="9">
        <f>H63-D63</f>
        <v>5.5192651096670744</v>
      </c>
      <c r="K63" s="9">
        <f>A63-J63</f>
        <v>-0.5192651096670744</v>
      </c>
    </row>
    <row r="64" spans="1:11" x14ac:dyDescent="0.25">
      <c r="A64" s="4">
        <v>10</v>
      </c>
      <c r="B64" s="9">
        <v>-1.0071895852677499</v>
      </c>
      <c r="C64" s="9"/>
      <c r="D64" s="9">
        <f>AVERAGE(B64:C64)</f>
        <v>-1.0071895852677499</v>
      </c>
      <c r="E64" s="9">
        <f>ABS(B64-C64)</f>
        <v>1.0071895852677499</v>
      </c>
      <c r="F64" s="9">
        <v>9.9815047458028996</v>
      </c>
      <c r="G64" s="9">
        <v>9.3949348427237496</v>
      </c>
      <c r="H64" s="9">
        <f>AVERAGE(F64:G64)</f>
        <v>9.6882197942633255</v>
      </c>
      <c r="I64" s="9">
        <f>ABS(F64-G64)</f>
        <v>0.58656990307915002</v>
      </c>
      <c r="J64" s="9">
        <f>H64-D64</f>
        <v>10.695409379531075</v>
      </c>
      <c r="K64" s="9">
        <f t="shared" ref="K64:K66" si="23">A64-J64</f>
        <v>-0.69540937953107473</v>
      </c>
    </row>
    <row r="65" spans="1:11" x14ac:dyDescent="0.25">
      <c r="A65" s="4">
        <v>15</v>
      </c>
      <c r="B65" s="9">
        <v>-0.62809810998535398</v>
      </c>
      <c r="C65" s="9">
        <v>-0.98703489833834601</v>
      </c>
      <c r="D65" s="9">
        <f>AVERAGE(B65:C65)</f>
        <v>-0.80756650416185005</v>
      </c>
      <c r="E65" s="9">
        <f>ABS(B65-C65)</f>
        <v>0.35893678835299203</v>
      </c>
      <c r="F65" s="9">
        <v>14.330884053847001</v>
      </c>
      <c r="G65" s="9">
        <v>14.401168921050401</v>
      </c>
      <c r="H65" s="9">
        <f t="shared" ref="H65:H70" si="24">AVERAGE(F65:G65)</f>
        <v>14.3660264874487</v>
      </c>
      <c r="I65" s="9">
        <f t="shared" ref="I65:I70" si="25">ABS(F65-G65)</f>
        <v>7.028486720339977E-2</v>
      </c>
      <c r="J65" s="9">
        <f>H65-D65</f>
        <v>15.173592991610549</v>
      </c>
      <c r="K65" s="9">
        <f t="shared" si="23"/>
        <v>-0.17359299161054942</v>
      </c>
    </row>
    <row r="66" spans="1:11" ht="15" customHeight="1" x14ac:dyDescent="0.25">
      <c r="A66" s="4">
        <v>20</v>
      </c>
      <c r="B66" s="9">
        <v>-0.98578257168600603</v>
      </c>
      <c r="C66" s="9">
        <v>-0.99890710585506004</v>
      </c>
      <c r="D66" s="9">
        <f>AVERAGE(B66:C66)</f>
        <v>-0.99234483877053303</v>
      </c>
      <c r="E66" s="9">
        <f>ABS(B66-C66)</f>
        <v>1.3124534169054014E-2</v>
      </c>
      <c r="F66" s="9">
        <v>19.399486529671201</v>
      </c>
      <c r="G66" s="9">
        <v>19.9795044692661</v>
      </c>
      <c r="H66" s="9">
        <f t="shared" si="24"/>
        <v>19.689495499468649</v>
      </c>
      <c r="I66" s="9">
        <f t="shared" si="25"/>
        <v>0.58001793959489945</v>
      </c>
      <c r="J66" s="9">
        <f>H66-D66</f>
        <v>20.68184033823918</v>
      </c>
      <c r="K66" s="9">
        <f t="shared" si="23"/>
        <v>-0.68184033823918</v>
      </c>
    </row>
    <row r="67" spans="1:11" ht="15" customHeight="1" x14ac:dyDescent="0.25">
      <c r="A67" s="4">
        <v>25</v>
      </c>
      <c r="B67" s="9">
        <v>-0.80803850409388001</v>
      </c>
      <c r="C67" s="9">
        <v>-0.99449361941071801</v>
      </c>
      <c r="D67" s="9">
        <f>AVERAGE(B67:C67)</f>
        <v>-0.90126606175229895</v>
      </c>
      <c r="E67" s="9">
        <f>ABS(B67-C67)</f>
        <v>0.186455115316838</v>
      </c>
      <c r="F67" s="9">
        <v>24.291987738651098</v>
      </c>
      <c r="G67" s="9">
        <v>24.397442338884201</v>
      </c>
      <c r="H67" s="9">
        <f t="shared" si="24"/>
        <v>24.344715038767649</v>
      </c>
      <c r="I67" s="9">
        <f t="shared" si="25"/>
        <v>0.10545460023310227</v>
      </c>
      <c r="J67" s="9">
        <f>H67-D67</f>
        <v>25.245981100519948</v>
      </c>
      <c r="K67" s="9">
        <f>A67-J67</f>
        <v>-0.24598110051994837</v>
      </c>
    </row>
    <row r="68" spans="1:11" ht="15" customHeight="1" x14ac:dyDescent="0.25">
      <c r="A68" s="4">
        <v>30</v>
      </c>
      <c r="B68" s="9">
        <v>-0.99397680890803397</v>
      </c>
      <c r="C68" s="9">
        <v>-0.99989988220266701</v>
      </c>
      <c r="D68" s="9">
        <f>AVERAGE(B68:C68)</f>
        <v>-0.99693834555535044</v>
      </c>
      <c r="E68" s="9">
        <f>ABS(B68-C68)</f>
        <v>5.9230732946330411E-3</v>
      </c>
      <c r="F68" s="9">
        <v>29.3909676063831</v>
      </c>
      <c r="G68" s="9">
        <v>29.347974580027401</v>
      </c>
      <c r="H68" s="9">
        <f t="shared" si="24"/>
        <v>29.369471093205249</v>
      </c>
      <c r="I68" s="9">
        <f t="shared" si="25"/>
        <v>4.2993026355699016E-2</v>
      </c>
      <c r="J68" s="9">
        <f t="shared" ref="J68:J70" si="26">H68-D68</f>
        <v>30.366409438760599</v>
      </c>
      <c r="K68" s="9">
        <f t="shared" ref="K68:K70" si="27">A68-J68</f>
        <v>-0.3664094387605985</v>
      </c>
    </row>
    <row r="69" spans="1:11" ht="15" customHeight="1" x14ac:dyDescent="0.25">
      <c r="A69" s="4">
        <v>35</v>
      </c>
      <c r="B69" s="9"/>
      <c r="C69" s="9">
        <v>-0.99008210894123105</v>
      </c>
      <c r="D69" s="9">
        <f t="shared" ref="D69:D70" si="28">AVERAGE(B69:C69)</f>
        <v>-0.99008210894123105</v>
      </c>
      <c r="E69" s="9">
        <f t="shared" ref="E69:E70" si="29">ABS(B69-C69)</f>
        <v>0.99008210894123105</v>
      </c>
      <c r="F69" s="9">
        <v>34.606606280150203</v>
      </c>
      <c r="G69" s="9">
        <v>34.922433720064397</v>
      </c>
      <c r="H69" s="9">
        <f t="shared" si="24"/>
        <v>34.764520000107296</v>
      </c>
      <c r="I69" s="9">
        <f t="shared" si="25"/>
        <v>0.31582743991419449</v>
      </c>
      <c r="J69" s="9">
        <f t="shared" si="26"/>
        <v>35.754602109048527</v>
      </c>
      <c r="K69" s="9">
        <f t="shared" si="27"/>
        <v>-0.75460210904852687</v>
      </c>
    </row>
    <row r="70" spans="1:11" ht="15" customHeight="1" x14ac:dyDescent="0.25">
      <c r="A70" s="4">
        <v>40</v>
      </c>
      <c r="B70" s="9"/>
      <c r="C70" s="9">
        <v>-0.98817026793447504</v>
      </c>
      <c r="D70" s="9">
        <f t="shared" si="28"/>
        <v>-0.98817026793447504</v>
      </c>
      <c r="E70" s="9">
        <f t="shared" si="29"/>
        <v>0.98817026793447504</v>
      </c>
      <c r="F70" s="9">
        <v>39.876925563064397</v>
      </c>
      <c r="G70" s="9">
        <v>39.400421223895897</v>
      </c>
      <c r="H70" s="9">
        <f t="shared" si="24"/>
        <v>39.638673393480147</v>
      </c>
      <c r="I70" s="9">
        <f t="shared" si="25"/>
        <v>0.47650433916849977</v>
      </c>
      <c r="J70" s="9">
        <f t="shared" si="26"/>
        <v>40.626843661414625</v>
      </c>
      <c r="K70" s="9">
        <f t="shared" si="27"/>
        <v>-0.62684366141462533</v>
      </c>
    </row>
    <row r="71" spans="1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3" t="s">
        <v>7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H73" s="2"/>
      <c r="I73" s="2"/>
      <c r="J73" s="2"/>
      <c r="K73" s="2"/>
    </row>
    <row r="74" spans="1:11" ht="15.75" thickBot="1" x14ac:dyDescent="0.3">
      <c r="B74" s="18"/>
      <c r="C74" s="21"/>
      <c r="D74" s="13" t="s">
        <v>11</v>
      </c>
      <c r="E74" s="12"/>
      <c r="F74" s="12" t="s">
        <v>17</v>
      </c>
      <c r="G74" s="12"/>
      <c r="H74" s="12" t="s">
        <v>12</v>
      </c>
      <c r="I74" s="12"/>
      <c r="J74" s="2"/>
      <c r="K74" s="2"/>
    </row>
    <row r="75" spans="1:11" ht="15.75" thickTop="1" x14ac:dyDescent="0.25">
      <c r="B75" s="17" t="s">
        <v>8</v>
      </c>
      <c r="C75" s="10"/>
      <c r="D75" s="19">
        <f>AVERAGE(E62:E70,E32:E49,E16:E27,E4:E12)</f>
        <v>0.40548576982885609</v>
      </c>
      <c r="E75" s="14"/>
      <c r="F75" s="14">
        <f>AVERAGE(I62:I70,I32:I49,I16:I27,I4:I12)</f>
        <v>0.33033862375496453</v>
      </c>
      <c r="G75" s="14"/>
      <c r="H75" s="14">
        <f>AVERAGE(K62:K70,K32:K49,K16:K27,K4:K12)</f>
        <v>0.37560153383658834</v>
      </c>
      <c r="I75" s="14"/>
      <c r="J75" s="2"/>
      <c r="K75" s="2"/>
    </row>
    <row r="76" spans="1:11" x14ac:dyDescent="0.25">
      <c r="B76" s="15" t="s">
        <v>9</v>
      </c>
      <c r="C76" s="11"/>
      <c r="D76" s="20">
        <f>MIN(E62:E70,E32:E49,E16:E27,E4:E12)</f>
        <v>6.9457291220298423E-4</v>
      </c>
      <c r="E76" s="16"/>
      <c r="F76" s="16">
        <f>MIN(I62:I70,I32:I49,I16:I27,I4:I12)</f>
        <v>0</v>
      </c>
      <c r="G76" s="16"/>
      <c r="H76" s="16" cm="1">
        <f t="array" ref="H76">MIN(ABS(K62:K70),ABS(K32:K49),ABS(K16:K27),ABS(K4:K12))</f>
        <v>4.9990378640507593E-4</v>
      </c>
      <c r="I76" s="16"/>
      <c r="J76" s="2"/>
      <c r="K76" s="2"/>
    </row>
    <row r="77" spans="1:11" x14ac:dyDescent="0.25">
      <c r="B77" s="15" t="s">
        <v>10</v>
      </c>
      <c r="C77" s="11"/>
      <c r="D77" s="20">
        <f>MAX(E62:E70,E32:E49,E16:E27,E4:E12)</f>
        <v>1.18886699042219</v>
      </c>
      <c r="E77" s="16"/>
      <c r="F77" s="16">
        <f>MAX(I62:I70,I32:I49,I16:I27,I4:I12)</f>
        <v>3.8700018379313992</v>
      </c>
      <c r="G77" s="16"/>
      <c r="H77" s="16">
        <f>MAX(K62:K70,K32:K49,K16:K27,K4:K12)</f>
        <v>1.444425534294183</v>
      </c>
      <c r="I77" s="16"/>
      <c r="J77" s="2"/>
      <c r="K77" s="2"/>
    </row>
    <row r="78" spans="1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F141" s="1"/>
    </row>
  </sheetData>
  <mergeCells count="17">
    <mergeCell ref="H77:I77"/>
    <mergeCell ref="H74:I74"/>
    <mergeCell ref="B74:C74"/>
    <mergeCell ref="D75:E75"/>
    <mergeCell ref="D76:E76"/>
    <mergeCell ref="D77:E77"/>
    <mergeCell ref="F75:G75"/>
    <mergeCell ref="F76:G76"/>
    <mergeCell ref="F77:G77"/>
    <mergeCell ref="H75:I75"/>
    <mergeCell ref="H76:I76"/>
    <mergeCell ref="A72:K72"/>
    <mergeCell ref="B75:C75"/>
    <mergeCell ref="B76:C76"/>
    <mergeCell ref="B77:C77"/>
    <mergeCell ref="D74:E74"/>
    <mergeCell ref="F74:G74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cp:lastPrinted>2022-05-16T08:54:46Z</cp:lastPrinted>
  <dcterms:created xsi:type="dcterms:W3CDTF">2022-05-14T17:06:10Z</dcterms:created>
  <dcterms:modified xsi:type="dcterms:W3CDTF">2022-05-16T09:02:29Z</dcterms:modified>
</cp:coreProperties>
</file>