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alam\Downloads\"/>
    </mc:Choice>
  </mc:AlternateContent>
  <xr:revisionPtr revIDLastSave="0" documentId="8_{31D69B5D-C911-4C8F-B84C-EFB34F6969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rain" sheetId="1" r:id="rId1"/>
    <sheet name="Test" sheetId="2" r:id="rId2"/>
  </sheets>
  <definedNames>
    <definedName name="_xlnm._FilterDatabase" localSheetId="0" hidden="1">Train!$J$1:$J$25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7" i="1" l="1"/>
  <c r="J48" i="1"/>
  <c r="J49" i="1"/>
  <c r="J50" i="1"/>
  <c r="J46" i="1"/>
  <c r="J40" i="1"/>
  <c r="J41" i="1"/>
  <c r="J42" i="1"/>
  <c r="J43" i="1"/>
  <c r="J39" i="1"/>
  <c r="J33" i="1"/>
  <c r="J34" i="1"/>
  <c r="J35" i="1"/>
  <c r="J36" i="1"/>
  <c r="J32" i="1"/>
  <c r="N5" i="1"/>
  <c r="N4" i="1"/>
  <c r="N3" i="1"/>
  <c r="I47" i="1"/>
  <c r="G43" i="1"/>
  <c r="E41" i="1"/>
  <c r="H35" i="1"/>
  <c r="B35" i="1"/>
  <c r="F26" i="1"/>
  <c r="G26" i="1"/>
  <c r="H26" i="1"/>
  <c r="I26" i="1"/>
  <c r="F27" i="1"/>
  <c r="F48" i="1" s="1"/>
  <c r="G27" i="1"/>
  <c r="G48" i="1" s="1"/>
  <c r="H27" i="1"/>
  <c r="H48" i="1" s="1"/>
  <c r="I27" i="1"/>
  <c r="I48" i="1" s="1"/>
  <c r="G17" i="1"/>
  <c r="H17" i="1"/>
  <c r="I17" i="1"/>
  <c r="G18" i="1"/>
  <c r="G41" i="1" s="1"/>
  <c r="H18" i="1"/>
  <c r="H41" i="1" s="1"/>
  <c r="I18" i="1"/>
  <c r="I43" i="1" s="1"/>
  <c r="E18" i="1"/>
  <c r="E42" i="1" s="1"/>
  <c r="G9" i="1"/>
  <c r="H9" i="1"/>
  <c r="I9" i="1"/>
  <c r="G10" i="1"/>
  <c r="G36" i="1" s="1"/>
  <c r="H10" i="1"/>
  <c r="H36" i="1" s="1"/>
  <c r="I10" i="1"/>
  <c r="I33" i="1" s="1"/>
  <c r="F9" i="1"/>
  <c r="C27" i="1"/>
  <c r="C49" i="1" s="1"/>
  <c r="D27" i="1"/>
  <c r="D46" i="1" s="1"/>
  <c r="E27" i="1"/>
  <c r="E46" i="1" s="1"/>
  <c r="C26" i="1"/>
  <c r="D26" i="1"/>
  <c r="E26" i="1"/>
  <c r="B27" i="1"/>
  <c r="B46" i="1" s="1"/>
  <c r="B26" i="1"/>
  <c r="C18" i="1"/>
  <c r="C42" i="1" s="1"/>
  <c r="D18" i="1"/>
  <c r="D42" i="1" s="1"/>
  <c r="F18" i="1"/>
  <c r="F42" i="1" s="1"/>
  <c r="C17" i="1"/>
  <c r="D17" i="1"/>
  <c r="E17" i="1"/>
  <c r="F17" i="1"/>
  <c r="B18" i="1"/>
  <c r="B43" i="1" s="1"/>
  <c r="B17" i="1"/>
  <c r="C10" i="1"/>
  <c r="C33" i="1" s="1"/>
  <c r="D10" i="1"/>
  <c r="D34" i="1" s="1"/>
  <c r="E10" i="1"/>
  <c r="E36" i="1" s="1"/>
  <c r="F10" i="1"/>
  <c r="F36" i="1" s="1"/>
  <c r="C9" i="1"/>
  <c r="D9" i="1"/>
  <c r="E9" i="1"/>
  <c r="B10" i="1"/>
  <c r="B34" i="1" s="1"/>
  <c r="B9" i="1"/>
  <c r="B36" i="1" l="1"/>
  <c r="H33" i="1"/>
  <c r="I35" i="1"/>
  <c r="D36" i="1"/>
  <c r="F41" i="1"/>
  <c r="H43" i="1"/>
  <c r="C46" i="1"/>
  <c r="K46" i="1" s="1"/>
  <c r="E48" i="1"/>
  <c r="I50" i="1"/>
  <c r="D48" i="1"/>
  <c r="H50" i="1"/>
  <c r="G33" i="1"/>
  <c r="B32" i="1"/>
  <c r="F33" i="1"/>
  <c r="G35" i="1"/>
  <c r="I40" i="1"/>
  <c r="D41" i="1"/>
  <c r="F43" i="1"/>
  <c r="H47" i="1"/>
  <c r="C48" i="1"/>
  <c r="G50" i="1"/>
  <c r="B39" i="1"/>
  <c r="C36" i="1"/>
  <c r="B33" i="1"/>
  <c r="E33" i="1"/>
  <c r="F35" i="1"/>
  <c r="H40" i="1"/>
  <c r="C41" i="1"/>
  <c r="K41" i="1" s="1"/>
  <c r="E43" i="1"/>
  <c r="G47" i="1"/>
  <c r="B49" i="1"/>
  <c r="K49" i="1" s="1"/>
  <c r="F50" i="1"/>
  <c r="I39" i="1"/>
  <c r="H39" i="1"/>
  <c r="D33" i="1"/>
  <c r="E35" i="1"/>
  <c r="G40" i="1"/>
  <c r="I42" i="1"/>
  <c r="D43" i="1"/>
  <c r="F47" i="1"/>
  <c r="B50" i="1"/>
  <c r="E50" i="1"/>
  <c r="B48" i="1"/>
  <c r="K48" i="1" s="1"/>
  <c r="I32" i="1"/>
  <c r="I34" i="1"/>
  <c r="D35" i="1"/>
  <c r="F40" i="1"/>
  <c r="H42" i="1"/>
  <c r="C43" i="1"/>
  <c r="K43" i="1" s="1"/>
  <c r="E47" i="1"/>
  <c r="I49" i="1"/>
  <c r="D50" i="1"/>
  <c r="G39" i="1"/>
  <c r="B47" i="1"/>
  <c r="K47" i="1" s="1"/>
  <c r="H32" i="1"/>
  <c r="H34" i="1"/>
  <c r="C35" i="1"/>
  <c r="E40" i="1"/>
  <c r="G42" i="1"/>
  <c r="I46" i="1"/>
  <c r="D47" i="1"/>
  <c r="H49" i="1"/>
  <c r="C50" i="1"/>
  <c r="F39" i="1"/>
  <c r="G32" i="1"/>
  <c r="G34" i="1"/>
  <c r="I36" i="1"/>
  <c r="K36" i="1" s="1"/>
  <c r="D40" i="1"/>
  <c r="H46" i="1"/>
  <c r="C47" i="1"/>
  <c r="G49" i="1"/>
  <c r="E39" i="1"/>
  <c r="B40" i="1"/>
  <c r="K40" i="1" s="1"/>
  <c r="F32" i="1"/>
  <c r="F34" i="1"/>
  <c r="K34" i="1" s="1"/>
  <c r="C40" i="1"/>
  <c r="G46" i="1"/>
  <c r="F49" i="1"/>
  <c r="D39" i="1"/>
  <c r="B41" i="1"/>
  <c r="E32" i="1"/>
  <c r="E34" i="1"/>
  <c r="I41" i="1"/>
  <c r="F46" i="1"/>
  <c r="E49" i="1"/>
  <c r="C39" i="1"/>
  <c r="B42" i="1"/>
  <c r="K42" i="1" s="1"/>
  <c r="D32" i="1"/>
  <c r="D49" i="1"/>
  <c r="K50" i="1"/>
  <c r="C32" i="1"/>
  <c r="K32" i="1" s="1"/>
  <c r="C34" i="1"/>
  <c r="K35" i="1"/>
  <c r="K33" i="1"/>
  <c r="K39" i="1" l="1"/>
</calcChain>
</file>

<file path=xl/sharedStrings.xml><?xml version="1.0" encoding="utf-8"?>
<sst xmlns="http://schemas.openxmlformats.org/spreadsheetml/2006/main" count="103" uniqueCount="50">
  <si>
    <t>House ID</t>
  </si>
  <si>
    <t>Local Price</t>
  </si>
  <si>
    <t>Bathrooms</t>
  </si>
  <si>
    <t>Land Area</t>
  </si>
  <si>
    <t>Living area</t>
  </si>
  <si>
    <t># Garages</t>
  </si>
  <si>
    <t># Rooms</t>
  </si>
  <si>
    <t># Bedrooms</t>
  </si>
  <si>
    <t>Age of home</t>
  </si>
  <si>
    <t>Construction type</t>
  </si>
  <si>
    <t>Apartment</t>
  </si>
  <si>
    <t>House</t>
  </si>
  <si>
    <t>Condo</t>
  </si>
  <si>
    <t>mean</t>
  </si>
  <si>
    <t>variance</t>
  </si>
  <si>
    <t xml:space="preserve">mean </t>
  </si>
  <si>
    <t>P(Apartment)</t>
  </si>
  <si>
    <t>P(condo)</t>
  </si>
  <si>
    <t>P(House)</t>
  </si>
  <si>
    <t>Using gaussian dsitribution, conditional probablity is given by,</t>
  </si>
  <si>
    <t>P(Local Price|Apartment)</t>
  </si>
  <si>
    <t>Test Set</t>
  </si>
  <si>
    <t>P(Apartment|Local Price,Bathrooms, Land Area, Living Area, Garages, Rooms, Bedrooms, Age of home)</t>
  </si>
  <si>
    <t xml:space="preserve">P(Bathrooms|Apartment) </t>
  </si>
  <si>
    <t>P(Land Area|Apartment)</t>
  </si>
  <si>
    <t>P(Living Area|Apartment)</t>
  </si>
  <si>
    <t>P(Garage|Apartment)</t>
  </si>
  <si>
    <t>P(Rooms|Apartment)</t>
  </si>
  <si>
    <t>P(Bedrooms|Apartment)</t>
  </si>
  <si>
    <t>P(Age of Home|Apartment)</t>
  </si>
  <si>
    <t>P(Apartment|all features)= P(apartment)XP(Local Price|Apartment)XP(Bathrooms|Apartment) /Marginal Probability (Can be ignored based on Maximum A posterior)</t>
  </si>
  <si>
    <t>P(Local Price|Condo)</t>
  </si>
  <si>
    <t xml:space="preserve">P(Bathrooms|Condo) </t>
  </si>
  <si>
    <t>P(Land Area|Condo)</t>
  </si>
  <si>
    <t>P(Living Area|Condo)</t>
  </si>
  <si>
    <t>P(Garage|Condo)</t>
  </si>
  <si>
    <t>P(Rooms|Condo)</t>
  </si>
  <si>
    <t>P(Bedrooms|Condo)</t>
  </si>
  <si>
    <t>P(Age of Home|Condo)</t>
  </si>
  <si>
    <t>P(Condo)</t>
  </si>
  <si>
    <t>P(Condo|Local Price,Bathrooms, Land Area, Living Area, Garages, Rooms, Bedrooms, Age of home)</t>
  </si>
  <si>
    <t>P(Local Price|House)</t>
  </si>
  <si>
    <t xml:space="preserve">P(Bathrooms|House) </t>
  </si>
  <si>
    <t>P(Land Area|House)</t>
  </si>
  <si>
    <t>P(Living Area|House)</t>
  </si>
  <si>
    <t>P(Garage|House)</t>
  </si>
  <si>
    <t>P(Rooms|House)</t>
  </si>
  <si>
    <t>P(Bedrooms|House)</t>
  </si>
  <si>
    <t>P(Age of Home|House)</t>
  </si>
  <si>
    <t>P(House|Local Price,Bathrooms, Land Area, Living Area, Garages, Rooms, Bedrooms, Age of home)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</si>
</sst>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581025</xdr:colOff>
      <xdr:row>27</xdr:row>
      <xdr:rowOff>19051</xdr:rowOff>
    </xdr:from>
    <xdr:to>
      <xdr:col>6</xdr:col>
      <xdr:colOff>447675</xdr:colOff>
      <xdr:row>29</xdr:row>
      <xdr:rowOff>12138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DE5F80D-319E-4DCE-A5A5-4EF2F11EB6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86600" y="5419726"/>
          <a:ext cx="1419225" cy="3931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0"/>
  <sheetViews>
    <sheetView tabSelected="1" zoomScale="70" zoomScaleNormal="70" workbookViewId="0">
      <selection activeCell="E59" sqref="E59"/>
    </sheetView>
  </sheetViews>
  <sheetFormatPr defaultColWidth="11" defaultRowHeight="15.75" x14ac:dyDescent="0.25"/>
  <cols>
    <col min="1" max="1" width="29.625" customWidth="1"/>
    <col min="2" max="2" width="24" customWidth="1"/>
    <col min="3" max="3" width="22.375" customWidth="1"/>
    <col min="4" max="4" width="20.875" customWidth="1"/>
    <col min="5" max="5" width="19.75" customWidth="1"/>
    <col min="6" max="6" width="20.375" customWidth="1"/>
    <col min="7" max="7" width="22.5" customWidth="1"/>
    <col min="8" max="8" width="19.125" customWidth="1"/>
    <col min="9" max="9" width="15.75" customWidth="1"/>
    <col min="10" max="10" width="22.125" customWidth="1"/>
    <col min="11" max="11" width="38.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4" x14ac:dyDescent="0.25">
      <c r="A2">
        <v>1</v>
      </c>
      <c r="B2">
        <v>4.9176000000000002</v>
      </c>
      <c r="C2">
        <v>1</v>
      </c>
      <c r="D2">
        <v>3.472</v>
      </c>
      <c r="E2">
        <v>0.998</v>
      </c>
      <c r="F2">
        <v>1</v>
      </c>
      <c r="G2">
        <v>7</v>
      </c>
      <c r="H2">
        <v>4</v>
      </c>
      <c r="I2">
        <v>42</v>
      </c>
      <c r="J2" t="s">
        <v>10</v>
      </c>
    </row>
    <row r="3" spans="1:14" x14ac:dyDescent="0.25">
      <c r="A3">
        <v>4</v>
      </c>
      <c r="B3">
        <v>4.5572999999999997</v>
      </c>
      <c r="C3">
        <v>1</v>
      </c>
      <c r="D3">
        <v>4.05</v>
      </c>
      <c r="E3">
        <v>1.232</v>
      </c>
      <c r="F3">
        <v>1</v>
      </c>
      <c r="G3">
        <v>6</v>
      </c>
      <c r="H3">
        <v>3</v>
      </c>
      <c r="I3">
        <v>54</v>
      </c>
      <c r="J3" t="s">
        <v>10</v>
      </c>
      <c r="M3" t="s">
        <v>16</v>
      </c>
      <c r="N3">
        <f>7/20</f>
        <v>0.35</v>
      </c>
    </row>
    <row r="4" spans="1:14" x14ac:dyDescent="0.25">
      <c r="A4">
        <v>5</v>
      </c>
      <c r="B4">
        <v>5.0597000000000003</v>
      </c>
      <c r="C4">
        <v>1</v>
      </c>
      <c r="D4">
        <v>4.4550000000000001</v>
      </c>
      <c r="E4">
        <v>1.121</v>
      </c>
      <c r="F4">
        <v>1</v>
      </c>
      <c r="G4">
        <v>6</v>
      </c>
      <c r="H4">
        <v>3</v>
      </c>
      <c r="I4">
        <v>42</v>
      </c>
      <c r="J4" t="s">
        <v>10</v>
      </c>
      <c r="M4" t="s">
        <v>17</v>
      </c>
      <c r="N4">
        <f>6/20</f>
        <v>0.3</v>
      </c>
    </row>
    <row r="5" spans="1:14" x14ac:dyDescent="0.25">
      <c r="A5">
        <v>10</v>
      </c>
      <c r="B5">
        <v>14.4598</v>
      </c>
      <c r="C5">
        <v>2.5</v>
      </c>
      <c r="D5">
        <v>12.8</v>
      </c>
      <c r="E5">
        <v>3</v>
      </c>
      <c r="F5">
        <v>2</v>
      </c>
      <c r="G5">
        <v>9</v>
      </c>
      <c r="H5">
        <v>5</v>
      </c>
      <c r="I5">
        <v>14</v>
      </c>
      <c r="J5" t="s">
        <v>10</v>
      </c>
      <c r="M5" t="s">
        <v>18</v>
      </c>
      <c r="N5">
        <f>7/20</f>
        <v>0.35</v>
      </c>
    </row>
    <row r="6" spans="1:14" x14ac:dyDescent="0.25">
      <c r="A6">
        <v>15</v>
      </c>
      <c r="B6">
        <v>5.05</v>
      </c>
      <c r="C6">
        <v>1</v>
      </c>
      <c r="D6">
        <v>5</v>
      </c>
      <c r="E6">
        <v>1.02</v>
      </c>
      <c r="F6">
        <v>0</v>
      </c>
      <c r="G6">
        <v>5</v>
      </c>
      <c r="H6">
        <v>2</v>
      </c>
      <c r="I6">
        <v>46</v>
      </c>
      <c r="J6" t="s">
        <v>10</v>
      </c>
    </row>
    <row r="7" spans="1:14" x14ac:dyDescent="0.25">
      <c r="A7">
        <v>17</v>
      </c>
      <c r="B7">
        <v>8.2463999999999995</v>
      </c>
      <c r="C7">
        <v>1.5</v>
      </c>
      <c r="D7">
        <v>5.15</v>
      </c>
      <c r="E7">
        <v>1.6639999999999999</v>
      </c>
      <c r="F7">
        <v>2</v>
      </c>
      <c r="G7">
        <v>8</v>
      </c>
      <c r="H7">
        <v>4</v>
      </c>
      <c r="I7">
        <v>50</v>
      </c>
      <c r="J7" t="s">
        <v>10</v>
      </c>
    </row>
    <row r="8" spans="1:14" x14ac:dyDescent="0.25">
      <c r="A8">
        <v>20</v>
      </c>
      <c r="B8">
        <v>9.0383999999999993</v>
      </c>
      <c r="C8">
        <v>1</v>
      </c>
      <c r="D8">
        <v>7.8</v>
      </c>
      <c r="E8">
        <v>1.5</v>
      </c>
      <c r="F8">
        <v>1.5</v>
      </c>
      <c r="G8">
        <v>7</v>
      </c>
      <c r="H8">
        <v>3</v>
      </c>
      <c r="I8">
        <v>23</v>
      </c>
      <c r="J8" t="s">
        <v>10</v>
      </c>
    </row>
    <row r="9" spans="1:14" x14ac:dyDescent="0.25">
      <c r="A9" t="s">
        <v>13</v>
      </c>
      <c r="B9">
        <f>AVERAGE(B2:B8)</f>
        <v>7.3327428571428568</v>
      </c>
      <c r="C9">
        <f t="shared" ref="C9:F9" si="0">AVERAGE(C2:C8)</f>
        <v>1.2857142857142858</v>
      </c>
      <c r="D9">
        <f t="shared" si="0"/>
        <v>6.1038571428571426</v>
      </c>
      <c r="E9">
        <f t="shared" si="0"/>
        <v>1.5050000000000001</v>
      </c>
      <c r="F9">
        <f t="shared" si="0"/>
        <v>1.2142857142857142</v>
      </c>
      <c r="G9">
        <f t="shared" ref="G9" si="1">AVERAGE(G2:G8)</f>
        <v>6.8571428571428568</v>
      </c>
      <c r="H9">
        <f t="shared" ref="H9" si="2">AVERAGE(H2:H8)</f>
        <v>3.4285714285714284</v>
      </c>
      <c r="I9">
        <f t="shared" ref="I9" si="3">AVERAGE(I2:I8)</f>
        <v>38.714285714285715</v>
      </c>
    </row>
    <row r="10" spans="1:14" x14ac:dyDescent="0.25">
      <c r="A10" t="s">
        <v>14</v>
      </c>
      <c r="B10">
        <f>VAR(B2:B8)</f>
        <v>13.075436006190481</v>
      </c>
      <c r="C10">
        <f t="shared" ref="C10:F10" si="4">VAR(C2:C8)</f>
        <v>0.32142857142857145</v>
      </c>
      <c r="D10">
        <f t="shared" si="4"/>
        <v>10.61788414285715</v>
      </c>
      <c r="E10">
        <f t="shared" si="4"/>
        <v>0.49576500000000018</v>
      </c>
      <c r="F10">
        <f t="shared" si="4"/>
        <v>0.48809523809523814</v>
      </c>
      <c r="G10">
        <f t="shared" ref="G10:I10" si="5">VAR(G2:G8)</f>
        <v>1.8095238095238055</v>
      </c>
      <c r="H10">
        <f t="shared" si="5"/>
        <v>0.95238095238095133</v>
      </c>
      <c r="I10">
        <f t="shared" si="5"/>
        <v>215.57142857142844</v>
      </c>
    </row>
    <row r="11" spans="1:14" x14ac:dyDescent="0.25">
      <c r="A11">
        <v>3</v>
      </c>
      <c r="B11">
        <v>4.5429000000000004</v>
      </c>
      <c r="C11">
        <v>1</v>
      </c>
      <c r="D11">
        <v>2.2749999999999999</v>
      </c>
      <c r="E11">
        <v>1.175</v>
      </c>
      <c r="F11">
        <v>1</v>
      </c>
      <c r="G11">
        <v>6</v>
      </c>
      <c r="H11">
        <v>3</v>
      </c>
      <c r="I11">
        <v>40</v>
      </c>
      <c r="J11" t="s">
        <v>12</v>
      </c>
    </row>
    <row r="12" spans="1:14" x14ac:dyDescent="0.25">
      <c r="A12">
        <v>6</v>
      </c>
      <c r="B12">
        <v>3.891</v>
      </c>
      <c r="C12">
        <v>1</v>
      </c>
      <c r="D12">
        <v>4.4550000000000001</v>
      </c>
      <c r="E12">
        <v>0.98799999999999999</v>
      </c>
      <c r="F12">
        <v>1</v>
      </c>
      <c r="G12">
        <v>6</v>
      </c>
      <c r="H12">
        <v>3</v>
      </c>
      <c r="I12">
        <v>56</v>
      </c>
      <c r="J12" t="s">
        <v>12</v>
      </c>
    </row>
    <row r="13" spans="1:14" x14ac:dyDescent="0.25">
      <c r="A13">
        <v>7</v>
      </c>
      <c r="B13">
        <v>5.8979999999999997</v>
      </c>
      <c r="C13">
        <v>1</v>
      </c>
      <c r="D13">
        <v>5.85</v>
      </c>
      <c r="E13">
        <v>1.24</v>
      </c>
      <c r="F13">
        <v>1</v>
      </c>
      <c r="G13">
        <v>7</v>
      </c>
      <c r="H13">
        <v>3</v>
      </c>
      <c r="I13">
        <v>51</v>
      </c>
      <c r="J13" t="s">
        <v>12</v>
      </c>
    </row>
    <row r="14" spans="1:14" x14ac:dyDescent="0.25">
      <c r="A14">
        <v>9</v>
      </c>
      <c r="B14">
        <v>16.420200000000001</v>
      </c>
      <c r="C14">
        <v>2.5</v>
      </c>
      <c r="D14">
        <v>9.8000000000000007</v>
      </c>
      <c r="E14">
        <v>3.42</v>
      </c>
      <c r="F14">
        <v>2</v>
      </c>
      <c r="G14">
        <v>10</v>
      </c>
      <c r="H14">
        <v>5</v>
      </c>
      <c r="I14">
        <v>42</v>
      </c>
      <c r="J14" t="s">
        <v>12</v>
      </c>
    </row>
    <row r="15" spans="1:14" x14ac:dyDescent="0.25">
      <c r="A15">
        <v>14</v>
      </c>
      <c r="B15">
        <v>5.9592000000000001</v>
      </c>
      <c r="C15">
        <v>1</v>
      </c>
      <c r="D15">
        <v>6.6660000000000004</v>
      </c>
      <c r="E15">
        <v>1.121</v>
      </c>
      <c r="F15">
        <v>2</v>
      </c>
      <c r="G15">
        <v>6</v>
      </c>
      <c r="H15">
        <v>3</v>
      </c>
      <c r="I15">
        <v>32</v>
      </c>
      <c r="J15" t="s">
        <v>12</v>
      </c>
    </row>
    <row r="16" spans="1:14" x14ac:dyDescent="0.25">
      <c r="A16">
        <v>19</v>
      </c>
      <c r="B16">
        <v>7.7840999999999996</v>
      </c>
      <c r="C16">
        <v>1.5</v>
      </c>
      <c r="D16">
        <v>7.1020000000000003</v>
      </c>
      <c r="E16">
        <v>1.3759999999999999</v>
      </c>
      <c r="F16">
        <v>1</v>
      </c>
      <c r="G16">
        <v>6</v>
      </c>
      <c r="H16">
        <v>3</v>
      </c>
      <c r="I16">
        <v>17</v>
      </c>
      <c r="J16" t="s">
        <v>12</v>
      </c>
    </row>
    <row r="17" spans="1:21" x14ac:dyDescent="0.25">
      <c r="A17" t="s">
        <v>13</v>
      </c>
      <c r="B17">
        <f>AVERAGE(B11:B16)</f>
        <v>7.4159000000000006</v>
      </c>
      <c r="C17">
        <f t="shared" ref="C17:F17" si="6">AVERAGE(C11:C16)</f>
        <v>1.3333333333333333</v>
      </c>
      <c r="D17">
        <f t="shared" si="6"/>
        <v>6.0246666666666675</v>
      </c>
      <c r="E17">
        <f t="shared" si="6"/>
        <v>1.5533333333333335</v>
      </c>
      <c r="F17">
        <f t="shared" si="6"/>
        <v>1.3333333333333333</v>
      </c>
      <c r="G17">
        <f t="shared" ref="G17" si="7">AVERAGE(G11:G16)</f>
        <v>6.833333333333333</v>
      </c>
      <c r="H17">
        <f t="shared" ref="H17" si="8">AVERAGE(H11:H16)</f>
        <v>3.3333333333333335</v>
      </c>
      <c r="I17">
        <f t="shared" ref="I17" si="9">AVERAGE(I11:I16)</f>
        <v>39.666666666666664</v>
      </c>
    </row>
    <row r="18" spans="1:21" x14ac:dyDescent="0.25">
      <c r="A18" t="s">
        <v>14</v>
      </c>
      <c r="B18">
        <f>VAR(B11:B16)</f>
        <v>21.263606807999999</v>
      </c>
      <c r="C18">
        <f t="shared" ref="C18:F18" si="10">VAR(C11:C16)</f>
        <v>0.36666666666666681</v>
      </c>
      <c r="D18">
        <f t="shared" si="10"/>
        <v>6.4758918666666601</v>
      </c>
      <c r="E18">
        <f t="shared" si="10"/>
        <v>0.8527438666666658</v>
      </c>
      <c r="F18">
        <f t="shared" si="10"/>
        <v>0.26666666666666677</v>
      </c>
      <c r="G18">
        <f t="shared" ref="G18:I18" si="11">VAR(G11:G16)</f>
        <v>2.5666666666666629</v>
      </c>
      <c r="H18">
        <f t="shared" si="11"/>
        <v>0.66666666666666574</v>
      </c>
      <c r="I18">
        <f t="shared" si="11"/>
        <v>194.6666666666668</v>
      </c>
    </row>
    <row r="19" spans="1:21" x14ac:dyDescent="0.25">
      <c r="A19">
        <v>2</v>
      </c>
      <c r="B19">
        <v>5.0208000000000004</v>
      </c>
      <c r="C19">
        <v>1</v>
      </c>
      <c r="D19">
        <v>3.5310000000000001</v>
      </c>
      <c r="E19">
        <v>1.5</v>
      </c>
      <c r="F19">
        <v>2</v>
      </c>
      <c r="G19">
        <v>7</v>
      </c>
      <c r="H19">
        <v>4</v>
      </c>
      <c r="I19">
        <v>62</v>
      </c>
      <c r="J19" t="s">
        <v>11</v>
      </c>
    </row>
    <row r="20" spans="1:21" x14ac:dyDescent="0.25">
      <c r="A20">
        <v>8</v>
      </c>
      <c r="B20">
        <v>5.6039000000000003</v>
      </c>
      <c r="C20">
        <v>1</v>
      </c>
      <c r="D20">
        <v>9.52</v>
      </c>
      <c r="E20">
        <v>1.5009999999999999</v>
      </c>
      <c r="F20">
        <v>0</v>
      </c>
      <c r="G20">
        <v>6</v>
      </c>
      <c r="H20">
        <v>3</v>
      </c>
      <c r="I20">
        <v>32</v>
      </c>
      <c r="J20" t="s">
        <v>11</v>
      </c>
    </row>
    <row r="21" spans="1:21" x14ac:dyDescent="0.25">
      <c r="A21">
        <v>11</v>
      </c>
      <c r="B21">
        <v>5.8281999999999998</v>
      </c>
      <c r="C21">
        <v>1</v>
      </c>
      <c r="D21">
        <v>6.4349999999999996</v>
      </c>
      <c r="E21">
        <v>1.2250000000000001</v>
      </c>
      <c r="F21">
        <v>2</v>
      </c>
      <c r="G21">
        <v>6</v>
      </c>
      <c r="H21">
        <v>3</v>
      </c>
      <c r="I21">
        <v>32</v>
      </c>
      <c r="J21" t="s">
        <v>11</v>
      </c>
    </row>
    <row r="22" spans="1:21" x14ac:dyDescent="0.25">
      <c r="A22">
        <v>12</v>
      </c>
      <c r="B22">
        <v>5.3003</v>
      </c>
      <c r="C22">
        <v>1</v>
      </c>
      <c r="D22">
        <v>4.9882999999999997</v>
      </c>
      <c r="E22">
        <v>1.552</v>
      </c>
      <c r="F22">
        <v>1</v>
      </c>
      <c r="G22">
        <v>6</v>
      </c>
      <c r="H22">
        <v>3</v>
      </c>
      <c r="I22">
        <v>30</v>
      </c>
      <c r="J22" t="s">
        <v>11</v>
      </c>
    </row>
    <row r="23" spans="1:21" x14ac:dyDescent="0.25">
      <c r="A23">
        <v>13</v>
      </c>
      <c r="B23">
        <v>6.2712000000000003</v>
      </c>
      <c r="C23">
        <v>1</v>
      </c>
      <c r="D23">
        <v>5.52</v>
      </c>
      <c r="E23">
        <v>0.97499999999999998</v>
      </c>
      <c r="F23">
        <v>1</v>
      </c>
      <c r="G23">
        <v>5</v>
      </c>
      <c r="H23">
        <v>2</v>
      </c>
      <c r="I23">
        <v>30</v>
      </c>
      <c r="J23" t="s">
        <v>11</v>
      </c>
    </row>
    <row r="24" spans="1:21" x14ac:dyDescent="0.25">
      <c r="A24">
        <v>16</v>
      </c>
      <c r="B24">
        <v>5.6039000000000003</v>
      </c>
      <c r="C24">
        <v>1</v>
      </c>
      <c r="D24">
        <v>9.52</v>
      </c>
      <c r="E24">
        <v>1.5009999999999999</v>
      </c>
      <c r="F24">
        <v>0</v>
      </c>
      <c r="G24">
        <v>6</v>
      </c>
      <c r="H24">
        <v>3</v>
      </c>
      <c r="I24">
        <v>32</v>
      </c>
      <c r="J24" t="s">
        <v>11</v>
      </c>
    </row>
    <row r="25" spans="1:21" x14ac:dyDescent="0.25">
      <c r="A25">
        <v>18</v>
      </c>
      <c r="B25">
        <v>6.6969000000000003</v>
      </c>
      <c r="C25">
        <v>1.5</v>
      </c>
      <c r="D25">
        <v>6.9020000000000001</v>
      </c>
      <c r="E25">
        <v>1.488</v>
      </c>
      <c r="F25">
        <v>1.5</v>
      </c>
      <c r="G25">
        <v>7</v>
      </c>
      <c r="H25">
        <v>3</v>
      </c>
      <c r="I25">
        <v>22</v>
      </c>
      <c r="J25" t="s">
        <v>11</v>
      </c>
    </row>
    <row r="26" spans="1:21" x14ac:dyDescent="0.25">
      <c r="A26" t="s">
        <v>15</v>
      </c>
      <c r="B26">
        <f>AVERAGE(B19:B25)</f>
        <v>5.7607428571428576</v>
      </c>
      <c r="C26">
        <f t="shared" ref="C26:E26" si="12">AVERAGE(C19:C25)</f>
        <v>1.0714285714285714</v>
      </c>
      <c r="D26">
        <f t="shared" si="12"/>
        <v>6.6308999999999996</v>
      </c>
      <c r="E26">
        <f t="shared" si="12"/>
        <v>1.3917142857142857</v>
      </c>
      <c r="F26">
        <f t="shared" ref="F26" si="13">AVERAGE(F19:F25)</f>
        <v>1.0714285714285714</v>
      </c>
      <c r="G26">
        <f t="shared" ref="G26" si="14">AVERAGE(G19:G25)</f>
        <v>6.1428571428571432</v>
      </c>
      <c r="H26">
        <f t="shared" ref="H26" si="15">AVERAGE(H19:H25)</f>
        <v>3</v>
      </c>
      <c r="I26">
        <f t="shared" ref="I26" si="16">AVERAGE(I19:I25)</f>
        <v>34.285714285714285</v>
      </c>
    </row>
    <row r="27" spans="1:21" x14ac:dyDescent="0.25">
      <c r="A27" t="s">
        <v>14</v>
      </c>
      <c r="B27">
        <f>VAR(B19:B25)</f>
        <v>0.32503826285714288</v>
      </c>
      <c r="C27">
        <f t="shared" ref="C27:E27" si="17">VAR(C19:C25)</f>
        <v>3.5714285714285587E-2</v>
      </c>
      <c r="D27">
        <f t="shared" si="17"/>
        <v>5.0578805366666684</v>
      </c>
      <c r="E27">
        <f t="shared" si="17"/>
        <v>4.5336571428571837E-2</v>
      </c>
      <c r="F27">
        <f t="shared" ref="F27:I27" si="18">VAR(F19:F25)</f>
        <v>0.70238095238095222</v>
      </c>
      <c r="G27">
        <f t="shared" si="18"/>
        <v>0.47619047619047211</v>
      </c>
      <c r="H27">
        <f t="shared" si="18"/>
        <v>0.33333333333333331</v>
      </c>
      <c r="I27">
        <f t="shared" si="18"/>
        <v>161.90476190476178</v>
      </c>
      <c r="L27" t="s">
        <v>0</v>
      </c>
      <c r="M27" t="s">
        <v>1</v>
      </c>
      <c r="N27" t="s">
        <v>2</v>
      </c>
      <c r="O27" t="s">
        <v>3</v>
      </c>
      <c r="P27" t="s">
        <v>4</v>
      </c>
      <c r="Q27" t="s">
        <v>5</v>
      </c>
      <c r="R27" t="s">
        <v>6</v>
      </c>
      <c r="S27" t="s">
        <v>7</v>
      </c>
      <c r="T27" t="s">
        <v>8</v>
      </c>
      <c r="U27" t="s">
        <v>9</v>
      </c>
    </row>
    <row r="28" spans="1:21" x14ac:dyDescent="0.25">
      <c r="L28">
        <v>24</v>
      </c>
      <c r="M28">
        <v>6.0930999999999997</v>
      </c>
      <c r="N28">
        <v>1.5</v>
      </c>
      <c r="O28">
        <v>6.7264999999999997</v>
      </c>
      <c r="P28">
        <v>1.6519999999999999</v>
      </c>
      <c r="Q28">
        <v>1</v>
      </c>
      <c r="R28">
        <v>6</v>
      </c>
      <c r="S28">
        <v>3</v>
      </c>
      <c r="T28">
        <v>44</v>
      </c>
      <c r="U28" t="s">
        <v>10</v>
      </c>
    </row>
    <row r="29" spans="1:21" x14ac:dyDescent="0.25">
      <c r="A29" s="1" t="s">
        <v>19</v>
      </c>
      <c r="B29" s="1"/>
      <c r="C29" s="1"/>
      <c r="D29" s="1"/>
      <c r="E29" s="1"/>
      <c r="F29" s="1"/>
      <c r="G29" s="1"/>
      <c r="H29" s="1"/>
      <c r="I29" s="1"/>
      <c r="J29" t="s">
        <v>30</v>
      </c>
      <c r="L29">
        <v>25</v>
      </c>
      <c r="M29">
        <v>8.3606999999999996</v>
      </c>
      <c r="N29">
        <v>1.5</v>
      </c>
      <c r="O29">
        <v>9.15</v>
      </c>
      <c r="P29">
        <v>1.7769999999999999</v>
      </c>
      <c r="Q29">
        <v>2</v>
      </c>
      <c r="R29">
        <v>8</v>
      </c>
      <c r="S29">
        <v>4</v>
      </c>
      <c r="T29">
        <v>48</v>
      </c>
      <c r="U29" t="s">
        <v>11</v>
      </c>
    </row>
    <row r="30" spans="1:21" x14ac:dyDescent="0.25">
      <c r="A30" t="s">
        <v>21</v>
      </c>
      <c r="L30">
        <v>26</v>
      </c>
      <c r="M30">
        <v>8.14</v>
      </c>
      <c r="N30">
        <v>1</v>
      </c>
      <c r="O30">
        <v>8</v>
      </c>
      <c r="P30">
        <v>1.504</v>
      </c>
      <c r="Q30">
        <v>2</v>
      </c>
      <c r="R30">
        <v>7</v>
      </c>
      <c r="S30">
        <v>3</v>
      </c>
      <c r="T30">
        <v>3</v>
      </c>
      <c r="U30" t="s">
        <v>11</v>
      </c>
    </row>
    <row r="31" spans="1:21" x14ac:dyDescent="0.25">
      <c r="A31" t="s">
        <v>0</v>
      </c>
      <c r="B31" t="s">
        <v>20</v>
      </c>
      <c r="C31" t="s">
        <v>23</v>
      </c>
      <c r="D31" t="s">
        <v>24</v>
      </c>
      <c r="E31" t="s">
        <v>25</v>
      </c>
      <c r="F31" t="s">
        <v>26</v>
      </c>
      <c r="G31" t="s">
        <v>27</v>
      </c>
      <c r="H31" t="s">
        <v>28</v>
      </c>
      <c r="I31" t="s">
        <v>29</v>
      </c>
      <c r="J31" t="s">
        <v>16</v>
      </c>
      <c r="K31" t="s">
        <v>22</v>
      </c>
      <c r="L31">
        <v>27</v>
      </c>
      <c r="M31">
        <v>9.1416000000000004</v>
      </c>
      <c r="N31">
        <v>1.5</v>
      </c>
      <c r="O31">
        <v>7.3262</v>
      </c>
      <c r="P31">
        <v>1.831</v>
      </c>
      <c r="Q31">
        <v>1.5</v>
      </c>
      <c r="R31">
        <v>8</v>
      </c>
      <c r="S31">
        <v>4</v>
      </c>
      <c r="T31">
        <v>31</v>
      </c>
      <c r="U31" t="s">
        <v>10</v>
      </c>
    </row>
    <row r="32" spans="1:21" x14ac:dyDescent="0.25">
      <c r="A32">
        <v>24</v>
      </c>
      <c r="B32">
        <f>(1/SQRT(2*PI()*B10))*EXP(-((M28-B9)^2)/(2*B10))</f>
        <v>0.10403065942176898</v>
      </c>
      <c r="C32">
        <f>(1/SQRT(2*PI()*C10))*EXP(-((N28-C9)^2)/(2*C10))</f>
        <v>0.65515912218721795</v>
      </c>
      <c r="D32">
        <f t="shared" ref="D32:I32" si="19">(1/SQRT(2*PI()*D10))*EXP(-((O28-D9)^2)/(2*D10))</f>
        <v>0.12021606660940731</v>
      </c>
      <c r="E32">
        <f t="shared" si="19"/>
        <v>0.5543796725242971</v>
      </c>
      <c r="F32">
        <f t="shared" si="19"/>
        <v>0.54479020975168613</v>
      </c>
      <c r="G32">
        <f t="shared" si="19"/>
        <v>0.2420822067965584</v>
      </c>
      <c r="H32">
        <f t="shared" si="19"/>
        <v>0.37121568558100343</v>
      </c>
      <c r="I32">
        <f t="shared" si="19"/>
        <v>2.5466628905320188E-2</v>
      </c>
      <c r="J32">
        <f>7/20</f>
        <v>0.35</v>
      </c>
      <c r="K32">
        <f>PRODUCT(B32:J32)</f>
        <v>1.982147379161193E-6</v>
      </c>
      <c r="L32">
        <v>28</v>
      </c>
      <c r="M32">
        <v>12</v>
      </c>
      <c r="N32">
        <v>1.5</v>
      </c>
      <c r="O32">
        <v>5</v>
      </c>
      <c r="P32">
        <v>1.2</v>
      </c>
      <c r="Q32">
        <v>2</v>
      </c>
      <c r="R32">
        <v>6</v>
      </c>
      <c r="S32">
        <v>3</v>
      </c>
      <c r="T32">
        <v>30</v>
      </c>
      <c r="U32" t="s">
        <v>10</v>
      </c>
    </row>
    <row r="33" spans="1:11" x14ac:dyDescent="0.25">
      <c r="A33">
        <v>25</v>
      </c>
      <c r="B33">
        <f>(1/SQRT(2*PI()*B10))*EXP(-((M29-B9)^2)/(2*B10))</f>
        <v>0.1059578522442928</v>
      </c>
      <c r="C33">
        <f>(1/SQRT(2*PI()*C10))*EXP(-((N29-C9)^2)/(2*C10))</f>
        <v>0.65515912218721795</v>
      </c>
      <c r="D33">
        <f t="shared" ref="D33:I33" si="20">(1/SQRT(2*PI()*D10))*EXP(-((O29-D9)^2)/(2*D10))</f>
        <v>7.9090759481134393E-2</v>
      </c>
      <c r="E33">
        <f t="shared" si="20"/>
        <v>0.52585598144081447</v>
      </c>
      <c r="F33">
        <f t="shared" si="20"/>
        <v>0.30339480090564924</v>
      </c>
      <c r="G33">
        <f t="shared" si="20"/>
        <v>0.20672359872526042</v>
      </c>
      <c r="H33">
        <f t="shared" si="20"/>
        <v>0.3443929343207639</v>
      </c>
      <c r="I33">
        <f t="shared" si="20"/>
        <v>2.2246396889061503E-2</v>
      </c>
      <c r="J33">
        <f t="shared" ref="J33:J36" si="21">7/20</f>
        <v>0.35</v>
      </c>
      <c r="K33">
        <f t="shared" ref="K33:K36" si="22">PRODUCT(B33:J33)</f>
        <v>4.8557090052210514E-7</v>
      </c>
    </row>
    <row r="34" spans="1:11" x14ac:dyDescent="0.25">
      <c r="A34">
        <v>26</v>
      </c>
      <c r="B34">
        <f>(1/SQRT(2*PI()*B10))*EXP(-((M30-B9)^2)/(2*B10))</f>
        <v>0.10761173097460619</v>
      </c>
      <c r="C34">
        <f t="shared" ref="C34:I34" si="23">(1/SQRT(2*PI()*C10))*EXP(-((N30-C9)^2)/(2*C10))</f>
        <v>0.61975397527364329</v>
      </c>
      <c r="D34">
        <f t="shared" si="23"/>
        <v>0.10336228736525276</v>
      </c>
      <c r="E34">
        <f t="shared" si="23"/>
        <v>0.56659364123439249</v>
      </c>
      <c r="F34">
        <f t="shared" si="23"/>
        <v>0.30339480090564924</v>
      </c>
      <c r="G34">
        <f t="shared" si="23"/>
        <v>0.29490279307317158</v>
      </c>
      <c r="H34">
        <f t="shared" si="23"/>
        <v>0.37121568558100343</v>
      </c>
      <c r="I34">
        <f t="shared" si="23"/>
        <v>1.4101988936293219E-3</v>
      </c>
      <c r="J34">
        <f t="shared" si="21"/>
        <v>0.35</v>
      </c>
      <c r="K34">
        <f t="shared" si="22"/>
        <v>6.4028672697459302E-8</v>
      </c>
    </row>
    <row r="35" spans="1:11" x14ac:dyDescent="0.25">
      <c r="A35">
        <v>27</v>
      </c>
      <c r="B35">
        <f>(1/SQRT(2*PI()*B10))*EXP(-((M31-B9)^2)/(2*B10))</f>
        <v>9.7351712957487929E-2</v>
      </c>
      <c r="C35">
        <f t="shared" ref="C35:I35" si="24">(1/SQRT(2*PI()*C10))*EXP(-((N31-C9)^2)/(2*C10))</f>
        <v>0.65515912218721795</v>
      </c>
      <c r="D35">
        <f t="shared" si="24"/>
        <v>0.11411287805008324</v>
      </c>
      <c r="E35">
        <f t="shared" si="24"/>
        <v>0.50900585835303902</v>
      </c>
      <c r="F35">
        <f t="shared" si="24"/>
        <v>0.52521905252101153</v>
      </c>
      <c r="G35">
        <f t="shared" si="24"/>
        <v>0.20672359872526042</v>
      </c>
      <c r="H35">
        <f t="shared" si="24"/>
        <v>0.3443929343207639</v>
      </c>
      <c r="I35">
        <f t="shared" si="24"/>
        <v>2.3668418857813789E-2</v>
      </c>
      <c r="J35">
        <f t="shared" si="21"/>
        <v>0.35</v>
      </c>
      <c r="K35">
        <f t="shared" si="22"/>
        <v>1.1475454140521523E-6</v>
      </c>
    </row>
    <row r="36" spans="1:11" x14ac:dyDescent="0.25">
      <c r="A36">
        <v>28</v>
      </c>
      <c r="B36">
        <f>(1/SQRT(2*PI()*B10))*EXP(-((M32-B9)^2)/(2*B10))</f>
        <v>4.7964630381382559E-2</v>
      </c>
      <c r="C36">
        <f t="shared" ref="C36:I36" si="25">(1/SQRT(2*PI()*C10))*EXP(-((N32-C9)^2)/(2*C10))</f>
        <v>0.65515912218721795</v>
      </c>
      <c r="D36">
        <f t="shared" si="25"/>
        <v>0.11560361546158879</v>
      </c>
      <c r="E36">
        <f t="shared" si="25"/>
        <v>0.51585396958508012</v>
      </c>
      <c r="F36">
        <f t="shared" si="25"/>
        <v>0.30339480090564924</v>
      </c>
      <c r="G36">
        <f t="shared" si="25"/>
        <v>0.2420822067965584</v>
      </c>
      <c r="H36">
        <f t="shared" si="25"/>
        <v>0.37121568558100343</v>
      </c>
      <c r="I36">
        <f t="shared" si="25"/>
        <v>2.278350745046882E-2</v>
      </c>
      <c r="J36">
        <f t="shared" si="21"/>
        <v>0.35</v>
      </c>
      <c r="K36">
        <f t="shared" si="22"/>
        <v>4.0742909419261242E-7</v>
      </c>
    </row>
    <row r="38" spans="1:11" x14ac:dyDescent="0.25">
      <c r="B38" t="s">
        <v>31</v>
      </c>
      <c r="C38" t="s">
        <v>32</v>
      </c>
      <c r="D38" t="s">
        <v>33</v>
      </c>
      <c r="E38" t="s">
        <v>34</v>
      </c>
      <c r="F38" t="s">
        <v>35</v>
      </c>
      <c r="G38" t="s">
        <v>36</v>
      </c>
      <c r="H38" t="s">
        <v>37</v>
      </c>
      <c r="I38" t="s">
        <v>38</v>
      </c>
      <c r="J38" t="s">
        <v>39</v>
      </c>
      <c r="K38" t="s">
        <v>40</v>
      </c>
    </row>
    <row r="39" spans="1:11" x14ac:dyDescent="0.25">
      <c r="A39">
        <v>24</v>
      </c>
      <c r="B39">
        <f>(1/SQRT(2*PI()*B18))*EXP(-(((M28-B17)^2)/(2*B18)))</f>
        <v>8.3027578664224708E-2</v>
      </c>
      <c r="C39">
        <f t="shared" ref="C39:I39" si="26">(1/SQRT(2*PI()*C18))*EXP(-(((N28-C17)^2)/(2*C18)))</f>
        <v>0.63434248917804703</v>
      </c>
      <c r="D39">
        <f t="shared" si="26"/>
        <v>0.15091888688395999</v>
      </c>
      <c r="E39">
        <f t="shared" si="26"/>
        <v>0.42955795191803664</v>
      </c>
      <c r="F39">
        <f t="shared" si="26"/>
        <v>0.6272601284059216</v>
      </c>
      <c r="G39">
        <f t="shared" si="26"/>
        <v>0.21750706666186478</v>
      </c>
      <c r="H39">
        <f t="shared" si="26"/>
        <v>0.4495360120501391</v>
      </c>
      <c r="I39">
        <f t="shared" si="26"/>
        <v>2.7246955908518118E-2</v>
      </c>
      <c r="J39">
        <f>6/20</f>
        <v>0.3</v>
      </c>
      <c r="K39">
        <f>PRODUCT(B39:J39)</f>
        <v>1.7117341592585955E-6</v>
      </c>
    </row>
    <row r="40" spans="1:11" x14ac:dyDescent="0.25">
      <c r="A40">
        <v>25</v>
      </c>
      <c r="B40">
        <f>(1/SQRT(2*PI()*B18))*EXP(-((M29-B17)^2)/(2*B18))</f>
        <v>8.471801076743378E-2</v>
      </c>
      <c r="C40">
        <f t="shared" ref="C40:I40" si="27">(1/SQRT(2*PI()*C18))*EXP(-((N29-C17)^2)/(2*C18))</f>
        <v>0.63434248917804703</v>
      </c>
      <c r="D40">
        <f t="shared" si="27"/>
        <v>7.3745078021089983E-2</v>
      </c>
      <c r="E40">
        <f t="shared" si="27"/>
        <v>0.41952870202310438</v>
      </c>
      <c r="F40">
        <f t="shared" si="27"/>
        <v>0.33574815238355882</v>
      </c>
      <c r="G40">
        <f t="shared" si="27"/>
        <v>0.1910167671902811</v>
      </c>
      <c r="H40">
        <f t="shared" si="27"/>
        <v>0.35009899820344481</v>
      </c>
      <c r="I40">
        <f t="shared" si="27"/>
        <v>2.392215025841626E-2</v>
      </c>
      <c r="J40">
        <f t="shared" ref="J40:J43" si="28">6/20</f>
        <v>0.3</v>
      </c>
      <c r="K40">
        <f t="shared" ref="K40:K43" si="29">PRODUCT(B40:J40)</f>
        <v>2.6791172977490623E-7</v>
      </c>
    </row>
    <row r="41" spans="1:11" x14ac:dyDescent="0.25">
      <c r="A41">
        <v>26</v>
      </c>
      <c r="B41">
        <f>(1/SQRT(2*PI()*B18))*EXP(-((M30-B17)^2)/(2*B18))</f>
        <v>8.5454936171893564E-2</v>
      </c>
      <c r="C41">
        <f t="shared" ref="C41:I41" si="30">(1/SQRT(2*PI()*C18))*EXP(-((N30-C17)^2)/(2*C18))</f>
        <v>0.56620298728836949</v>
      </c>
      <c r="D41">
        <f t="shared" si="30"/>
        <v>0.11599033026136693</v>
      </c>
      <c r="E41">
        <f t="shared" si="30"/>
        <v>0.43140086687972318</v>
      </c>
      <c r="F41">
        <f t="shared" si="30"/>
        <v>0.33574815238355882</v>
      </c>
      <c r="G41">
        <f t="shared" si="30"/>
        <v>0.24767105392754213</v>
      </c>
      <c r="H41">
        <f t="shared" si="30"/>
        <v>0.4495360120501391</v>
      </c>
      <c r="I41">
        <f t="shared" si="30"/>
        <v>9.0481574894622449E-4</v>
      </c>
      <c r="J41">
        <f t="shared" si="28"/>
        <v>0.3</v>
      </c>
      <c r="K41">
        <f t="shared" si="29"/>
        <v>2.456670365685287E-8</v>
      </c>
    </row>
    <row r="42" spans="1:11" x14ac:dyDescent="0.25">
      <c r="A42">
        <v>27</v>
      </c>
      <c r="B42">
        <f>(1/SQRT(2*PI()*B18))*EXP(-((M31-B17)^2)/(2*B18))</f>
        <v>8.0663932230535959E-2</v>
      </c>
      <c r="C42">
        <f t="shared" ref="C42:I42" si="31">(1/SQRT(2*PI()*C18))*EXP(-((N31-C17)^2)/(2*C18))</f>
        <v>0.63434248917804703</v>
      </c>
      <c r="D42">
        <f t="shared" si="31"/>
        <v>0.1375491942162077</v>
      </c>
      <c r="E42">
        <f t="shared" si="31"/>
        <v>0.41292190293772141</v>
      </c>
      <c r="F42">
        <f t="shared" si="31"/>
        <v>0.73334138666601467</v>
      </c>
      <c r="G42">
        <f t="shared" si="31"/>
        <v>0.1910167671902811</v>
      </c>
      <c r="H42">
        <f t="shared" si="31"/>
        <v>0.35009899820344481</v>
      </c>
      <c r="I42">
        <f t="shared" si="31"/>
        <v>2.3576489886851435E-2</v>
      </c>
      <c r="J42">
        <f t="shared" si="28"/>
        <v>0.3</v>
      </c>
      <c r="K42">
        <f t="shared" si="29"/>
        <v>1.0080872405853779E-6</v>
      </c>
    </row>
    <row r="43" spans="1:11" x14ac:dyDescent="0.25">
      <c r="A43">
        <v>28</v>
      </c>
      <c r="B43">
        <f>(1/SQRT(2*PI()*B18))*EXP(-((M32-B17)^2)/(2*B18))</f>
        <v>5.2782950048883601E-2</v>
      </c>
      <c r="C43">
        <f t="shared" ref="C43:I43" si="32">(1/SQRT(2*PI()*C18))*EXP(-((N32-C17)^2)/(2*C18))</f>
        <v>0.63434248917804703</v>
      </c>
      <c r="D43">
        <f t="shared" si="32"/>
        <v>0.14456195319614218</v>
      </c>
      <c r="E43">
        <f t="shared" si="32"/>
        <v>0.40152233586097313</v>
      </c>
      <c r="F43">
        <f t="shared" si="32"/>
        <v>0.33574815238355882</v>
      </c>
      <c r="G43">
        <f t="shared" si="32"/>
        <v>0.21750706666186478</v>
      </c>
      <c r="H43">
        <f t="shared" si="32"/>
        <v>0.4495360120501391</v>
      </c>
      <c r="I43">
        <f t="shared" si="32"/>
        <v>2.2492029076379417E-2</v>
      </c>
      <c r="J43">
        <f t="shared" si="28"/>
        <v>0.3</v>
      </c>
      <c r="K43">
        <f t="shared" si="29"/>
        <v>4.3050932255322431E-7</v>
      </c>
    </row>
    <row r="45" spans="1:11" x14ac:dyDescent="0.25">
      <c r="B45" t="s">
        <v>41</v>
      </c>
      <c r="C45" t="s">
        <v>42</v>
      </c>
      <c r="D45" t="s">
        <v>43</v>
      </c>
      <c r="E45" t="s">
        <v>44</v>
      </c>
      <c r="F45" t="s">
        <v>45</v>
      </c>
      <c r="G45" t="s">
        <v>46</v>
      </c>
      <c r="H45" t="s">
        <v>47</v>
      </c>
      <c r="I45" t="s">
        <v>48</v>
      </c>
      <c r="J45" t="s">
        <v>18</v>
      </c>
      <c r="K45" t="s">
        <v>49</v>
      </c>
    </row>
    <row r="46" spans="1:11" x14ac:dyDescent="0.25">
      <c r="A46">
        <v>24</v>
      </c>
      <c r="B46">
        <f>(1/SQRT(2*PI()*B27))*EXP(-((M28-B26)^2)/(2*B27))</f>
        <v>0.59040132685648516</v>
      </c>
      <c r="C46">
        <f t="shared" ref="C46:I46" si="33">(1/SQRT(2*PI()*C27))*EXP(-((N28-C26)^2)/(2*C27))</f>
        <v>0.16133620692951636</v>
      </c>
      <c r="D46">
        <f t="shared" si="33"/>
        <v>0.1772284368064895</v>
      </c>
      <c r="E46">
        <f t="shared" si="33"/>
        <v>0.88754830870281931</v>
      </c>
      <c r="F46">
        <f t="shared" si="33"/>
        <v>0.47429261478135654</v>
      </c>
      <c r="G46">
        <f t="shared" si="33"/>
        <v>0.56586574290252301</v>
      </c>
      <c r="H46">
        <f t="shared" si="33"/>
        <v>0.690988298942671</v>
      </c>
      <c r="I46">
        <f t="shared" si="33"/>
        <v>2.3426878989545687E-2</v>
      </c>
      <c r="J46">
        <f>7/20</f>
        <v>0.35</v>
      </c>
      <c r="K46">
        <f>PRODUCT(B46:J46)</f>
        <v>2.2783346320526722E-5</v>
      </c>
    </row>
    <row r="47" spans="1:11" x14ac:dyDescent="0.25">
      <c r="A47">
        <v>25</v>
      </c>
      <c r="B47">
        <f>(1/SQRT(2*PI()*B27))*EXP(-((M29-B26)^2)/(2*B27))</f>
        <v>2.1328523148783736E-5</v>
      </c>
      <c r="C47">
        <f t="shared" ref="C47:I47" si="34">(1/SQRT(2*PI()*C27))*EXP(-((N29-C26)^2)/(2*C27))</f>
        <v>0.16133620692951636</v>
      </c>
      <c r="D47">
        <f t="shared" si="34"/>
        <v>9.4728838243661101E-2</v>
      </c>
      <c r="E47">
        <f t="shared" si="34"/>
        <v>0.3644875457695923</v>
      </c>
      <c r="F47">
        <f t="shared" si="34"/>
        <v>0.25766362893434347</v>
      </c>
      <c r="G47">
        <f t="shared" si="34"/>
        <v>1.5461558501499094E-2</v>
      </c>
      <c r="H47">
        <f t="shared" si="34"/>
        <v>0.15418032980376928</v>
      </c>
      <c r="I47">
        <f t="shared" si="34"/>
        <v>1.7539794542178459E-2</v>
      </c>
      <c r="J47">
        <f t="shared" ref="J47:J50" si="35">7/20</f>
        <v>0.35</v>
      </c>
      <c r="K47">
        <f t="shared" ref="K47:K50" si="36">PRODUCT(B47:J47)</f>
        <v>4.4800765538811818E-13</v>
      </c>
    </row>
    <row r="48" spans="1:11" x14ac:dyDescent="0.25">
      <c r="A48">
        <v>26</v>
      </c>
      <c r="B48">
        <f>(1/SQRT(2*PI()*B27))*EXP(-((M30-B26)^2)/(2*B27))</f>
        <v>1.156398976358545E-4</v>
      </c>
      <c r="C48">
        <f t="shared" ref="C48:I48" si="37">(1/SQRT(2*PI()*C27))*EXP(-((N30-C26)^2)/(2*C27))</f>
        <v>1.9654773665616572</v>
      </c>
      <c r="D48">
        <f t="shared" si="37"/>
        <v>0.14738445823905669</v>
      </c>
      <c r="E48">
        <f t="shared" si="37"/>
        <v>1.6304112815824734</v>
      </c>
      <c r="F48">
        <f t="shared" si="37"/>
        <v>0.25766362893434347</v>
      </c>
      <c r="G48">
        <f t="shared" si="37"/>
        <v>0.26729605028909664</v>
      </c>
      <c r="H48">
        <f t="shared" si="37"/>
        <v>0.690988298942671</v>
      </c>
      <c r="I48">
        <f t="shared" si="37"/>
        <v>1.5258635445194787E-3</v>
      </c>
      <c r="J48">
        <f t="shared" si="35"/>
        <v>0.35</v>
      </c>
      <c r="K48">
        <f t="shared" si="36"/>
        <v>1.3881126178647306E-9</v>
      </c>
    </row>
    <row r="49" spans="1:11" x14ac:dyDescent="0.25">
      <c r="A49">
        <v>27</v>
      </c>
      <c r="B49">
        <f>(1/SQRT(2*PI()*B27))*EXP(-((M31-B26)^2)/(2*B27))</f>
        <v>1.6173726987501968E-8</v>
      </c>
      <c r="C49">
        <f t="shared" ref="C49:I49" si="38">(1/SQRT(2*PI()*C27))*EXP(-((N31-C26)^2)/(2*C27))</f>
        <v>0.16133620692951636</v>
      </c>
      <c r="D49">
        <f t="shared" si="38"/>
        <v>0.16911044219596205</v>
      </c>
      <c r="E49">
        <f t="shared" si="38"/>
        <v>0.22305590102536718</v>
      </c>
      <c r="F49">
        <f t="shared" si="38"/>
        <v>0.41767591879226051</v>
      </c>
      <c r="G49">
        <f t="shared" si="38"/>
        <v>1.5461558501499094E-2</v>
      </c>
      <c r="H49">
        <f t="shared" si="38"/>
        <v>0.15418032980376928</v>
      </c>
      <c r="I49">
        <f t="shared" si="38"/>
        <v>3.0324994492146023E-2</v>
      </c>
      <c r="J49">
        <f t="shared" si="35"/>
        <v>0.35</v>
      </c>
      <c r="K49">
        <f t="shared" si="36"/>
        <v>1.04019926491616E-15</v>
      </c>
    </row>
    <row r="50" spans="1:11" x14ac:dyDescent="0.25">
      <c r="A50">
        <v>28</v>
      </c>
      <c r="B50">
        <f>(1/SQRT(2*PI()*B27))*EXP(-((M32-B26)^2)/(2*B27))</f>
        <v>6.8900426309286707E-27</v>
      </c>
      <c r="C50">
        <f t="shared" ref="C50:I50" si="39">(1/SQRT(2*PI()*C27))*EXP(-((N32-C26)^2)/(2*C27))</f>
        <v>0.16133620692951636</v>
      </c>
      <c r="D50">
        <f t="shared" si="39"/>
        <v>0.1363743009092504</v>
      </c>
      <c r="E50">
        <f t="shared" si="39"/>
        <v>1.2492357904339266</v>
      </c>
      <c r="F50">
        <f t="shared" si="39"/>
        <v>0.25766362893434347</v>
      </c>
      <c r="G50">
        <f t="shared" si="39"/>
        <v>0.56586574290252301</v>
      </c>
      <c r="H50">
        <f t="shared" si="39"/>
        <v>0.690988298942671</v>
      </c>
      <c r="I50">
        <f t="shared" si="39"/>
        <v>2.962415039106454E-2</v>
      </c>
      <c r="J50">
        <f t="shared" si="35"/>
        <v>0.35</v>
      </c>
      <c r="K50">
        <f t="shared" si="36"/>
        <v>1.978253169224501E-31</v>
      </c>
    </row>
  </sheetData>
  <autoFilter ref="J1:J25" xr:uid="{A884D864-8A28-4C49-9140-0E4B80BDABB8}"/>
  <sortState xmlns:xlrd2="http://schemas.microsoft.com/office/spreadsheetml/2017/richdata2" ref="A2:J25">
    <sortCondition ref="J1"/>
  </sortState>
  <mergeCells count="1">
    <mergeCell ref="A29:I29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"/>
  <sheetViews>
    <sheetView workbookViewId="0">
      <selection sqref="A1:J6"/>
    </sheetView>
  </sheetViews>
  <sheetFormatPr defaultColWidth="11" defaultRowHeight="15.7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24</v>
      </c>
      <c r="B2">
        <v>6.0930999999999997</v>
      </c>
      <c r="C2">
        <v>1.5</v>
      </c>
      <c r="D2">
        <v>6.7264999999999997</v>
      </c>
      <c r="E2">
        <v>1.6519999999999999</v>
      </c>
      <c r="F2">
        <v>1</v>
      </c>
      <c r="G2">
        <v>6</v>
      </c>
      <c r="H2">
        <v>3</v>
      </c>
      <c r="I2">
        <v>44</v>
      </c>
      <c r="J2" t="s">
        <v>10</v>
      </c>
    </row>
    <row r="3" spans="1:10" x14ac:dyDescent="0.25">
      <c r="A3">
        <v>25</v>
      </c>
      <c r="B3">
        <v>8.3606999999999996</v>
      </c>
      <c r="C3">
        <v>1.5</v>
      </c>
      <c r="D3">
        <v>9.15</v>
      </c>
      <c r="E3">
        <v>1.7769999999999999</v>
      </c>
      <c r="F3">
        <v>2</v>
      </c>
      <c r="G3">
        <v>8</v>
      </c>
      <c r="H3">
        <v>4</v>
      </c>
      <c r="I3">
        <v>48</v>
      </c>
      <c r="J3" t="s">
        <v>11</v>
      </c>
    </row>
    <row r="4" spans="1:10" x14ac:dyDescent="0.25">
      <c r="A4">
        <v>26</v>
      </c>
      <c r="B4">
        <v>8.14</v>
      </c>
      <c r="C4">
        <v>1</v>
      </c>
      <c r="D4">
        <v>8</v>
      </c>
      <c r="E4">
        <v>1.504</v>
      </c>
      <c r="F4">
        <v>2</v>
      </c>
      <c r="G4">
        <v>7</v>
      </c>
      <c r="H4">
        <v>3</v>
      </c>
      <c r="I4">
        <v>3</v>
      </c>
      <c r="J4" t="s">
        <v>11</v>
      </c>
    </row>
    <row r="5" spans="1:10" x14ac:dyDescent="0.25">
      <c r="A5">
        <v>27</v>
      </c>
      <c r="B5">
        <v>9.1416000000000004</v>
      </c>
      <c r="C5">
        <v>1.5</v>
      </c>
      <c r="D5">
        <v>7.3262</v>
      </c>
      <c r="E5">
        <v>1.831</v>
      </c>
      <c r="F5">
        <v>1.5</v>
      </c>
      <c r="G5">
        <v>8</v>
      </c>
      <c r="H5">
        <v>4</v>
      </c>
      <c r="I5">
        <v>31</v>
      </c>
      <c r="J5" t="s">
        <v>10</v>
      </c>
    </row>
    <row r="6" spans="1:10" x14ac:dyDescent="0.25">
      <c r="A6">
        <v>28</v>
      </c>
      <c r="B6">
        <v>12</v>
      </c>
      <c r="C6">
        <v>1.5</v>
      </c>
      <c r="D6">
        <v>5</v>
      </c>
      <c r="E6">
        <v>1.2</v>
      </c>
      <c r="F6">
        <v>2</v>
      </c>
      <c r="G6">
        <v>6</v>
      </c>
      <c r="H6">
        <v>3</v>
      </c>
      <c r="I6">
        <v>30</v>
      </c>
      <c r="J6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Sathyanarayanan Aakur</dc:creator>
  <cp:lastModifiedBy>Alam, Mobashera</cp:lastModifiedBy>
  <dcterms:created xsi:type="dcterms:W3CDTF">2020-10-15T05:27:03Z</dcterms:created>
  <dcterms:modified xsi:type="dcterms:W3CDTF">2022-11-20T03:04:53Z</dcterms:modified>
</cp:coreProperties>
</file>