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8B15C8CE-EA0E-48B6-B08D-84EED5D6722B}" xr6:coauthVersionLast="47" xr6:coauthVersionMax="47" xr10:uidLastSave="{00000000-0000-0000-0000-000000000000}"/>
  <bookViews>
    <workbookView xWindow="-120" yWindow="-120" windowWidth="29040" windowHeight="17520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2" l="1"/>
  <c r="B1" i="2"/>
  <c r="A18" i="2" s="1"/>
  <c r="A58" i="2" l="1"/>
  <c r="B10" i="2"/>
  <c r="A90" i="2"/>
  <c r="A82" i="2"/>
  <c r="A106" i="2"/>
  <c r="A138" i="2"/>
  <c r="A74" i="2"/>
  <c r="A98" i="2"/>
  <c r="A122" i="2"/>
  <c r="A50" i="2"/>
  <c r="A130" i="2"/>
  <c r="A114" i="2"/>
  <c r="A33" i="2"/>
  <c r="A137" i="2"/>
  <c r="A129" i="2"/>
  <c r="A121" i="2"/>
  <c r="A113" i="2"/>
  <c r="A105" i="2"/>
  <c r="A97" i="2"/>
  <c r="A89" i="2"/>
  <c r="A81" i="2"/>
  <c r="A73" i="2"/>
  <c r="A65" i="2"/>
  <c r="A57" i="2"/>
  <c r="A49" i="2"/>
  <c r="A40" i="2"/>
  <c r="A32" i="2"/>
  <c r="A24" i="2"/>
  <c r="A136" i="2"/>
  <c r="A128" i="2"/>
  <c r="A120" i="2"/>
  <c r="A112" i="2"/>
  <c r="A104" i="2"/>
  <c r="A96" i="2"/>
  <c r="A88" i="2"/>
  <c r="A80" i="2"/>
  <c r="A72" i="2"/>
  <c r="A64" i="2"/>
  <c r="A56" i="2"/>
  <c r="A48" i="2"/>
  <c r="A39" i="2"/>
  <c r="A31" i="2"/>
  <c r="A23" i="2"/>
  <c r="A25" i="2"/>
  <c r="A135" i="2"/>
  <c r="A127" i="2"/>
  <c r="A119" i="2"/>
  <c r="A111" i="2"/>
  <c r="A103" i="2"/>
  <c r="A95" i="2"/>
  <c r="A87" i="2"/>
  <c r="A79" i="2"/>
  <c r="A71" i="2"/>
  <c r="A63" i="2"/>
  <c r="A55" i="2"/>
  <c r="A46" i="2"/>
  <c r="A38" i="2"/>
  <c r="A30" i="2"/>
  <c r="A22" i="2"/>
  <c r="A41" i="2"/>
  <c r="A142" i="2"/>
  <c r="A134" i="2"/>
  <c r="A126" i="2"/>
  <c r="A118" i="2"/>
  <c r="A110" i="2"/>
  <c r="A102" i="2"/>
  <c r="A94" i="2"/>
  <c r="A86" i="2"/>
  <c r="A78" i="2"/>
  <c r="A70" i="2"/>
  <c r="A62" i="2"/>
  <c r="A54" i="2"/>
  <c r="A45" i="2"/>
  <c r="A37" i="2"/>
  <c r="A29" i="2"/>
  <c r="A21" i="2"/>
  <c r="A141" i="2"/>
  <c r="A133" i="2"/>
  <c r="A125" i="2"/>
  <c r="A117" i="2"/>
  <c r="A109" i="2"/>
  <c r="A101" i="2"/>
  <c r="A93" i="2"/>
  <c r="A85" i="2"/>
  <c r="A77" i="2"/>
  <c r="A69" i="2"/>
  <c r="A61" i="2"/>
  <c r="A53" i="2"/>
  <c r="A44" i="2"/>
  <c r="A36" i="2"/>
  <c r="A28" i="2"/>
  <c r="A20" i="2"/>
  <c r="A140" i="2"/>
  <c r="A132" i="2"/>
  <c r="A124" i="2"/>
  <c r="A116" i="2"/>
  <c r="A108" i="2"/>
  <c r="A100" i="2"/>
  <c r="A92" i="2"/>
  <c r="A84" i="2"/>
  <c r="A76" i="2"/>
  <c r="A68" i="2"/>
  <c r="A60" i="2"/>
  <c r="A52" i="2"/>
  <c r="A43" i="2"/>
  <c r="A35" i="2"/>
  <c r="A27" i="2"/>
  <c r="A19" i="2"/>
  <c r="A66" i="2"/>
  <c r="A139" i="2"/>
  <c r="A131" i="2"/>
  <c r="A123" i="2"/>
  <c r="A115" i="2"/>
  <c r="A107" i="2"/>
  <c r="A99" i="2"/>
  <c r="A91" i="2"/>
  <c r="A83" i="2"/>
  <c r="A75" i="2"/>
  <c r="A67" i="2"/>
  <c r="A59" i="2"/>
  <c r="A51" i="2"/>
  <c r="A42" i="2"/>
  <c r="A34" i="2"/>
  <c r="A26" i="2"/>
  <c r="D127" i="2" l="1"/>
  <c r="D20" i="2"/>
  <c r="D18" i="2"/>
  <c r="D47" i="2"/>
  <c r="D97" i="2"/>
  <c r="D78" i="2"/>
  <c r="D31" i="2"/>
  <c r="D27" i="2"/>
  <c r="D75" i="2"/>
  <c r="D56" i="2"/>
  <c r="D82" i="2"/>
  <c r="D119" i="2"/>
  <c r="D91" i="2"/>
  <c r="D65" i="2"/>
  <c r="D61" i="2"/>
  <c r="D42" i="2"/>
  <c r="D34" i="2"/>
  <c r="D19" i="2" l="1"/>
</calcChain>
</file>

<file path=xl/sharedStrings.xml><?xml version="1.0" encoding="utf-8"?>
<sst xmlns="http://schemas.openxmlformats.org/spreadsheetml/2006/main" count="152" uniqueCount="148">
  <si>
    <t>ConceptScheme URI</t>
  </si>
  <si>
    <t>dct:title</t>
  </si>
  <si>
    <t>dct:description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</si>
  <si>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</si>
  <si>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</si>
  <si>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</si>
  <si>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</si>
  <si>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</si>
  <si>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</si>
  <si>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</si>
  <si>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owl:versionIRI</t>
  </si>
  <si>
    <t>dct:license</t>
  </si>
  <si>
    <t>https://creativecommons.org/licenses/by/4.0/</t>
  </si>
  <si>
    <t>URI</t>
  </si>
  <si>
    <t>skos:prefLabel</t>
  </si>
  <si>
    <t>skos:definition</t>
  </si>
  <si>
    <t>skos:narrower</t>
  </si>
  <si>
    <t>skos:notation</t>
  </si>
  <si>
    <t>Data content category</t>
  </si>
  <si>
    <t>Data content sub-category</t>
  </si>
  <si>
    <t>Static road network data</t>
  </si>
  <si>
    <t>Geometry</t>
  </si>
  <si>
    <t>Road width</t>
  </si>
  <si>
    <t>Number of lanes</t>
  </si>
  <si>
    <t>Gradients</t>
  </si>
  <si>
    <t>Junctions</t>
  </si>
  <si>
    <t>Road classification</t>
  </si>
  <si>
    <t>Cycle network data</t>
  </si>
  <si>
    <t>Network geometry and lane character</t>
  </si>
  <si>
    <t>Network detailed attributes</t>
  </si>
  <si>
    <t>Network closures/diversions</t>
  </si>
  <si>
    <t>Pedestrian network data</t>
  </si>
  <si>
    <t>Pedestrian network geometry</t>
  </si>
  <si>
    <t>Pedestrian accessibility facilities</t>
  </si>
  <si>
    <t>Static traffic signs and regulations</t>
  </si>
  <si>
    <t>Tunnel access conditions</t>
  </si>
  <si>
    <t>Bridge access conditions</t>
  </si>
  <si>
    <t>Speed limits</t>
  </si>
  <si>
    <t>Other static traffic signs</t>
  </si>
  <si>
    <t>Permanent access restrictions</t>
  </si>
  <si>
    <t>Other traffic regulations</t>
  </si>
  <si>
    <t>Traffic circulation plans</t>
  </si>
  <si>
    <t>Toll information</t>
  </si>
  <si>
    <t>Location of tolling stations</t>
  </si>
  <si>
    <t>Identification of tolled roads</t>
  </si>
  <si>
    <t>Applicable road user charges and payment methods</t>
  </si>
  <si>
    <t>Payment methods for tolls</t>
  </si>
  <si>
    <t>Parking, service and rest area information</t>
  </si>
  <si>
    <t>Car parking locations and conditions</t>
  </si>
  <si>
    <t>Service and rest area locations and conditions</t>
  </si>
  <si>
    <t>Truck parking locations and conditions</t>
  </si>
  <si>
    <t>Truck parking availability</t>
  </si>
  <si>
    <t>Park and Ride stops</t>
  </si>
  <si>
    <t>Bike-parking locations</t>
  </si>
  <si>
    <t>Filling and charging stations</t>
  </si>
  <si>
    <t>Location and conditions of charging points</t>
  </si>
  <si>
    <t>Location and conditions of filling stations</t>
  </si>
  <si>
    <t>Availability of charging points for electric vehicles</t>
  </si>
  <si>
    <t>Availability of filling stations</t>
  </si>
  <si>
    <t>Freight and logistics</t>
  </si>
  <si>
    <t>Freight delivery regulations</t>
  </si>
  <si>
    <t>Location of delivery areas</t>
  </si>
  <si>
    <t>Availability of delivery areas</t>
  </si>
  <si>
    <t>Other access restrictions and traffic regulations</t>
  </si>
  <si>
    <t>Dynamic overtaking bans on heavy goods vehicles</t>
  </si>
  <si>
    <t>Dynamic speed limits</t>
  </si>
  <si>
    <t>Direction of travel on reversible lanes</t>
  </si>
  <si>
    <t>Other temporary traffic management measures or plans</t>
  </si>
  <si>
    <t>Road work information</t>
  </si>
  <si>
    <t>Long-term road works</t>
  </si>
  <si>
    <t>Short-term road works</t>
  </si>
  <si>
    <t>Road events and conditions</t>
  </si>
  <si>
    <t>Accidents and incidents</t>
  </si>
  <si>
    <t>Poor road conditions</t>
  </si>
  <si>
    <t>Road weather conditions</t>
  </si>
  <si>
    <t>Real-time traffic data</t>
  </si>
  <si>
    <t>Traffic volume</t>
  </si>
  <si>
    <t>Speed</t>
  </si>
  <si>
    <t>Location and length of queues</t>
  </si>
  <si>
    <t>Current travel times</t>
  </si>
  <si>
    <t>Predicted travel times</t>
  </si>
  <si>
    <t>Expected delays</t>
  </si>
  <si>
    <t>Waiting time at border crossings to non-EU Member States</t>
  </si>
  <si>
    <t>Traffic data at border crossings to third countries</t>
  </si>
  <si>
    <t xml:space="preserve">General information for trip-planning </t>
  </si>
  <si>
    <t>Address identifiers</t>
  </si>
  <si>
    <t>Topographic places</t>
  </si>
  <si>
    <t>Points of interest</t>
  </si>
  <si>
    <t>Parameters needed to calculate environmental factors</t>
  </si>
  <si>
    <t>Parameters needed to calculate costs</t>
  </si>
  <si>
    <t>Public transport scheduled transport</t>
  </si>
  <si>
    <t>Stop facilities location and features</t>
  </si>
  <si>
    <t>Stop facilities geometry and map layout</t>
  </si>
  <si>
    <t>Stop facilities status of features</t>
  </si>
  <si>
    <t>Stop facilities accessibility and paths within facility</t>
  </si>
  <si>
    <t>Operational Calendar</t>
  </si>
  <si>
    <t>Connection links</t>
  </si>
  <si>
    <t>Network topology and routes/lines</t>
  </si>
  <si>
    <t>Transport operators</t>
  </si>
  <si>
    <t>Timetables static</t>
  </si>
  <si>
    <t>Hours of operation</t>
  </si>
  <si>
    <t>Vehicle details</t>
  </si>
  <si>
    <t>Environmental standards for vehicles</t>
  </si>
  <si>
    <t>Disruptions, delays, cancellations</t>
  </si>
  <si>
    <t>Basic common standard fares</t>
  </si>
  <si>
    <t>Passenger classes</t>
  </si>
  <si>
    <t>Common fare products</t>
  </si>
  <si>
    <t>Special Fare Products</t>
  </si>
  <si>
    <t>Basic commercial conditions</t>
  </si>
  <si>
    <t>Purchase information</t>
  </si>
  <si>
    <t>Public transport non-scheduled transport</t>
  </si>
  <si>
    <t>Provider data</t>
  </si>
  <si>
    <t>Service areas and service times</t>
  </si>
  <si>
    <t>Locations and stations</t>
  </si>
  <si>
    <t>Fares</t>
  </si>
  <si>
    <t>Reservation and purchase options</t>
  </si>
  <si>
    <t>Accesibility information for vehicles</t>
  </si>
  <si>
    <t>Sharing and Hiring Services</t>
  </si>
  <si>
    <t>Bike-sharing Locations and stations</t>
  </si>
  <si>
    <t>Car-sharing Locations and stations</t>
  </si>
  <si>
    <t>Bike-hiring Stations</t>
  </si>
  <si>
    <t>E-scooter-sharing Locations and stations</t>
  </si>
  <si>
    <t>Car-sharing Availability</t>
  </si>
  <si>
    <t>Bike sharing Availability</t>
  </si>
  <si>
    <t>Car-hiring Availability</t>
  </si>
  <si>
    <t>Bike-hiring Availability</t>
  </si>
  <si>
    <t>E-scooter-sharing Availability</t>
  </si>
  <si>
    <t>Payment methods</t>
  </si>
  <si>
    <t>Air and space travel</t>
  </si>
  <si>
    <t>Waterways and water bodies</t>
  </si>
  <si>
    <t>Other</t>
  </si>
  <si>
    <t>Real-time estimated departure and arrival times</t>
  </si>
  <si>
    <t>owl:priorVersion</t>
  </si>
  <si>
    <t>Planned interchanges between scheduled services</t>
  </si>
  <si>
    <t>Car parking availability</t>
  </si>
  <si>
    <t>Service and rest area availability</t>
  </si>
  <si>
    <t>Dynamic traffic signs and regulations</t>
  </si>
  <si>
    <t>Road closures and access conditions</t>
  </si>
  <si>
    <t>Lane closures and access conditions</t>
  </si>
  <si>
    <t>Bridge closures and access conditions</t>
  </si>
  <si>
    <t>Tunnel closures and access conditions</t>
  </si>
  <si>
    <t>Mobility Theme</t>
  </si>
  <si>
    <t>Controlled vocabulary for the classification of the theme for a mobility dataset.</t>
  </si>
  <si>
    <t>http://purl.org/ontology/bibo/status</t>
  </si>
  <si>
    <t>Published Controlled Vocabulary</t>
  </si>
  <si>
    <t>Car-hiring Stations</t>
  </si>
  <si>
    <t>https://w3id.org/mobilitydcat-ap/mobility-theme/1.0.0</t>
  </si>
  <si>
    <t>1.0.1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</si>
</sst>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left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data-content-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2"/>
  <sheetViews>
    <sheetView tabSelected="1" topLeftCell="A119" workbookViewId="0">
      <selection activeCell="A15" sqref="A15"/>
    </sheetView>
  </sheetViews>
  <sheetFormatPr defaultColWidth="11.42578125" defaultRowHeight="15" x14ac:dyDescent="0.25"/>
  <cols>
    <col min="1" max="1" width="109.140625" customWidth="1"/>
    <col min="2" max="2" width="87.28515625" customWidth="1"/>
    <col min="3" max="3" width="26.7109375" customWidth="1"/>
    <col min="4" max="4" width="77.4257812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0</v>
      </c>
      <c r="B1" s="5" t="str">
        <f>_xlfn.CONCAT("https://w3id.org/mobilitydcat-ap/",SUBSTITUTE(LOWER(B2)," ","-"))</f>
        <v>https://w3id.org/mobilitydcat-ap/mobility-theme</v>
      </c>
    </row>
    <row r="2" spans="1:3" x14ac:dyDescent="0.25">
      <c r="A2" s="4" t="s">
        <v>1</v>
      </c>
      <c r="B2" t="s">
        <v>141</v>
      </c>
      <c r="C2" s="1"/>
    </row>
    <row r="3" spans="1:3" x14ac:dyDescent="0.25">
      <c r="A3" s="4" t="s">
        <v>2</v>
      </c>
      <c r="B3" t="s">
        <v>142</v>
      </c>
      <c r="C3" s="1"/>
    </row>
    <row r="4" spans="1:3" x14ac:dyDescent="0.25">
      <c r="A4" s="4" t="s">
        <v>3</v>
      </c>
      <c r="B4" t="s">
        <v>4</v>
      </c>
      <c r="C4" s="1"/>
    </row>
    <row r="5" spans="1:3" x14ac:dyDescent="0.25">
      <c r="A5" s="4" t="s">
        <v>3</v>
      </c>
      <c r="B5" t="s">
        <v>5</v>
      </c>
      <c r="C5" s="1"/>
    </row>
    <row r="6" spans="1:3" x14ac:dyDescent="0.25">
      <c r="A6" s="4" t="s">
        <v>6</v>
      </c>
      <c r="B6" t="s">
        <v>7</v>
      </c>
      <c r="C6" s="1"/>
    </row>
    <row r="7" spans="1:3" x14ac:dyDescent="0.25">
      <c r="A7" s="4" t="s">
        <v>8</v>
      </c>
      <c r="C7" s="1"/>
    </row>
    <row r="8" spans="1:3" x14ac:dyDescent="0.25">
      <c r="A8" s="4" t="s">
        <v>8</v>
      </c>
      <c r="C8" s="1"/>
    </row>
    <row r="9" spans="1:3" x14ac:dyDescent="0.25">
      <c r="A9" s="4" t="s">
        <v>9</v>
      </c>
      <c r="B9" s="16" t="s">
        <v>147</v>
      </c>
      <c r="C9" s="1"/>
    </row>
    <row r="10" spans="1:3" x14ac:dyDescent="0.25">
      <c r="A10" s="4" t="s">
        <v>10</v>
      </c>
      <c r="B10" t="str">
        <f>_xlfn.CONCAT(B1,"/",B9)</f>
        <v>https://w3id.org/mobilitydcat-ap/mobility-theme/1.0.1</v>
      </c>
      <c r="C10" s="1"/>
    </row>
    <row r="11" spans="1:3" x14ac:dyDescent="0.25">
      <c r="A11" s="4" t="s">
        <v>132</v>
      </c>
      <c r="B11" s="6" t="s">
        <v>146</v>
      </c>
      <c r="C11" s="1"/>
    </row>
    <row r="12" spans="1:3" x14ac:dyDescent="0.25">
      <c r="A12" s="4" t="s">
        <v>11</v>
      </c>
      <c r="B12" s="6" t="s">
        <v>12</v>
      </c>
      <c r="C12" s="1"/>
    </row>
    <row r="13" spans="1:3" x14ac:dyDescent="0.25">
      <c r="A13" s="4" t="s">
        <v>143</v>
      </c>
      <c r="B13" t="s">
        <v>144</v>
      </c>
    </row>
    <row r="17" spans="1:5" x14ac:dyDescent="0.25">
      <c r="A17" s="2" t="s">
        <v>13</v>
      </c>
      <c r="B17" s="2" t="s">
        <v>14</v>
      </c>
      <c r="C17" s="3" t="s">
        <v>15</v>
      </c>
      <c r="D17" s="3" t="s">
        <v>16</v>
      </c>
      <c r="E17" s="2" t="s">
        <v>17</v>
      </c>
    </row>
    <row r="18" spans="1:5" ht="184.15" customHeight="1" x14ac:dyDescent="0.25">
      <c r="A18" s="10" t="str">
        <f t="shared" ref="A18:A46" si="0">_xlfn.CONCAT($B$1,"/",SUBSTITUTE(SUBSTITUTE(LOWER(SUBSTITUTE(B18,"/","-"))," ","-"),",",""))</f>
        <v>https://w3id.org/mobilitydcat-ap/mobility-theme/data-content-category</v>
      </c>
      <c r="B18" s="12" t="s">
        <v>18</v>
      </c>
      <c r="C18" s="13"/>
      <c r="D18" s="14" t="str">
        <f>CONCATENATE(A20,", ",A34,", ",A42,", ",A47,", ",A56,", ",A61,", ",A65,", ",A75,", ",A78,", ",A82,", ",A91,", ",A97,", ",A119,", ",A27,", ",A31,", ",A127,", ",A140,", ",A141,", ",A142)</f>
        <v>https://w3id.org/mobilitydcat-ap/mobility-theme/static-road-network-data, https://w3id.org/mobilitydcat-ap/mobility-theme/static-traffic-signs-and-regulations, https://w3id.org/mobilitydcat-ap/mobility-theme/toll-information, https://w3id.org/mobilitydcat-ap/mobility-theme/parking-service-and-rest-area-information, https://w3id.org/mobilitydcat-ap/mobility-theme/filling-and-charging-stations, https://w3id.org/mobilitydcat-ap/mobility-theme/freight-and-logistics, https://w3id.org/mobilitydcat-ap/mobility-theme/dynamic-traffic-signs-and-regulations, https://w3id.org/mobilitydcat-ap/mobility-theme/road-work-information, https://w3id.org/mobilitydcat-ap/mobility-theme/road-events-and-conditions, https://w3id.org/mobilitydcat-ap/mobility-theme/real-time-traffic-data, https://w3id.org/mobilitydcat-ap/mobility-theme/general-information-for-trip-planning-, https://w3id.org/mobilitydcat-ap/mobility-theme/public-transport-scheduled-transport, https://w3id.org/mobilitydcat-ap/mobility-theme/public-transport-non-scheduled-transport, https://w3id.org/mobilitydcat-ap/mobility-theme/cycle-network-data, https://w3id.org/mobilitydcat-ap/mobility-theme/pedestrian-network-data, https://w3id.org/mobilitydcat-ap/mobility-theme/sharing-and-hiring-services, https://w3id.org/mobilitydcat-ap/mobility-theme/air-and-space-travel, https://w3id.org/mobilitydcat-ap/mobility-theme/waterways-and-water-bodies, https://w3id.org/mobilitydcat-ap/mobility-theme/other</v>
      </c>
      <c r="E18" s="11"/>
    </row>
    <row r="19" spans="1:5" ht="47.1" customHeight="1" x14ac:dyDescent="0.25">
      <c r="A19" s="10" t="str">
        <f t="shared" si="0"/>
        <v>https://w3id.org/mobilitydcat-ap/mobility-theme/data-content-sub-category</v>
      </c>
      <c r="B19" s="12" t="s">
        <v>19</v>
      </c>
      <c r="C19" s="13"/>
      <c r="D19" s="14" t="str">
        <f>CONCATENATE(D20,", ",D34,", ",D42,", ",D47,", ",D56,", ",D61,", ",D65,", ",D75,", ",D78,", ",D82,", ",D91,", ",D97,", ",D119,", ",D27,", ",D31,", ",D127)</f>
        <v>https://w3id.org/mobilitydcat-ap/mobility-theme/geometry, https://w3id.org/mobilitydcat-ap/mobility-theme/road-width, https://w3id.org/mobilitydcat-ap/mobility-theme/number-of-lanes, https://w3id.org/mobilitydcat-ap/mobility-theme/gradients, https://w3id.org/mobilitydcat-ap/mobility-theme/junctions, https://w3id.org/mobilitydcat-ap/mobility-theme/road-classification, https://w3id.org/mobilitydcat-ap/mobility-theme/tunnel-access-conditions, https://w3id.org/mobilitydcat-ap/mobility-theme/bridge-access-conditions, https://w3id.org/mobilitydcat-ap/mobility-theme/speed-limits, https://w3id.org/mobilitydcat-ap/mobility-theme/other-static-traffic-signs, https://w3id.org/mobilitydcat-ap/mobility-theme/permanent-access-restrictions, https://w3id.org/mobilitydcat-ap/mobility-theme/other-traffic-regulations, https://w3id.org/mobilitydcat-ap/mobility-theme/traffic-circulation-plans, https://w3id.org/mobilitydcat-ap/mobility-theme/location-of-tolling-stations, https://w3id.org/mobilitydcat-ap/mobility-theme/identification-of-tolled-roads, https://w3id.org/mobilitydcat-ap/mobility-theme/applicable-road-user-charges-and-payment-methods, https://w3id.org/mobilitydcat-ap/mobility-theme/payment-methods-for-tolls, https://w3id.org/mobilitydcat-ap/mobility-theme/car-parking-locations-and-conditions, https://w3id.org/mobilitydcat-ap/mobility-theme/car-parking-availability, https://w3id.org/mobilitydcat-ap/mobility-theme/service-and-rest-area-locations-and-conditions, https://w3id.org/mobilitydcat-ap/mobility-theme/service-and-rest-area-availability, https://w3id.org/mobilitydcat-ap/mobility-theme/truck-parking-locations-and-conditions, https://w3id.org/mobilitydcat-ap/mobility-theme/truck-parking-availability, https://w3id.org/mobilitydcat-ap/mobility-theme/park-and-ride-stops, https://w3id.org/mobilitydcat-ap/mobility-theme/bike-parking-locations, https://w3id.org/mobilitydcat-ap/mobility-theme/location-and-conditions-of-charging-points, https://w3id.org/mobilitydcat-ap/mobility-theme/location-and-conditions-of-filling-stations, https://w3id.org/mobilitydcat-ap/mobility-theme/availability-of-charging-points-for-electric-vehicles, https://w3id.org/mobilitydcat-ap/mobility-theme/availability-of-filling-stations, https://w3id.org/mobilitydcat-ap/mobility-theme/freight-delivery-regulations, https://w3id.org/mobilitydcat-ap/mobility-theme/location-of-delivery-areas, https://w3id.org/mobilitydcat-ap/mobility-theme/availability-of-delivery-areas, https://w3id.org/mobilitydcat-ap/mobility-theme/road-closures-and-access-conditions, https://w3id.org/mobilitydcat-ap/mobility-theme/lane-closures-and-access-conditions, https://w3id.org/mobilitydcat-ap/mobility-theme/bridge-closures-and-access-conditions, https://w3id.org/mobilitydcat-ap/mobility-theme/tunnel-closures-and-access-conditions, https://w3id.org/mobilitydcat-ap/mobility-theme/other-access-restrictions-and-traffic-regulations, https://w3id.org/mobilitydcat-ap/mobility-theme/dynamic-overtaking-bans-on-heavy-goods-vehicles, https://w3id.org/mobilitydcat-ap/mobility-theme/dynamic-speed-limits, https://w3id.org/mobilitydcat-ap/mobility-theme/direction-of-travel-on-reversible-lanes, https://w3id.org/mobilitydcat-ap/mobility-theme/other-temporary-traffic-management-measures-or-plans, https://w3id.org/mobilitydcat-ap/mobility-theme/long-term-road-works, https://w3id.org/mobilitydcat-ap/mobility-theme/short-term-road-works, https://w3id.org/mobilitydcat-ap/mobility-theme/accidents-and-incidents, https://w3id.org/mobilitydcat-ap/mobility-theme/poor-road-conditions, https://w3id.org/mobilitydcat-ap/mobility-theme/road-weather-conditions, https://w3id.org/mobilitydcat-ap/mobility-theme/traffic-volume, https://w3id.org/mobilitydcat-ap/mobility-theme/speed, https://w3id.org/mobilitydcat-ap/mobility-theme/location-and-length-of-queues, https://w3id.org/mobilitydcat-ap/mobility-theme/current-travel-times, https://w3id.org/mobilitydcat-ap/mobility-theme/predicted-travel-times, https://w3id.org/mobilitydcat-ap/mobility-theme/expected-delays, https://w3id.org/mobilitydcat-ap/mobility-theme/waiting-time-at-border-crossings-to-non-eu-member-states, https://w3id.org/mobilitydcat-ap/mobility-theme/traffic-data-at-border-crossings-to-third-countries, https://w3id.org/mobilitydcat-ap/mobility-theme/address-identifiers, https://w3id.org/mobilitydcat-ap/mobility-theme/topographic-places, https://w3id.org/mobilitydcat-ap/mobility-theme/points-of-interest, https://w3id.org/mobilitydcat-ap/mobility-theme/parameters-needed-to-calculate-environmental-factors, https://w3id.org/mobilitydcat-ap/mobility-theme/parameters-needed-to-calculate-costs, https://w3id.org/mobilitydcat-ap/mobility-theme/stop-facilities-location-and-features, https://w3id.org/mobilitydcat-ap/mobility-theme/stop-facilities-geometry-and-map-layout, https://w3id.org/mobilitydcat-ap/mobility-theme/stop-facilities-status-of-features, https://w3id.org/mobilitydcat-ap/mobility-theme/stop-facilities-accessibility-and-paths-within-facility, https://w3id.org/mobilitydcat-ap/mobility-theme/operational-calendar, https://w3id.org/mobilitydcat-ap/mobility-theme/connection-links, https://w3id.org/mobilitydcat-ap/mobility-theme/network-topology-and-routes-lines, https://w3id.org/mobilitydcat-ap/mobility-theme/transport-operators, https://w3id.org/mobilitydcat-ap/mobility-theme/timetables-static, https://w3id.org/mobilitydcat-ap/mobility-theme/real-time-estimated-departure-and-arrival-times, https://w3id.org/mobilitydcat-ap/mobility-theme/planned-interchanges-between-scheduled-services, https://w3id.org/mobilitydcat-ap/mobility-theme/hours-of-operation, https://w3id.org/mobilitydcat-ap/mobility-theme/vehicle-details, https://w3id.org/mobilitydcat-ap/mobility-theme/environmental-standards-for-vehicles, https://w3id.org/mobilitydcat-ap/mobility-theme/disruptions-delays-cancellations, https://w3id.org/mobilitydcat-ap/mobility-theme/basic-common-standard-fares, https://w3id.org/mobilitydcat-ap/mobility-theme/passenger-classes, https://w3id.org/mobilitydcat-ap/mobility-theme/common-fare-products, https://w3id.org/mobilitydcat-ap/mobility-theme/special-fare-products, https://w3id.org/mobilitydcat-ap/mobility-theme/basic-commercial-conditions, https://w3id.org/mobilitydcat-ap/mobility-theme/purchase-information, https://w3id.org/mobilitydcat-ap/mobility-theme/provider-data, https://w3id.org/mobilitydcat-ap/mobility-theme/service-areas-and-service-times, https://w3id.org/mobilitydcat-ap/mobility-theme/locations-and-stations, https://w3id.org/mobilitydcat-ap/mobility-theme/fares, https://w3id.org/mobilitydcat-ap/mobility-theme/reservation-and-purchase-options, https://w3id.org/mobilitydcat-ap/mobility-theme/accesibility-information-for-vehicles, https://w3id.org/mobilitydcat-ap/mobility-theme/environmental-standards-for-vehicles, https://w3id.org/mobilitydcat-ap/mobility-theme/network-geometry-and-lane-character, https://w3id.org/mobilitydcat-ap/mobility-theme/network-detailed-attributes, https://w3id.org/mobilitydcat-ap/mobility-theme/network-closures-diversions, https://w3id.org/mobilitydcat-ap/mobility-theme/pedestrian-network-geometry, https://w3id.org/mobilitydcat-ap/mobility-theme/pedestrian-accessibility-facilities, https://w3id.org/mobilitydcat-ap/mobility-theme/bike-sharing-locations-and-stations, https://w3id.org/mobilitydcat-ap/mobility-theme/car-sharing-locations-and-stations, https://w3id.org/mobilitydcat-ap/mobility-theme/bike-hiring-stations, https://w3id.org/mobilitydcat-ap/mobility-theme/car-hiring-stations, https://w3id.org/mobilitydcat-ap/mobility-theme/e-scooter-sharing-locations-and-stations, https://w3id.org/mobilitydcat-ap/mobility-theme/car-sharing-availability, https://w3id.org/mobilitydcat-ap/mobility-theme/bike-sharing-availability, https://w3id.org/mobilitydcat-ap/mobility-theme/car-hiring-availability, https://w3id.org/mobilitydcat-ap/mobility-theme/bike-hiring-availability, https://w3id.org/mobilitydcat-ap/mobility-theme/e-scooter-sharing-availability, https://w3id.org/mobilitydcat-ap/mobility-theme/payment-methods, https://w3id.org/mobilitydcat-ap/mobility-theme/environmental-standards-for-vehicles</v>
      </c>
      <c r="E19" s="11"/>
    </row>
    <row r="20" spans="1:5" ht="90" x14ac:dyDescent="0.25">
      <c r="A20" s="10" t="str">
        <f t="shared" si="0"/>
        <v>https://w3id.org/mobilitydcat-ap/mobility-theme/static-road-network-data</v>
      </c>
      <c r="B20" s="9" t="s">
        <v>20</v>
      </c>
      <c r="D20" s="1" t="str">
        <f>CONCATENATE(A21,", ",A22,", ",A23,", ",A24,", ",A25,", ",A26)</f>
        <v>https://w3id.org/mobilitydcat-ap/mobility-theme/geometry, https://w3id.org/mobilitydcat-ap/mobility-theme/road-width, https://w3id.org/mobilitydcat-ap/mobility-theme/number-of-lanes, https://w3id.org/mobilitydcat-ap/mobility-theme/gradients, https://w3id.org/mobilitydcat-ap/mobility-theme/junctions, https://w3id.org/mobilitydcat-ap/mobility-theme/road-classification</v>
      </c>
    </row>
    <row r="21" spans="1:5" x14ac:dyDescent="0.25">
      <c r="A21" s="10" t="str">
        <f t="shared" si="0"/>
        <v>https://w3id.org/mobilitydcat-ap/mobility-theme/geometry</v>
      </c>
      <c r="B21" s="7" t="s">
        <v>21</v>
      </c>
    </row>
    <row r="22" spans="1:5" x14ac:dyDescent="0.25">
      <c r="A22" s="10" t="str">
        <f t="shared" si="0"/>
        <v>https://w3id.org/mobilitydcat-ap/mobility-theme/road-width</v>
      </c>
      <c r="B22" s="7" t="s">
        <v>22</v>
      </c>
    </row>
    <row r="23" spans="1:5" x14ac:dyDescent="0.25">
      <c r="A23" s="10" t="str">
        <f t="shared" si="0"/>
        <v>https://w3id.org/mobilitydcat-ap/mobility-theme/number-of-lanes</v>
      </c>
      <c r="B23" s="7" t="s">
        <v>23</v>
      </c>
    </row>
    <row r="24" spans="1:5" x14ac:dyDescent="0.25">
      <c r="A24" s="10" t="str">
        <f t="shared" si="0"/>
        <v>https://w3id.org/mobilitydcat-ap/mobility-theme/gradients</v>
      </c>
      <c r="B24" s="7" t="s">
        <v>24</v>
      </c>
    </row>
    <row r="25" spans="1:5" x14ac:dyDescent="0.25">
      <c r="A25" s="10" t="str">
        <f t="shared" si="0"/>
        <v>https://w3id.org/mobilitydcat-ap/mobility-theme/junctions</v>
      </c>
      <c r="B25" s="7" t="s">
        <v>25</v>
      </c>
    </row>
    <row r="26" spans="1:5" x14ac:dyDescent="0.25">
      <c r="A26" s="10" t="str">
        <f t="shared" si="0"/>
        <v>https://w3id.org/mobilitydcat-ap/mobility-theme/road-classification</v>
      </c>
      <c r="B26" s="7" t="s">
        <v>26</v>
      </c>
    </row>
    <row r="27" spans="1:5" ht="60" x14ac:dyDescent="0.25">
      <c r="A27" s="10" t="str">
        <f t="shared" si="0"/>
        <v>https://w3id.org/mobilitydcat-ap/mobility-theme/cycle-network-data</v>
      </c>
      <c r="B27" s="9" t="s">
        <v>27</v>
      </c>
      <c r="D27" s="1" t="str">
        <f>CONCATENATE(A28,", ",A29,", ",A30)</f>
        <v>https://w3id.org/mobilitydcat-ap/mobility-theme/network-geometry-and-lane-character, https://w3id.org/mobilitydcat-ap/mobility-theme/network-detailed-attributes, https://w3id.org/mobilitydcat-ap/mobility-theme/network-closures-diversions</v>
      </c>
    </row>
    <row r="28" spans="1:5" x14ac:dyDescent="0.25">
      <c r="A28" s="10" t="str">
        <f t="shared" si="0"/>
        <v>https://w3id.org/mobilitydcat-ap/mobility-theme/network-geometry-and-lane-character</v>
      </c>
      <c r="B28" s="8" t="s">
        <v>28</v>
      </c>
    </row>
    <row r="29" spans="1:5" x14ac:dyDescent="0.25">
      <c r="A29" s="10" t="str">
        <f t="shared" si="0"/>
        <v>https://w3id.org/mobilitydcat-ap/mobility-theme/network-detailed-attributes</v>
      </c>
      <c r="B29" s="8" t="s">
        <v>29</v>
      </c>
    </row>
    <row r="30" spans="1:5" x14ac:dyDescent="0.25">
      <c r="A30" s="10" t="str">
        <f t="shared" si="0"/>
        <v>https://w3id.org/mobilitydcat-ap/mobility-theme/network-closures-diversions</v>
      </c>
      <c r="B30" s="8" t="s">
        <v>30</v>
      </c>
    </row>
    <row r="31" spans="1:5" ht="45" x14ac:dyDescent="0.25">
      <c r="A31" s="10" t="str">
        <f t="shared" si="0"/>
        <v>https://w3id.org/mobilitydcat-ap/mobility-theme/pedestrian-network-data</v>
      </c>
      <c r="B31" s="9" t="s">
        <v>31</v>
      </c>
      <c r="D31" s="1" t="str">
        <f>CONCATENATE(A32,", ",A33)</f>
        <v>https://w3id.org/mobilitydcat-ap/mobility-theme/pedestrian-network-geometry, https://w3id.org/mobilitydcat-ap/mobility-theme/pedestrian-accessibility-facilities</v>
      </c>
    </row>
    <row r="32" spans="1:5" x14ac:dyDescent="0.25">
      <c r="A32" s="10" t="str">
        <f t="shared" si="0"/>
        <v>https://w3id.org/mobilitydcat-ap/mobility-theme/pedestrian-network-geometry</v>
      </c>
      <c r="B32" s="15" t="s">
        <v>32</v>
      </c>
    </row>
    <row r="33" spans="1:4" x14ac:dyDescent="0.25">
      <c r="A33" s="10" t="str">
        <f t="shared" si="0"/>
        <v>https://w3id.org/mobilitydcat-ap/mobility-theme/pedestrian-accessibility-facilities</v>
      </c>
      <c r="B33" s="15" t="s">
        <v>33</v>
      </c>
    </row>
    <row r="34" spans="1:4" ht="105" x14ac:dyDescent="0.25">
      <c r="A34" s="10" t="str">
        <f t="shared" si="0"/>
        <v>https://w3id.org/mobilitydcat-ap/mobility-theme/static-traffic-signs-and-regulations</v>
      </c>
      <c r="B34" s="9" t="s">
        <v>34</v>
      </c>
      <c r="D34" s="1" t="str">
        <f>CONCATENATE(A35,", ",A36,", ",A37,", ",A38,", ",A39,", ",A40,", ",A41)</f>
        <v>https://w3id.org/mobilitydcat-ap/mobility-theme/tunnel-access-conditions, https://w3id.org/mobilitydcat-ap/mobility-theme/bridge-access-conditions, https://w3id.org/mobilitydcat-ap/mobility-theme/speed-limits, https://w3id.org/mobilitydcat-ap/mobility-theme/other-static-traffic-signs, https://w3id.org/mobilitydcat-ap/mobility-theme/permanent-access-restrictions, https://w3id.org/mobilitydcat-ap/mobility-theme/other-traffic-regulations, https://w3id.org/mobilitydcat-ap/mobility-theme/traffic-circulation-plans</v>
      </c>
    </row>
    <row r="35" spans="1:4" x14ac:dyDescent="0.25">
      <c r="A35" s="10" t="str">
        <f t="shared" si="0"/>
        <v>https://w3id.org/mobilitydcat-ap/mobility-theme/tunnel-access-conditions</v>
      </c>
      <c r="B35" s="8" t="s">
        <v>35</v>
      </c>
    </row>
    <row r="36" spans="1:4" x14ac:dyDescent="0.25">
      <c r="A36" s="10" t="str">
        <f t="shared" si="0"/>
        <v>https://w3id.org/mobilitydcat-ap/mobility-theme/bridge-access-conditions</v>
      </c>
      <c r="B36" s="8" t="s">
        <v>36</v>
      </c>
    </row>
    <row r="37" spans="1:4" x14ac:dyDescent="0.25">
      <c r="A37" s="10" t="str">
        <f t="shared" si="0"/>
        <v>https://w3id.org/mobilitydcat-ap/mobility-theme/speed-limits</v>
      </c>
      <c r="B37" s="8" t="s">
        <v>37</v>
      </c>
    </row>
    <row r="38" spans="1:4" x14ac:dyDescent="0.25">
      <c r="A38" s="10" t="str">
        <f t="shared" si="0"/>
        <v>https://w3id.org/mobilitydcat-ap/mobility-theme/other-static-traffic-signs</v>
      </c>
      <c r="B38" s="8" t="s">
        <v>38</v>
      </c>
    </row>
    <row r="39" spans="1:4" x14ac:dyDescent="0.25">
      <c r="A39" s="10" t="str">
        <f t="shared" si="0"/>
        <v>https://w3id.org/mobilitydcat-ap/mobility-theme/permanent-access-restrictions</v>
      </c>
      <c r="B39" s="8" t="s">
        <v>39</v>
      </c>
    </row>
    <row r="40" spans="1:4" x14ac:dyDescent="0.25">
      <c r="A40" s="10" t="str">
        <f t="shared" si="0"/>
        <v>https://w3id.org/mobilitydcat-ap/mobility-theme/other-traffic-regulations</v>
      </c>
      <c r="B40" s="8" t="s">
        <v>40</v>
      </c>
    </row>
    <row r="41" spans="1:4" x14ac:dyDescent="0.25">
      <c r="A41" s="10" t="str">
        <f t="shared" si="0"/>
        <v>https://w3id.org/mobilitydcat-ap/mobility-theme/traffic-circulation-plans</v>
      </c>
      <c r="B41" s="8" t="s">
        <v>41</v>
      </c>
    </row>
    <row r="42" spans="1:4" ht="75" x14ac:dyDescent="0.25">
      <c r="A42" s="10" t="str">
        <f t="shared" si="0"/>
        <v>https://w3id.org/mobilitydcat-ap/mobility-theme/toll-information</v>
      </c>
      <c r="B42" s="9" t="s">
        <v>42</v>
      </c>
      <c r="D42" s="1" t="str">
        <f>CONCATENATE(A43,", ",A44,", ",A45,", ",A46)</f>
        <v>https://w3id.org/mobilitydcat-ap/mobility-theme/location-of-tolling-stations, https://w3id.org/mobilitydcat-ap/mobility-theme/identification-of-tolled-roads, https://w3id.org/mobilitydcat-ap/mobility-theme/applicable-road-user-charges-and-payment-methods, https://w3id.org/mobilitydcat-ap/mobility-theme/payment-methods-for-tolls</v>
      </c>
    </row>
    <row r="43" spans="1:4" x14ac:dyDescent="0.25">
      <c r="A43" s="10" t="str">
        <f t="shared" si="0"/>
        <v>https://w3id.org/mobilitydcat-ap/mobility-theme/location-of-tolling-stations</v>
      </c>
      <c r="B43" s="8" t="s">
        <v>43</v>
      </c>
    </row>
    <row r="44" spans="1:4" x14ac:dyDescent="0.25">
      <c r="A44" s="10" t="str">
        <f t="shared" si="0"/>
        <v>https://w3id.org/mobilitydcat-ap/mobility-theme/identification-of-tolled-roads</v>
      </c>
      <c r="B44" s="8" t="s">
        <v>44</v>
      </c>
    </row>
    <row r="45" spans="1:4" x14ac:dyDescent="0.25">
      <c r="A45" s="10" t="str">
        <f t="shared" si="0"/>
        <v>https://w3id.org/mobilitydcat-ap/mobility-theme/applicable-road-user-charges-and-payment-methods</v>
      </c>
      <c r="B45" s="8" t="s">
        <v>45</v>
      </c>
    </row>
    <row r="46" spans="1:4" x14ac:dyDescent="0.25">
      <c r="A46" s="10" t="str">
        <f t="shared" si="0"/>
        <v>https://w3id.org/mobilitydcat-ap/mobility-theme/payment-methods-for-tolls</v>
      </c>
      <c r="B46" s="8" t="s">
        <v>46</v>
      </c>
    </row>
    <row r="47" spans="1:4" ht="141.94999999999999" customHeight="1" x14ac:dyDescent="0.25">
      <c r="A47" s="10" t="str">
        <f>_xlfn.CONCAT($B$1,"/",SUBSTITUTE(SUBSTITUTE(LOWER(SUBSTITUTE(B47,"/","-"))," ","-"),",",""))</f>
        <v>https://w3id.org/mobilitydcat-ap/mobility-theme/parking-service-and-rest-area-information</v>
      </c>
      <c r="B47" s="9" t="s">
        <v>47</v>
      </c>
      <c r="D47" s="1" t="str">
        <f>CONCATENATE(A48,", ",A49,", ",A50,", ",A51,", ",A52,", ",A53,", ",A54,", ",A55)</f>
        <v>https://w3id.org/mobilitydcat-ap/mobility-theme/car-parking-locations-and-conditions, https://w3id.org/mobilitydcat-ap/mobility-theme/car-parking-availability, https://w3id.org/mobilitydcat-ap/mobility-theme/service-and-rest-area-locations-and-conditions, https://w3id.org/mobilitydcat-ap/mobility-theme/service-and-rest-area-availability, https://w3id.org/mobilitydcat-ap/mobility-theme/truck-parking-locations-and-conditions, https://w3id.org/mobilitydcat-ap/mobility-theme/truck-parking-availability, https://w3id.org/mobilitydcat-ap/mobility-theme/park-and-ride-stops, https://w3id.org/mobilitydcat-ap/mobility-theme/bike-parking-locations</v>
      </c>
    </row>
    <row r="48" spans="1:4" x14ac:dyDescent="0.25">
      <c r="A48" s="10" t="str">
        <f t="shared" ref="A48:A111" si="1">_xlfn.CONCAT($B$1,"/",SUBSTITUTE(SUBSTITUTE(LOWER(SUBSTITUTE(B48,"/","-"))," ","-"),",",""))</f>
        <v>https://w3id.org/mobilitydcat-ap/mobility-theme/car-parking-locations-and-conditions</v>
      </c>
      <c r="B48" s="8" t="s">
        <v>48</v>
      </c>
    </row>
    <row r="49" spans="1:4" x14ac:dyDescent="0.25">
      <c r="A49" s="10" t="str">
        <f t="shared" si="1"/>
        <v>https://w3id.org/mobilitydcat-ap/mobility-theme/car-parking-availability</v>
      </c>
      <c r="B49" s="8" t="s">
        <v>134</v>
      </c>
    </row>
    <row r="50" spans="1:4" x14ac:dyDescent="0.25">
      <c r="A50" s="10" t="str">
        <f t="shared" si="1"/>
        <v>https://w3id.org/mobilitydcat-ap/mobility-theme/service-and-rest-area-locations-and-conditions</v>
      </c>
      <c r="B50" s="8" t="s">
        <v>49</v>
      </c>
    </row>
    <row r="51" spans="1:4" x14ac:dyDescent="0.25">
      <c r="A51" s="10" t="str">
        <f t="shared" si="1"/>
        <v>https://w3id.org/mobilitydcat-ap/mobility-theme/service-and-rest-area-availability</v>
      </c>
      <c r="B51" s="8" t="s">
        <v>135</v>
      </c>
    </row>
    <row r="52" spans="1:4" x14ac:dyDescent="0.25">
      <c r="A52" s="10" t="str">
        <f t="shared" si="1"/>
        <v>https://w3id.org/mobilitydcat-ap/mobility-theme/truck-parking-locations-and-conditions</v>
      </c>
      <c r="B52" s="8" t="s">
        <v>50</v>
      </c>
    </row>
    <row r="53" spans="1:4" x14ac:dyDescent="0.25">
      <c r="A53" s="10" t="str">
        <f t="shared" si="1"/>
        <v>https://w3id.org/mobilitydcat-ap/mobility-theme/truck-parking-availability</v>
      </c>
      <c r="B53" s="8" t="s">
        <v>51</v>
      </c>
    </row>
    <row r="54" spans="1:4" x14ac:dyDescent="0.25">
      <c r="A54" s="10" t="str">
        <f t="shared" si="1"/>
        <v>https://w3id.org/mobilitydcat-ap/mobility-theme/park-and-ride-stops</v>
      </c>
      <c r="B54" s="8" t="s">
        <v>52</v>
      </c>
    </row>
    <row r="55" spans="1:4" x14ac:dyDescent="0.25">
      <c r="A55" s="10" t="str">
        <f t="shared" si="1"/>
        <v>https://w3id.org/mobilitydcat-ap/mobility-theme/bike-parking-locations</v>
      </c>
      <c r="B55" s="8" t="s">
        <v>53</v>
      </c>
    </row>
    <row r="56" spans="1:4" ht="75" x14ac:dyDescent="0.25">
      <c r="A56" s="10" t="str">
        <f t="shared" si="1"/>
        <v>https://w3id.org/mobilitydcat-ap/mobility-theme/filling-and-charging-stations</v>
      </c>
      <c r="B56" s="9" t="s">
        <v>54</v>
      </c>
      <c r="D56" s="1" t="str">
        <f>CONCATENATE(A57,", ",A58,", ",A59,", ",A60)</f>
        <v>https://w3id.org/mobilitydcat-ap/mobility-theme/location-and-conditions-of-charging-points, https://w3id.org/mobilitydcat-ap/mobility-theme/location-and-conditions-of-filling-stations, https://w3id.org/mobilitydcat-ap/mobility-theme/availability-of-charging-points-for-electric-vehicles, https://w3id.org/mobilitydcat-ap/mobility-theme/availability-of-filling-stations</v>
      </c>
    </row>
    <row r="57" spans="1:4" x14ac:dyDescent="0.25">
      <c r="A57" s="10" t="str">
        <f t="shared" si="1"/>
        <v>https://w3id.org/mobilitydcat-ap/mobility-theme/location-and-conditions-of-charging-points</v>
      </c>
      <c r="B57" s="8" t="s">
        <v>55</v>
      </c>
    </row>
    <row r="58" spans="1:4" x14ac:dyDescent="0.25">
      <c r="A58" s="10" t="str">
        <f t="shared" si="1"/>
        <v>https://w3id.org/mobilitydcat-ap/mobility-theme/location-and-conditions-of-filling-stations</v>
      </c>
      <c r="B58" s="8" t="s">
        <v>56</v>
      </c>
    </row>
    <row r="59" spans="1:4" x14ac:dyDescent="0.25">
      <c r="A59" s="10" t="str">
        <f t="shared" si="1"/>
        <v>https://w3id.org/mobilitydcat-ap/mobility-theme/availability-of-charging-points-for-electric-vehicles</v>
      </c>
      <c r="B59" s="8" t="s">
        <v>57</v>
      </c>
    </row>
    <row r="60" spans="1:4" x14ac:dyDescent="0.25">
      <c r="A60" s="10" t="str">
        <f t="shared" si="1"/>
        <v>https://w3id.org/mobilitydcat-ap/mobility-theme/availability-of-filling-stations</v>
      </c>
      <c r="B60" s="8" t="s">
        <v>58</v>
      </c>
    </row>
    <row r="61" spans="1:4" ht="45" x14ac:dyDescent="0.25">
      <c r="A61" s="10" t="str">
        <f t="shared" si="1"/>
        <v>https://w3id.org/mobilitydcat-ap/mobility-theme/freight-and-logistics</v>
      </c>
      <c r="B61" s="9" t="s">
        <v>59</v>
      </c>
      <c r="D61" s="1" t="str">
        <f>CONCATENATE(A62,", ",A63,", ",A64)</f>
        <v>https://w3id.org/mobilitydcat-ap/mobility-theme/freight-delivery-regulations, https://w3id.org/mobilitydcat-ap/mobility-theme/location-of-delivery-areas, https://w3id.org/mobilitydcat-ap/mobility-theme/availability-of-delivery-areas</v>
      </c>
    </row>
    <row r="62" spans="1:4" x14ac:dyDescent="0.25">
      <c r="A62" s="10" t="str">
        <f t="shared" si="1"/>
        <v>https://w3id.org/mobilitydcat-ap/mobility-theme/freight-delivery-regulations</v>
      </c>
      <c r="B62" s="8" t="s">
        <v>60</v>
      </c>
    </row>
    <row r="63" spans="1:4" x14ac:dyDescent="0.25">
      <c r="A63" s="10" t="str">
        <f t="shared" si="1"/>
        <v>https://w3id.org/mobilitydcat-ap/mobility-theme/location-of-delivery-areas</v>
      </c>
      <c r="B63" s="8" t="s">
        <v>61</v>
      </c>
    </row>
    <row r="64" spans="1:4" x14ac:dyDescent="0.25">
      <c r="A64" s="10" t="str">
        <f t="shared" si="1"/>
        <v>https://w3id.org/mobilitydcat-ap/mobility-theme/availability-of-delivery-areas</v>
      </c>
      <c r="B64" s="8" t="s">
        <v>62</v>
      </c>
    </row>
    <row r="65" spans="1:4" ht="165" x14ac:dyDescent="0.25">
      <c r="A65" s="10" t="str">
        <f t="shared" si="1"/>
        <v>https://w3id.org/mobilitydcat-ap/mobility-theme/dynamic-traffic-signs-and-regulations</v>
      </c>
      <c r="B65" s="9" t="s">
        <v>136</v>
      </c>
      <c r="D65" s="1" t="str">
        <f>CONCATENATE(A66,", ",A67,", ",A68,", ",A69,", ",A70,", ",A71,", ",A72,", ",A73,", ",A74)</f>
        <v>https://w3id.org/mobilitydcat-ap/mobility-theme/road-closures-and-access-conditions, https://w3id.org/mobilitydcat-ap/mobility-theme/lane-closures-and-access-conditions, https://w3id.org/mobilitydcat-ap/mobility-theme/bridge-closures-and-access-conditions, https://w3id.org/mobilitydcat-ap/mobility-theme/tunnel-closures-and-access-conditions, https://w3id.org/mobilitydcat-ap/mobility-theme/other-access-restrictions-and-traffic-regulations, https://w3id.org/mobilitydcat-ap/mobility-theme/dynamic-overtaking-bans-on-heavy-goods-vehicles, https://w3id.org/mobilitydcat-ap/mobility-theme/dynamic-speed-limits, https://w3id.org/mobilitydcat-ap/mobility-theme/direction-of-travel-on-reversible-lanes, https://w3id.org/mobilitydcat-ap/mobility-theme/other-temporary-traffic-management-measures-or-plans</v>
      </c>
    </row>
    <row r="66" spans="1:4" x14ac:dyDescent="0.25">
      <c r="A66" s="10" t="str">
        <f t="shared" si="1"/>
        <v>https://w3id.org/mobilitydcat-ap/mobility-theme/road-closures-and-access-conditions</v>
      </c>
      <c r="B66" s="8" t="s">
        <v>137</v>
      </c>
    </row>
    <row r="67" spans="1:4" x14ac:dyDescent="0.25">
      <c r="A67" s="10" t="str">
        <f t="shared" si="1"/>
        <v>https://w3id.org/mobilitydcat-ap/mobility-theme/lane-closures-and-access-conditions</v>
      </c>
      <c r="B67" s="8" t="s">
        <v>138</v>
      </c>
    </row>
    <row r="68" spans="1:4" x14ac:dyDescent="0.25">
      <c r="A68" s="10" t="str">
        <f t="shared" si="1"/>
        <v>https://w3id.org/mobilitydcat-ap/mobility-theme/bridge-closures-and-access-conditions</v>
      </c>
      <c r="B68" s="8" t="s">
        <v>139</v>
      </c>
    </row>
    <row r="69" spans="1:4" x14ac:dyDescent="0.25">
      <c r="A69" s="10" t="str">
        <f t="shared" si="1"/>
        <v>https://w3id.org/mobilitydcat-ap/mobility-theme/tunnel-closures-and-access-conditions</v>
      </c>
      <c r="B69" s="8" t="s">
        <v>140</v>
      </c>
    </row>
    <row r="70" spans="1:4" x14ac:dyDescent="0.25">
      <c r="A70" s="10" t="str">
        <f t="shared" si="1"/>
        <v>https://w3id.org/mobilitydcat-ap/mobility-theme/other-access-restrictions-and-traffic-regulations</v>
      </c>
      <c r="B70" s="8" t="s">
        <v>63</v>
      </c>
    </row>
    <row r="71" spans="1:4" x14ac:dyDescent="0.25">
      <c r="A71" s="10" t="str">
        <f t="shared" si="1"/>
        <v>https://w3id.org/mobilitydcat-ap/mobility-theme/dynamic-overtaking-bans-on-heavy-goods-vehicles</v>
      </c>
      <c r="B71" s="8" t="s">
        <v>64</v>
      </c>
    </row>
    <row r="72" spans="1:4" x14ac:dyDescent="0.25">
      <c r="A72" s="10" t="str">
        <f t="shared" si="1"/>
        <v>https://w3id.org/mobilitydcat-ap/mobility-theme/dynamic-speed-limits</v>
      </c>
      <c r="B72" s="8" t="s">
        <v>65</v>
      </c>
    </row>
    <row r="73" spans="1:4" x14ac:dyDescent="0.25">
      <c r="A73" s="10" t="str">
        <f t="shared" si="1"/>
        <v>https://w3id.org/mobilitydcat-ap/mobility-theme/direction-of-travel-on-reversible-lanes</v>
      </c>
      <c r="B73" s="8" t="s">
        <v>66</v>
      </c>
    </row>
    <row r="74" spans="1:4" x14ac:dyDescent="0.25">
      <c r="A74" s="10" t="str">
        <f t="shared" si="1"/>
        <v>https://w3id.org/mobilitydcat-ap/mobility-theme/other-temporary-traffic-management-measures-or-plans</v>
      </c>
      <c r="B74" s="8" t="s">
        <v>67</v>
      </c>
    </row>
    <row r="75" spans="1:4" ht="30" x14ac:dyDescent="0.25">
      <c r="A75" s="10" t="str">
        <f t="shared" si="1"/>
        <v>https://w3id.org/mobilitydcat-ap/mobility-theme/road-work-information</v>
      </c>
      <c r="B75" s="9" t="s">
        <v>68</v>
      </c>
      <c r="D75" s="1" t="str">
        <f>CONCATENATE(A76,", ",A77)</f>
        <v>https://w3id.org/mobilitydcat-ap/mobility-theme/long-term-road-works, https://w3id.org/mobilitydcat-ap/mobility-theme/short-term-road-works</v>
      </c>
    </row>
    <row r="76" spans="1:4" x14ac:dyDescent="0.25">
      <c r="A76" s="10" t="str">
        <f t="shared" si="1"/>
        <v>https://w3id.org/mobilitydcat-ap/mobility-theme/long-term-road-works</v>
      </c>
      <c r="B76" s="8" t="s">
        <v>69</v>
      </c>
    </row>
    <row r="77" spans="1:4" x14ac:dyDescent="0.25">
      <c r="A77" s="10" t="str">
        <f t="shared" si="1"/>
        <v>https://w3id.org/mobilitydcat-ap/mobility-theme/short-term-road-works</v>
      </c>
      <c r="B77" s="8" t="s">
        <v>70</v>
      </c>
    </row>
    <row r="78" spans="1:4" ht="48" customHeight="1" x14ac:dyDescent="0.25">
      <c r="A78" s="10" t="str">
        <f t="shared" si="1"/>
        <v>https://w3id.org/mobilitydcat-ap/mobility-theme/road-events-and-conditions</v>
      </c>
      <c r="B78" s="9" t="s">
        <v>71</v>
      </c>
      <c r="D78" s="1" t="str">
        <f>CONCATENATE(A79,", ",A80,", ",A81)</f>
        <v>https://w3id.org/mobilitydcat-ap/mobility-theme/accidents-and-incidents, https://w3id.org/mobilitydcat-ap/mobility-theme/poor-road-conditions, https://w3id.org/mobilitydcat-ap/mobility-theme/road-weather-conditions</v>
      </c>
    </row>
    <row r="79" spans="1:4" x14ac:dyDescent="0.25">
      <c r="A79" s="10" t="str">
        <f t="shared" si="1"/>
        <v>https://w3id.org/mobilitydcat-ap/mobility-theme/accidents-and-incidents</v>
      </c>
      <c r="B79" s="8" t="s">
        <v>72</v>
      </c>
    </row>
    <row r="80" spans="1:4" x14ac:dyDescent="0.25">
      <c r="A80" s="10" t="str">
        <f t="shared" si="1"/>
        <v>https://w3id.org/mobilitydcat-ap/mobility-theme/poor-road-conditions</v>
      </c>
      <c r="B80" s="8" t="s">
        <v>73</v>
      </c>
    </row>
    <row r="81" spans="1:4" x14ac:dyDescent="0.25">
      <c r="A81" s="10" t="str">
        <f t="shared" si="1"/>
        <v>https://w3id.org/mobilitydcat-ap/mobility-theme/road-weather-conditions</v>
      </c>
      <c r="B81" s="8" t="s">
        <v>74</v>
      </c>
    </row>
    <row r="82" spans="1:4" ht="135" x14ac:dyDescent="0.25">
      <c r="A82" s="10" t="str">
        <f t="shared" si="1"/>
        <v>https://w3id.org/mobilitydcat-ap/mobility-theme/real-time-traffic-data</v>
      </c>
      <c r="B82" s="9" t="s">
        <v>75</v>
      </c>
      <c r="D82" s="1" t="str">
        <f>CONCATENATE(A83,", ",A84,", ",A85,", ",A86,", ",A87,", ",A88,", ",A89,", ",A90)</f>
        <v>https://w3id.org/mobilitydcat-ap/mobility-theme/traffic-volume, https://w3id.org/mobilitydcat-ap/mobility-theme/speed, https://w3id.org/mobilitydcat-ap/mobility-theme/location-and-length-of-queues, https://w3id.org/mobilitydcat-ap/mobility-theme/current-travel-times, https://w3id.org/mobilitydcat-ap/mobility-theme/predicted-travel-times, https://w3id.org/mobilitydcat-ap/mobility-theme/expected-delays, https://w3id.org/mobilitydcat-ap/mobility-theme/waiting-time-at-border-crossings-to-non-eu-member-states, https://w3id.org/mobilitydcat-ap/mobility-theme/traffic-data-at-border-crossings-to-third-countries</v>
      </c>
    </row>
    <row r="83" spans="1:4" x14ac:dyDescent="0.25">
      <c r="A83" s="10" t="str">
        <f t="shared" si="1"/>
        <v>https://w3id.org/mobilitydcat-ap/mobility-theme/traffic-volume</v>
      </c>
      <c r="B83" s="8" t="s">
        <v>76</v>
      </c>
    </row>
    <row r="84" spans="1:4" x14ac:dyDescent="0.25">
      <c r="A84" s="10" t="str">
        <f t="shared" si="1"/>
        <v>https://w3id.org/mobilitydcat-ap/mobility-theme/speed</v>
      </c>
      <c r="B84" s="8" t="s">
        <v>77</v>
      </c>
    </row>
    <row r="85" spans="1:4" x14ac:dyDescent="0.25">
      <c r="A85" s="10" t="str">
        <f t="shared" si="1"/>
        <v>https://w3id.org/mobilitydcat-ap/mobility-theme/location-and-length-of-queues</v>
      </c>
      <c r="B85" s="8" t="s">
        <v>78</v>
      </c>
    </row>
    <row r="86" spans="1:4" x14ac:dyDescent="0.25">
      <c r="A86" s="10" t="str">
        <f t="shared" si="1"/>
        <v>https://w3id.org/mobilitydcat-ap/mobility-theme/current-travel-times</v>
      </c>
      <c r="B86" s="8" t="s">
        <v>79</v>
      </c>
    </row>
    <row r="87" spans="1:4" x14ac:dyDescent="0.25">
      <c r="A87" s="10" t="str">
        <f t="shared" si="1"/>
        <v>https://w3id.org/mobilitydcat-ap/mobility-theme/predicted-travel-times</v>
      </c>
      <c r="B87" s="8" t="s">
        <v>80</v>
      </c>
    </row>
    <row r="88" spans="1:4" x14ac:dyDescent="0.25">
      <c r="A88" s="10" t="str">
        <f t="shared" si="1"/>
        <v>https://w3id.org/mobilitydcat-ap/mobility-theme/expected-delays</v>
      </c>
      <c r="B88" s="8" t="s">
        <v>81</v>
      </c>
    </row>
    <row r="89" spans="1:4" x14ac:dyDescent="0.25">
      <c r="A89" s="10" t="str">
        <f t="shared" si="1"/>
        <v>https://w3id.org/mobilitydcat-ap/mobility-theme/waiting-time-at-border-crossings-to-non-eu-member-states</v>
      </c>
      <c r="B89" s="8" t="s">
        <v>82</v>
      </c>
    </row>
    <row r="90" spans="1:4" x14ac:dyDescent="0.25">
      <c r="A90" s="10" t="str">
        <f t="shared" si="1"/>
        <v>https://w3id.org/mobilitydcat-ap/mobility-theme/traffic-data-at-border-crossings-to-third-countries</v>
      </c>
      <c r="B90" s="8" t="s">
        <v>83</v>
      </c>
    </row>
    <row r="91" spans="1:4" ht="90" x14ac:dyDescent="0.25">
      <c r="A91" s="10" t="str">
        <f t="shared" si="1"/>
        <v>https://w3id.org/mobilitydcat-ap/mobility-theme/general-information-for-trip-planning-</v>
      </c>
      <c r="B91" s="9" t="s">
        <v>84</v>
      </c>
      <c r="D91" s="1" t="str">
        <f>CONCATENATE(A92,", ",A93,", ",A94,", ",A95,", ",A96)</f>
        <v>https://w3id.org/mobilitydcat-ap/mobility-theme/address-identifiers, https://w3id.org/mobilitydcat-ap/mobility-theme/topographic-places, https://w3id.org/mobilitydcat-ap/mobility-theme/points-of-interest, https://w3id.org/mobilitydcat-ap/mobility-theme/parameters-needed-to-calculate-environmental-factors, https://w3id.org/mobilitydcat-ap/mobility-theme/parameters-needed-to-calculate-costs</v>
      </c>
    </row>
    <row r="92" spans="1:4" x14ac:dyDescent="0.25">
      <c r="A92" s="10" t="str">
        <f t="shared" si="1"/>
        <v>https://w3id.org/mobilitydcat-ap/mobility-theme/address-identifiers</v>
      </c>
      <c r="B92" s="8" t="s">
        <v>85</v>
      </c>
    </row>
    <row r="93" spans="1:4" x14ac:dyDescent="0.25">
      <c r="A93" s="10" t="str">
        <f t="shared" si="1"/>
        <v>https://w3id.org/mobilitydcat-ap/mobility-theme/topographic-places</v>
      </c>
      <c r="B93" s="8" t="s">
        <v>86</v>
      </c>
    </row>
    <row r="94" spans="1:4" x14ac:dyDescent="0.25">
      <c r="A94" s="10" t="str">
        <f t="shared" si="1"/>
        <v>https://w3id.org/mobilitydcat-ap/mobility-theme/points-of-interest</v>
      </c>
      <c r="B94" s="8" t="s">
        <v>87</v>
      </c>
    </row>
    <row r="95" spans="1:4" x14ac:dyDescent="0.25">
      <c r="A95" s="10" t="str">
        <f t="shared" si="1"/>
        <v>https://w3id.org/mobilitydcat-ap/mobility-theme/parameters-needed-to-calculate-environmental-factors</v>
      </c>
      <c r="B95" s="8" t="s">
        <v>88</v>
      </c>
    </row>
    <row r="96" spans="1:4" x14ac:dyDescent="0.25">
      <c r="A96" s="10" t="str">
        <f t="shared" si="1"/>
        <v>https://w3id.org/mobilitydcat-ap/mobility-theme/parameters-needed-to-calculate-costs</v>
      </c>
      <c r="B96" s="8" t="s">
        <v>89</v>
      </c>
    </row>
    <row r="97" spans="1:4" ht="312.95" customHeight="1" x14ac:dyDescent="0.25">
      <c r="A97" s="10" t="str">
        <f t="shared" si="1"/>
        <v>https://w3id.org/mobilitydcat-ap/mobility-theme/public-transport-scheduled-transport</v>
      </c>
      <c r="B97" s="9" t="s">
        <v>90</v>
      </c>
      <c r="D97" s="1" t="str">
        <f>CONCATENATE(A98,", ",A99,", ",A100,", ",A101,", ",A102,", ",A103,", ",A104,", ",A105,", ",A106,", ",A107,", ",A108,", ",A109,", ",A110,", ",A111,", ",A112,", ",A113,", ",A114,", ",A115,", ",A116,", ",A117,", ",A118)</f>
        <v>https://w3id.org/mobilitydcat-ap/mobility-theme/stop-facilities-location-and-features, https://w3id.org/mobilitydcat-ap/mobility-theme/stop-facilities-geometry-and-map-layout, https://w3id.org/mobilitydcat-ap/mobility-theme/stop-facilities-status-of-features, https://w3id.org/mobilitydcat-ap/mobility-theme/stop-facilities-accessibility-and-paths-within-facility, https://w3id.org/mobilitydcat-ap/mobility-theme/operational-calendar, https://w3id.org/mobilitydcat-ap/mobility-theme/connection-links, https://w3id.org/mobilitydcat-ap/mobility-theme/network-topology-and-routes-lines, https://w3id.org/mobilitydcat-ap/mobility-theme/transport-operators, https://w3id.org/mobilitydcat-ap/mobility-theme/timetables-static, https://w3id.org/mobilitydcat-ap/mobility-theme/real-time-estimated-departure-and-arrival-times, https://w3id.org/mobilitydcat-ap/mobility-theme/planned-interchanges-between-scheduled-services, https://w3id.org/mobilitydcat-ap/mobility-theme/hours-of-operation, https://w3id.org/mobilitydcat-ap/mobility-theme/vehicle-details, https://w3id.org/mobilitydcat-ap/mobility-theme/environmental-standards-for-vehicles, https://w3id.org/mobilitydcat-ap/mobility-theme/disruptions-delays-cancellations, https://w3id.org/mobilitydcat-ap/mobility-theme/basic-common-standard-fares, https://w3id.org/mobilitydcat-ap/mobility-theme/passenger-classes, https://w3id.org/mobilitydcat-ap/mobility-theme/common-fare-products, https://w3id.org/mobilitydcat-ap/mobility-theme/special-fare-products, https://w3id.org/mobilitydcat-ap/mobility-theme/basic-commercial-conditions, https://w3id.org/mobilitydcat-ap/mobility-theme/purchase-information</v>
      </c>
    </row>
    <row r="98" spans="1:4" x14ac:dyDescent="0.25">
      <c r="A98" s="10" t="str">
        <f t="shared" si="1"/>
        <v>https://w3id.org/mobilitydcat-ap/mobility-theme/stop-facilities-location-and-features</v>
      </c>
      <c r="B98" s="8" t="s">
        <v>91</v>
      </c>
    </row>
    <row r="99" spans="1:4" x14ac:dyDescent="0.25">
      <c r="A99" s="10" t="str">
        <f t="shared" si="1"/>
        <v>https://w3id.org/mobilitydcat-ap/mobility-theme/stop-facilities-geometry-and-map-layout</v>
      </c>
      <c r="B99" s="8" t="s">
        <v>92</v>
      </c>
    </row>
    <row r="100" spans="1:4" x14ac:dyDescent="0.25">
      <c r="A100" s="10" t="str">
        <f t="shared" si="1"/>
        <v>https://w3id.org/mobilitydcat-ap/mobility-theme/stop-facilities-status-of-features</v>
      </c>
      <c r="B100" s="8" t="s">
        <v>93</v>
      </c>
    </row>
    <row r="101" spans="1:4" x14ac:dyDescent="0.25">
      <c r="A101" s="10" t="str">
        <f t="shared" si="1"/>
        <v>https://w3id.org/mobilitydcat-ap/mobility-theme/stop-facilities-accessibility-and-paths-within-facility</v>
      </c>
      <c r="B101" s="8" t="s">
        <v>94</v>
      </c>
    </row>
    <row r="102" spans="1:4" x14ac:dyDescent="0.25">
      <c r="A102" s="10" t="str">
        <f t="shared" si="1"/>
        <v>https://w3id.org/mobilitydcat-ap/mobility-theme/operational-calendar</v>
      </c>
      <c r="B102" s="8" t="s">
        <v>95</v>
      </c>
    </row>
    <row r="103" spans="1:4" x14ac:dyDescent="0.25">
      <c r="A103" s="10" t="str">
        <f t="shared" si="1"/>
        <v>https://w3id.org/mobilitydcat-ap/mobility-theme/connection-links</v>
      </c>
      <c r="B103" s="8" t="s">
        <v>96</v>
      </c>
    </row>
    <row r="104" spans="1:4" x14ac:dyDescent="0.25">
      <c r="A104" s="10" t="str">
        <f t="shared" si="1"/>
        <v>https://w3id.org/mobilitydcat-ap/mobility-theme/network-topology-and-routes-lines</v>
      </c>
      <c r="B104" s="8" t="s">
        <v>97</v>
      </c>
    </row>
    <row r="105" spans="1:4" x14ac:dyDescent="0.25">
      <c r="A105" s="10" t="str">
        <f t="shared" si="1"/>
        <v>https://w3id.org/mobilitydcat-ap/mobility-theme/transport-operators</v>
      </c>
      <c r="B105" s="8" t="s">
        <v>98</v>
      </c>
    </row>
    <row r="106" spans="1:4" x14ac:dyDescent="0.25">
      <c r="A106" s="10" t="str">
        <f t="shared" si="1"/>
        <v>https://w3id.org/mobilitydcat-ap/mobility-theme/timetables-static</v>
      </c>
      <c r="B106" s="8" t="s">
        <v>99</v>
      </c>
    </row>
    <row r="107" spans="1:4" x14ac:dyDescent="0.25">
      <c r="A107" s="10" t="str">
        <f t="shared" si="1"/>
        <v>https://w3id.org/mobilitydcat-ap/mobility-theme/real-time-estimated-departure-and-arrival-times</v>
      </c>
      <c r="B107" s="8" t="s">
        <v>131</v>
      </c>
    </row>
    <row r="108" spans="1:4" x14ac:dyDescent="0.25">
      <c r="A108" s="10" t="str">
        <f t="shared" si="1"/>
        <v>https://w3id.org/mobilitydcat-ap/mobility-theme/planned-interchanges-between-scheduled-services</v>
      </c>
      <c r="B108" s="8" t="s">
        <v>133</v>
      </c>
    </row>
    <row r="109" spans="1:4" x14ac:dyDescent="0.25">
      <c r="A109" s="10" t="str">
        <f t="shared" si="1"/>
        <v>https://w3id.org/mobilitydcat-ap/mobility-theme/hours-of-operation</v>
      </c>
      <c r="B109" s="8" t="s">
        <v>100</v>
      </c>
    </row>
    <row r="110" spans="1:4" x14ac:dyDescent="0.25">
      <c r="A110" s="10" t="str">
        <f t="shared" si="1"/>
        <v>https://w3id.org/mobilitydcat-ap/mobility-theme/vehicle-details</v>
      </c>
      <c r="B110" s="8" t="s">
        <v>101</v>
      </c>
    </row>
    <row r="111" spans="1:4" x14ac:dyDescent="0.25">
      <c r="A111" s="10" t="str">
        <f t="shared" si="1"/>
        <v>https://w3id.org/mobilitydcat-ap/mobility-theme/environmental-standards-for-vehicles</v>
      </c>
      <c r="B111" s="8" t="s">
        <v>102</v>
      </c>
    </row>
    <row r="112" spans="1:4" x14ac:dyDescent="0.25">
      <c r="A112" s="10" t="str">
        <f t="shared" ref="A112:A142" si="2">_xlfn.CONCAT($B$1,"/",SUBSTITUTE(SUBSTITUTE(LOWER(SUBSTITUTE(B112,"/","-"))," ","-"),",",""))</f>
        <v>https://w3id.org/mobilitydcat-ap/mobility-theme/disruptions-delays-cancellations</v>
      </c>
      <c r="B112" s="8" t="s">
        <v>103</v>
      </c>
    </row>
    <row r="113" spans="1:4" x14ac:dyDescent="0.25">
      <c r="A113" s="10" t="str">
        <f t="shared" si="2"/>
        <v>https://w3id.org/mobilitydcat-ap/mobility-theme/basic-common-standard-fares</v>
      </c>
      <c r="B113" s="8" t="s">
        <v>104</v>
      </c>
    </row>
    <row r="114" spans="1:4" x14ac:dyDescent="0.25">
      <c r="A114" s="10" t="str">
        <f t="shared" si="2"/>
        <v>https://w3id.org/mobilitydcat-ap/mobility-theme/passenger-classes</v>
      </c>
      <c r="B114" s="8" t="s">
        <v>105</v>
      </c>
    </row>
    <row r="115" spans="1:4" x14ac:dyDescent="0.25">
      <c r="A115" s="10" t="str">
        <f t="shared" si="2"/>
        <v>https://w3id.org/mobilitydcat-ap/mobility-theme/common-fare-products</v>
      </c>
      <c r="B115" s="8" t="s">
        <v>106</v>
      </c>
    </row>
    <row r="116" spans="1:4" x14ac:dyDescent="0.25">
      <c r="A116" s="10" t="str">
        <f t="shared" si="2"/>
        <v>https://w3id.org/mobilitydcat-ap/mobility-theme/special-fare-products</v>
      </c>
      <c r="B116" s="8" t="s">
        <v>107</v>
      </c>
    </row>
    <row r="117" spans="1:4" x14ac:dyDescent="0.25">
      <c r="A117" s="10" t="str">
        <f t="shared" si="2"/>
        <v>https://w3id.org/mobilitydcat-ap/mobility-theme/basic-commercial-conditions</v>
      </c>
      <c r="B117" s="8" t="s">
        <v>108</v>
      </c>
    </row>
    <row r="118" spans="1:4" x14ac:dyDescent="0.25">
      <c r="A118" s="10" t="str">
        <f t="shared" si="2"/>
        <v>https://w3id.org/mobilitydcat-ap/mobility-theme/purchase-information</v>
      </c>
      <c r="B118" s="8" t="s">
        <v>109</v>
      </c>
    </row>
    <row r="119" spans="1:4" ht="120" x14ac:dyDescent="0.25">
      <c r="A119" s="10" t="str">
        <f t="shared" si="2"/>
        <v>https://w3id.org/mobilitydcat-ap/mobility-theme/public-transport-non-scheduled-transport</v>
      </c>
      <c r="B119" s="9" t="s">
        <v>110</v>
      </c>
      <c r="D119" s="1" t="str">
        <f>CONCATENATE(A120,", ",A121,", ",A122,", ",A123,", ",A124,", ",A125,", ",A126)</f>
        <v>https://w3id.org/mobilitydcat-ap/mobility-theme/provider-data, https://w3id.org/mobilitydcat-ap/mobility-theme/service-areas-and-service-times, https://w3id.org/mobilitydcat-ap/mobility-theme/locations-and-stations, https://w3id.org/mobilitydcat-ap/mobility-theme/fares, https://w3id.org/mobilitydcat-ap/mobility-theme/reservation-and-purchase-options, https://w3id.org/mobilitydcat-ap/mobility-theme/accesibility-information-for-vehicles, https://w3id.org/mobilitydcat-ap/mobility-theme/environmental-standards-for-vehicles</v>
      </c>
    </row>
    <row r="120" spans="1:4" x14ac:dyDescent="0.25">
      <c r="A120" s="10" t="str">
        <f t="shared" si="2"/>
        <v>https://w3id.org/mobilitydcat-ap/mobility-theme/provider-data</v>
      </c>
      <c r="B120" s="8" t="s">
        <v>111</v>
      </c>
    </row>
    <row r="121" spans="1:4" x14ac:dyDescent="0.25">
      <c r="A121" s="10" t="str">
        <f t="shared" si="2"/>
        <v>https://w3id.org/mobilitydcat-ap/mobility-theme/service-areas-and-service-times</v>
      </c>
      <c r="B121" s="8" t="s">
        <v>112</v>
      </c>
    </row>
    <row r="122" spans="1:4" x14ac:dyDescent="0.25">
      <c r="A122" s="10" t="str">
        <f t="shared" si="2"/>
        <v>https://w3id.org/mobilitydcat-ap/mobility-theme/locations-and-stations</v>
      </c>
      <c r="B122" s="8" t="s">
        <v>113</v>
      </c>
    </row>
    <row r="123" spans="1:4" x14ac:dyDescent="0.25">
      <c r="A123" s="10" t="str">
        <f t="shared" si="2"/>
        <v>https://w3id.org/mobilitydcat-ap/mobility-theme/fares</v>
      </c>
      <c r="B123" s="8" t="s">
        <v>114</v>
      </c>
    </row>
    <row r="124" spans="1:4" x14ac:dyDescent="0.25">
      <c r="A124" s="10" t="str">
        <f t="shared" si="2"/>
        <v>https://w3id.org/mobilitydcat-ap/mobility-theme/reservation-and-purchase-options</v>
      </c>
      <c r="B124" s="8" t="s">
        <v>115</v>
      </c>
    </row>
    <row r="125" spans="1:4" x14ac:dyDescent="0.25">
      <c r="A125" s="10" t="str">
        <f t="shared" si="2"/>
        <v>https://w3id.org/mobilitydcat-ap/mobility-theme/accesibility-information-for-vehicles</v>
      </c>
      <c r="B125" s="8" t="s">
        <v>116</v>
      </c>
    </row>
    <row r="126" spans="1:4" x14ac:dyDescent="0.25">
      <c r="A126" s="10" t="str">
        <f t="shared" si="2"/>
        <v>https://w3id.org/mobilitydcat-ap/mobility-theme/environmental-standards-for-vehicles</v>
      </c>
      <c r="B126" s="8" t="s">
        <v>102</v>
      </c>
    </row>
    <row r="127" spans="1:4" ht="197.1" customHeight="1" x14ac:dyDescent="0.25">
      <c r="A127" s="10" t="str">
        <f t="shared" si="2"/>
        <v>https://w3id.org/mobilitydcat-ap/mobility-theme/sharing-and-hiring-services</v>
      </c>
      <c r="B127" s="9" t="s">
        <v>117</v>
      </c>
      <c r="D127" s="1" t="str">
        <f>CONCATENATE(A128,", ",A129,", ",A130,", ",A131,", ",A132,", ",A133,", ",A134,", ",A135,", ",A136,", ",A137,", ",A138,", ",A139)</f>
        <v>https://w3id.org/mobilitydcat-ap/mobility-theme/bike-sharing-locations-and-stations, https://w3id.org/mobilitydcat-ap/mobility-theme/car-sharing-locations-and-stations, https://w3id.org/mobilitydcat-ap/mobility-theme/bike-hiring-stations, https://w3id.org/mobilitydcat-ap/mobility-theme/car-hiring-stations, https://w3id.org/mobilitydcat-ap/mobility-theme/e-scooter-sharing-locations-and-stations, https://w3id.org/mobilitydcat-ap/mobility-theme/car-sharing-availability, https://w3id.org/mobilitydcat-ap/mobility-theme/bike-sharing-availability, https://w3id.org/mobilitydcat-ap/mobility-theme/car-hiring-availability, https://w3id.org/mobilitydcat-ap/mobility-theme/bike-hiring-availability, https://w3id.org/mobilitydcat-ap/mobility-theme/e-scooter-sharing-availability, https://w3id.org/mobilitydcat-ap/mobility-theme/payment-methods, https://w3id.org/mobilitydcat-ap/mobility-theme/environmental-standards-for-vehicles</v>
      </c>
    </row>
    <row r="128" spans="1:4" x14ac:dyDescent="0.25">
      <c r="A128" s="10" t="str">
        <f t="shared" si="2"/>
        <v>https://w3id.org/mobilitydcat-ap/mobility-theme/bike-sharing-locations-and-stations</v>
      </c>
      <c r="B128" s="8" t="s">
        <v>118</v>
      </c>
    </row>
    <row r="129" spans="1:2" x14ac:dyDescent="0.25">
      <c r="A129" s="10" t="str">
        <f t="shared" si="2"/>
        <v>https://w3id.org/mobilitydcat-ap/mobility-theme/car-sharing-locations-and-stations</v>
      </c>
      <c r="B129" s="8" t="s">
        <v>119</v>
      </c>
    </row>
    <row r="130" spans="1:2" x14ac:dyDescent="0.25">
      <c r="A130" s="10" t="str">
        <f t="shared" si="2"/>
        <v>https://w3id.org/mobilitydcat-ap/mobility-theme/bike-hiring-stations</v>
      </c>
      <c r="B130" s="8" t="s">
        <v>120</v>
      </c>
    </row>
    <row r="131" spans="1:2" x14ac:dyDescent="0.25">
      <c r="A131" s="10" t="str">
        <f t="shared" si="2"/>
        <v>https://w3id.org/mobilitydcat-ap/mobility-theme/car-hiring-stations</v>
      </c>
      <c r="B131" s="8" t="s">
        <v>145</v>
      </c>
    </row>
    <row r="132" spans="1:2" x14ac:dyDescent="0.25">
      <c r="A132" s="10" t="str">
        <f t="shared" si="2"/>
        <v>https://w3id.org/mobilitydcat-ap/mobility-theme/e-scooter-sharing-locations-and-stations</v>
      </c>
      <c r="B132" s="8" t="s">
        <v>121</v>
      </c>
    </row>
    <row r="133" spans="1:2" x14ac:dyDescent="0.25">
      <c r="A133" s="10" t="str">
        <f t="shared" si="2"/>
        <v>https://w3id.org/mobilitydcat-ap/mobility-theme/car-sharing-availability</v>
      </c>
      <c r="B133" s="8" t="s">
        <v>122</v>
      </c>
    </row>
    <row r="134" spans="1:2" x14ac:dyDescent="0.25">
      <c r="A134" s="10" t="str">
        <f t="shared" si="2"/>
        <v>https://w3id.org/mobilitydcat-ap/mobility-theme/bike-sharing-availability</v>
      </c>
      <c r="B134" s="8" t="s">
        <v>123</v>
      </c>
    </row>
    <row r="135" spans="1:2" x14ac:dyDescent="0.25">
      <c r="A135" s="10" t="str">
        <f t="shared" si="2"/>
        <v>https://w3id.org/mobilitydcat-ap/mobility-theme/car-hiring-availability</v>
      </c>
      <c r="B135" s="8" t="s">
        <v>124</v>
      </c>
    </row>
    <row r="136" spans="1:2" x14ac:dyDescent="0.25">
      <c r="A136" s="10" t="str">
        <f t="shared" si="2"/>
        <v>https://w3id.org/mobilitydcat-ap/mobility-theme/bike-hiring-availability</v>
      </c>
      <c r="B136" s="8" t="s">
        <v>125</v>
      </c>
    </row>
    <row r="137" spans="1:2" x14ac:dyDescent="0.25">
      <c r="A137" s="10" t="str">
        <f t="shared" si="2"/>
        <v>https://w3id.org/mobilitydcat-ap/mobility-theme/e-scooter-sharing-availability</v>
      </c>
      <c r="B137" s="8" t="s">
        <v>126</v>
      </c>
    </row>
    <row r="138" spans="1:2" x14ac:dyDescent="0.25">
      <c r="A138" s="10" t="str">
        <f t="shared" si="2"/>
        <v>https://w3id.org/mobilitydcat-ap/mobility-theme/payment-methods</v>
      </c>
      <c r="B138" s="8" t="s">
        <v>127</v>
      </c>
    </row>
    <row r="139" spans="1:2" x14ac:dyDescent="0.25">
      <c r="A139" s="10" t="str">
        <f t="shared" si="2"/>
        <v>https://w3id.org/mobilitydcat-ap/mobility-theme/environmental-standards-for-vehicles</v>
      </c>
      <c r="B139" s="8" t="s">
        <v>102</v>
      </c>
    </row>
    <row r="140" spans="1:2" x14ac:dyDescent="0.25">
      <c r="A140" s="10" t="str">
        <f t="shared" si="2"/>
        <v>https://w3id.org/mobilitydcat-ap/mobility-theme/air-and-space-travel</v>
      </c>
      <c r="B140" s="9" t="s">
        <v>128</v>
      </c>
    </row>
    <row r="141" spans="1:2" x14ac:dyDescent="0.25">
      <c r="A141" s="10" t="str">
        <f t="shared" si="2"/>
        <v>https://w3id.org/mobilitydcat-ap/mobility-theme/waterways-and-water-bodies</v>
      </c>
      <c r="B141" s="9" t="s">
        <v>129</v>
      </c>
    </row>
    <row r="142" spans="1:2" x14ac:dyDescent="0.25">
      <c r="A142" s="10" t="str">
        <f t="shared" si="2"/>
        <v>https://w3id.org/mobilitydcat-ap/mobility-theme/other</v>
      </c>
      <c r="B142" s="9" t="s">
        <v>130</v>
      </c>
    </row>
  </sheetData>
  <phoneticPr fontId="3" type="noConversion"/>
  <hyperlinks>
    <hyperlink ref="B1" r:id="rId1" display="https://w3id.org/mobilitydcat-ap/data-content-category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04F36C-6F34-42D8-A9E1-097741891E9D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3.xml><?xml version="1.0" encoding="utf-8"?>
<ds:datastoreItem xmlns:ds="http://schemas.openxmlformats.org/officeDocument/2006/customXml" ds:itemID="{657E47DB-18D8-4B56-B373-635DFCE72B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2024-03-18T11:43:06Z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