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b.monterrat\Dropbox\Docs\Jobs\Post-doc 2016\XP4\"/>
    </mc:Choice>
  </mc:AlternateContent>
  <bookViews>
    <workbookView xWindow="0" yWindow="0" windowWidth="24975" windowHeight="10155" activeTab="1"/>
  </bookViews>
  <sheets>
    <sheet name="All participants" sheetId="1" r:id="rId1"/>
    <sheet name="Selected partici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1" i="2" l="1"/>
  <c r="AD120" i="2"/>
  <c r="AD119" i="2"/>
  <c r="AD118" i="2"/>
  <c r="AD117" i="2"/>
  <c r="AD116" i="2"/>
  <c r="C119" i="2" l="1"/>
  <c r="C110" i="2"/>
  <c r="C111" i="2"/>
  <c r="C112" i="2"/>
  <c r="C113" i="2"/>
  <c r="C114" i="2"/>
  <c r="C115" i="2"/>
  <c r="C116" i="2"/>
  <c r="C117" i="2"/>
  <c r="C118" i="2"/>
  <c r="C109" i="2"/>
  <c r="Q179" i="1" l="1"/>
  <c r="V177" i="1"/>
  <c r="U177" i="1"/>
  <c r="T177" i="1"/>
  <c r="S177" i="1"/>
  <c r="R177" i="1"/>
  <c r="Q177" i="1"/>
  <c r="D179" i="1"/>
  <c r="E177" i="1"/>
  <c r="F177" i="1"/>
  <c r="G177" i="1"/>
  <c r="H177" i="1"/>
  <c r="I177" i="1"/>
  <c r="D177" i="1"/>
  <c r="AP155" i="2" l="1"/>
  <c r="AQ155" i="2"/>
  <c r="AO155" i="2"/>
  <c r="AQ111" i="2"/>
  <c r="AH119" i="2"/>
  <c r="AI119" i="2"/>
  <c r="AJ119" i="2"/>
  <c r="AK119" i="2"/>
  <c r="AL119" i="2"/>
  <c r="AH120" i="2"/>
  <c r="AI120" i="2"/>
  <c r="AJ120" i="2"/>
  <c r="AK120" i="2"/>
  <c r="AL120" i="2"/>
  <c r="AH121" i="2"/>
  <c r="AI121" i="2"/>
  <c r="AJ121" i="2"/>
  <c r="AK121" i="2"/>
  <c r="AL121" i="2"/>
  <c r="AG121" i="2"/>
  <c r="AG120" i="2"/>
  <c r="AG119" i="2"/>
  <c r="AG116" i="2"/>
  <c r="AP111" i="2" l="1"/>
  <c r="AP110" i="2"/>
  <c r="AP109" i="2"/>
  <c r="AP108" i="2"/>
  <c r="AO111" i="2"/>
  <c r="AO110" i="2"/>
  <c r="AO109" i="2"/>
  <c r="AO108" i="2"/>
  <c r="AO104" i="2"/>
  <c r="AO103" i="2"/>
  <c r="AO102" i="2"/>
  <c r="U102" i="2"/>
  <c r="U103" i="2"/>
  <c r="U104" i="2"/>
  <c r="U105" i="2"/>
  <c r="U107" i="2"/>
  <c r="N102" i="2"/>
  <c r="N103" i="2"/>
  <c r="N104" i="2"/>
  <c r="N105" i="2"/>
  <c r="N10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5" i="2" l="1"/>
  <c r="AB104" i="2"/>
  <c r="AB107" i="2"/>
  <c r="AB103" i="2"/>
  <c r="AB102" i="2"/>
  <c r="G102" i="2" l="1"/>
  <c r="F102" i="2"/>
  <c r="E102" i="2"/>
  <c r="D102" i="2"/>
  <c r="P26" i="2"/>
  <c r="AC26" i="2"/>
  <c r="AA26" i="2"/>
  <c r="Z26" i="2"/>
  <c r="Y26" i="2"/>
  <c r="X26" i="2"/>
  <c r="W26" i="2"/>
  <c r="P25" i="2"/>
  <c r="W21" i="2"/>
  <c r="X21" i="2"/>
  <c r="Y21" i="2"/>
  <c r="Z21" i="2"/>
  <c r="AA21" i="2"/>
  <c r="AC21" i="2"/>
  <c r="W22" i="2"/>
  <c r="X22" i="2"/>
  <c r="Y22" i="2"/>
  <c r="Z22" i="2"/>
  <c r="AA22" i="2"/>
  <c r="AC22" i="2"/>
  <c r="W23" i="2"/>
  <c r="X23" i="2"/>
  <c r="Y23" i="2"/>
  <c r="Z23" i="2"/>
  <c r="AA23" i="2"/>
  <c r="AC23" i="2"/>
  <c r="W24" i="2"/>
  <c r="X24" i="2"/>
  <c r="Y24" i="2"/>
  <c r="Z24" i="2"/>
  <c r="AA24" i="2"/>
  <c r="AC24" i="2"/>
  <c r="W25" i="2"/>
  <c r="X25" i="2"/>
  <c r="Y25" i="2"/>
  <c r="Z25" i="2"/>
  <c r="AA25" i="2"/>
  <c r="AC25" i="2"/>
  <c r="W69" i="2"/>
  <c r="X69" i="2"/>
  <c r="Y69" i="2"/>
  <c r="Z69" i="2"/>
  <c r="AA69" i="2"/>
  <c r="AC69" i="2"/>
  <c r="W70" i="2"/>
  <c r="X70" i="2"/>
  <c r="Y70" i="2"/>
  <c r="Z70" i="2"/>
  <c r="AA70" i="2"/>
  <c r="AC70" i="2"/>
  <c r="W71" i="2"/>
  <c r="X71" i="2"/>
  <c r="Y71" i="2"/>
  <c r="Z71" i="2"/>
  <c r="AA71" i="2"/>
  <c r="AC71" i="2"/>
  <c r="P71" i="2"/>
  <c r="P24" i="2"/>
  <c r="P70" i="2"/>
  <c r="P22" i="2"/>
  <c r="P28" i="2"/>
  <c r="AE28" i="2" s="1"/>
  <c r="AC64" i="2"/>
  <c r="AA64" i="2"/>
  <c r="Z64" i="2"/>
  <c r="Y64" i="2"/>
  <c r="X64" i="2"/>
  <c r="W64" i="2"/>
  <c r="P64" i="2"/>
  <c r="AC17" i="2"/>
  <c r="AA17" i="2"/>
  <c r="Z17" i="2"/>
  <c r="Y17" i="2"/>
  <c r="X17" i="2"/>
  <c r="W17" i="2"/>
  <c r="P17" i="2"/>
  <c r="AC75" i="2"/>
  <c r="AA75" i="2"/>
  <c r="Z75" i="2"/>
  <c r="Y75" i="2"/>
  <c r="X75" i="2"/>
  <c r="W75" i="2"/>
  <c r="AE75" i="2" s="1"/>
  <c r="P75" i="2"/>
  <c r="P97" i="2"/>
  <c r="AC97" i="2"/>
  <c r="AA97" i="2"/>
  <c r="Z97" i="2"/>
  <c r="Y97" i="2"/>
  <c r="X97" i="2"/>
  <c r="W97" i="2"/>
  <c r="P23" i="2"/>
  <c r="AC47" i="2"/>
  <c r="AA47" i="2"/>
  <c r="Z47" i="2"/>
  <c r="Y47" i="2"/>
  <c r="X47" i="2"/>
  <c r="W47" i="2"/>
  <c r="P47" i="2"/>
  <c r="P48" i="2"/>
  <c r="W48" i="2"/>
  <c r="AE48" i="2" s="1"/>
  <c r="X48" i="2"/>
  <c r="Y48" i="2"/>
  <c r="Z48" i="2"/>
  <c r="AA48" i="2"/>
  <c r="AC48" i="2"/>
  <c r="P29" i="2"/>
  <c r="W29" i="2"/>
  <c r="X29" i="2"/>
  <c r="Y29" i="2"/>
  <c r="Z29" i="2"/>
  <c r="AA29" i="2"/>
  <c r="AC29" i="2"/>
  <c r="AC27" i="2"/>
  <c r="AA27" i="2"/>
  <c r="Z27" i="2"/>
  <c r="Y27" i="2"/>
  <c r="X27" i="2"/>
  <c r="W27" i="2"/>
  <c r="AE27" i="2" s="1"/>
  <c r="P27" i="2"/>
  <c r="AE47" i="2" l="1"/>
  <c r="AE64" i="2"/>
  <c r="AE22" i="2"/>
  <c r="AE26" i="2"/>
  <c r="AE25" i="2"/>
  <c r="AE23" i="2"/>
  <c r="AD71" i="2"/>
  <c r="AE71" i="2"/>
  <c r="AD24" i="2"/>
  <c r="AE24" i="2"/>
  <c r="AE29" i="2"/>
  <c r="AE17" i="2"/>
  <c r="AE97" i="2"/>
  <c r="AE70" i="2"/>
  <c r="AD26" i="2"/>
  <c r="AD22" i="2"/>
  <c r="AD25" i="2"/>
  <c r="AD23" i="2"/>
  <c r="AD70" i="2"/>
  <c r="AD29" i="2"/>
  <c r="AD17" i="2"/>
  <c r="AD75" i="2"/>
  <c r="AD64" i="2"/>
  <c r="AD48" i="2"/>
  <c r="AD97" i="2"/>
  <c r="AD47" i="2"/>
  <c r="AD27" i="2"/>
  <c r="BN170" i="2" l="1"/>
  <c r="BG170" i="2"/>
  <c r="AZ170" i="2"/>
  <c r="AZ130" i="2"/>
  <c r="BG130" i="2"/>
  <c r="BN130" i="2"/>
  <c r="BN150" i="2"/>
  <c r="BG150" i="2"/>
  <c r="AZ150" i="2"/>
  <c r="BM106" i="2" l="1"/>
  <c r="BN106" i="2"/>
  <c r="BO106" i="2"/>
  <c r="BM107" i="2"/>
  <c r="BN107" i="2"/>
  <c r="BO107" i="2"/>
  <c r="BM108" i="2"/>
  <c r="BN108" i="2"/>
  <c r="BO108" i="2"/>
  <c r="BM109" i="2"/>
  <c r="BN109" i="2"/>
  <c r="BO109" i="2"/>
  <c r="BL109" i="2"/>
  <c r="BL108" i="2"/>
  <c r="BL107" i="2"/>
  <c r="BL106" i="2"/>
  <c r="BF106" i="2"/>
  <c r="BG106" i="2"/>
  <c r="BH106" i="2"/>
  <c r="BF107" i="2"/>
  <c r="BG107" i="2"/>
  <c r="BH107" i="2"/>
  <c r="BF108" i="2"/>
  <c r="BG108" i="2"/>
  <c r="BH108" i="2"/>
  <c r="BF109" i="2"/>
  <c r="BG109" i="2"/>
  <c r="BH109" i="2"/>
  <c r="BE109" i="2"/>
  <c r="BE108" i="2"/>
  <c r="BE107" i="2"/>
  <c r="BE106" i="2"/>
  <c r="AY106" i="2"/>
  <c r="AZ106" i="2"/>
  <c r="BA106" i="2"/>
  <c r="AY107" i="2"/>
  <c r="AZ107" i="2"/>
  <c r="BA107" i="2"/>
  <c r="AY108" i="2"/>
  <c r="AZ108" i="2"/>
  <c r="BA108" i="2"/>
  <c r="AY109" i="2"/>
  <c r="AZ109" i="2"/>
  <c r="BA109" i="2"/>
  <c r="AX109" i="2"/>
  <c r="AX108" i="2"/>
  <c r="AX107" i="2"/>
  <c r="AX106" i="2"/>
  <c r="AY155" i="2" l="1"/>
  <c r="AY175" i="2"/>
  <c r="AO143" i="2"/>
  <c r="AO150" i="2"/>
  <c r="AO140" i="2"/>
  <c r="BE174" i="2"/>
  <c r="BL174" i="2"/>
  <c r="BM154" i="2"/>
  <c r="AQ140" i="2"/>
  <c r="AQ147" i="2"/>
  <c r="AX175" i="2"/>
  <c r="AZ175" i="2" s="1"/>
  <c r="AY115" i="2"/>
  <c r="AO141" i="2"/>
  <c r="AO148" i="2"/>
  <c r="BE175" i="2"/>
  <c r="BG175" i="2" s="1"/>
  <c r="BF115" i="2"/>
  <c r="AP141" i="2"/>
  <c r="AP148" i="2"/>
  <c r="BL175" i="2"/>
  <c r="BN175" i="2" s="1"/>
  <c r="BM115" i="2"/>
  <c r="AQ141" i="2"/>
  <c r="AQ148" i="2"/>
  <c r="BF155" i="2"/>
  <c r="BF175" i="2"/>
  <c r="AP143" i="2"/>
  <c r="BM155" i="2"/>
  <c r="BM156" i="2" s="1"/>
  <c r="BM175" i="2"/>
  <c r="AQ143" i="2"/>
  <c r="AX174" i="2"/>
  <c r="BF154" i="2"/>
  <c r="AP140" i="2"/>
  <c r="AP147" i="2"/>
  <c r="AY135" i="2"/>
  <c r="AO142" i="2"/>
  <c r="AY174" i="2"/>
  <c r="BF135" i="2"/>
  <c r="AP142" i="2"/>
  <c r="BF174" i="2"/>
  <c r="BF176" i="2" s="1"/>
  <c r="BM135" i="2"/>
  <c r="AQ142" i="2"/>
  <c r="BM174" i="2"/>
  <c r="BM176" i="2" s="1"/>
  <c r="AX155" i="2"/>
  <c r="AZ155" i="2" s="1"/>
  <c r="BE155" i="2"/>
  <c r="BE154" i="2"/>
  <c r="BG154" i="2" s="1"/>
  <c r="BG155" i="2"/>
  <c r="BL155" i="2"/>
  <c r="BE156" i="2"/>
  <c r="AX115" i="2"/>
  <c r="AZ115" i="2" s="1"/>
  <c r="BF156" i="2"/>
  <c r="BL154" i="2"/>
  <c r="AX134" i="2"/>
  <c r="AX154" i="2"/>
  <c r="AY134" i="2"/>
  <c r="AY154" i="2"/>
  <c r="AY156" i="2" s="1"/>
  <c r="BL135" i="2"/>
  <c r="BB106" i="2"/>
  <c r="AO147" i="2" s="1"/>
  <c r="BI106" i="2"/>
  <c r="BH110" i="2"/>
  <c r="BG110" i="2"/>
  <c r="BF110" i="2"/>
  <c r="BE115" i="2"/>
  <c r="BP106" i="2"/>
  <c r="BO110" i="2"/>
  <c r="BN110" i="2"/>
  <c r="BM110" i="2"/>
  <c r="BL115" i="2"/>
  <c r="AX114" i="2"/>
  <c r="BE134" i="2"/>
  <c r="BE114" i="2"/>
  <c r="AX135" i="2"/>
  <c r="BE135" i="2"/>
  <c r="BF134" i="2"/>
  <c r="BF136" i="2" s="1"/>
  <c r="BF114" i="2"/>
  <c r="BM134" i="2"/>
  <c r="BM114" i="2"/>
  <c r="AY114" i="2"/>
  <c r="BL134" i="2"/>
  <c r="BL114" i="2"/>
  <c r="BB109" i="2"/>
  <c r="AZ110" i="2"/>
  <c r="AY110" i="2"/>
  <c r="BB107" i="2"/>
  <c r="AX110" i="2"/>
  <c r="BB108" i="2"/>
  <c r="AO149" i="2" s="1"/>
  <c r="BA110" i="2"/>
  <c r="BP107" i="2"/>
  <c r="BP108" i="2"/>
  <c r="AQ149" i="2" s="1"/>
  <c r="BP109" i="2"/>
  <c r="AQ150" i="2" s="1"/>
  <c r="BL110" i="2"/>
  <c r="BI107" i="2"/>
  <c r="BI108" i="2"/>
  <c r="AP149" i="2" s="1"/>
  <c r="BI109" i="2"/>
  <c r="AP150" i="2" s="1"/>
  <c r="BE110" i="2"/>
  <c r="AH111" i="2"/>
  <c r="AH110" i="2" s="1"/>
  <c r="AI111" i="2"/>
  <c r="AI110" i="2" s="1"/>
  <c r="AJ111" i="2"/>
  <c r="AJ110" i="2" s="1"/>
  <c r="AK111" i="2"/>
  <c r="AK110" i="2" s="1"/>
  <c r="AL111" i="2"/>
  <c r="AL110" i="2" s="1"/>
  <c r="AP102" i="2"/>
  <c r="AQ102" i="2"/>
  <c r="AP103" i="2"/>
  <c r="AQ103" i="2"/>
  <c r="AP104" i="2"/>
  <c r="AQ104" i="2"/>
  <c r="AP105" i="2"/>
  <c r="AQ105" i="2"/>
  <c r="AO105" i="2"/>
  <c r="AX176" i="2" l="1"/>
  <c r="BL180" i="2"/>
  <c r="BN180" i="2" s="1"/>
  <c r="AY180" i="2"/>
  <c r="AX180" i="2"/>
  <c r="AZ180" i="2" s="1"/>
  <c r="BL176" i="2"/>
  <c r="BN176" i="2" s="1"/>
  <c r="BM180" i="2" s="1"/>
  <c r="BN174" i="2"/>
  <c r="AZ174" i="2"/>
  <c r="AY176" i="2"/>
  <c r="AZ176" i="2" s="1"/>
  <c r="BM136" i="2"/>
  <c r="AZ135" i="2"/>
  <c r="BG156" i="2"/>
  <c r="BF160" i="2" s="1"/>
  <c r="BF167" i="2" s="1"/>
  <c r="AP153" i="2"/>
  <c r="AP154" i="2"/>
  <c r="AQ154" i="2"/>
  <c r="AQ153" i="2"/>
  <c r="BG135" i="2"/>
  <c r="BN135" i="2"/>
  <c r="BE176" i="2"/>
  <c r="BG176" i="2" s="1"/>
  <c r="BF180" i="2" s="1"/>
  <c r="BG174" i="2"/>
  <c r="AY136" i="2"/>
  <c r="BN155" i="2"/>
  <c r="AO153" i="2"/>
  <c r="AO154" i="2"/>
  <c r="AZ134" i="2"/>
  <c r="BE159" i="2"/>
  <c r="BE166" i="2" s="1"/>
  <c r="BF159" i="2"/>
  <c r="BF161" i="2" s="1"/>
  <c r="BN154" i="2"/>
  <c r="BL156" i="2"/>
  <c r="AX156" i="2"/>
  <c r="AZ156" i="2" s="1"/>
  <c r="AX160" i="2" s="1"/>
  <c r="AZ154" i="2"/>
  <c r="BE160" i="2"/>
  <c r="BE167" i="2" s="1"/>
  <c r="BG167" i="2" s="1"/>
  <c r="BB110" i="2"/>
  <c r="AY116" i="2"/>
  <c r="BN134" i="2"/>
  <c r="BL136" i="2"/>
  <c r="BM116" i="2"/>
  <c r="BG114" i="2"/>
  <c r="BE116" i="2"/>
  <c r="AX116" i="2"/>
  <c r="AZ114" i="2"/>
  <c r="BN114" i="2"/>
  <c r="BL116" i="2"/>
  <c r="BF116" i="2"/>
  <c r="AX136" i="2"/>
  <c r="AZ136" i="2" s="1"/>
  <c r="BI110" i="2"/>
  <c r="BP110" i="2"/>
  <c r="BE136" i="2"/>
  <c r="BG136" i="2" s="1"/>
  <c r="BF140" i="2" s="1"/>
  <c r="BF147" i="2" s="1"/>
  <c r="BG134" i="2"/>
  <c r="BN115" i="2"/>
  <c r="BG115" i="2"/>
  <c r="P4" i="2"/>
  <c r="W4" i="2"/>
  <c r="X4" i="2"/>
  <c r="Y4" i="2"/>
  <c r="Z4" i="2"/>
  <c r="AA4" i="2"/>
  <c r="AC4" i="2"/>
  <c r="P46" i="2"/>
  <c r="W46" i="2"/>
  <c r="AE46" i="2" s="1"/>
  <c r="X46" i="2"/>
  <c r="Y46" i="2"/>
  <c r="Z46" i="2"/>
  <c r="AA46" i="2"/>
  <c r="AC46" i="2"/>
  <c r="P49" i="2"/>
  <c r="W49" i="2"/>
  <c r="X49" i="2"/>
  <c r="Y49" i="2"/>
  <c r="Z49" i="2"/>
  <c r="AA49" i="2"/>
  <c r="AC49" i="2"/>
  <c r="P50" i="2"/>
  <c r="W50" i="2"/>
  <c r="AE50" i="2" s="1"/>
  <c r="X50" i="2"/>
  <c r="Y50" i="2"/>
  <c r="Z50" i="2"/>
  <c r="AA50" i="2"/>
  <c r="AC50" i="2"/>
  <c r="P76" i="2"/>
  <c r="W76" i="2"/>
  <c r="X76" i="2"/>
  <c r="Y76" i="2"/>
  <c r="Z76" i="2"/>
  <c r="AA76" i="2"/>
  <c r="AC76" i="2"/>
  <c r="AH116" i="2"/>
  <c r="AI116" i="2"/>
  <c r="AJ116" i="2"/>
  <c r="AK116" i="2"/>
  <c r="AL116" i="2"/>
  <c r="AH117" i="2"/>
  <c r="AI117" i="2"/>
  <c r="AJ117" i="2"/>
  <c r="AK117" i="2"/>
  <c r="AL117" i="2"/>
  <c r="AG117" i="2"/>
  <c r="AH118" i="2"/>
  <c r="AI118" i="2"/>
  <c r="AJ118" i="2"/>
  <c r="AK118" i="2"/>
  <c r="AL118" i="2"/>
  <c r="AG118" i="2"/>
  <c r="AH124" i="2"/>
  <c r="AI124" i="2"/>
  <c r="AJ124" i="2"/>
  <c r="AK124" i="2"/>
  <c r="AL124" i="2"/>
  <c r="AH125" i="2"/>
  <c r="AI125" i="2"/>
  <c r="AJ125" i="2"/>
  <c r="AK125" i="2"/>
  <c r="AL125" i="2"/>
  <c r="AH126" i="2"/>
  <c r="AI126" i="2"/>
  <c r="AJ126" i="2"/>
  <c r="AK126" i="2"/>
  <c r="AL126" i="2"/>
  <c r="AH127" i="2"/>
  <c r="AI127" i="2"/>
  <c r="AJ127" i="2"/>
  <c r="AK127" i="2"/>
  <c r="AL127" i="2"/>
  <c r="AH128" i="2"/>
  <c r="AI128" i="2"/>
  <c r="AJ128" i="2"/>
  <c r="AK128" i="2"/>
  <c r="AL128" i="2"/>
  <c r="AH129" i="2"/>
  <c r="AI129" i="2"/>
  <c r="AJ129" i="2"/>
  <c r="AK129" i="2"/>
  <c r="AL129" i="2"/>
  <c r="AH130" i="2"/>
  <c r="AI130" i="2"/>
  <c r="AJ130" i="2"/>
  <c r="AK130" i="2"/>
  <c r="AL130" i="2"/>
  <c r="AG125" i="2"/>
  <c r="AG126" i="2"/>
  <c r="AG127" i="2"/>
  <c r="AG128" i="2"/>
  <c r="AG129" i="2"/>
  <c r="AG130" i="2"/>
  <c r="AG124" i="2"/>
  <c r="AH112" i="2"/>
  <c r="AI112" i="2"/>
  <c r="AJ112" i="2"/>
  <c r="AK112" i="2"/>
  <c r="AL112" i="2"/>
  <c r="AH113" i="2"/>
  <c r="AI113" i="2"/>
  <c r="AJ113" i="2"/>
  <c r="AK113" i="2"/>
  <c r="AL113" i="2"/>
  <c r="AH114" i="2"/>
  <c r="AI114" i="2"/>
  <c r="AJ114" i="2"/>
  <c r="AK114" i="2"/>
  <c r="AL114" i="2"/>
  <c r="AG114" i="2"/>
  <c r="AG113" i="2"/>
  <c r="AG112" i="2"/>
  <c r="AG111" i="2"/>
  <c r="AG110" i="2" s="1"/>
  <c r="AY140" i="2" l="1"/>
  <c r="AY147" i="2" s="1"/>
  <c r="BN136" i="2"/>
  <c r="BL140" i="2" s="1"/>
  <c r="BM179" i="2"/>
  <c r="BM181" i="2" s="1"/>
  <c r="BL179" i="2"/>
  <c r="BF179" i="2"/>
  <c r="BF181" i="2" s="1"/>
  <c r="BE179" i="2"/>
  <c r="AX179" i="2"/>
  <c r="AY179" i="2"/>
  <c r="AY181" i="2" s="1"/>
  <c r="BE180" i="2"/>
  <c r="BG180" i="2" s="1"/>
  <c r="AE49" i="2"/>
  <c r="AE76" i="2"/>
  <c r="AE4" i="2"/>
  <c r="BF163" i="2"/>
  <c r="AY160" i="2"/>
  <c r="AY167" i="2" s="1"/>
  <c r="BN116" i="2"/>
  <c r="BL120" i="2" s="1"/>
  <c r="BL127" i="2" s="1"/>
  <c r="BG159" i="2"/>
  <c r="AX159" i="2"/>
  <c r="AX166" i="2" s="1"/>
  <c r="AY139" i="2"/>
  <c r="AY141" i="2" s="1"/>
  <c r="AY159" i="2"/>
  <c r="AY166" i="2" s="1"/>
  <c r="BF166" i="2"/>
  <c r="BF168" i="2" s="1"/>
  <c r="BN156" i="2"/>
  <c r="BM160" i="2" s="1"/>
  <c r="BM167" i="2" s="1"/>
  <c r="BE140" i="2"/>
  <c r="BG140" i="2" s="1"/>
  <c r="BG160" i="2"/>
  <c r="BE161" i="2"/>
  <c r="AZ160" i="2"/>
  <c r="AX167" i="2"/>
  <c r="BE168" i="2"/>
  <c r="AD76" i="2"/>
  <c r="AD50" i="2"/>
  <c r="BE139" i="2"/>
  <c r="BF139" i="2"/>
  <c r="AX139" i="2"/>
  <c r="BG116" i="2"/>
  <c r="BE119" i="2" s="1"/>
  <c r="AZ116" i="2"/>
  <c r="AX120" i="2" s="1"/>
  <c r="BL147" i="2"/>
  <c r="BM140" i="2"/>
  <c r="BM147" i="2" s="1"/>
  <c r="AX140" i="2"/>
  <c r="BL139" i="2"/>
  <c r="BM139" i="2"/>
  <c r="AD49" i="2"/>
  <c r="AD4" i="2"/>
  <c r="AD46" i="2"/>
  <c r="AH131" i="2"/>
  <c r="AI131" i="2"/>
  <c r="AK131" i="2"/>
  <c r="AL131" i="2"/>
  <c r="AJ131" i="2"/>
  <c r="AG131" i="2"/>
  <c r="AR111" i="2"/>
  <c r="AQ110" i="2"/>
  <c r="AR110" i="2"/>
  <c r="AQ109" i="2"/>
  <c r="AR109" i="2"/>
  <c r="AQ108" i="2"/>
  <c r="AR108" i="2"/>
  <c r="AH102" i="2"/>
  <c r="AI102" i="2"/>
  <c r="AJ102" i="2"/>
  <c r="AK102" i="2"/>
  <c r="AL102" i="2"/>
  <c r="AA112" i="2" s="1"/>
  <c r="AH103" i="2"/>
  <c r="AI103" i="2"/>
  <c r="AJ103" i="2"/>
  <c r="AK103" i="2"/>
  <c r="Z113" i="2" s="1"/>
  <c r="AL103" i="2"/>
  <c r="AH104" i="2"/>
  <c r="AI104" i="2"/>
  <c r="AJ104" i="2"/>
  <c r="Y114" i="2" s="1"/>
  <c r="AK104" i="2"/>
  <c r="AL104" i="2"/>
  <c r="AH105" i="2"/>
  <c r="AI105" i="2"/>
  <c r="AJ105" i="2"/>
  <c r="AK105" i="2"/>
  <c r="AL105" i="2"/>
  <c r="AH107" i="2"/>
  <c r="AI107" i="2"/>
  <c r="AJ107" i="2"/>
  <c r="AK107" i="2"/>
  <c r="AL107" i="2"/>
  <c r="AG107" i="2"/>
  <c r="AG105" i="2"/>
  <c r="Y115" i="2" s="1"/>
  <c r="AG104" i="2"/>
  <c r="AG103" i="2"/>
  <c r="AG102" i="2"/>
  <c r="X5" i="2"/>
  <c r="X6" i="2"/>
  <c r="X7" i="2"/>
  <c r="X8" i="2"/>
  <c r="X9" i="2"/>
  <c r="X10" i="2"/>
  <c r="X11" i="2"/>
  <c r="X12" i="2"/>
  <c r="X13" i="2"/>
  <c r="X14" i="2"/>
  <c r="X15" i="2"/>
  <c r="X16" i="2"/>
  <c r="X18" i="2"/>
  <c r="X19" i="2"/>
  <c r="X20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5" i="2"/>
  <c r="X66" i="2"/>
  <c r="X67" i="2"/>
  <c r="X68" i="2"/>
  <c r="X72" i="2"/>
  <c r="X73" i="2"/>
  <c r="X74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X101" i="2"/>
  <c r="K107" i="2"/>
  <c r="L107" i="2"/>
  <c r="M107" i="2"/>
  <c r="O107" i="2"/>
  <c r="Q107" i="2"/>
  <c r="R107" i="2"/>
  <c r="S107" i="2"/>
  <c r="T107" i="2"/>
  <c r="V107" i="2"/>
  <c r="J107" i="2"/>
  <c r="Y5" i="2"/>
  <c r="Z5" i="2"/>
  <c r="AA5" i="2"/>
  <c r="AC5" i="2"/>
  <c r="Y6" i="2"/>
  <c r="Z6" i="2"/>
  <c r="AA6" i="2"/>
  <c r="AC6" i="2"/>
  <c r="Y7" i="2"/>
  <c r="Z7" i="2"/>
  <c r="AA7" i="2"/>
  <c r="AC7" i="2"/>
  <c r="Y8" i="2"/>
  <c r="Z8" i="2"/>
  <c r="AA8" i="2"/>
  <c r="AC8" i="2"/>
  <c r="Y9" i="2"/>
  <c r="Z9" i="2"/>
  <c r="AA9" i="2"/>
  <c r="AC9" i="2"/>
  <c r="Y10" i="2"/>
  <c r="Z10" i="2"/>
  <c r="AA10" i="2"/>
  <c r="AC10" i="2"/>
  <c r="Y11" i="2"/>
  <c r="Z11" i="2"/>
  <c r="AA11" i="2"/>
  <c r="AC11" i="2"/>
  <c r="Y12" i="2"/>
  <c r="Z12" i="2"/>
  <c r="AA12" i="2"/>
  <c r="AC12" i="2"/>
  <c r="Y13" i="2"/>
  <c r="Z13" i="2"/>
  <c r="AA13" i="2"/>
  <c r="AC13" i="2"/>
  <c r="Y14" i="2"/>
  <c r="Z14" i="2"/>
  <c r="AA14" i="2"/>
  <c r="AC14" i="2"/>
  <c r="Y15" i="2"/>
  <c r="Z15" i="2"/>
  <c r="AA15" i="2"/>
  <c r="AC15" i="2"/>
  <c r="Y16" i="2"/>
  <c r="Z16" i="2"/>
  <c r="AA16" i="2"/>
  <c r="AC16" i="2"/>
  <c r="Y18" i="2"/>
  <c r="Z18" i="2"/>
  <c r="AA18" i="2"/>
  <c r="AC18" i="2"/>
  <c r="Y19" i="2"/>
  <c r="Z19" i="2"/>
  <c r="AA19" i="2"/>
  <c r="AC19" i="2"/>
  <c r="Y20" i="2"/>
  <c r="Z20" i="2"/>
  <c r="AA20" i="2"/>
  <c r="AC20" i="2"/>
  <c r="Y30" i="2"/>
  <c r="Z30" i="2"/>
  <c r="AA30" i="2"/>
  <c r="AC30" i="2"/>
  <c r="Y31" i="2"/>
  <c r="Z31" i="2"/>
  <c r="AA31" i="2"/>
  <c r="AC31" i="2"/>
  <c r="Y32" i="2"/>
  <c r="Z32" i="2"/>
  <c r="AA32" i="2"/>
  <c r="AC32" i="2"/>
  <c r="Y33" i="2"/>
  <c r="Z33" i="2"/>
  <c r="AA33" i="2"/>
  <c r="AC33" i="2"/>
  <c r="Y34" i="2"/>
  <c r="Z34" i="2"/>
  <c r="AA34" i="2"/>
  <c r="AC34" i="2"/>
  <c r="Y35" i="2"/>
  <c r="Z35" i="2"/>
  <c r="AA35" i="2"/>
  <c r="AC35" i="2"/>
  <c r="Y36" i="2"/>
  <c r="Z36" i="2"/>
  <c r="AA36" i="2"/>
  <c r="AC36" i="2"/>
  <c r="Y37" i="2"/>
  <c r="Z37" i="2"/>
  <c r="AA37" i="2"/>
  <c r="AC37" i="2"/>
  <c r="Y38" i="2"/>
  <c r="Z38" i="2"/>
  <c r="AA38" i="2"/>
  <c r="AC38" i="2"/>
  <c r="Y39" i="2"/>
  <c r="Z39" i="2"/>
  <c r="AA39" i="2"/>
  <c r="AC39" i="2"/>
  <c r="Y40" i="2"/>
  <c r="Z40" i="2"/>
  <c r="AA40" i="2"/>
  <c r="AC40" i="2"/>
  <c r="Y41" i="2"/>
  <c r="Z41" i="2"/>
  <c r="AA41" i="2"/>
  <c r="AC41" i="2"/>
  <c r="Y42" i="2"/>
  <c r="Z42" i="2"/>
  <c r="AA42" i="2"/>
  <c r="AC42" i="2"/>
  <c r="Y43" i="2"/>
  <c r="Z43" i="2"/>
  <c r="AA43" i="2"/>
  <c r="AC43" i="2"/>
  <c r="Y44" i="2"/>
  <c r="Z44" i="2"/>
  <c r="AA44" i="2"/>
  <c r="AC44" i="2"/>
  <c r="Y45" i="2"/>
  <c r="Z45" i="2"/>
  <c r="AA45" i="2"/>
  <c r="AC45" i="2"/>
  <c r="Y51" i="2"/>
  <c r="Z51" i="2"/>
  <c r="AA51" i="2"/>
  <c r="AC51" i="2"/>
  <c r="Y52" i="2"/>
  <c r="Z52" i="2"/>
  <c r="AA52" i="2"/>
  <c r="AC52" i="2"/>
  <c r="Y53" i="2"/>
  <c r="Z53" i="2"/>
  <c r="AA53" i="2"/>
  <c r="AC53" i="2"/>
  <c r="Y54" i="2"/>
  <c r="Z54" i="2"/>
  <c r="AA54" i="2"/>
  <c r="AC54" i="2"/>
  <c r="Y55" i="2"/>
  <c r="Z55" i="2"/>
  <c r="AA55" i="2"/>
  <c r="AC55" i="2"/>
  <c r="Y56" i="2"/>
  <c r="Z56" i="2"/>
  <c r="AA56" i="2"/>
  <c r="AC56" i="2"/>
  <c r="Y57" i="2"/>
  <c r="Z57" i="2"/>
  <c r="AA57" i="2"/>
  <c r="AC57" i="2"/>
  <c r="Y58" i="2"/>
  <c r="Z58" i="2"/>
  <c r="AA58" i="2"/>
  <c r="AC58" i="2"/>
  <c r="Y59" i="2"/>
  <c r="Z59" i="2"/>
  <c r="AA59" i="2"/>
  <c r="AC59" i="2"/>
  <c r="Y60" i="2"/>
  <c r="Z60" i="2"/>
  <c r="AA60" i="2"/>
  <c r="AC60" i="2"/>
  <c r="Y61" i="2"/>
  <c r="Z61" i="2"/>
  <c r="AA61" i="2"/>
  <c r="AC61" i="2"/>
  <c r="Y62" i="2"/>
  <c r="Z62" i="2"/>
  <c r="AA62" i="2"/>
  <c r="AC62" i="2"/>
  <c r="Y63" i="2"/>
  <c r="Z63" i="2"/>
  <c r="AA63" i="2"/>
  <c r="AC63" i="2"/>
  <c r="Y65" i="2"/>
  <c r="Z65" i="2"/>
  <c r="AA65" i="2"/>
  <c r="AC65" i="2"/>
  <c r="Y66" i="2"/>
  <c r="Z66" i="2"/>
  <c r="AA66" i="2"/>
  <c r="AC66" i="2"/>
  <c r="Y67" i="2"/>
  <c r="Z67" i="2"/>
  <c r="AA67" i="2"/>
  <c r="AC67" i="2"/>
  <c r="Y68" i="2"/>
  <c r="Z68" i="2"/>
  <c r="AA68" i="2"/>
  <c r="AC68" i="2"/>
  <c r="Y72" i="2"/>
  <c r="Z72" i="2"/>
  <c r="AA72" i="2"/>
  <c r="AC72" i="2"/>
  <c r="Y73" i="2"/>
  <c r="Z73" i="2"/>
  <c r="AA73" i="2"/>
  <c r="AC73" i="2"/>
  <c r="Y74" i="2"/>
  <c r="Z74" i="2"/>
  <c r="AA74" i="2"/>
  <c r="AC74" i="2"/>
  <c r="Y77" i="2"/>
  <c r="Z77" i="2"/>
  <c r="AA77" i="2"/>
  <c r="AC77" i="2"/>
  <c r="Y78" i="2"/>
  <c r="Z78" i="2"/>
  <c r="AA78" i="2"/>
  <c r="AC78" i="2"/>
  <c r="Y79" i="2"/>
  <c r="Z79" i="2"/>
  <c r="AA79" i="2"/>
  <c r="AC79" i="2"/>
  <c r="Y80" i="2"/>
  <c r="Z80" i="2"/>
  <c r="AA80" i="2"/>
  <c r="AC80" i="2"/>
  <c r="Y81" i="2"/>
  <c r="Z81" i="2"/>
  <c r="AA81" i="2"/>
  <c r="AC81" i="2"/>
  <c r="Y82" i="2"/>
  <c r="Z82" i="2"/>
  <c r="AA82" i="2"/>
  <c r="AC82" i="2"/>
  <c r="Y83" i="2"/>
  <c r="Z83" i="2"/>
  <c r="AA83" i="2"/>
  <c r="AC83" i="2"/>
  <c r="Y84" i="2"/>
  <c r="Z84" i="2"/>
  <c r="AA84" i="2"/>
  <c r="AC84" i="2"/>
  <c r="Y85" i="2"/>
  <c r="Z85" i="2"/>
  <c r="AA85" i="2"/>
  <c r="AC85" i="2"/>
  <c r="Y86" i="2"/>
  <c r="Z86" i="2"/>
  <c r="AA86" i="2"/>
  <c r="AC86" i="2"/>
  <c r="Y87" i="2"/>
  <c r="Z87" i="2"/>
  <c r="AA87" i="2"/>
  <c r="AC87" i="2"/>
  <c r="Y88" i="2"/>
  <c r="Z88" i="2"/>
  <c r="AA88" i="2"/>
  <c r="AC88" i="2"/>
  <c r="Y89" i="2"/>
  <c r="Z89" i="2"/>
  <c r="AA89" i="2"/>
  <c r="AC89" i="2"/>
  <c r="Y90" i="2"/>
  <c r="Z90" i="2"/>
  <c r="AA90" i="2"/>
  <c r="AC90" i="2"/>
  <c r="Y91" i="2"/>
  <c r="Z91" i="2"/>
  <c r="AA91" i="2"/>
  <c r="AC91" i="2"/>
  <c r="Y92" i="2"/>
  <c r="Z92" i="2"/>
  <c r="AA92" i="2"/>
  <c r="AC92" i="2"/>
  <c r="Y93" i="2"/>
  <c r="Z93" i="2"/>
  <c r="AA93" i="2"/>
  <c r="AC93" i="2"/>
  <c r="Y94" i="2"/>
  <c r="Z94" i="2"/>
  <c r="AA94" i="2"/>
  <c r="AC94" i="2"/>
  <c r="Y95" i="2"/>
  <c r="Z95" i="2"/>
  <c r="AA95" i="2"/>
  <c r="AC95" i="2"/>
  <c r="Y96" i="2"/>
  <c r="Z96" i="2"/>
  <c r="AA96" i="2"/>
  <c r="AC96" i="2"/>
  <c r="Y98" i="2"/>
  <c r="Z98" i="2"/>
  <c r="AA98" i="2"/>
  <c r="AC98" i="2"/>
  <c r="Y99" i="2"/>
  <c r="Z99" i="2"/>
  <c r="AA99" i="2"/>
  <c r="AC99" i="2"/>
  <c r="Y100" i="2"/>
  <c r="Z100" i="2"/>
  <c r="AA100" i="2"/>
  <c r="AC100" i="2"/>
  <c r="Y101" i="2"/>
  <c r="Z101" i="2"/>
  <c r="AA101" i="2"/>
  <c r="AC101" i="2"/>
  <c r="V105" i="2"/>
  <c r="V104" i="2"/>
  <c r="V103" i="2"/>
  <c r="V102" i="2"/>
  <c r="T105" i="2"/>
  <c r="T104" i="2"/>
  <c r="T103" i="2"/>
  <c r="T102" i="2"/>
  <c r="S105" i="2"/>
  <c r="S104" i="2"/>
  <c r="S103" i="2"/>
  <c r="S102" i="2"/>
  <c r="R105" i="2"/>
  <c r="R104" i="2"/>
  <c r="R103" i="2"/>
  <c r="R102" i="2"/>
  <c r="Q105" i="2"/>
  <c r="Q104" i="2"/>
  <c r="Q103" i="2"/>
  <c r="Q102" i="2"/>
  <c r="O105" i="2"/>
  <c r="O104" i="2"/>
  <c r="O103" i="2"/>
  <c r="O102" i="2"/>
  <c r="M105" i="2"/>
  <c r="M104" i="2"/>
  <c r="M103" i="2"/>
  <c r="M102" i="2"/>
  <c r="L105" i="2"/>
  <c r="L104" i="2"/>
  <c r="L103" i="2"/>
  <c r="L102" i="2"/>
  <c r="K105" i="2"/>
  <c r="K104" i="2"/>
  <c r="K103" i="2"/>
  <c r="K102" i="2"/>
  <c r="J105" i="2"/>
  <c r="J104" i="2"/>
  <c r="J103" i="2"/>
  <c r="J102" i="2"/>
  <c r="C105" i="2"/>
  <c r="C104" i="2"/>
  <c r="C103" i="2"/>
  <c r="C102" i="2"/>
  <c r="P55" i="2"/>
  <c r="W55" i="2"/>
  <c r="AE55" i="2" s="1"/>
  <c r="P56" i="2"/>
  <c r="W56" i="2"/>
  <c r="AE56" i="2" s="1"/>
  <c r="P57" i="2"/>
  <c r="W57" i="2"/>
  <c r="AE57" i="2" s="1"/>
  <c r="P58" i="2"/>
  <c r="W58" i="2"/>
  <c r="AE58" i="2" s="1"/>
  <c r="P59" i="2"/>
  <c r="W59" i="2"/>
  <c r="AE59" i="2" s="1"/>
  <c r="P60" i="2"/>
  <c r="W60" i="2"/>
  <c r="AE60" i="2" s="1"/>
  <c r="P61" i="2"/>
  <c r="W61" i="2"/>
  <c r="AE61" i="2" s="1"/>
  <c r="P62" i="2"/>
  <c r="W62" i="2"/>
  <c r="AE62" i="2" s="1"/>
  <c r="P63" i="2"/>
  <c r="W63" i="2"/>
  <c r="AE63" i="2" s="1"/>
  <c r="P65" i="2"/>
  <c r="W65" i="2"/>
  <c r="AE65" i="2" s="1"/>
  <c r="P66" i="2"/>
  <c r="W66" i="2"/>
  <c r="AE66" i="2" s="1"/>
  <c r="P67" i="2"/>
  <c r="W67" i="2"/>
  <c r="AE67" i="2" s="1"/>
  <c r="P68" i="2"/>
  <c r="W68" i="2"/>
  <c r="AE68" i="2" s="1"/>
  <c r="P69" i="2"/>
  <c r="P72" i="2"/>
  <c r="W72" i="2"/>
  <c r="P73" i="2"/>
  <c r="W73" i="2"/>
  <c r="P74" i="2"/>
  <c r="W74" i="2"/>
  <c r="P77" i="2"/>
  <c r="W77" i="2"/>
  <c r="P78" i="2"/>
  <c r="W78" i="2"/>
  <c r="P79" i="2"/>
  <c r="W79" i="2"/>
  <c r="P80" i="2"/>
  <c r="W80" i="2"/>
  <c r="P81" i="2"/>
  <c r="W81" i="2"/>
  <c r="P82" i="2"/>
  <c r="W82" i="2"/>
  <c r="P83" i="2"/>
  <c r="W83" i="2"/>
  <c r="P84" i="2"/>
  <c r="W84" i="2"/>
  <c r="P85" i="2"/>
  <c r="W85" i="2"/>
  <c r="P86" i="2"/>
  <c r="W86" i="2"/>
  <c r="P87" i="2"/>
  <c r="W87" i="2"/>
  <c r="P88" i="2"/>
  <c r="W88" i="2"/>
  <c r="P89" i="2"/>
  <c r="W89" i="2"/>
  <c r="P90" i="2"/>
  <c r="W90" i="2"/>
  <c r="P91" i="2"/>
  <c r="W91" i="2"/>
  <c r="P92" i="2"/>
  <c r="W92" i="2"/>
  <c r="P93" i="2"/>
  <c r="W93" i="2"/>
  <c r="P94" i="2"/>
  <c r="W94" i="2"/>
  <c r="P95" i="2"/>
  <c r="W95" i="2"/>
  <c r="P96" i="2"/>
  <c r="W96" i="2"/>
  <c r="P98" i="2"/>
  <c r="W98" i="2"/>
  <c r="P99" i="2"/>
  <c r="W99" i="2"/>
  <c r="P100" i="2"/>
  <c r="W100" i="2"/>
  <c r="P101" i="2"/>
  <c r="W101" i="2"/>
  <c r="W5" i="2"/>
  <c r="AE5" i="2" s="1"/>
  <c r="W6" i="2"/>
  <c r="W7" i="2"/>
  <c r="W8" i="2"/>
  <c r="W9" i="2"/>
  <c r="AE9" i="2" s="1"/>
  <c r="W10" i="2"/>
  <c r="W11" i="2"/>
  <c r="W12" i="2"/>
  <c r="W13" i="2"/>
  <c r="AE13" i="2" s="1"/>
  <c r="W14" i="2"/>
  <c r="W15" i="2"/>
  <c r="W16" i="2"/>
  <c r="W18" i="2"/>
  <c r="AE18" i="2" s="1"/>
  <c r="W19" i="2"/>
  <c r="W20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51" i="2"/>
  <c r="W52" i="2"/>
  <c r="W53" i="2"/>
  <c r="W54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1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51" i="2"/>
  <c r="P52" i="2"/>
  <c r="P53" i="2"/>
  <c r="P54" i="2"/>
  <c r="BL181" i="2" l="1"/>
  <c r="BN179" i="2"/>
  <c r="BM183" i="2"/>
  <c r="BE181" i="2"/>
  <c r="BG179" i="2"/>
  <c r="BF183" i="2"/>
  <c r="AX181" i="2"/>
  <c r="AZ179" i="2"/>
  <c r="AY183" i="2"/>
  <c r="Z114" i="2"/>
  <c r="AE16" i="2"/>
  <c r="AE12" i="2"/>
  <c r="AE8" i="2"/>
  <c r="AE101" i="2"/>
  <c r="AE99" i="2"/>
  <c r="AE96" i="2"/>
  <c r="AE94" i="2"/>
  <c r="AE92" i="2"/>
  <c r="AE90" i="2"/>
  <c r="AE88" i="2"/>
  <c r="AE86" i="2"/>
  <c r="AE84" i="2"/>
  <c r="AE82" i="2"/>
  <c r="AE80" i="2"/>
  <c r="AE78" i="2"/>
  <c r="AE74" i="2"/>
  <c r="AE72" i="2"/>
  <c r="AE7" i="2"/>
  <c r="AA113" i="2"/>
  <c r="AE39" i="2"/>
  <c r="AE31" i="2"/>
  <c r="AE38" i="2"/>
  <c r="AE30" i="2"/>
  <c r="AA115" i="2"/>
  <c r="Y113" i="2"/>
  <c r="Z112" i="2"/>
  <c r="AE43" i="2"/>
  <c r="AE42" i="2"/>
  <c r="AE34" i="2"/>
  <c r="AD21" i="2"/>
  <c r="AE21" i="2"/>
  <c r="AE54" i="2"/>
  <c r="AE45" i="2"/>
  <c r="AE41" i="2"/>
  <c r="AE37" i="2"/>
  <c r="AE33" i="2"/>
  <c r="AE20" i="2"/>
  <c r="AE15" i="2"/>
  <c r="AE11" i="2"/>
  <c r="Z115" i="2"/>
  <c r="AA114" i="2"/>
  <c r="Y112" i="2"/>
  <c r="AE52" i="2"/>
  <c r="AE35" i="2"/>
  <c r="AE51" i="2"/>
  <c r="AE53" i="2"/>
  <c r="AE44" i="2"/>
  <c r="AE40" i="2"/>
  <c r="AE36" i="2"/>
  <c r="AE32" i="2"/>
  <c r="AE19" i="2"/>
  <c r="AE14" i="2"/>
  <c r="AE10" i="2"/>
  <c r="AE6" i="2"/>
  <c r="AE100" i="2"/>
  <c r="AE98" i="2"/>
  <c r="AE95" i="2"/>
  <c r="AE93" i="2"/>
  <c r="AE91" i="2"/>
  <c r="AE89" i="2"/>
  <c r="AE87" i="2"/>
  <c r="AE85" i="2"/>
  <c r="AE83" i="2"/>
  <c r="AE81" i="2"/>
  <c r="AE79" i="2"/>
  <c r="AE77" i="2"/>
  <c r="AE73" i="2"/>
  <c r="AD69" i="2"/>
  <c r="AE69" i="2"/>
  <c r="AX161" i="2"/>
  <c r="AY163" i="2"/>
  <c r="BL159" i="2"/>
  <c r="BL166" i="2" s="1"/>
  <c r="BM119" i="2"/>
  <c r="BM126" i="2" s="1"/>
  <c r="BM120" i="2"/>
  <c r="BM127" i="2" s="1"/>
  <c r="BN127" i="2" s="1"/>
  <c r="AY168" i="2"/>
  <c r="AZ167" i="2"/>
  <c r="AZ159" i="2"/>
  <c r="BL119" i="2"/>
  <c r="BL121" i="2" s="1"/>
  <c r="BL160" i="2"/>
  <c r="BL167" i="2" s="1"/>
  <c r="BN167" i="2" s="1"/>
  <c r="BE147" i="2"/>
  <c r="BG147" i="2" s="1"/>
  <c r="AY161" i="2"/>
  <c r="AY146" i="2"/>
  <c r="AY148" i="2" s="1"/>
  <c r="BG166" i="2"/>
  <c r="BG168" i="2" s="1"/>
  <c r="BE170" i="2" s="1"/>
  <c r="BM159" i="2"/>
  <c r="BN159" i="2" s="1"/>
  <c r="AZ166" i="2"/>
  <c r="AX168" i="2"/>
  <c r="BN147" i="2"/>
  <c r="BF120" i="2"/>
  <c r="BF127" i="2" s="1"/>
  <c r="BN140" i="2"/>
  <c r="AY119" i="2"/>
  <c r="AY126" i="2" s="1"/>
  <c r="BG139" i="2"/>
  <c r="BF143" i="2"/>
  <c r="BE141" i="2"/>
  <c r="BE146" i="2"/>
  <c r="BE120" i="2"/>
  <c r="BF119" i="2"/>
  <c r="AX119" i="2"/>
  <c r="AX126" i="2" s="1"/>
  <c r="BM141" i="2"/>
  <c r="BM146" i="2"/>
  <c r="BM148" i="2" s="1"/>
  <c r="AZ140" i="2"/>
  <c r="AX147" i="2"/>
  <c r="AZ147" i="2" s="1"/>
  <c r="AX127" i="2"/>
  <c r="AZ139" i="2"/>
  <c r="AY143" i="2"/>
  <c r="AX141" i="2"/>
  <c r="AX146" i="2"/>
  <c r="BN139" i="2"/>
  <c r="BL146" i="2"/>
  <c r="BM143" i="2"/>
  <c r="BL141" i="2"/>
  <c r="BE121" i="2"/>
  <c r="BE126" i="2"/>
  <c r="BF146" i="2"/>
  <c r="BF148" i="2" s="1"/>
  <c r="BF141" i="2"/>
  <c r="AY120" i="2"/>
  <c r="AY127" i="2" s="1"/>
  <c r="AT111" i="2"/>
  <c r="AQ125" i="2" s="1"/>
  <c r="P107" i="2"/>
  <c r="AS111" i="2"/>
  <c r="AR118" i="2" s="1"/>
  <c r="W107" i="2"/>
  <c r="AD99" i="2"/>
  <c r="AD94" i="2"/>
  <c r="AD90" i="2"/>
  <c r="AD86" i="2"/>
  <c r="AD82" i="2"/>
  <c r="AD78" i="2"/>
  <c r="AD67" i="2"/>
  <c r="AD58" i="2"/>
  <c r="AS110" i="2"/>
  <c r="AQ117" i="2" s="1"/>
  <c r="AT110" i="2"/>
  <c r="AQ124" i="2" s="1"/>
  <c r="AT109" i="2"/>
  <c r="AR123" i="2" s="1"/>
  <c r="X102" i="2"/>
  <c r="AT108" i="2"/>
  <c r="AQ122" i="2" s="1"/>
  <c r="AS109" i="2"/>
  <c r="AQ116" i="2" s="1"/>
  <c r="X105" i="2"/>
  <c r="X107" i="2"/>
  <c r="AS108" i="2"/>
  <c r="AO115" i="2" s="1"/>
  <c r="X104" i="2"/>
  <c r="X103" i="2"/>
  <c r="AD54" i="2"/>
  <c r="AD45" i="2"/>
  <c r="AD41" i="2"/>
  <c r="AD37" i="2"/>
  <c r="AD33" i="2"/>
  <c r="AD16" i="2"/>
  <c r="AD12" i="2"/>
  <c r="AD8" i="2"/>
  <c r="W102" i="2"/>
  <c r="Z107" i="2"/>
  <c r="C107" i="2"/>
  <c r="AC107" i="2"/>
  <c r="AD65" i="2"/>
  <c r="AD56" i="2"/>
  <c r="AD60" i="2"/>
  <c r="AC103" i="2"/>
  <c r="Y103" i="2"/>
  <c r="Y107" i="2"/>
  <c r="Z105" i="2"/>
  <c r="AA105" i="2"/>
  <c r="AA104" i="2"/>
  <c r="AD51" i="2"/>
  <c r="AD42" i="2"/>
  <c r="AD38" i="2"/>
  <c r="AD34" i="2"/>
  <c r="AD30" i="2"/>
  <c r="AD18" i="2"/>
  <c r="AD13" i="2"/>
  <c r="AD9" i="2"/>
  <c r="AD5" i="2"/>
  <c r="Z104" i="2"/>
  <c r="AA103" i="2"/>
  <c r="AD73" i="2"/>
  <c r="AD62" i="2"/>
  <c r="AA107" i="2"/>
  <c r="AC105" i="2"/>
  <c r="Y105" i="2"/>
  <c r="AC104" i="2"/>
  <c r="Y104" i="2"/>
  <c r="Z103" i="2"/>
  <c r="P105" i="2"/>
  <c r="P104" i="2"/>
  <c r="W103" i="2"/>
  <c r="AD101" i="2"/>
  <c r="AD96" i="2"/>
  <c r="AD92" i="2"/>
  <c r="AD88" i="2"/>
  <c r="AD84" i="2"/>
  <c r="AD80" i="2"/>
  <c r="AA102" i="2"/>
  <c r="AD53" i="2"/>
  <c r="AD44" i="2"/>
  <c r="AD40" i="2"/>
  <c r="AD36" i="2"/>
  <c r="AD32" i="2"/>
  <c r="AD20" i="2"/>
  <c r="AD15" i="2"/>
  <c r="AD11" i="2"/>
  <c r="AD7" i="2"/>
  <c r="Z102" i="2"/>
  <c r="AD52" i="2"/>
  <c r="AD43" i="2"/>
  <c r="AD39" i="2"/>
  <c r="AD35" i="2"/>
  <c r="AD31" i="2"/>
  <c r="AD19" i="2"/>
  <c r="AD14" i="2"/>
  <c r="AD10" i="2"/>
  <c r="AD6" i="2"/>
  <c r="AD100" i="2"/>
  <c r="AD98" i="2"/>
  <c r="AD95" i="2"/>
  <c r="AD93" i="2"/>
  <c r="AD91" i="2"/>
  <c r="AD89" i="2"/>
  <c r="AD87" i="2"/>
  <c r="AD85" i="2"/>
  <c r="AD83" i="2"/>
  <c r="AD81" i="2"/>
  <c r="AD79" i="2"/>
  <c r="AD77" i="2"/>
  <c r="AD74" i="2"/>
  <c r="AD72" i="2"/>
  <c r="AD68" i="2"/>
  <c r="AD66" i="2"/>
  <c r="AD63" i="2"/>
  <c r="AD61" i="2"/>
  <c r="W104" i="2"/>
  <c r="AD57" i="2"/>
  <c r="AD55" i="2"/>
  <c r="AC102" i="2"/>
  <c r="Y102" i="2"/>
  <c r="P102" i="2"/>
  <c r="P103" i="2"/>
  <c r="W105" i="2"/>
  <c r="AD59" i="2"/>
  <c r="AE102" i="2" l="1"/>
  <c r="AE116" i="2"/>
  <c r="AE121" i="2"/>
  <c r="AE120" i="2"/>
  <c r="AE117" i="2"/>
  <c r="AQ118" i="2"/>
  <c r="AE105" i="2"/>
  <c r="AE104" i="2"/>
  <c r="AE118" i="2"/>
  <c r="AR117" i="2"/>
  <c r="AE119" i="2"/>
  <c r="AE103" i="2"/>
  <c r="AR116" i="2"/>
  <c r="AR115" i="2"/>
  <c r="AZ168" i="2"/>
  <c r="AX170" i="2" s="1"/>
  <c r="BL161" i="2"/>
  <c r="BN160" i="2"/>
  <c r="BM163" i="2"/>
  <c r="BL126" i="2"/>
  <c r="BL128" i="2" s="1"/>
  <c r="BM121" i="2"/>
  <c r="BM128" i="2"/>
  <c r="BN120" i="2"/>
  <c r="BF123" i="2"/>
  <c r="BN119" i="2"/>
  <c r="BM123" i="2"/>
  <c r="BL168" i="2"/>
  <c r="BM161" i="2"/>
  <c r="BM166" i="2"/>
  <c r="BM168" i="2" s="1"/>
  <c r="AR125" i="2"/>
  <c r="BN146" i="2"/>
  <c r="BN148" i="2" s="1"/>
  <c r="BL150" i="2" s="1"/>
  <c r="BL148" i="2"/>
  <c r="AX121" i="2"/>
  <c r="AZ119" i="2"/>
  <c r="AY123" i="2"/>
  <c r="BF121" i="2"/>
  <c r="BF126" i="2"/>
  <c r="BF128" i="2" s="1"/>
  <c r="AD104" i="2"/>
  <c r="AD102" i="2"/>
  <c r="BG119" i="2"/>
  <c r="AZ146" i="2"/>
  <c r="AZ148" i="2" s="1"/>
  <c r="AX150" i="2" s="1"/>
  <c r="AX148" i="2"/>
  <c r="AZ127" i="2"/>
  <c r="BG120" i="2"/>
  <c r="BE127" i="2"/>
  <c r="BG127" i="2" s="1"/>
  <c r="AZ120" i="2"/>
  <c r="BE148" i="2"/>
  <c r="BG146" i="2"/>
  <c r="BG148" i="2" s="1"/>
  <c r="BE150" i="2" s="1"/>
  <c r="AY121" i="2"/>
  <c r="AY128" i="2"/>
  <c r="AD105" i="2"/>
  <c r="AD103" i="2"/>
  <c r="AO118" i="2"/>
  <c r="AP118" i="2"/>
  <c r="AP117" i="2"/>
  <c r="AO117" i="2"/>
  <c r="AD107" i="2"/>
  <c r="AR124" i="2"/>
  <c r="AR135" i="2"/>
  <c r="AQ123" i="2"/>
  <c r="AO130" i="2"/>
  <c r="AQ130" i="2"/>
  <c r="AQ135" i="2"/>
  <c r="AR130" i="2"/>
  <c r="AP130" i="2"/>
  <c r="AP129" i="2"/>
  <c r="AR122" i="2"/>
  <c r="AQ134" i="2"/>
  <c r="AR134" i="2"/>
  <c r="AO129" i="2"/>
  <c r="AQ129" i="2"/>
  <c r="AR129" i="2"/>
  <c r="AP115" i="2"/>
  <c r="AQ115" i="2"/>
  <c r="AO116" i="2"/>
  <c r="AP116" i="2"/>
  <c r="BN126" i="2" l="1"/>
  <c r="BN128" i="2" s="1"/>
  <c r="BL130" i="2" s="1"/>
  <c r="BN166" i="2"/>
  <c r="BN168" i="2" s="1"/>
  <c r="BL170" i="2" s="1"/>
  <c r="BE128" i="2"/>
  <c r="BG126" i="2"/>
  <c r="BG128" i="2" s="1"/>
  <c r="BE130" i="2" s="1"/>
  <c r="AX128" i="2"/>
  <c r="AZ126" i="2"/>
  <c r="AZ128" i="2" s="1"/>
  <c r="AX130" i="2" s="1"/>
  <c r="AI176" i="1"/>
  <c r="AG176" i="1"/>
  <c r="AF176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8" i="1"/>
  <c r="AJ70" i="1"/>
  <c r="AJ71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20" i="1"/>
  <c r="AJ121" i="1"/>
  <c r="AJ122" i="1"/>
  <c r="AJ124" i="1"/>
  <c r="AJ125" i="1"/>
  <c r="AJ126" i="1"/>
  <c r="AJ127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4" i="1"/>
  <c r="AJ5" i="1"/>
  <c r="AJ6" i="1"/>
  <c r="AJ7" i="1"/>
  <c r="AJ8" i="1"/>
  <c r="AJ9" i="1"/>
  <c r="AJ10" i="1"/>
  <c r="AJ11" i="1"/>
  <c r="AJ12" i="1"/>
  <c r="AJ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J13" i="1" s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J52" i="1" s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J67" i="1" s="1"/>
  <c r="AI67" i="1"/>
  <c r="AF68" i="1"/>
  <c r="AG68" i="1"/>
  <c r="AH68" i="1"/>
  <c r="AI68" i="1"/>
  <c r="AF69" i="1"/>
  <c r="AG69" i="1"/>
  <c r="AH69" i="1"/>
  <c r="AJ69" i="1" s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J72" i="1" s="1"/>
  <c r="AI72" i="1"/>
  <c r="AF73" i="1"/>
  <c r="AG73" i="1"/>
  <c r="AH73" i="1"/>
  <c r="AJ73" i="1" s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J119" i="1" s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J123" i="1" s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J128" i="1" s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H176" i="1" s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I3" i="1"/>
  <c r="AH3" i="1"/>
  <c r="AG3" i="1"/>
  <c r="AF3" i="1"/>
  <c r="AJ59" i="1" l="1"/>
  <c r="AJ153" i="1"/>
  <c r="AJ176" i="1" s="1"/>
</calcChain>
</file>

<file path=xl/sharedStrings.xml><?xml version="1.0" encoding="utf-8"?>
<sst xmlns="http://schemas.openxmlformats.org/spreadsheetml/2006/main" count="2343" uniqueCount="82">
  <si>
    <t>num étu</t>
  </si>
  <si>
    <t>???</t>
  </si>
  <si>
    <t>XX4</t>
  </si>
  <si>
    <t>XX5</t>
  </si>
  <si>
    <t>XXX</t>
  </si>
  <si>
    <t>id groupe</t>
  </si>
  <si>
    <t>modalité</t>
  </si>
  <si>
    <t>B</t>
  </si>
  <si>
    <t>AB</t>
  </si>
  <si>
    <t>O</t>
  </si>
  <si>
    <t>A</t>
  </si>
  <si>
    <t>OL</t>
  </si>
  <si>
    <t>OG</t>
  </si>
  <si>
    <t>SC</t>
  </si>
  <si>
    <t>CT</t>
  </si>
  <si>
    <t>CM</t>
  </si>
  <si>
    <t>V</t>
  </si>
  <si>
    <t/>
  </si>
  <si>
    <t>Seeker</t>
  </si>
  <si>
    <t>Survivor</t>
  </si>
  <si>
    <t>Daredevil</t>
  </si>
  <si>
    <t>Mastermind</t>
  </si>
  <si>
    <t>Conqueror</t>
  </si>
  <si>
    <t>Socializer</t>
  </si>
  <si>
    <t>Achiever</t>
  </si>
  <si>
    <t>Motiv Classe</t>
  </si>
  <si>
    <t>Nb activités Moodle</t>
  </si>
  <si>
    <t>S2</t>
  </si>
  <si>
    <t>S3</t>
  </si>
  <si>
    <t>S4</t>
  </si>
  <si>
    <t>régul int</t>
  </si>
  <si>
    <t>Résumé questionnaires</t>
  </si>
  <si>
    <t>(1)Test connaissances initial</t>
  </si>
  <si>
    <t>(2)Profil de joueur</t>
  </si>
  <si>
    <t>(3)Test connaissances final</t>
  </si>
  <si>
    <t>(4)Motiv Moodle</t>
  </si>
  <si>
    <t>total</t>
  </si>
  <si>
    <t>ok</t>
  </si>
  <si>
    <t>complet</t>
  </si>
  <si>
    <t>M initial</t>
  </si>
  <si>
    <t>M final</t>
  </si>
  <si>
    <t>Progression</t>
  </si>
  <si>
    <t>Différence</t>
  </si>
  <si>
    <t>tous</t>
  </si>
  <si>
    <t>tot</t>
  </si>
  <si>
    <t>% sur total</t>
  </si>
  <si>
    <t>% sur 2 et 3</t>
  </si>
  <si>
    <t>O B</t>
  </si>
  <si>
    <t>A AB</t>
  </si>
  <si>
    <t>1&amp;2</t>
  </si>
  <si>
    <t>tot123</t>
  </si>
  <si>
    <t>Variance</t>
  </si>
  <si>
    <t>T.Test O et AB</t>
  </si>
  <si>
    <t>Distribution :</t>
  </si>
  <si>
    <t>T.Test O et B</t>
  </si>
  <si>
    <t>T.Test O et A</t>
  </si>
  <si>
    <t>test 1</t>
  </si>
  <si>
    <t>1 &amp; 2</t>
  </si>
  <si>
    <t>Khi2</t>
  </si>
  <si>
    <t>Khi 2 =</t>
  </si>
  <si>
    <t>Seuil =</t>
  </si>
  <si>
    <t>O = A</t>
  </si>
  <si>
    <t>test 2</t>
  </si>
  <si>
    <t>O = B</t>
  </si>
  <si>
    <t>O = AB</t>
  </si>
  <si>
    <t>test 3</t>
  </si>
  <si>
    <t>int</t>
  </si>
  <si>
    <t>reg</t>
  </si>
  <si>
    <t>amo</t>
  </si>
  <si>
    <t>Progression (2)</t>
  </si>
  <si>
    <t>T.Test A et AB</t>
  </si>
  <si>
    <t>T.Test B et AB</t>
  </si>
  <si>
    <t>T.Test A et B</t>
  </si>
  <si>
    <t>S1</t>
  </si>
  <si>
    <t>% 3 activités (sur 1/2/3)</t>
  </si>
  <si>
    <t>% 3 activités (sur 0/1/2/3)</t>
  </si>
  <si>
    <t>B = AB</t>
  </si>
  <si>
    <t>écart max :</t>
  </si>
  <si>
    <t>VAR</t>
  </si>
  <si>
    <t>moy</t>
  </si>
  <si>
    <t>T.test :</t>
  </si>
  <si>
    <t>F.test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</si>
</sst>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3" fillId="0" borderId="2" xfId="0" applyFont="1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164" fontId="0" fillId="0" borderId="0" xfId="0" applyNumberFormat="1"/>
    <xf numFmtId="0" fontId="0" fillId="0" borderId="0" xfId="0" quotePrefix="1"/>
    <xf numFmtId="0" fontId="0" fillId="0" borderId="0" xfId="0" applyFill="1" applyBorder="1"/>
    <xf numFmtId="9" fontId="0" fillId="0" borderId="0" xfId="0" applyNumberFormat="1"/>
    <xf numFmtId="164" fontId="5" fillId="0" borderId="5" xfId="0" applyNumberFormat="1" applyFont="1" applyBorder="1"/>
    <xf numFmtId="164" fontId="4" fillId="0" borderId="0" xfId="0" applyNumberFormat="1" applyFont="1"/>
    <xf numFmtId="164" fontId="6" fillId="0" borderId="0" xfId="0" applyNumberFormat="1" applyFont="1"/>
    <xf numFmtId="164" fontId="8" fillId="0" borderId="0" xfId="0" applyNumberFormat="1" applyFont="1"/>
    <xf numFmtId="9" fontId="8" fillId="0" borderId="0" xfId="0" applyNumberFormat="1" applyFont="1"/>
    <xf numFmtId="9" fontId="8" fillId="2" borderId="0" xfId="0" applyNumberFormat="1" applyFont="1" applyFill="1"/>
    <xf numFmtId="0" fontId="8" fillId="0" borderId="0" xfId="0" applyFont="1"/>
    <xf numFmtId="0" fontId="9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9" fontId="4" fillId="0" borderId="0" xfId="0" applyNumberFormat="1" applyFont="1"/>
    <xf numFmtId="0" fontId="5" fillId="0" borderId="0" xfId="0" applyFont="1" applyBorder="1"/>
    <xf numFmtId="9" fontId="5" fillId="0" borderId="0" xfId="0" applyNumberFormat="1" applyFont="1"/>
    <xf numFmtId="9" fontId="5" fillId="2" borderId="0" xfId="0" applyNumberFormat="1" applyFont="1" applyFill="1"/>
    <xf numFmtId="2" fontId="5" fillId="0" borderId="5" xfId="0" applyNumberFormat="1" applyFont="1" applyBorder="1"/>
    <xf numFmtId="2" fontId="4" fillId="0" borderId="0" xfId="0" applyNumberFormat="1" applyFont="1"/>
    <xf numFmtId="2" fontId="6" fillId="0" borderId="0" xfId="0" applyNumberFormat="1" applyFont="1"/>
    <xf numFmtId="2" fontId="8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2" fillId="0" borderId="5" xfId="0" applyFont="1" applyBorder="1"/>
    <xf numFmtId="0" fontId="0" fillId="0" borderId="6" xfId="0" applyFill="1" applyBorder="1"/>
    <xf numFmtId="0" fontId="0" fillId="0" borderId="2" xfId="0" applyFill="1" applyBorder="1"/>
    <xf numFmtId="0" fontId="5" fillId="0" borderId="5" xfId="0" applyFont="1" applyBorder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5" xfId="0" applyFill="1" applyBorder="1"/>
    <xf numFmtId="164" fontId="0" fillId="2" borderId="5" xfId="0" applyNumberFormat="1" applyFill="1" applyBorder="1"/>
    <xf numFmtId="164" fontId="0" fillId="2" borderId="0" xfId="0" applyNumberFormat="1" applyFill="1"/>
    <xf numFmtId="2" fontId="0" fillId="2" borderId="0" xfId="0" applyNumberFormat="1" applyFill="1"/>
    <xf numFmtId="0" fontId="9" fillId="2" borderId="0" xfId="0" applyFont="1" applyFill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8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2" fontId="0" fillId="0" borderId="0" xfId="0" applyNumberFormat="1" applyBorder="1"/>
    <xf numFmtId="0" fontId="10" fillId="0" borderId="0" xfId="0" applyFont="1"/>
    <xf numFmtId="2" fontId="10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Border="1" applyAlignment="1">
      <alignment horizontal="center"/>
    </xf>
    <xf numFmtId="0" fontId="0" fillId="0" borderId="0" xfId="0" applyFill="1"/>
    <xf numFmtId="9" fontId="4" fillId="2" borderId="0" xfId="0" applyNumberFormat="1" applyFont="1" applyFill="1"/>
    <xf numFmtId="9" fontId="6" fillId="2" borderId="0" xfId="0" applyNumberFormat="1" applyFont="1" applyFill="1"/>
    <xf numFmtId="164" fontId="5" fillId="0" borderId="6" xfId="0" applyNumberFormat="1" applyFont="1" applyBorder="1"/>
    <xf numFmtId="164" fontId="4" fillId="0" borderId="2" xfId="0" applyNumberFormat="1" applyFont="1" applyBorder="1"/>
    <xf numFmtId="164" fontId="6" fillId="0" borderId="2" xfId="0" applyNumberFormat="1" applyFont="1" applyBorder="1"/>
    <xf numFmtId="164" fontId="8" fillId="0" borderId="2" xfId="0" applyNumberFormat="1" applyFont="1" applyBorder="1"/>
    <xf numFmtId="165" fontId="5" fillId="0" borderId="5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0" fillId="0" borderId="0" xfId="0" applyNumberFormat="1"/>
    <xf numFmtId="9" fontId="2" fillId="0" borderId="0" xfId="0" applyNumberFormat="1" applyFont="1"/>
    <xf numFmtId="9" fontId="0" fillId="0" borderId="0" xfId="0" applyNumberFormat="1" applyFont="1"/>
    <xf numFmtId="0" fontId="11" fillId="0" borderId="0" xfId="0" applyFont="1"/>
    <xf numFmtId="9" fontId="12" fillId="0" borderId="0" xfId="0" applyNumberFormat="1" applyFont="1"/>
    <xf numFmtId="9" fontId="11" fillId="0" borderId="0" xfId="0" applyNumberFormat="1" applyFont="1"/>
    <xf numFmtId="2" fontId="0" fillId="0" borderId="2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4" max="4" width="4.7109375" style="2" customWidth="1"/>
    <col min="5" max="9" width="4.7109375" customWidth="1"/>
    <col min="10" max="10" width="4.7109375" style="2" customWidth="1"/>
    <col min="11" max="16" width="4.7109375" customWidth="1"/>
    <col min="17" max="17" width="4.7109375" style="2" customWidth="1"/>
    <col min="18" max="22" width="4.7109375" customWidth="1"/>
    <col min="23" max="23" width="4.7109375" style="2" customWidth="1"/>
    <col min="24" max="25" width="4.7109375" customWidth="1"/>
    <col min="26" max="26" width="4.7109375" style="2" customWidth="1"/>
    <col min="27" max="28" width="4.7109375" customWidth="1"/>
    <col min="29" max="29" width="4.7109375" style="2" customWidth="1"/>
    <col min="30" max="31" width="4.7109375" customWidth="1"/>
    <col min="32" max="32" width="4.7109375" style="2" customWidth="1"/>
    <col min="33" max="35" width="4.7109375" customWidth="1"/>
    <col min="37" max="37" width="9.140625" style="2"/>
  </cols>
  <sheetData>
    <row r="1" spans="1:37" s="6" customFormat="1" x14ac:dyDescent="0.25">
      <c r="D1" s="7" t="s">
        <v>32</v>
      </c>
      <c r="J1" s="7" t="s">
        <v>33</v>
      </c>
      <c r="Q1" s="7" t="s">
        <v>34</v>
      </c>
      <c r="W1" s="7" t="s">
        <v>35</v>
      </c>
      <c r="Z1" s="7" t="s">
        <v>25</v>
      </c>
      <c r="AC1" s="7" t="s">
        <v>26</v>
      </c>
      <c r="AF1" s="7" t="s">
        <v>31</v>
      </c>
      <c r="AK1" s="7"/>
    </row>
    <row r="2" spans="1:37" s="5" customFormat="1" x14ac:dyDescent="0.25">
      <c r="A2" s="1" t="s">
        <v>0</v>
      </c>
      <c r="B2" s="5" t="s">
        <v>5</v>
      </c>
      <c r="C2" s="5" t="s">
        <v>6</v>
      </c>
      <c r="D2" s="1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1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1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1"/>
      <c r="X2" s="5" t="s">
        <v>30</v>
      </c>
      <c r="Z2" s="1"/>
      <c r="AA2" s="5" t="s">
        <v>30</v>
      </c>
      <c r="AC2" s="1" t="s">
        <v>27</v>
      </c>
      <c r="AD2" s="5" t="s">
        <v>28</v>
      </c>
      <c r="AE2" s="5" t="s">
        <v>29</v>
      </c>
      <c r="AF2" s="1">
        <v>1</v>
      </c>
      <c r="AG2" s="5">
        <v>2</v>
      </c>
      <c r="AH2" s="5">
        <v>3</v>
      </c>
      <c r="AI2" s="5">
        <v>4</v>
      </c>
      <c r="AJ2" s="5" t="s">
        <v>36</v>
      </c>
      <c r="AK2" s="1"/>
    </row>
    <row r="3" spans="1:37" x14ac:dyDescent="0.25">
      <c r="A3" s="2">
        <v>3521901</v>
      </c>
      <c r="B3">
        <v>1</v>
      </c>
      <c r="C3" t="s">
        <v>7</v>
      </c>
      <c r="D3" s="2">
        <v>0.5</v>
      </c>
      <c r="E3">
        <v>0.75</v>
      </c>
      <c r="F3">
        <v>0.375</v>
      </c>
      <c r="G3">
        <v>0.55555555555555558</v>
      </c>
      <c r="H3">
        <v>0.5</v>
      </c>
      <c r="I3">
        <v>0.5</v>
      </c>
      <c r="J3" s="2">
        <v>17</v>
      </c>
      <c r="K3">
        <v>8</v>
      </c>
      <c r="L3">
        <v>7</v>
      </c>
      <c r="M3">
        <v>11</v>
      </c>
      <c r="N3">
        <v>17</v>
      </c>
      <c r="O3">
        <v>4</v>
      </c>
      <c r="P3">
        <v>10</v>
      </c>
      <c r="Q3" s="2">
        <v>0.3888888888888889</v>
      </c>
      <c r="R3">
        <v>0.8125</v>
      </c>
      <c r="S3">
        <v>0.25</v>
      </c>
      <c r="T3">
        <v>0.66666666666666663</v>
      </c>
      <c r="U3">
        <v>0.16666666666666666</v>
      </c>
      <c r="V3">
        <v>0.4375</v>
      </c>
      <c r="W3" s="2">
        <v>16</v>
      </c>
      <c r="X3">
        <v>13</v>
      </c>
      <c r="Y3">
        <v>16</v>
      </c>
      <c r="Z3" s="2">
        <v>13</v>
      </c>
      <c r="AA3">
        <v>12</v>
      </c>
      <c r="AB3">
        <v>16</v>
      </c>
      <c r="AC3" s="2">
        <v>2</v>
      </c>
      <c r="AD3">
        <v>0</v>
      </c>
      <c r="AE3">
        <v>0</v>
      </c>
      <c r="AF3" s="2" t="str">
        <f>IF(D3&lt;&gt;"","ok","")</f>
        <v>ok</v>
      </c>
      <c r="AG3" t="str">
        <f>IF(J3&lt;&gt;"","ok","")</f>
        <v>ok</v>
      </c>
      <c r="AH3" t="str">
        <f>IF(Q3&lt;&gt;"","ok","")</f>
        <v>ok</v>
      </c>
      <c r="AI3" t="str">
        <f t="shared" ref="AI3:AI34" si="0">IF(W3&lt;&gt;"","ok","")</f>
        <v>ok</v>
      </c>
      <c r="AJ3" t="str">
        <f>IF(AND(AF3="ok",AG3="ok",AH3="ok",AI3="ok"),"complet","")</f>
        <v>complet</v>
      </c>
    </row>
    <row r="4" spans="1:37" x14ac:dyDescent="0.25">
      <c r="A4" s="2">
        <v>3521992</v>
      </c>
      <c r="B4">
        <v>1</v>
      </c>
      <c r="C4" t="s">
        <v>8</v>
      </c>
      <c r="D4" s="2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s="2">
        <v>14</v>
      </c>
      <c r="K4">
        <v>13</v>
      </c>
      <c r="L4">
        <v>20</v>
      </c>
      <c r="M4">
        <v>10</v>
      </c>
      <c r="N4">
        <v>11</v>
      </c>
      <c r="O4">
        <v>15</v>
      </c>
      <c r="P4">
        <v>6</v>
      </c>
      <c r="Q4" s="2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s="2" t="s">
        <v>17</v>
      </c>
      <c r="X4" t="s">
        <v>17</v>
      </c>
      <c r="Y4" t="s">
        <v>17</v>
      </c>
      <c r="Z4" s="2" t="s">
        <v>17</v>
      </c>
      <c r="AA4" t="s">
        <v>17</v>
      </c>
      <c r="AB4" t="s">
        <v>17</v>
      </c>
      <c r="AC4" s="2">
        <v>1</v>
      </c>
      <c r="AD4">
        <v>0</v>
      </c>
      <c r="AE4">
        <v>0</v>
      </c>
      <c r="AF4" s="2" t="str">
        <f t="shared" ref="AF4:AF67" si="1">IF(D4&lt;&gt;"","ok","")</f>
        <v/>
      </c>
      <c r="AG4" t="str">
        <f t="shared" ref="AG4:AG67" si="2">IF(J4&lt;&gt;"","ok","")</f>
        <v>ok</v>
      </c>
      <c r="AH4" t="str">
        <f t="shared" ref="AH4:AH67" si="3">IF(Q4&lt;&gt;"","ok","")</f>
        <v/>
      </c>
      <c r="AI4" t="str">
        <f t="shared" si="0"/>
        <v/>
      </c>
      <c r="AJ4" t="str">
        <f t="shared" ref="AJ4:AJ67" si="4">IF(AND(AF4="ok",AG4="ok",AH4="ok",AI4="ok"),"complet","")</f>
        <v/>
      </c>
    </row>
    <row r="5" spans="1:37" x14ac:dyDescent="0.25">
      <c r="A5" s="2">
        <v>3522127</v>
      </c>
      <c r="B5">
        <v>1</v>
      </c>
      <c r="C5" t="s">
        <v>7</v>
      </c>
      <c r="D5" s="2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s="2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s="2">
        <v>0.61111111111111116</v>
      </c>
      <c r="R5">
        <v>0.5</v>
      </c>
      <c r="S5">
        <v>0.375</v>
      </c>
      <c r="T5">
        <v>0.44444444444444442</v>
      </c>
      <c r="U5">
        <v>0.16666666666666666</v>
      </c>
      <c r="V5">
        <v>0.25</v>
      </c>
      <c r="W5" s="2">
        <v>8</v>
      </c>
      <c r="X5">
        <v>20</v>
      </c>
      <c r="Y5">
        <v>11</v>
      </c>
      <c r="Z5" s="2">
        <v>15</v>
      </c>
      <c r="AA5">
        <v>19</v>
      </c>
      <c r="AB5">
        <v>8</v>
      </c>
      <c r="AC5" s="2">
        <v>3</v>
      </c>
      <c r="AD5">
        <v>3</v>
      </c>
      <c r="AE5">
        <v>2</v>
      </c>
      <c r="AF5" s="2" t="str">
        <f t="shared" si="1"/>
        <v/>
      </c>
      <c r="AG5" t="str">
        <f t="shared" si="2"/>
        <v/>
      </c>
      <c r="AH5" t="str">
        <f t="shared" si="3"/>
        <v>ok</v>
      </c>
      <c r="AI5" t="str">
        <f t="shared" si="0"/>
        <v>ok</v>
      </c>
      <c r="AJ5" t="str">
        <f t="shared" si="4"/>
        <v/>
      </c>
    </row>
    <row r="6" spans="1:37" x14ac:dyDescent="0.25">
      <c r="A6" s="2">
        <v>3530946</v>
      </c>
      <c r="B6">
        <v>1</v>
      </c>
      <c r="C6" t="s">
        <v>9</v>
      </c>
      <c r="D6" s="2">
        <v>0.55555555555555558</v>
      </c>
      <c r="E6">
        <v>0.625</v>
      </c>
      <c r="F6">
        <v>0.625</v>
      </c>
      <c r="G6">
        <v>0.66666666666666663</v>
      </c>
      <c r="H6">
        <v>0.33333333333333331</v>
      </c>
      <c r="I6">
        <v>0.5625</v>
      </c>
      <c r="J6" s="2">
        <v>2</v>
      </c>
      <c r="K6">
        <v>4</v>
      </c>
      <c r="L6">
        <v>11</v>
      </c>
      <c r="M6">
        <v>5</v>
      </c>
      <c r="N6">
        <v>16</v>
      </c>
      <c r="O6">
        <v>8</v>
      </c>
      <c r="P6">
        <v>16</v>
      </c>
      <c r="Q6" s="2">
        <v>0.66666666666666663</v>
      </c>
      <c r="R6">
        <v>0.6875</v>
      </c>
      <c r="S6">
        <v>0.625</v>
      </c>
      <c r="T6">
        <v>0.44444444444444442</v>
      </c>
      <c r="U6">
        <v>0.16666666666666666</v>
      </c>
      <c r="V6">
        <v>0.4375</v>
      </c>
      <c r="W6" s="2">
        <v>13</v>
      </c>
      <c r="X6">
        <v>12</v>
      </c>
      <c r="Y6">
        <v>12</v>
      </c>
      <c r="Z6" s="2">
        <v>15</v>
      </c>
      <c r="AA6">
        <v>16</v>
      </c>
      <c r="AB6">
        <v>10</v>
      </c>
      <c r="AC6" s="2">
        <v>3</v>
      </c>
      <c r="AD6">
        <v>3</v>
      </c>
      <c r="AE6">
        <v>2</v>
      </c>
      <c r="AF6" s="2" t="str">
        <f t="shared" si="1"/>
        <v>ok</v>
      </c>
      <c r="AG6" t="str">
        <f t="shared" si="2"/>
        <v>ok</v>
      </c>
      <c r="AH6" t="str">
        <f t="shared" si="3"/>
        <v>ok</v>
      </c>
      <c r="AI6" t="str">
        <f t="shared" si="0"/>
        <v>ok</v>
      </c>
      <c r="AJ6" t="str">
        <f t="shared" si="4"/>
        <v>complet</v>
      </c>
    </row>
    <row r="7" spans="1:37" x14ac:dyDescent="0.25">
      <c r="A7" s="2">
        <v>3531406</v>
      </c>
      <c r="B7">
        <v>1</v>
      </c>
      <c r="C7" t="s">
        <v>8</v>
      </c>
      <c r="D7" s="2">
        <v>0.5</v>
      </c>
      <c r="E7">
        <v>0.625</v>
      </c>
      <c r="F7">
        <v>0.625</v>
      </c>
      <c r="G7">
        <v>0.66666666666666663</v>
      </c>
      <c r="H7">
        <v>0.66666666666666663</v>
      </c>
      <c r="I7">
        <v>0.875</v>
      </c>
      <c r="J7" s="2">
        <v>17</v>
      </c>
      <c r="K7">
        <v>3</v>
      </c>
      <c r="L7">
        <v>9</v>
      </c>
      <c r="M7">
        <v>12</v>
      </c>
      <c r="N7">
        <v>11</v>
      </c>
      <c r="O7">
        <v>12</v>
      </c>
      <c r="P7">
        <v>20</v>
      </c>
      <c r="Q7" s="2">
        <v>0.66666666666666663</v>
      </c>
      <c r="R7">
        <v>0.5625</v>
      </c>
      <c r="S7">
        <v>0.5</v>
      </c>
      <c r="T7">
        <v>0.77777777777777779</v>
      </c>
      <c r="U7">
        <v>0.16666666666666666</v>
      </c>
      <c r="V7">
        <v>0.5625</v>
      </c>
      <c r="W7" s="2">
        <v>6</v>
      </c>
      <c r="X7">
        <v>11</v>
      </c>
      <c r="Y7">
        <v>17</v>
      </c>
      <c r="Z7" s="2">
        <v>6</v>
      </c>
      <c r="AA7">
        <v>13</v>
      </c>
      <c r="AB7">
        <v>17</v>
      </c>
      <c r="AC7" s="2">
        <v>0</v>
      </c>
      <c r="AD7">
        <v>3</v>
      </c>
      <c r="AE7">
        <v>0</v>
      </c>
      <c r="AF7" s="2" t="str">
        <f t="shared" si="1"/>
        <v>ok</v>
      </c>
      <c r="AG7" t="str">
        <f t="shared" si="2"/>
        <v>ok</v>
      </c>
      <c r="AH7" t="str">
        <f t="shared" si="3"/>
        <v>ok</v>
      </c>
      <c r="AI7" t="str">
        <f t="shared" si="0"/>
        <v>ok</v>
      </c>
      <c r="AJ7" t="str">
        <f t="shared" si="4"/>
        <v>complet</v>
      </c>
    </row>
    <row r="8" spans="1:37" x14ac:dyDescent="0.25">
      <c r="A8" s="2">
        <v>3532425</v>
      </c>
      <c r="B8">
        <v>1</v>
      </c>
      <c r="C8" t="s">
        <v>10</v>
      </c>
      <c r="D8" s="2">
        <v>0.61111111111111116</v>
      </c>
      <c r="E8">
        <v>0.5625</v>
      </c>
      <c r="F8">
        <v>0.625</v>
      </c>
      <c r="G8">
        <v>0.77777777777777779</v>
      </c>
      <c r="H8">
        <v>0.16666666666666666</v>
      </c>
      <c r="I8">
        <v>0.75</v>
      </c>
      <c r="J8" s="2">
        <v>9</v>
      </c>
      <c r="K8">
        <v>-8</v>
      </c>
      <c r="L8">
        <v>2</v>
      </c>
      <c r="M8">
        <v>15</v>
      </c>
      <c r="N8">
        <v>9</v>
      </c>
      <c r="O8">
        <v>15</v>
      </c>
      <c r="P8">
        <v>15</v>
      </c>
      <c r="Q8" s="2">
        <v>0.44444444444444442</v>
      </c>
      <c r="R8">
        <v>0.75</v>
      </c>
      <c r="S8">
        <v>0.375</v>
      </c>
      <c r="T8">
        <v>0.55555555555555558</v>
      </c>
      <c r="U8">
        <v>0.33333333333333331</v>
      </c>
      <c r="V8">
        <v>0.5625</v>
      </c>
      <c r="W8" s="2">
        <v>14</v>
      </c>
      <c r="X8">
        <v>22</v>
      </c>
      <c r="Y8">
        <v>5</v>
      </c>
      <c r="Z8" s="2">
        <v>6</v>
      </c>
      <c r="AA8">
        <v>21</v>
      </c>
      <c r="AB8">
        <v>15</v>
      </c>
      <c r="AC8" s="2">
        <v>0</v>
      </c>
      <c r="AD8">
        <v>2</v>
      </c>
      <c r="AE8">
        <v>2</v>
      </c>
      <c r="AF8" s="2" t="str">
        <f t="shared" si="1"/>
        <v>ok</v>
      </c>
      <c r="AG8" t="str">
        <f t="shared" si="2"/>
        <v>ok</v>
      </c>
      <c r="AH8" t="str">
        <f t="shared" si="3"/>
        <v>ok</v>
      </c>
      <c r="AI8" t="str">
        <f t="shared" si="0"/>
        <v>ok</v>
      </c>
      <c r="AJ8" t="str">
        <f t="shared" si="4"/>
        <v>complet</v>
      </c>
    </row>
    <row r="9" spans="1:37" x14ac:dyDescent="0.25">
      <c r="A9" s="2">
        <v>3670292</v>
      </c>
      <c r="B9">
        <v>1</v>
      </c>
      <c r="C9" t="s">
        <v>9</v>
      </c>
      <c r="D9" s="2">
        <v>0.66666666666666663</v>
      </c>
      <c r="E9">
        <v>0.8125</v>
      </c>
      <c r="F9">
        <v>0.875</v>
      </c>
      <c r="G9">
        <v>0.88888888888888884</v>
      </c>
      <c r="H9">
        <v>0.66666666666666663</v>
      </c>
      <c r="I9">
        <v>0.9375</v>
      </c>
      <c r="J9" s="2">
        <v>12</v>
      </c>
      <c r="K9">
        <v>-1</v>
      </c>
      <c r="L9">
        <v>0</v>
      </c>
      <c r="M9">
        <v>7</v>
      </c>
      <c r="N9">
        <v>7</v>
      </c>
      <c r="O9">
        <v>14</v>
      </c>
      <c r="P9">
        <v>18</v>
      </c>
      <c r="Q9" s="2">
        <v>0.66666666666666663</v>
      </c>
      <c r="R9">
        <v>0.5625</v>
      </c>
      <c r="S9">
        <v>0.875</v>
      </c>
      <c r="T9">
        <v>0.88888888888888884</v>
      </c>
      <c r="U9">
        <v>0.16666666666666666</v>
      </c>
      <c r="V9">
        <v>0.6875</v>
      </c>
      <c r="W9" s="2">
        <v>6</v>
      </c>
      <c r="X9">
        <v>8</v>
      </c>
      <c r="Y9">
        <v>22</v>
      </c>
      <c r="Z9" s="2">
        <v>6</v>
      </c>
      <c r="AA9">
        <v>8</v>
      </c>
      <c r="AB9">
        <v>22</v>
      </c>
      <c r="AC9" s="2">
        <v>2</v>
      </c>
      <c r="AD9">
        <v>0</v>
      </c>
      <c r="AE9">
        <v>0</v>
      </c>
      <c r="AF9" s="2" t="str">
        <f t="shared" si="1"/>
        <v>ok</v>
      </c>
      <c r="AG9" t="str">
        <f t="shared" si="2"/>
        <v>ok</v>
      </c>
      <c r="AH9" t="str">
        <f t="shared" si="3"/>
        <v>ok</v>
      </c>
      <c r="AI9" t="str">
        <f t="shared" si="0"/>
        <v>ok</v>
      </c>
      <c r="AJ9" t="str">
        <f t="shared" si="4"/>
        <v>complet</v>
      </c>
    </row>
    <row r="10" spans="1:37" x14ac:dyDescent="0.25">
      <c r="A10" s="2">
        <v>3670306</v>
      </c>
      <c r="B10">
        <v>1</v>
      </c>
      <c r="C10" t="s">
        <v>8</v>
      </c>
      <c r="D10" s="2">
        <v>0.77777777777777779</v>
      </c>
      <c r="E10">
        <v>0.875</v>
      </c>
      <c r="F10">
        <v>0.75</v>
      </c>
      <c r="G10">
        <v>0.88888888888888884</v>
      </c>
      <c r="H10">
        <v>0.83333333333333337</v>
      </c>
      <c r="I10">
        <v>0.75</v>
      </c>
      <c r="J10" s="2">
        <v>8</v>
      </c>
      <c r="K10">
        <v>10</v>
      </c>
      <c r="L10">
        <v>8</v>
      </c>
      <c r="M10">
        <v>12</v>
      </c>
      <c r="N10">
        <v>13</v>
      </c>
      <c r="O10">
        <v>6</v>
      </c>
      <c r="P10">
        <v>9</v>
      </c>
      <c r="Q10" s="2">
        <v>0.44444444444444442</v>
      </c>
      <c r="R10">
        <v>0.625</v>
      </c>
      <c r="S10">
        <v>0.75</v>
      </c>
      <c r="T10">
        <v>0.55555555555555558</v>
      </c>
      <c r="U10">
        <v>0.16666666666666666</v>
      </c>
      <c r="V10">
        <v>0.6875</v>
      </c>
      <c r="W10" s="2">
        <v>11</v>
      </c>
      <c r="X10">
        <v>15</v>
      </c>
      <c r="Y10">
        <v>4</v>
      </c>
      <c r="Z10" s="2">
        <v>10</v>
      </c>
      <c r="AA10">
        <v>15</v>
      </c>
      <c r="AB10">
        <v>4</v>
      </c>
      <c r="AC10" s="2">
        <v>3</v>
      </c>
      <c r="AD10">
        <v>2</v>
      </c>
      <c r="AE10">
        <v>2</v>
      </c>
      <c r="AF10" s="2" t="str">
        <f t="shared" si="1"/>
        <v>ok</v>
      </c>
      <c r="AG10" t="str">
        <f t="shared" si="2"/>
        <v>ok</v>
      </c>
      <c r="AH10" t="str">
        <f t="shared" si="3"/>
        <v>ok</v>
      </c>
      <c r="AI10" t="str">
        <f t="shared" si="0"/>
        <v>ok</v>
      </c>
      <c r="AJ10" t="str">
        <f t="shared" si="4"/>
        <v>complet</v>
      </c>
    </row>
    <row r="11" spans="1:37" x14ac:dyDescent="0.25">
      <c r="A11" s="2">
        <v>3670310</v>
      </c>
      <c r="B11">
        <v>1</v>
      </c>
      <c r="C11" t="s">
        <v>7</v>
      </c>
      <c r="D11" s="2">
        <v>0.61111111111111116</v>
      </c>
      <c r="E11">
        <v>0.5625</v>
      </c>
      <c r="F11">
        <v>0.875</v>
      </c>
      <c r="G11">
        <v>0.55555555555555558</v>
      </c>
      <c r="H11">
        <v>0.5</v>
      </c>
      <c r="I11">
        <v>0.8125</v>
      </c>
      <c r="J11" s="2">
        <v>3</v>
      </c>
      <c r="K11">
        <v>8</v>
      </c>
      <c r="L11">
        <v>19</v>
      </c>
      <c r="M11">
        <v>5</v>
      </c>
      <c r="N11">
        <v>14</v>
      </c>
      <c r="O11">
        <v>14</v>
      </c>
      <c r="P11">
        <v>8</v>
      </c>
      <c r="Q11" s="2">
        <v>0.66666666666666663</v>
      </c>
      <c r="R11">
        <v>0.6875</v>
      </c>
      <c r="S11">
        <v>0.75</v>
      </c>
      <c r="T11">
        <v>0.55555555555555558</v>
      </c>
      <c r="U11">
        <v>0.16666666666666666</v>
      </c>
      <c r="V11">
        <v>0.375</v>
      </c>
      <c r="W11" s="2">
        <v>9</v>
      </c>
      <c r="X11">
        <v>13</v>
      </c>
      <c r="Y11">
        <v>14</v>
      </c>
      <c r="Z11" s="2">
        <v>12</v>
      </c>
      <c r="AA11">
        <v>11</v>
      </c>
      <c r="AB11">
        <v>24</v>
      </c>
      <c r="AC11" s="2">
        <v>0</v>
      </c>
      <c r="AD11">
        <v>3</v>
      </c>
      <c r="AE11">
        <v>1</v>
      </c>
      <c r="AF11" s="2" t="str">
        <f t="shared" si="1"/>
        <v>ok</v>
      </c>
      <c r="AG11" t="str">
        <f t="shared" si="2"/>
        <v>ok</v>
      </c>
      <c r="AH11" t="str">
        <f t="shared" si="3"/>
        <v>ok</v>
      </c>
      <c r="AI11" t="str">
        <f t="shared" si="0"/>
        <v>ok</v>
      </c>
      <c r="AJ11" t="str">
        <f t="shared" si="4"/>
        <v>complet</v>
      </c>
    </row>
    <row r="12" spans="1:37" x14ac:dyDescent="0.25">
      <c r="A12" s="2">
        <v>3670643</v>
      </c>
      <c r="B12">
        <v>1</v>
      </c>
      <c r="C12" t="s">
        <v>10</v>
      </c>
      <c r="D12" s="2">
        <v>0.44444444444444442</v>
      </c>
      <c r="E12">
        <v>0.625</v>
      </c>
      <c r="F12">
        <v>0.625</v>
      </c>
      <c r="G12">
        <v>0.55555555555555558</v>
      </c>
      <c r="H12">
        <v>0.66666666666666663</v>
      </c>
      <c r="I12">
        <v>0.6875</v>
      </c>
      <c r="J12" s="2">
        <v>17</v>
      </c>
      <c r="K12">
        <v>19</v>
      </c>
      <c r="L12">
        <v>10</v>
      </c>
      <c r="M12">
        <v>6</v>
      </c>
      <c r="N12">
        <v>8</v>
      </c>
      <c r="O12">
        <v>13</v>
      </c>
      <c r="P12">
        <v>6</v>
      </c>
      <c r="Q12" s="2">
        <v>0.44444444444444442</v>
      </c>
      <c r="R12">
        <v>0.5625</v>
      </c>
      <c r="S12">
        <v>0.5</v>
      </c>
      <c r="T12">
        <v>0.88888888888888884</v>
      </c>
      <c r="U12">
        <v>0.33333333333333331</v>
      </c>
      <c r="V12">
        <v>0.625</v>
      </c>
      <c r="W12" s="2">
        <v>22</v>
      </c>
      <c r="X12">
        <v>25</v>
      </c>
      <c r="Y12">
        <v>4</v>
      </c>
      <c r="Z12" s="2">
        <v>14</v>
      </c>
      <c r="AA12">
        <v>20</v>
      </c>
      <c r="AB12">
        <v>11</v>
      </c>
      <c r="AC12" s="2">
        <v>0</v>
      </c>
      <c r="AD12">
        <v>3</v>
      </c>
      <c r="AE12">
        <v>0</v>
      </c>
      <c r="AF12" s="2" t="str">
        <f t="shared" si="1"/>
        <v>ok</v>
      </c>
      <c r="AG12" t="str">
        <f t="shared" si="2"/>
        <v>ok</v>
      </c>
      <c r="AH12" t="str">
        <f t="shared" si="3"/>
        <v>ok</v>
      </c>
      <c r="AI12" t="str">
        <f t="shared" si="0"/>
        <v>ok</v>
      </c>
      <c r="AJ12" t="str">
        <f t="shared" si="4"/>
        <v>complet</v>
      </c>
    </row>
    <row r="13" spans="1:37" x14ac:dyDescent="0.25">
      <c r="A13" s="2">
        <v>3670708</v>
      </c>
      <c r="B13">
        <v>1</v>
      </c>
      <c r="C13" t="s">
        <v>9</v>
      </c>
      <c r="D13" s="2">
        <v>0.55555555555555558</v>
      </c>
      <c r="E13">
        <v>0.375</v>
      </c>
      <c r="F13">
        <v>0.75</v>
      </c>
      <c r="G13">
        <v>0.55555555555555558</v>
      </c>
      <c r="H13">
        <v>0.5</v>
      </c>
      <c r="I13">
        <v>0.8125</v>
      </c>
      <c r="J13" s="2">
        <v>18</v>
      </c>
      <c r="K13">
        <v>-4</v>
      </c>
      <c r="L13">
        <v>3</v>
      </c>
      <c r="M13">
        <v>14</v>
      </c>
      <c r="N13">
        <v>10</v>
      </c>
      <c r="O13">
        <v>17</v>
      </c>
      <c r="P13">
        <v>16</v>
      </c>
      <c r="Q13" s="2">
        <v>0.3888888888888889</v>
      </c>
      <c r="R13">
        <v>0.3125</v>
      </c>
      <c r="S13">
        <v>0.375</v>
      </c>
      <c r="T13">
        <v>0.44444444444444442</v>
      </c>
      <c r="U13">
        <v>0.33333333333333331</v>
      </c>
      <c r="V13">
        <v>0.5</v>
      </c>
      <c r="W13" s="2">
        <v>4</v>
      </c>
      <c r="X13">
        <v>8</v>
      </c>
      <c r="Y13">
        <v>9</v>
      </c>
      <c r="Z13" s="2">
        <v>4</v>
      </c>
      <c r="AA13">
        <v>11</v>
      </c>
      <c r="AB13">
        <v>6</v>
      </c>
      <c r="AC13" s="2">
        <v>2</v>
      </c>
      <c r="AD13">
        <v>2</v>
      </c>
      <c r="AE13">
        <v>2</v>
      </c>
      <c r="AF13" s="2" t="str">
        <f t="shared" si="1"/>
        <v>ok</v>
      </c>
      <c r="AG13" t="str">
        <f t="shared" si="2"/>
        <v>ok</v>
      </c>
      <c r="AH13" t="str">
        <f t="shared" si="3"/>
        <v>ok</v>
      </c>
      <c r="AI13" t="str">
        <f t="shared" si="0"/>
        <v>ok</v>
      </c>
      <c r="AJ13" t="str">
        <f t="shared" si="4"/>
        <v>complet</v>
      </c>
    </row>
    <row r="14" spans="1:37" x14ac:dyDescent="0.25">
      <c r="A14" s="2">
        <v>3670775</v>
      </c>
      <c r="B14">
        <v>1</v>
      </c>
      <c r="C14" t="s">
        <v>7</v>
      </c>
      <c r="D14" s="2">
        <v>0.5</v>
      </c>
      <c r="E14">
        <v>0.75</v>
      </c>
      <c r="F14">
        <v>0.625</v>
      </c>
      <c r="G14">
        <v>0.88888888888888884</v>
      </c>
      <c r="H14">
        <v>0.5</v>
      </c>
      <c r="I14">
        <v>0.625</v>
      </c>
      <c r="J14" s="2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s="2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s="2" t="s">
        <v>17</v>
      </c>
      <c r="X14" t="s">
        <v>17</v>
      </c>
      <c r="Y14" t="s">
        <v>17</v>
      </c>
      <c r="Z14" s="2" t="s">
        <v>17</v>
      </c>
      <c r="AA14" t="s">
        <v>17</v>
      </c>
      <c r="AB14" t="s">
        <v>17</v>
      </c>
      <c r="AC14" s="2">
        <v>0</v>
      </c>
      <c r="AD14">
        <v>2</v>
      </c>
      <c r="AE14">
        <v>0</v>
      </c>
      <c r="AF14" s="2" t="str">
        <f t="shared" si="1"/>
        <v>ok</v>
      </c>
      <c r="AG14" t="str">
        <f t="shared" si="2"/>
        <v/>
      </c>
      <c r="AH14" t="str">
        <f t="shared" si="3"/>
        <v/>
      </c>
      <c r="AI14" t="str">
        <f t="shared" si="0"/>
        <v/>
      </c>
      <c r="AJ14" t="str">
        <f t="shared" si="4"/>
        <v/>
      </c>
    </row>
    <row r="15" spans="1:37" x14ac:dyDescent="0.25">
      <c r="A15" s="2">
        <v>3670830</v>
      </c>
      <c r="B15">
        <v>1</v>
      </c>
      <c r="C15" t="s">
        <v>10</v>
      </c>
      <c r="D15" s="2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s="2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s="2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s="2" t="s">
        <v>17</v>
      </c>
      <c r="X15" t="s">
        <v>17</v>
      </c>
      <c r="Y15" t="s">
        <v>17</v>
      </c>
      <c r="Z15" s="2" t="s">
        <v>17</v>
      </c>
      <c r="AA15" t="s">
        <v>17</v>
      </c>
      <c r="AB15" t="s">
        <v>17</v>
      </c>
      <c r="AC15" s="2">
        <v>0</v>
      </c>
      <c r="AD15">
        <v>2</v>
      </c>
      <c r="AE15">
        <v>0</v>
      </c>
      <c r="AF15" s="2" t="str">
        <f t="shared" si="1"/>
        <v/>
      </c>
      <c r="AG15" t="str">
        <f t="shared" si="2"/>
        <v/>
      </c>
      <c r="AH15" t="str">
        <f t="shared" si="3"/>
        <v/>
      </c>
      <c r="AI15" t="str">
        <f t="shared" si="0"/>
        <v/>
      </c>
      <c r="AJ15" t="str">
        <f t="shared" si="4"/>
        <v/>
      </c>
    </row>
    <row r="16" spans="1:37" x14ac:dyDescent="0.25">
      <c r="A16" s="2">
        <v>3670934</v>
      </c>
      <c r="B16">
        <v>1</v>
      </c>
      <c r="C16" t="s">
        <v>9</v>
      </c>
      <c r="D16" s="2">
        <v>0.72222222222222221</v>
      </c>
      <c r="E16">
        <v>0.75</v>
      </c>
      <c r="F16">
        <v>0.75</v>
      </c>
      <c r="G16">
        <v>0.77777777777777779</v>
      </c>
      <c r="H16">
        <v>0.33333333333333331</v>
      </c>
      <c r="I16">
        <v>0.6875</v>
      </c>
      <c r="J16" s="2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s="2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s="2" t="s">
        <v>17</v>
      </c>
      <c r="X16" t="s">
        <v>17</v>
      </c>
      <c r="Y16" t="s">
        <v>17</v>
      </c>
      <c r="Z16" s="2" t="s">
        <v>17</v>
      </c>
      <c r="AA16" t="s">
        <v>17</v>
      </c>
      <c r="AB16" t="s">
        <v>17</v>
      </c>
      <c r="AC16" s="2">
        <v>0</v>
      </c>
      <c r="AD16">
        <v>0</v>
      </c>
      <c r="AE16">
        <v>0</v>
      </c>
      <c r="AF16" s="2" t="str">
        <f t="shared" si="1"/>
        <v>ok</v>
      </c>
      <c r="AG16" t="str">
        <f t="shared" si="2"/>
        <v/>
      </c>
      <c r="AH16" t="str">
        <f t="shared" si="3"/>
        <v/>
      </c>
      <c r="AI16" t="str">
        <f t="shared" si="0"/>
        <v/>
      </c>
      <c r="AJ16" t="str">
        <f t="shared" si="4"/>
        <v/>
      </c>
    </row>
    <row r="17" spans="1:36" x14ac:dyDescent="0.25">
      <c r="A17" s="2">
        <v>3671113</v>
      </c>
      <c r="B17">
        <v>1</v>
      </c>
      <c r="C17" t="s">
        <v>10</v>
      </c>
      <c r="D17" s="2">
        <v>0.5</v>
      </c>
      <c r="E17">
        <v>0.5625</v>
      </c>
      <c r="F17">
        <v>0.875</v>
      </c>
      <c r="G17">
        <v>0.33333333333333331</v>
      </c>
      <c r="H17">
        <v>0.83333333333333337</v>
      </c>
      <c r="I17">
        <v>0.6875</v>
      </c>
      <c r="J17" s="2">
        <v>13</v>
      </c>
      <c r="K17">
        <v>-8</v>
      </c>
      <c r="L17">
        <v>2</v>
      </c>
      <c r="M17">
        <v>5</v>
      </c>
      <c r="N17">
        <v>3</v>
      </c>
      <c r="O17">
        <v>18</v>
      </c>
      <c r="P17">
        <v>11</v>
      </c>
      <c r="Q17" s="2">
        <v>0.44444444444444442</v>
      </c>
      <c r="R17">
        <v>0.75</v>
      </c>
      <c r="S17">
        <v>0.375</v>
      </c>
      <c r="T17">
        <v>0.44444444444444442</v>
      </c>
      <c r="U17">
        <v>0</v>
      </c>
      <c r="V17">
        <v>0.625</v>
      </c>
      <c r="W17" s="2" t="s">
        <v>17</v>
      </c>
      <c r="X17" t="s">
        <v>17</v>
      </c>
      <c r="Y17" t="s">
        <v>17</v>
      </c>
      <c r="Z17" s="2" t="s">
        <v>17</v>
      </c>
      <c r="AA17" t="s">
        <v>17</v>
      </c>
      <c r="AB17" t="s">
        <v>17</v>
      </c>
      <c r="AC17" s="2">
        <v>2</v>
      </c>
      <c r="AD17">
        <v>0</v>
      </c>
      <c r="AE17">
        <v>0</v>
      </c>
      <c r="AF17" s="2" t="str">
        <f t="shared" si="1"/>
        <v>ok</v>
      </c>
      <c r="AG17" t="str">
        <f t="shared" si="2"/>
        <v>ok</v>
      </c>
      <c r="AH17" t="str">
        <f t="shared" si="3"/>
        <v>ok</v>
      </c>
      <c r="AI17" t="str">
        <f t="shared" si="0"/>
        <v/>
      </c>
      <c r="AJ17" t="str">
        <f t="shared" si="4"/>
        <v/>
      </c>
    </row>
    <row r="18" spans="1:36" x14ac:dyDescent="0.25">
      <c r="A18" s="2">
        <v>3671154</v>
      </c>
      <c r="B18">
        <v>1</v>
      </c>
      <c r="C18" t="s">
        <v>8</v>
      </c>
      <c r="D18" s="2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s="2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s="2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s="2" t="s">
        <v>17</v>
      </c>
      <c r="X18" t="s">
        <v>17</v>
      </c>
      <c r="Y18" t="s">
        <v>17</v>
      </c>
      <c r="Z18" s="2" t="s">
        <v>17</v>
      </c>
      <c r="AA18" t="s">
        <v>17</v>
      </c>
      <c r="AB18" t="s">
        <v>17</v>
      </c>
      <c r="AC18" s="2">
        <v>1</v>
      </c>
      <c r="AD18">
        <v>3</v>
      </c>
      <c r="AE18">
        <v>2</v>
      </c>
      <c r="AF18" s="2" t="str">
        <f t="shared" si="1"/>
        <v/>
      </c>
      <c r="AG18" t="str">
        <f t="shared" si="2"/>
        <v/>
      </c>
      <c r="AH18" t="str">
        <f t="shared" si="3"/>
        <v/>
      </c>
      <c r="AI18" t="str">
        <f t="shared" si="0"/>
        <v/>
      </c>
      <c r="AJ18" t="str">
        <f t="shared" si="4"/>
        <v/>
      </c>
    </row>
    <row r="19" spans="1:36" x14ac:dyDescent="0.25">
      <c r="A19" s="2">
        <v>3408884</v>
      </c>
      <c r="B19">
        <v>2</v>
      </c>
      <c r="C19" t="s">
        <v>8</v>
      </c>
      <c r="D19" s="2">
        <v>0.5</v>
      </c>
      <c r="E19">
        <v>0.8125</v>
      </c>
      <c r="F19">
        <v>0.625</v>
      </c>
      <c r="G19">
        <v>0.66666666666666663</v>
      </c>
      <c r="H19">
        <v>0.16666666666666666</v>
      </c>
      <c r="I19">
        <v>0.75</v>
      </c>
      <c r="J19" s="2">
        <v>5</v>
      </c>
      <c r="K19">
        <v>-2</v>
      </c>
      <c r="L19">
        <v>8</v>
      </c>
      <c r="M19">
        <v>14</v>
      </c>
      <c r="N19">
        <v>18</v>
      </c>
      <c r="O19">
        <v>12</v>
      </c>
      <c r="P19">
        <v>19</v>
      </c>
      <c r="Q19" s="2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17</v>
      </c>
      <c r="W19" s="2" t="s">
        <v>17</v>
      </c>
      <c r="X19" t="s">
        <v>17</v>
      </c>
      <c r="Y19" t="s">
        <v>17</v>
      </c>
      <c r="Z19" s="2" t="s">
        <v>17</v>
      </c>
      <c r="AA19" t="s">
        <v>17</v>
      </c>
      <c r="AB19" t="s">
        <v>17</v>
      </c>
      <c r="AC19" s="2">
        <v>0</v>
      </c>
      <c r="AD19">
        <v>0</v>
      </c>
      <c r="AE19">
        <v>0</v>
      </c>
      <c r="AF19" s="2" t="str">
        <f t="shared" si="1"/>
        <v>ok</v>
      </c>
      <c r="AG19" t="str">
        <f t="shared" si="2"/>
        <v>ok</v>
      </c>
      <c r="AH19" t="str">
        <f t="shared" si="3"/>
        <v/>
      </c>
      <c r="AI19" t="str">
        <f t="shared" si="0"/>
        <v/>
      </c>
      <c r="AJ19" t="str">
        <f t="shared" si="4"/>
        <v/>
      </c>
    </row>
    <row r="20" spans="1:36" x14ac:dyDescent="0.25">
      <c r="A20" s="2">
        <v>3409615</v>
      </c>
      <c r="B20">
        <v>2</v>
      </c>
      <c r="C20" t="s">
        <v>10</v>
      </c>
      <c r="D20" s="2">
        <v>0.66666666666666663</v>
      </c>
      <c r="E20">
        <v>0.8125</v>
      </c>
      <c r="F20">
        <v>0.875</v>
      </c>
      <c r="G20">
        <v>0.88888888888888884</v>
      </c>
      <c r="H20">
        <v>0</v>
      </c>
      <c r="I20">
        <v>0.9375</v>
      </c>
      <c r="J20" s="2">
        <v>8</v>
      </c>
      <c r="K20">
        <v>-1</v>
      </c>
      <c r="L20">
        <v>6</v>
      </c>
      <c r="M20">
        <v>18</v>
      </c>
      <c r="N20">
        <v>14</v>
      </c>
      <c r="O20">
        <v>15</v>
      </c>
      <c r="P20">
        <v>11</v>
      </c>
      <c r="Q20" s="2">
        <v>0.44444444444444442</v>
      </c>
      <c r="R20">
        <v>0.6875</v>
      </c>
      <c r="S20">
        <v>0.5</v>
      </c>
      <c r="T20">
        <v>0.77777777777777779</v>
      </c>
      <c r="U20">
        <v>0.5</v>
      </c>
      <c r="V20">
        <v>0.625</v>
      </c>
      <c r="W20" s="2">
        <v>12</v>
      </c>
      <c r="X20">
        <v>14</v>
      </c>
      <c r="Y20">
        <v>24</v>
      </c>
      <c r="Z20" s="2">
        <v>12</v>
      </c>
      <c r="AA20">
        <v>14</v>
      </c>
      <c r="AB20">
        <v>24</v>
      </c>
      <c r="AC20" s="2">
        <v>2</v>
      </c>
      <c r="AD20">
        <v>0</v>
      </c>
      <c r="AE20">
        <v>3</v>
      </c>
      <c r="AF20" s="2" t="str">
        <f t="shared" si="1"/>
        <v>ok</v>
      </c>
      <c r="AG20" t="str">
        <f t="shared" si="2"/>
        <v>ok</v>
      </c>
      <c r="AH20" t="str">
        <f t="shared" si="3"/>
        <v>ok</v>
      </c>
      <c r="AI20" t="str">
        <f t="shared" si="0"/>
        <v>ok</v>
      </c>
      <c r="AJ20" t="str">
        <f t="shared" si="4"/>
        <v>complet</v>
      </c>
    </row>
    <row r="21" spans="1:36" x14ac:dyDescent="0.25">
      <c r="A21" s="2">
        <v>3520239</v>
      </c>
      <c r="B21">
        <v>2</v>
      </c>
      <c r="C21" t="s">
        <v>9</v>
      </c>
      <c r="D21" s="2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s="2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s="2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s="2" t="s">
        <v>17</v>
      </c>
      <c r="X21" t="s">
        <v>17</v>
      </c>
      <c r="Y21" t="s">
        <v>17</v>
      </c>
      <c r="Z21" s="2" t="s">
        <v>17</v>
      </c>
      <c r="AA21" t="s">
        <v>17</v>
      </c>
      <c r="AB21" t="s">
        <v>17</v>
      </c>
      <c r="AC21" s="2">
        <v>1</v>
      </c>
      <c r="AD21">
        <v>0</v>
      </c>
      <c r="AE21">
        <v>0</v>
      </c>
      <c r="AF21" s="2" t="str">
        <f t="shared" si="1"/>
        <v/>
      </c>
      <c r="AG21" t="str">
        <f t="shared" si="2"/>
        <v/>
      </c>
      <c r="AH21" t="str">
        <f t="shared" si="3"/>
        <v/>
      </c>
      <c r="AI21" t="str">
        <f t="shared" si="0"/>
        <v/>
      </c>
      <c r="AJ21" t="str">
        <f t="shared" si="4"/>
        <v/>
      </c>
    </row>
    <row r="22" spans="1:36" x14ac:dyDescent="0.25">
      <c r="A22" s="2">
        <v>3521947</v>
      </c>
      <c r="B22">
        <v>2</v>
      </c>
      <c r="C22" t="s">
        <v>9</v>
      </c>
      <c r="D22" s="2">
        <v>0.55555555555555558</v>
      </c>
      <c r="E22">
        <v>0.625</v>
      </c>
      <c r="F22">
        <v>0.875</v>
      </c>
      <c r="G22">
        <v>0.55555555555555558</v>
      </c>
      <c r="H22">
        <v>0.66666666666666663</v>
      </c>
      <c r="I22">
        <v>0.875</v>
      </c>
      <c r="J22" s="2">
        <v>13</v>
      </c>
      <c r="K22">
        <v>-6</v>
      </c>
      <c r="L22">
        <v>12</v>
      </c>
      <c r="M22">
        <v>8</v>
      </c>
      <c r="N22">
        <v>10</v>
      </c>
      <c r="O22">
        <v>15</v>
      </c>
      <c r="P22">
        <v>16</v>
      </c>
      <c r="Q22" s="2">
        <v>0.66666666666666663</v>
      </c>
      <c r="R22">
        <v>0.6875</v>
      </c>
      <c r="S22">
        <v>0.5</v>
      </c>
      <c r="T22">
        <v>0.77777777777777779</v>
      </c>
      <c r="U22">
        <v>0.5</v>
      </c>
      <c r="V22">
        <v>0.6875</v>
      </c>
      <c r="W22" s="2">
        <v>14</v>
      </c>
      <c r="X22">
        <v>8</v>
      </c>
      <c r="Y22">
        <v>19</v>
      </c>
      <c r="Z22" s="2">
        <v>14</v>
      </c>
      <c r="AA22">
        <v>8</v>
      </c>
      <c r="AB22">
        <v>17</v>
      </c>
      <c r="AC22" s="2">
        <v>3</v>
      </c>
      <c r="AD22">
        <v>2</v>
      </c>
      <c r="AE22">
        <v>3</v>
      </c>
      <c r="AF22" s="2" t="str">
        <f t="shared" si="1"/>
        <v>ok</v>
      </c>
      <c r="AG22" t="str">
        <f t="shared" si="2"/>
        <v>ok</v>
      </c>
      <c r="AH22" t="str">
        <f t="shared" si="3"/>
        <v>ok</v>
      </c>
      <c r="AI22" t="str">
        <f t="shared" si="0"/>
        <v>ok</v>
      </c>
      <c r="AJ22" t="str">
        <f t="shared" si="4"/>
        <v>complet</v>
      </c>
    </row>
    <row r="23" spans="1:36" x14ac:dyDescent="0.25">
      <c r="A23" s="2">
        <v>3521993</v>
      </c>
      <c r="B23">
        <v>2</v>
      </c>
      <c r="C23" t="s">
        <v>10</v>
      </c>
      <c r="D23" s="2">
        <v>0.3888888888888889</v>
      </c>
      <c r="E23">
        <v>0.4375</v>
      </c>
      <c r="F23">
        <v>0.625</v>
      </c>
      <c r="G23">
        <v>0.33333333333333331</v>
      </c>
      <c r="H23">
        <v>0.5</v>
      </c>
      <c r="I23">
        <v>0.4375</v>
      </c>
      <c r="J23" s="2">
        <v>6</v>
      </c>
      <c r="K23">
        <v>0</v>
      </c>
      <c r="L23">
        <v>3</v>
      </c>
      <c r="M23">
        <v>11</v>
      </c>
      <c r="N23">
        <v>13</v>
      </c>
      <c r="O23">
        <v>15</v>
      </c>
      <c r="P23">
        <v>12</v>
      </c>
      <c r="Q23" s="2">
        <v>0.27777777777777779</v>
      </c>
      <c r="R23">
        <v>0.4375</v>
      </c>
      <c r="S23">
        <v>0.5</v>
      </c>
      <c r="T23">
        <v>0.33333333333333331</v>
      </c>
      <c r="U23">
        <v>0</v>
      </c>
      <c r="V23">
        <v>0.3125</v>
      </c>
      <c r="W23" s="2">
        <v>7</v>
      </c>
      <c r="X23">
        <v>16</v>
      </c>
      <c r="Y23">
        <v>10</v>
      </c>
      <c r="Z23" s="2">
        <v>13</v>
      </c>
      <c r="AA23">
        <v>20</v>
      </c>
      <c r="AB23">
        <v>9</v>
      </c>
      <c r="AC23" s="2">
        <v>3</v>
      </c>
      <c r="AD23">
        <v>0</v>
      </c>
      <c r="AE23">
        <v>3</v>
      </c>
      <c r="AF23" s="2" t="str">
        <f t="shared" si="1"/>
        <v>ok</v>
      </c>
      <c r="AG23" t="str">
        <f t="shared" si="2"/>
        <v>ok</v>
      </c>
      <c r="AH23" t="str">
        <f t="shared" si="3"/>
        <v>ok</v>
      </c>
      <c r="AI23" t="str">
        <f t="shared" si="0"/>
        <v>ok</v>
      </c>
      <c r="AJ23" t="str">
        <f t="shared" si="4"/>
        <v>complet</v>
      </c>
    </row>
    <row r="24" spans="1:36" x14ac:dyDescent="0.25">
      <c r="A24" s="2">
        <v>3522154</v>
      </c>
      <c r="B24">
        <v>2</v>
      </c>
      <c r="C24" t="s">
        <v>10</v>
      </c>
      <c r="D24" s="2">
        <v>0.72222222222222221</v>
      </c>
      <c r="E24">
        <v>0.6875</v>
      </c>
      <c r="F24">
        <v>0.5</v>
      </c>
      <c r="G24">
        <v>0.66666666666666663</v>
      </c>
      <c r="H24">
        <v>0.33333333333333331</v>
      </c>
      <c r="I24">
        <v>0.875</v>
      </c>
      <c r="J24" s="2">
        <v>10</v>
      </c>
      <c r="K24">
        <v>-4</v>
      </c>
      <c r="L24">
        <v>5</v>
      </c>
      <c r="M24">
        <v>16</v>
      </c>
      <c r="N24">
        <v>12</v>
      </c>
      <c r="O24">
        <v>13</v>
      </c>
      <c r="P24">
        <v>20</v>
      </c>
      <c r="Q24" s="2">
        <v>0.55555555555555558</v>
      </c>
      <c r="R24">
        <v>0.75</v>
      </c>
      <c r="S24">
        <v>0.5</v>
      </c>
      <c r="T24">
        <v>0.66666666666666663</v>
      </c>
      <c r="U24">
        <v>0.33333333333333331</v>
      </c>
      <c r="V24">
        <v>0.4375</v>
      </c>
      <c r="W24" s="2">
        <v>11</v>
      </c>
      <c r="X24">
        <v>25</v>
      </c>
      <c r="Y24">
        <v>6</v>
      </c>
      <c r="Z24" s="2">
        <v>14</v>
      </c>
      <c r="AA24">
        <v>23</v>
      </c>
      <c r="AB24">
        <v>4</v>
      </c>
      <c r="AC24" s="2">
        <v>2</v>
      </c>
      <c r="AD24">
        <v>0</v>
      </c>
      <c r="AE24">
        <v>0</v>
      </c>
      <c r="AF24" s="2" t="str">
        <f t="shared" si="1"/>
        <v>ok</v>
      </c>
      <c r="AG24" t="str">
        <f t="shared" si="2"/>
        <v>ok</v>
      </c>
      <c r="AH24" t="str">
        <f t="shared" si="3"/>
        <v>ok</v>
      </c>
      <c r="AI24" t="str">
        <f t="shared" si="0"/>
        <v>ok</v>
      </c>
      <c r="AJ24" t="str">
        <f t="shared" si="4"/>
        <v>complet</v>
      </c>
    </row>
    <row r="25" spans="1:36" x14ac:dyDescent="0.25">
      <c r="A25" s="2">
        <v>3522432</v>
      </c>
      <c r="B25">
        <v>2</v>
      </c>
      <c r="C25" t="s">
        <v>8</v>
      </c>
      <c r="D25" s="2">
        <v>0.33333333333333331</v>
      </c>
      <c r="E25">
        <v>0.75</v>
      </c>
      <c r="F25">
        <v>0.5</v>
      </c>
      <c r="G25">
        <v>0.55555555555555558</v>
      </c>
      <c r="H25">
        <v>0.16666666666666666</v>
      </c>
      <c r="I25">
        <v>0.5625</v>
      </c>
      <c r="J25" s="2">
        <v>13</v>
      </c>
      <c r="K25">
        <v>7</v>
      </c>
      <c r="L25">
        <v>11</v>
      </c>
      <c r="M25">
        <v>10</v>
      </c>
      <c r="N25">
        <v>14</v>
      </c>
      <c r="O25">
        <v>8</v>
      </c>
      <c r="P25">
        <v>3</v>
      </c>
      <c r="Q25" s="2" t="s">
        <v>17</v>
      </c>
      <c r="R25" t="s">
        <v>17</v>
      </c>
      <c r="S25" t="s">
        <v>17</v>
      </c>
      <c r="T25" t="s">
        <v>17</v>
      </c>
      <c r="U25" t="s">
        <v>17</v>
      </c>
      <c r="V25" t="s">
        <v>17</v>
      </c>
      <c r="W25" s="2" t="s">
        <v>17</v>
      </c>
      <c r="X25" t="s">
        <v>17</v>
      </c>
      <c r="Y25" t="s">
        <v>17</v>
      </c>
      <c r="Z25" s="2" t="s">
        <v>17</v>
      </c>
      <c r="AA25" t="s">
        <v>17</v>
      </c>
      <c r="AB25" t="s">
        <v>17</v>
      </c>
      <c r="AC25" s="2">
        <v>0</v>
      </c>
      <c r="AD25">
        <v>0</v>
      </c>
      <c r="AE25">
        <v>0</v>
      </c>
      <c r="AF25" s="2" t="str">
        <f t="shared" si="1"/>
        <v>ok</v>
      </c>
      <c r="AG25" t="str">
        <f t="shared" si="2"/>
        <v>ok</v>
      </c>
      <c r="AH25" t="str">
        <f t="shared" si="3"/>
        <v/>
      </c>
      <c r="AI25" t="str">
        <f t="shared" si="0"/>
        <v/>
      </c>
      <c r="AJ25" t="str">
        <f t="shared" si="4"/>
        <v/>
      </c>
    </row>
    <row r="26" spans="1:36" x14ac:dyDescent="0.25">
      <c r="A26" s="2">
        <v>3522580</v>
      </c>
      <c r="B26">
        <v>2</v>
      </c>
      <c r="C26" t="s">
        <v>7</v>
      </c>
      <c r="D26" s="2">
        <v>0.66666666666666663</v>
      </c>
      <c r="E26">
        <v>0.25</v>
      </c>
      <c r="F26">
        <v>0.75</v>
      </c>
      <c r="G26">
        <v>0.1111111111111111</v>
      </c>
      <c r="H26">
        <v>0.5</v>
      </c>
      <c r="I26">
        <v>0.4375</v>
      </c>
      <c r="J26" s="2">
        <v>11</v>
      </c>
      <c r="K26">
        <v>8</v>
      </c>
      <c r="L26">
        <v>8</v>
      </c>
      <c r="M26">
        <v>14</v>
      </c>
      <c r="N26">
        <v>1</v>
      </c>
      <c r="O26">
        <v>-4</v>
      </c>
      <c r="P26">
        <v>14</v>
      </c>
      <c r="Q26" s="2">
        <v>0.33333333333333331</v>
      </c>
      <c r="R26">
        <v>0.4375</v>
      </c>
      <c r="S26">
        <v>0.375</v>
      </c>
      <c r="T26">
        <v>0.44444444444444442</v>
      </c>
      <c r="U26">
        <v>0</v>
      </c>
      <c r="V26">
        <v>0.25</v>
      </c>
      <c r="W26" s="2">
        <v>15</v>
      </c>
      <c r="X26">
        <v>25</v>
      </c>
      <c r="Y26">
        <v>8</v>
      </c>
      <c r="Z26" s="2">
        <v>14</v>
      </c>
      <c r="AA26">
        <v>24</v>
      </c>
      <c r="AB26">
        <v>7</v>
      </c>
      <c r="AC26" s="2">
        <v>2</v>
      </c>
      <c r="AD26">
        <v>0</v>
      </c>
      <c r="AE26">
        <v>3</v>
      </c>
      <c r="AF26" s="2" t="str">
        <f t="shared" si="1"/>
        <v>ok</v>
      </c>
      <c r="AG26" t="str">
        <f t="shared" si="2"/>
        <v>ok</v>
      </c>
      <c r="AH26" t="str">
        <f t="shared" si="3"/>
        <v>ok</v>
      </c>
      <c r="AI26" t="str">
        <f t="shared" si="0"/>
        <v>ok</v>
      </c>
      <c r="AJ26" t="str">
        <f t="shared" si="4"/>
        <v>complet</v>
      </c>
    </row>
    <row r="27" spans="1:36" x14ac:dyDescent="0.25">
      <c r="A27" s="2">
        <v>3522845</v>
      </c>
      <c r="B27">
        <v>2</v>
      </c>
      <c r="C27" t="s">
        <v>8</v>
      </c>
      <c r="D27" s="2">
        <v>0.83333333333333337</v>
      </c>
      <c r="E27">
        <v>0.875</v>
      </c>
      <c r="F27">
        <v>0.75</v>
      </c>
      <c r="G27">
        <v>1</v>
      </c>
      <c r="H27">
        <v>0.5</v>
      </c>
      <c r="I27">
        <v>0.75</v>
      </c>
      <c r="J27" s="2">
        <v>5</v>
      </c>
      <c r="K27">
        <v>4</v>
      </c>
      <c r="L27">
        <v>5</v>
      </c>
      <c r="M27">
        <v>18</v>
      </c>
      <c r="N27">
        <v>13</v>
      </c>
      <c r="O27">
        <v>15</v>
      </c>
      <c r="P27">
        <v>16</v>
      </c>
      <c r="Q27" s="2">
        <v>0.61111111111111116</v>
      </c>
      <c r="R27">
        <v>0.6875</v>
      </c>
      <c r="S27">
        <v>0.625</v>
      </c>
      <c r="T27">
        <v>0.88888888888888884</v>
      </c>
      <c r="U27">
        <v>0.33333333333333331</v>
      </c>
      <c r="V27">
        <v>0.5625</v>
      </c>
      <c r="W27" s="2">
        <v>21</v>
      </c>
      <c r="X27">
        <v>26</v>
      </c>
      <c r="Y27">
        <v>4</v>
      </c>
      <c r="Z27" s="2">
        <v>21</v>
      </c>
      <c r="AA27">
        <v>26</v>
      </c>
      <c r="AB27">
        <v>4</v>
      </c>
      <c r="AC27" s="2">
        <v>3</v>
      </c>
      <c r="AD27">
        <v>3</v>
      </c>
      <c r="AE27">
        <v>3</v>
      </c>
      <c r="AF27" s="2" t="str">
        <f t="shared" si="1"/>
        <v>ok</v>
      </c>
      <c r="AG27" t="str">
        <f t="shared" si="2"/>
        <v>ok</v>
      </c>
      <c r="AH27" t="str">
        <f t="shared" si="3"/>
        <v>ok</v>
      </c>
      <c r="AI27" t="str">
        <f t="shared" si="0"/>
        <v>ok</v>
      </c>
      <c r="AJ27" t="str">
        <f t="shared" si="4"/>
        <v>complet</v>
      </c>
    </row>
    <row r="28" spans="1:36" x14ac:dyDescent="0.25">
      <c r="A28" s="2">
        <v>3531185</v>
      </c>
      <c r="B28">
        <v>2</v>
      </c>
      <c r="C28" t="s">
        <v>7</v>
      </c>
      <c r="D28" s="2">
        <v>0.72222222222222221</v>
      </c>
      <c r="E28">
        <v>0.875</v>
      </c>
      <c r="F28">
        <v>0.75</v>
      </c>
      <c r="G28">
        <v>0.66666666666666663</v>
      </c>
      <c r="H28">
        <v>0.66666666666666663</v>
      </c>
      <c r="I28">
        <v>0.875</v>
      </c>
      <c r="J28" s="2">
        <v>15</v>
      </c>
      <c r="K28">
        <v>2</v>
      </c>
      <c r="L28">
        <v>5</v>
      </c>
      <c r="M28">
        <v>18</v>
      </c>
      <c r="N28">
        <v>10</v>
      </c>
      <c r="O28">
        <v>20</v>
      </c>
      <c r="P28">
        <v>13</v>
      </c>
      <c r="Q28" s="2">
        <v>0.55555555555555558</v>
      </c>
      <c r="R28">
        <v>0.8125</v>
      </c>
      <c r="S28">
        <v>0.625</v>
      </c>
      <c r="T28">
        <v>0.77777777777777779</v>
      </c>
      <c r="U28">
        <v>0.16666666666666666</v>
      </c>
      <c r="V28">
        <v>0.4375</v>
      </c>
      <c r="W28" s="2">
        <v>16</v>
      </c>
      <c r="X28">
        <v>19</v>
      </c>
      <c r="Y28">
        <v>7</v>
      </c>
      <c r="Z28" s="2">
        <v>17</v>
      </c>
      <c r="AA28">
        <v>15</v>
      </c>
      <c r="AB28">
        <v>6</v>
      </c>
      <c r="AC28" s="2">
        <v>2</v>
      </c>
      <c r="AD28">
        <v>0</v>
      </c>
      <c r="AE28">
        <v>0</v>
      </c>
      <c r="AF28" s="2" t="str">
        <f t="shared" si="1"/>
        <v>ok</v>
      </c>
      <c r="AG28" t="str">
        <f t="shared" si="2"/>
        <v>ok</v>
      </c>
      <c r="AH28" t="str">
        <f t="shared" si="3"/>
        <v>ok</v>
      </c>
      <c r="AI28" t="str">
        <f t="shared" si="0"/>
        <v>ok</v>
      </c>
      <c r="AJ28" t="str">
        <f t="shared" si="4"/>
        <v>complet</v>
      </c>
    </row>
    <row r="29" spans="1:36" x14ac:dyDescent="0.25">
      <c r="A29" s="2">
        <v>3531769</v>
      </c>
      <c r="B29">
        <v>2</v>
      </c>
      <c r="C29" t="s">
        <v>8</v>
      </c>
      <c r="D29" s="2">
        <v>0.66666666666666663</v>
      </c>
      <c r="E29">
        <v>0.9375</v>
      </c>
      <c r="F29">
        <v>0.875</v>
      </c>
      <c r="G29">
        <v>1</v>
      </c>
      <c r="H29">
        <v>0.5</v>
      </c>
      <c r="I29">
        <v>0.8125</v>
      </c>
      <c r="J29" s="2">
        <v>13</v>
      </c>
      <c r="K29">
        <v>0</v>
      </c>
      <c r="L29">
        <v>9</v>
      </c>
      <c r="M29">
        <v>15</v>
      </c>
      <c r="N29">
        <v>18</v>
      </c>
      <c r="O29">
        <v>8</v>
      </c>
      <c r="P29">
        <v>20</v>
      </c>
      <c r="Q29" s="2">
        <v>0.55555555555555558</v>
      </c>
      <c r="R29">
        <v>0.75</v>
      </c>
      <c r="S29">
        <v>0.5</v>
      </c>
      <c r="T29">
        <v>0.66666666666666663</v>
      </c>
      <c r="U29">
        <v>0</v>
      </c>
      <c r="V29">
        <v>0.5625</v>
      </c>
      <c r="W29" s="2">
        <v>19</v>
      </c>
      <c r="X29">
        <v>10</v>
      </c>
      <c r="Y29">
        <v>24</v>
      </c>
      <c r="Z29" s="2">
        <v>15</v>
      </c>
      <c r="AA29">
        <v>11</v>
      </c>
      <c r="AB29">
        <v>19</v>
      </c>
      <c r="AC29" s="2">
        <v>3</v>
      </c>
      <c r="AD29">
        <v>0</v>
      </c>
      <c r="AE29">
        <v>3</v>
      </c>
      <c r="AF29" s="2" t="str">
        <f t="shared" si="1"/>
        <v>ok</v>
      </c>
      <c r="AG29" t="str">
        <f t="shared" si="2"/>
        <v>ok</v>
      </c>
      <c r="AH29" t="str">
        <f t="shared" si="3"/>
        <v>ok</v>
      </c>
      <c r="AI29" t="str">
        <f t="shared" si="0"/>
        <v>ok</v>
      </c>
      <c r="AJ29" t="str">
        <f t="shared" si="4"/>
        <v>complet</v>
      </c>
    </row>
    <row r="30" spans="1:36" x14ac:dyDescent="0.25">
      <c r="A30" s="2">
        <v>3532910</v>
      </c>
      <c r="B30">
        <v>2</v>
      </c>
      <c r="C30" t="s">
        <v>9</v>
      </c>
      <c r="D30" s="2">
        <v>0.55555555555555558</v>
      </c>
      <c r="E30">
        <v>0.75</v>
      </c>
      <c r="F30">
        <v>0.75</v>
      </c>
      <c r="G30">
        <v>0.77777777777777779</v>
      </c>
      <c r="H30">
        <v>0.66666666666666663</v>
      </c>
      <c r="I30">
        <v>0.75</v>
      </c>
      <c r="J30" s="2">
        <v>13</v>
      </c>
      <c r="K30">
        <v>0</v>
      </c>
      <c r="L30">
        <v>12</v>
      </c>
      <c r="M30">
        <v>15</v>
      </c>
      <c r="N30">
        <v>6</v>
      </c>
      <c r="O30">
        <v>18</v>
      </c>
      <c r="P30">
        <v>12</v>
      </c>
      <c r="Q30" s="2">
        <v>0.44444444444444442</v>
      </c>
      <c r="R30">
        <v>0.5625</v>
      </c>
      <c r="S30">
        <v>0.375</v>
      </c>
      <c r="T30">
        <v>0.77777777777777779</v>
      </c>
      <c r="U30">
        <v>0.33333333333333331</v>
      </c>
      <c r="V30">
        <v>0.5625</v>
      </c>
      <c r="W30" s="2">
        <v>14</v>
      </c>
      <c r="X30">
        <v>16</v>
      </c>
      <c r="Y30">
        <v>16</v>
      </c>
      <c r="Z30" s="2">
        <v>13</v>
      </c>
      <c r="AA30">
        <v>14</v>
      </c>
      <c r="AB30">
        <v>9</v>
      </c>
      <c r="AC30" s="2">
        <v>2</v>
      </c>
      <c r="AD30">
        <v>3</v>
      </c>
      <c r="AE30">
        <v>3</v>
      </c>
      <c r="AF30" s="2" t="str">
        <f t="shared" si="1"/>
        <v>ok</v>
      </c>
      <c r="AG30" t="str">
        <f t="shared" si="2"/>
        <v>ok</v>
      </c>
      <c r="AH30" t="str">
        <f t="shared" si="3"/>
        <v>ok</v>
      </c>
      <c r="AI30" t="str">
        <f t="shared" si="0"/>
        <v>ok</v>
      </c>
      <c r="AJ30" t="str">
        <f t="shared" si="4"/>
        <v>complet</v>
      </c>
    </row>
    <row r="31" spans="1:36" x14ac:dyDescent="0.25">
      <c r="A31" s="2">
        <v>3670707</v>
      </c>
      <c r="B31">
        <v>2</v>
      </c>
      <c r="C31" t="s">
        <v>7</v>
      </c>
      <c r="D31" s="2">
        <v>0.55555555555555558</v>
      </c>
      <c r="E31">
        <v>0.625</v>
      </c>
      <c r="F31">
        <v>0.625</v>
      </c>
      <c r="G31">
        <v>0.55555555555555558</v>
      </c>
      <c r="H31">
        <v>0.5</v>
      </c>
      <c r="I31">
        <v>0.9375</v>
      </c>
      <c r="J31" s="2">
        <v>7</v>
      </c>
      <c r="K31">
        <v>3</v>
      </c>
      <c r="L31">
        <v>18</v>
      </c>
      <c r="M31">
        <v>16</v>
      </c>
      <c r="N31">
        <v>10</v>
      </c>
      <c r="O31">
        <v>11</v>
      </c>
      <c r="P31">
        <v>17</v>
      </c>
      <c r="Q31" s="2" t="s">
        <v>17</v>
      </c>
      <c r="R31" t="s">
        <v>17</v>
      </c>
      <c r="S31" t="s">
        <v>17</v>
      </c>
      <c r="T31" t="s">
        <v>17</v>
      </c>
      <c r="U31" t="s">
        <v>17</v>
      </c>
      <c r="V31" t="s">
        <v>17</v>
      </c>
      <c r="W31" s="2" t="s">
        <v>17</v>
      </c>
      <c r="X31" t="s">
        <v>17</v>
      </c>
      <c r="Y31" t="s">
        <v>17</v>
      </c>
      <c r="Z31" s="2" t="s">
        <v>17</v>
      </c>
      <c r="AA31" t="s">
        <v>17</v>
      </c>
      <c r="AB31" t="s">
        <v>17</v>
      </c>
      <c r="AC31" s="2">
        <v>2</v>
      </c>
      <c r="AD31">
        <v>0</v>
      </c>
      <c r="AE31">
        <v>0</v>
      </c>
      <c r="AF31" s="2" t="str">
        <f t="shared" si="1"/>
        <v>ok</v>
      </c>
      <c r="AG31" t="str">
        <f t="shared" si="2"/>
        <v>ok</v>
      </c>
      <c r="AH31" t="str">
        <f t="shared" si="3"/>
        <v/>
      </c>
      <c r="AI31" t="str">
        <f t="shared" si="0"/>
        <v/>
      </c>
      <c r="AJ31" t="str">
        <f t="shared" si="4"/>
        <v/>
      </c>
    </row>
    <row r="32" spans="1:36" x14ac:dyDescent="0.25">
      <c r="A32" s="2">
        <v>3670933</v>
      </c>
      <c r="B32">
        <v>2</v>
      </c>
      <c r="C32" t="s">
        <v>7</v>
      </c>
      <c r="D32" s="2">
        <v>0.72222222222222221</v>
      </c>
      <c r="E32">
        <v>0.8125</v>
      </c>
      <c r="F32">
        <v>0.875</v>
      </c>
      <c r="G32">
        <v>0.55555555555555558</v>
      </c>
      <c r="H32">
        <v>0.33333333333333331</v>
      </c>
      <c r="I32">
        <v>0.5625</v>
      </c>
      <c r="J32" s="2">
        <v>9</v>
      </c>
      <c r="K32">
        <v>12</v>
      </c>
      <c r="L32">
        <v>18</v>
      </c>
      <c r="M32">
        <v>10</v>
      </c>
      <c r="N32">
        <v>4</v>
      </c>
      <c r="O32">
        <v>5</v>
      </c>
      <c r="P32">
        <v>18</v>
      </c>
      <c r="Q32" s="2">
        <v>0.61111111111111116</v>
      </c>
      <c r="R32">
        <v>0.5625</v>
      </c>
      <c r="S32">
        <v>0.625</v>
      </c>
      <c r="T32">
        <v>0.55555555555555558</v>
      </c>
      <c r="U32">
        <v>0.16666666666666666</v>
      </c>
      <c r="V32">
        <v>0.375</v>
      </c>
      <c r="W32" s="2">
        <v>14</v>
      </c>
      <c r="X32">
        <v>15</v>
      </c>
      <c r="Y32">
        <v>9</v>
      </c>
      <c r="Z32" s="2">
        <v>21</v>
      </c>
      <c r="AA32">
        <v>17</v>
      </c>
      <c r="AB32">
        <v>14</v>
      </c>
      <c r="AC32" s="2">
        <v>2</v>
      </c>
      <c r="AD32">
        <v>0</v>
      </c>
      <c r="AE32">
        <v>3</v>
      </c>
      <c r="AF32" s="2" t="str">
        <f t="shared" si="1"/>
        <v>ok</v>
      </c>
      <c r="AG32" t="str">
        <f t="shared" si="2"/>
        <v>ok</v>
      </c>
      <c r="AH32" t="str">
        <f t="shared" si="3"/>
        <v>ok</v>
      </c>
      <c r="AI32" t="str">
        <f t="shared" si="0"/>
        <v>ok</v>
      </c>
      <c r="AJ32" t="str">
        <f t="shared" si="4"/>
        <v>complet</v>
      </c>
    </row>
    <row r="33" spans="1:36" x14ac:dyDescent="0.25">
      <c r="A33" s="2">
        <v>3670949</v>
      </c>
      <c r="B33">
        <v>2</v>
      </c>
      <c r="C33" t="s">
        <v>10</v>
      </c>
      <c r="D33" s="2">
        <v>0.44444444444444442</v>
      </c>
      <c r="E33">
        <v>0.375</v>
      </c>
      <c r="F33">
        <v>0.5</v>
      </c>
      <c r="G33">
        <v>0.66666666666666663</v>
      </c>
      <c r="H33">
        <v>0.5</v>
      </c>
      <c r="I33">
        <v>0.5625</v>
      </c>
      <c r="J33" s="2">
        <v>6</v>
      </c>
      <c r="K33">
        <v>6</v>
      </c>
      <c r="L33">
        <v>15</v>
      </c>
      <c r="M33">
        <v>9</v>
      </c>
      <c r="N33">
        <v>14</v>
      </c>
      <c r="O33">
        <v>17</v>
      </c>
      <c r="P33">
        <v>16</v>
      </c>
      <c r="Q33" s="2" t="s">
        <v>17</v>
      </c>
      <c r="R33" t="s">
        <v>17</v>
      </c>
      <c r="S33" t="s">
        <v>17</v>
      </c>
      <c r="T33" t="s">
        <v>17</v>
      </c>
      <c r="U33" t="s">
        <v>17</v>
      </c>
      <c r="V33" t="s">
        <v>17</v>
      </c>
      <c r="W33" s="2" t="s">
        <v>17</v>
      </c>
      <c r="X33" t="s">
        <v>17</v>
      </c>
      <c r="Y33" t="s">
        <v>17</v>
      </c>
      <c r="Z33" s="2" t="s">
        <v>17</v>
      </c>
      <c r="AA33" t="s">
        <v>17</v>
      </c>
      <c r="AB33" t="s">
        <v>17</v>
      </c>
      <c r="AC33" s="2">
        <v>2</v>
      </c>
      <c r="AD33">
        <v>2</v>
      </c>
      <c r="AE33">
        <v>0</v>
      </c>
      <c r="AF33" s="2" t="str">
        <f t="shared" si="1"/>
        <v>ok</v>
      </c>
      <c r="AG33" t="str">
        <f t="shared" si="2"/>
        <v>ok</v>
      </c>
      <c r="AH33" t="str">
        <f t="shared" si="3"/>
        <v/>
      </c>
      <c r="AI33" t="str">
        <f t="shared" si="0"/>
        <v/>
      </c>
      <c r="AJ33" t="str">
        <f t="shared" si="4"/>
        <v/>
      </c>
    </row>
    <row r="34" spans="1:36" x14ac:dyDescent="0.25">
      <c r="A34" s="2">
        <v>3670971</v>
      </c>
      <c r="B34">
        <v>2</v>
      </c>
      <c r="C34" t="s">
        <v>7</v>
      </c>
      <c r="D34" s="2">
        <v>0.55555555555555558</v>
      </c>
      <c r="E34">
        <v>0.625</v>
      </c>
      <c r="F34">
        <v>0.75</v>
      </c>
      <c r="G34">
        <v>0.77777777777777779</v>
      </c>
      <c r="H34">
        <v>0.5</v>
      </c>
      <c r="I34">
        <v>0.6875</v>
      </c>
      <c r="J34" s="2">
        <v>6</v>
      </c>
      <c r="K34">
        <v>11</v>
      </c>
      <c r="L34">
        <v>12</v>
      </c>
      <c r="M34">
        <v>8</v>
      </c>
      <c r="N34">
        <v>15</v>
      </c>
      <c r="O34">
        <v>15</v>
      </c>
      <c r="P34">
        <v>19</v>
      </c>
      <c r="Q34" s="2">
        <v>0.44444444444444442</v>
      </c>
      <c r="R34">
        <v>0.4375</v>
      </c>
      <c r="S34">
        <v>0.125</v>
      </c>
      <c r="T34">
        <v>0.44444444444444442</v>
      </c>
      <c r="U34">
        <v>0</v>
      </c>
      <c r="V34">
        <v>0.4375</v>
      </c>
      <c r="W34" s="2">
        <v>6</v>
      </c>
      <c r="X34">
        <v>8</v>
      </c>
      <c r="Y34">
        <v>23</v>
      </c>
      <c r="Z34" s="2">
        <v>15</v>
      </c>
      <c r="AA34">
        <v>13</v>
      </c>
      <c r="AB34">
        <v>13</v>
      </c>
      <c r="AC34" s="2">
        <v>2</v>
      </c>
      <c r="AD34">
        <v>0</v>
      </c>
      <c r="AE34">
        <v>0</v>
      </c>
      <c r="AF34" s="2" t="str">
        <f t="shared" si="1"/>
        <v>ok</v>
      </c>
      <c r="AG34" t="str">
        <f t="shared" si="2"/>
        <v>ok</v>
      </c>
      <c r="AH34" t="str">
        <f t="shared" si="3"/>
        <v>ok</v>
      </c>
      <c r="AI34" t="str">
        <f t="shared" si="0"/>
        <v>ok</v>
      </c>
      <c r="AJ34" t="str">
        <f t="shared" si="4"/>
        <v>complet</v>
      </c>
    </row>
    <row r="35" spans="1:36" x14ac:dyDescent="0.25">
      <c r="A35" s="2">
        <v>3671001</v>
      </c>
      <c r="B35">
        <v>2</v>
      </c>
      <c r="C35" t="s">
        <v>9</v>
      </c>
      <c r="D35" s="2">
        <v>0.5</v>
      </c>
      <c r="E35">
        <v>0.6875</v>
      </c>
      <c r="F35">
        <v>0.75</v>
      </c>
      <c r="G35">
        <v>0.88888888888888884</v>
      </c>
      <c r="H35">
        <v>0.33333333333333331</v>
      </c>
      <c r="I35">
        <v>0.75</v>
      </c>
      <c r="J35" s="2">
        <v>11</v>
      </c>
      <c r="K35">
        <v>8</v>
      </c>
      <c r="L35">
        <v>13</v>
      </c>
      <c r="M35">
        <v>8</v>
      </c>
      <c r="N35">
        <v>7</v>
      </c>
      <c r="O35">
        <v>15</v>
      </c>
      <c r="P35">
        <v>17</v>
      </c>
      <c r="Q35" s="2">
        <v>0.5</v>
      </c>
      <c r="R35">
        <v>0.5625</v>
      </c>
      <c r="S35">
        <v>0.75</v>
      </c>
      <c r="T35">
        <v>0.66666666666666663</v>
      </c>
      <c r="U35">
        <v>0.33333333333333331</v>
      </c>
      <c r="V35">
        <v>0.5625</v>
      </c>
      <c r="W35" s="2">
        <v>6</v>
      </c>
      <c r="X35">
        <v>13</v>
      </c>
      <c r="Y35">
        <v>10</v>
      </c>
      <c r="Z35" s="2">
        <v>12</v>
      </c>
      <c r="AA35">
        <v>8</v>
      </c>
      <c r="AB35">
        <v>4</v>
      </c>
      <c r="AC35" s="2">
        <v>2</v>
      </c>
      <c r="AD35">
        <v>0</v>
      </c>
      <c r="AE35">
        <v>2</v>
      </c>
      <c r="AF35" s="2" t="str">
        <f t="shared" si="1"/>
        <v>ok</v>
      </c>
      <c r="AG35" t="str">
        <f t="shared" si="2"/>
        <v>ok</v>
      </c>
      <c r="AH35" t="str">
        <f t="shared" si="3"/>
        <v>ok</v>
      </c>
      <c r="AI35" t="str">
        <f t="shared" ref="AI35:AI66" si="5">IF(W35&lt;&gt;"","ok","")</f>
        <v>ok</v>
      </c>
      <c r="AJ35" t="str">
        <f t="shared" si="4"/>
        <v>complet</v>
      </c>
    </row>
    <row r="36" spans="1:36" x14ac:dyDescent="0.25">
      <c r="A36" s="2">
        <v>3671028</v>
      </c>
      <c r="B36">
        <v>2</v>
      </c>
      <c r="C36" t="s">
        <v>9</v>
      </c>
      <c r="D36" s="2">
        <v>0.66666666666666663</v>
      </c>
      <c r="E36">
        <v>0.6875</v>
      </c>
      <c r="F36">
        <v>0.75</v>
      </c>
      <c r="G36">
        <v>0.66666666666666663</v>
      </c>
      <c r="H36">
        <v>0.5</v>
      </c>
      <c r="I36">
        <v>0.875</v>
      </c>
      <c r="J36" s="2">
        <v>11</v>
      </c>
      <c r="K36">
        <v>12</v>
      </c>
      <c r="L36">
        <v>20</v>
      </c>
      <c r="M36">
        <v>3</v>
      </c>
      <c r="N36">
        <v>12</v>
      </c>
      <c r="O36">
        <v>12</v>
      </c>
      <c r="P36">
        <v>1</v>
      </c>
      <c r="Q36" s="2">
        <v>0.27777777777777779</v>
      </c>
      <c r="R36">
        <v>0.625</v>
      </c>
      <c r="S36">
        <v>0.375</v>
      </c>
      <c r="T36">
        <v>0.55555555555555558</v>
      </c>
      <c r="U36">
        <v>0</v>
      </c>
      <c r="V36">
        <v>0.5625</v>
      </c>
      <c r="W36" s="2">
        <v>18</v>
      </c>
      <c r="X36">
        <v>23</v>
      </c>
      <c r="Y36">
        <v>4</v>
      </c>
      <c r="Z36" s="2">
        <v>25</v>
      </c>
      <c r="AA36">
        <v>22</v>
      </c>
      <c r="AB36">
        <v>5</v>
      </c>
      <c r="AC36" s="2">
        <v>3</v>
      </c>
      <c r="AD36">
        <v>1</v>
      </c>
      <c r="AE36">
        <v>3</v>
      </c>
      <c r="AF36" s="2" t="str">
        <f t="shared" si="1"/>
        <v>ok</v>
      </c>
      <c r="AG36" t="str">
        <f t="shared" si="2"/>
        <v>ok</v>
      </c>
      <c r="AH36" t="str">
        <f t="shared" si="3"/>
        <v>ok</v>
      </c>
      <c r="AI36" t="str">
        <f t="shared" si="5"/>
        <v>ok</v>
      </c>
      <c r="AJ36" t="str">
        <f t="shared" si="4"/>
        <v>complet</v>
      </c>
    </row>
    <row r="37" spans="1:36" x14ac:dyDescent="0.25">
      <c r="A37" s="2">
        <v>3671029</v>
      </c>
      <c r="B37">
        <v>2</v>
      </c>
      <c r="C37" t="s">
        <v>10</v>
      </c>
      <c r="D37" s="2">
        <v>0.44444444444444442</v>
      </c>
      <c r="E37">
        <v>0.8125</v>
      </c>
      <c r="F37">
        <v>1</v>
      </c>
      <c r="G37">
        <v>0.77777777777777779</v>
      </c>
      <c r="H37">
        <v>0.5</v>
      </c>
      <c r="I37">
        <v>0.9375</v>
      </c>
      <c r="J37" s="2">
        <v>13</v>
      </c>
      <c r="K37">
        <v>0</v>
      </c>
      <c r="L37">
        <v>10</v>
      </c>
      <c r="M37">
        <v>6</v>
      </c>
      <c r="N37">
        <v>11</v>
      </c>
      <c r="O37">
        <v>16</v>
      </c>
      <c r="P37">
        <v>6</v>
      </c>
      <c r="Q37" s="2" t="s">
        <v>17</v>
      </c>
      <c r="R37" t="s">
        <v>17</v>
      </c>
      <c r="S37" t="s">
        <v>17</v>
      </c>
      <c r="T37" t="s">
        <v>17</v>
      </c>
      <c r="U37" t="s">
        <v>17</v>
      </c>
      <c r="V37" t="s">
        <v>17</v>
      </c>
      <c r="W37" s="2" t="s">
        <v>17</v>
      </c>
      <c r="X37" t="s">
        <v>17</v>
      </c>
      <c r="Y37" t="s">
        <v>17</v>
      </c>
      <c r="Z37" s="2" t="s">
        <v>17</v>
      </c>
      <c r="AA37" t="s">
        <v>17</v>
      </c>
      <c r="AB37" t="s">
        <v>17</v>
      </c>
      <c r="AC37" s="2">
        <v>0</v>
      </c>
      <c r="AD37">
        <v>0</v>
      </c>
      <c r="AE37">
        <v>0</v>
      </c>
      <c r="AF37" s="2" t="str">
        <f t="shared" si="1"/>
        <v>ok</v>
      </c>
      <c r="AG37" t="str">
        <f t="shared" si="2"/>
        <v>ok</v>
      </c>
      <c r="AH37" t="str">
        <f t="shared" si="3"/>
        <v/>
      </c>
      <c r="AI37" t="str">
        <f t="shared" si="5"/>
        <v/>
      </c>
      <c r="AJ37" t="str">
        <f t="shared" si="4"/>
        <v/>
      </c>
    </row>
    <row r="38" spans="1:36" x14ac:dyDescent="0.25">
      <c r="A38" s="2">
        <v>3670234</v>
      </c>
      <c r="B38">
        <v>3</v>
      </c>
      <c r="C38" t="s">
        <v>9</v>
      </c>
      <c r="D38" s="2">
        <v>0.55555555555555558</v>
      </c>
      <c r="E38">
        <v>0.625</v>
      </c>
      <c r="F38">
        <v>1</v>
      </c>
      <c r="G38">
        <v>0.44444444444444442</v>
      </c>
      <c r="H38">
        <v>0.33333333333333331</v>
      </c>
      <c r="I38">
        <v>0.625</v>
      </c>
      <c r="J38" s="2" t="s">
        <v>17</v>
      </c>
      <c r="K38" t="s">
        <v>17</v>
      </c>
      <c r="L38" t="s">
        <v>17</v>
      </c>
      <c r="M38" t="s">
        <v>17</v>
      </c>
      <c r="N38" t="s">
        <v>17</v>
      </c>
      <c r="O38" t="s">
        <v>17</v>
      </c>
      <c r="P38" t="s">
        <v>17</v>
      </c>
      <c r="Q38" s="2">
        <v>0.5</v>
      </c>
      <c r="R38">
        <v>0.6875</v>
      </c>
      <c r="S38">
        <v>0.375</v>
      </c>
      <c r="T38">
        <v>0.44444444444444442</v>
      </c>
      <c r="U38">
        <v>0.16666666666666666</v>
      </c>
      <c r="V38">
        <v>0.5625</v>
      </c>
      <c r="W38" s="2">
        <v>10</v>
      </c>
      <c r="X38">
        <v>12</v>
      </c>
      <c r="Y38">
        <v>21</v>
      </c>
      <c r="Z38" s="2">
        <v>20</v>
      </c>
      <c r="AA38">
        <v>8</v>
      </c>
      <c r="AB38">
        <v>12</v>
      </c>
      <c r="AC38" s="2">
        <v>3</v>
      </c>
      <c r="AD38">
        <v>2</v>
      </c>
      <c r="AE38">
        <v>3</v>
      </c>
      <c r="AF38" s="2" t="str">
        <f t="shared" si="1"/>
        <v>ok</v>
      </c>
      <c r="AG38" t="str">
        <f t="shared" si="2"/>
        <v/>
      </c>
      <c r="AH38" t="str">
        <f t="shared" si="3"/>
        <v>ok</v>
      </c>
      <c r="AI38" t="str">
        <f t="shared" si="5"/>
        <v>ok</v>
      </c>
      <c r="AJ38" t="str">
        <f t="shared" si="4"/>
        <v/>
      </c>
    </row>
    <row r="39" spans="1:36" x14ac:dyDescent="0.25">
      <c r="A39" s="2">
        <v>3670346</v>
      </c>
      <c r="B39">
        <v>3</v>
      </c>
      <c r="C39" t="s">
        <v>10</v>
      </c>
      <c r="D39" s="2">
        <v>0.55555555555555558</v>
      </c>
      <c r="E39">
        <v>0.6875</v>
      </c>
      <c r="F39">
        <v>0.875</v>
      </c>
      <c r="G39">
        <v>0.88888888888888884</v>
      </c>
      <c r="H39">
        <v>0.83333333333333337</v>
      </c>
      <c r="I39">
        <v>0.625</v>
      </c>
      <c r="J39" s="2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17</v>
      </c>
      <c r="P39" t="s">
        <v>17</v>
      </c>
      <c r="Q39" s="2" t="s">
        <v>17</v>
      </c>
      <c r="R39" t="s">
        <v>17</v>
      </c>
      <c r="S39" t="s">
        <v>17</v>
      </c>
      <c r="T39" t="s">
        <v>17</v>
      </c>
      <c r="U39" t="s">
        <v>17</v>
      </c>
      <c r="V39" t="s">
        <v>17</v>
      </c>
      <c r="W39" s="2" t="s">
        <v>17</v>
      </c>
      <c r="X39" t="s">
        <v>17</v>
      </c>
      <c r="Y39" t="s">
        <v>17</v>
      </c>
      <c r="Z39" s="2" t="s">
        <v>17</v>
      </c>
      <c r="AA39" t="s">
        <v>17</v>
      </c>
      <c r="AB39" t="s">
        <v>17</v>
      </c>
      <c r="AC39" s="2">
        <v>0</v>
      </c>
      <c r="AD39">
        <v>1</v>
      </c>
      <c r="AE39">
        <v>3</v>
      </c>
      <c r="AF39" s="2" t="str">
        <f t="shared" si="1"/>
        <v>ok</v>
      </c>
      <c r="AG39" t="str">
        <f t="shared" si="2"/>
        <v/>
      </c>
      <c r="AH39" t="str">
        <f t="shared" si="3"/>
        <v/>
      </c>
      <c r="AI39" t="str">
        <f t="shared" si="5"/>
        <v/>
      </c>
      <c r="AJ39" t="str">
        <f t="shared" si="4"/>
        <v/>
      </c>
    </row>
    <row r="40" spans="1:36" x14ac:dyDescent="0.25">
      <c r="A40" s="2">
        <v>3670493</v>
      </c>
      <c r="B40">
        <v>3</v>
      </c>
      <c r="C40" t="s">
        <v>10</v>
      </c>
      <c r="D40" s="2">
        <v>0.66666666666666663</v>
      </c>
      <c r="E40">
        <v>0.8125</v>
      </c>
      <c r="F40">
        <v>0.75</v>
      </c>
      <c r="G40">
        <v>0.66666666666666663</v>
      </c>
      <c r="H40">
        <v>0.83333333333333337</v>
      </c>
      <c r="I40">
        <v>0.875</v>
      </c>
      <c r="J40" s="2">
        <v>17</v>
      </c>
      <c r="K40">
        <v>-1</v>
      </c>
      <c r="L40">
        <v>7</v>
      </c>
      <c r="M40">
        <v>16</v>
      </c>
      <c r="N40">
        <v>7</v>
      </c>
      <c r="O40">
        <v>10</v>
      </c>
      <c r="P40">
        <v>13</v>
      </c>
      <c r="Q40" s="2">
        <v>0.55555555555555558</v>
      </c>
      <c r="R40">
        <v>0.6875</v>
      </c>
      <c r="S40">
        <v>0.5</v>
      </c>
      <c r="T40">
        <v>0.55555555555555558</v>
      </c>
      <c r="U40">
        <v>0.16666666666666666</v>
      </c>
      <c r="V40">
        <v>0.75</v>
      </c>
      <c r="W40" s="2">
        <v>15</v>
      </c>
      <c r="X40">
        <v>11</v>
      </c>
      <c r="Y40">
        <v>13</v>
      </c>
      <c r="Z40" s="2">
        <v>10</v>
      </c>
      <c r="AA40">
        <v>13</v>
      </c>
      <c r="AB40">
        <v>13</v>
      </c>
      <c r="AC40" s="2">
        <v>3</v>
      </c>
      <c r="AD40">
        <v>3</v>
      </c>
      <c r="AE40">
        <v>3</v>
      </c>
      <c r="AF40" s="2" t="str">
        <f t="shared" si="1"/>
        <v>ok</v>
      </c>
      <c r="AG40" t="str">
        <f t="shared" si="2"/>
        <v>ok</v>
      </c>
      <c r="AH40" t="str">
        <f t="shared" si="3"/>
        <v>ok</v>
      </c>
      <c r="AI40" t="str">
        <f t="shared" si="5"/>
        <v>ok</v>
      </c>
      <c r="AJ40" t="str">
        <f t="shared" si="4"/>
        <v>complet</v>
      </c>
    </row>
    <row r="41" spans="1:36" x14ac:dyDescent="0.25">
      <c r="A41" s="2">
        <v>3670623</v>
      </c>
      <c r="B41">
        <v>3</v>
      </c>
      <c r="C41" t="s">
        <v>8</v>
      </c>
      <c r="D41" s="2">
        <v>0.66666666666666663</v>
      </c>
      <c r="E41">
        <v>0.75</v>
      </c>
      <c r="F41">
        <v>1</v>
      </c>
      <c r="G41">
        <v>0.77777777777777779</v>
      </c>
      <c r="H41">
        <v>0.5</v>
      </c>
      <c r="I41">
        <v>0.9375</v>
      </c>
      <c r="J41" s="2">
        <v>7</v>
      </c>
      <c r="K41">
        <v>4</v>
      </c>
      <c r="L41">
        <v>10</v>
      </c>
      <c r="M41">
        <v>20</v>
      </c>
      <c r="N41">
        <v>8</v>
      </c>
      <c r="O41">
        <v>14</v>
      </c>
      <c r="P41">
        <v>17</v>
      </c>
      <c r="Q41" s="2">
        <v>0.66666666666666663</v>
      </c>
      <c r="R41">
        <v>0.8125</v>
      </c>
      <c r="S41">
        <v>0.875</v>
      </c>
      <c r="T41">
        <v>0.77777777777777779</v>
      </c>
      <c r="U41">
        <v>0.33333333333333331</v>
      </c>
      <c r="V41">
        <v>0.75</v>
      </c>
      <c r="W41" s="2">
        <v>18</v>
      </c>
      <c r="X41">
        <v>17</v>
      </c>
      <c r="Y41">
        <v>11</v>
      </c>
      <c r="Z41" s="2">
        <v>17</v>
      </c>
      <c r="AA41">
        <v>16</v>
      </c>
      <c r="AB41">
        <v>10</v>
      </c>
      <c r="AC41" s="2">
        <v>3</v>
      </c>
      <c r="AD41">
        <v>3</v>
      </c>
      <c r="AE41">
        <v>3</v>
      </c>
      <c r="AF41" s="2" t="str">
        <f t="shared" si="1"/>
        <v>ok</v>
      </c>
      <c r="AG41" t="str">
        <f t="shared" si="2"/>
        <v>ok</v>
      </c>
      <c r="AH41" t="str">
        <f t="shared" si="3"/>
        <v>ok</v>
      </c>
      <c r="AI41" t="str">
        <f t="shared" si="5"/>
        <v>ok</v>
      </c>
      <c r="AJ41" t="str">
        <f t="shared" si="4"/>
        <v>complet</v>
      </c>
    </row>
    <row r="42" spans="1:36" x14ac:dyDescent="0.25">
      <c r="A42" s="2">
        <v>3670788</v>
      </c>
      <c r="B42">
        <v>3</v>
      </c>
      <c r="C42" t="s">
        <v>8</v>
      </c>
      <c r="D42" s="2">
        <v>0.55555555555555558</v>
      </c>
      <c r="E42">
        <v>0.5</v>
      </c>
      <c r="F42">
        <v>0.625</v>
      </c>
      <c r="G42">
        <v>0.66666666666666663</v>
      </c>
      <c r="H42">
        <v>0.83333333333333337</v>
      </c>
      <c r="I42">
        <v>0.625</v>
      </c>
      <c r="J42" s="2" t="s">
        <v>17</v>
      </c>
      <c r="K42" t="s">
        <v>17</v>
      </c>
      <c r="L42" t="s">
        <v>17</v>
      </c>
      <c r="M42" t="s">
        <v>17</v>
      </c>
      <c r="N42" t="s">
        <v>17</v>
      </c>
      <c r="O42" t="s">
        <v>17</v>
      </c>
      <c r="P42" t="s">
        <v>17</v>
      </c>
      <c r="Q42" s="2" t="s">
        <v>17</v>
      </c>
      <c r="R42" t="s">
        <v>17</v>
      </c>
      <c r="S42" t="s">
        <v>17</v>
      </c>
      <c r="T42" t="s">
        <v>17</v>
      </c>
      <c r="U42" t="s">
        <v>17</v>
      </c>
      <c r="V42" t="s">
        <v>17</v>
      </c>
      <c r="W42" s="2" t="s">
        <v>17</v>
      </c>
      <c r="X42" t="s">
        <v>17</v>
      </c>
      <c r="Y42" t="s">
        <v>17</v>
      </c>
      <c r="Z42" s="2" t="s">
        <v>17</v>
      </c>
      <c r="AA42" t="s">
        <v>17</v>
      </c>
      <c r="AB42" t="s">
        <v>17</v>
      </c>
      <c r="AC42" s="2">
        <v>0</v>
      </c>
      <c r="AD42">
        <v>1</v>
      </c>
      <c r="AE42">
        <v>0</v>
      </c>
      <c r="AF42" s="2" t="str">
        <f t="shared" si="1"/>
        <v>ok</v>
      </c>
      <c r="AG42" t="str">
        <f t="shared" si="2"/>
        <v/>
      </c>
      <c r="AH42" t="str">
        <f t="shared" si="3"/>
        <v/>
      </c>
      <c r="AI42" t="str">
        <f t="shared" si="5"/>
        <v/>
      </c>
      <c r="AJ42" t="str">
        <f t="shared" si="4"/>
        <v/>
      </c>
    </row>
    <row r="43" spans="1:36" x14ac:dyDescent="0.25">
      <c r="A43" s="2">
        <v>3670996</v>
      </c>
      <c r="B43">
        <v>3</v>
      </c>
      <c r="C43" t="s">
        <v>10</v>
      </c>
      <c r="D43" s="2">
        <v>0.66666666666666663</v>
      </c>
      <c r="E43">
        <v>0.875</v>
      </c>
      <c r="F43">
        <v>0.875</v>
      </c>
      <c r="G43">
        <v>0.66666666666666663</v>
      </c>
      <c r="H43">
        <v>0.33333333333333331</v>
      </c>
      <c r="I43">
        <v>0.75</v>
      </c>
      <c r="J43" s="2">
        <v>10</v>
      </c>
      <c r="K43">
        <v>12</v>
      </c>
      <c r="L43">
        <v>5</v>
      </c>
      <c r="M43">
        <v>16</v>
      </c>
      <c r="N43">
        <v>17</v>
      </c>
      <c r="O43">
        <v>4</v>
      </c>
      <c r="P43">
        <v>2</v>
      </c>
      <c r="Q43" s="2" t="s">
        <v>17</v>
      </c>
      <c r="R43" t="s">
        <v>17</v>
      </c>
      <c r="S43" t="s">
        <v>17</v>
      </c>
      <c r="T43" t="s">
        <v>17</v>
      </c>
      <c r="U43" t="s">
        <v>17</v>
      </c>
      <c r="V43" t="s">
        <v>17</v>
      </c>
      <c r="W43" s="2" t="s">
        <v>17</v>
      </c>
      <c r="X43" t="s">
        <v>17</v>
      </c>
      <c r="Y43" t="s">
        <v>17</v>
      </c>
      <c r="Z43" s="2" t="s">
        <v>17</v>
      </c>
      <c r="AA43" t="s">
        <v>17</v>
      </c>
      <c r="AB43" t="s">
        <v>17</v>
      </c>
      <c r="AC43" s="2">
        <v>2</v>
      </c>
      <c r="AD43">
        <v>0</v>
      </c>
      <c r="AE43">
        <v>0</v>
      </c>
      <c r="AF43" s="2" t="str">
        <f t="shared" si="1"/>
        <v>ok</v>
      </c>
      <c r="AG43" t="str">
        <f t="shared" si="2"/>
        <v>ok</v>
      </c>
      <c r="AH43" t="str">
        <f t="shared" si="3"/>
        <v/>
      </c>
      <c r="AI43" t="str">
        <f t="shared" si="5"/>
        <v/>
      </c>
      <c r="AJ43" t="str">
        <f t="shared" si="4"/>
        <v/>
      </c>
    </row>
    <row r="44" spans="1:36" x14ac:dyDescent="0.25">
      <c r="A44" s="2">
        <v>3671033</v>
      </c>
      <c r="B44">
        <v>3</v>
      </c>
      <c r="C44" t="s">
        <v>8</v>
      </c>
      <c r="D44" s="2">
        <v>0.66666666666666663</v>
      </c>
      <c r="E44">
        <v>0.9375</v>
      </c>
      <c r="F44">
        <v>0.875</v>
      </c>
      <c r="G44">
        <v>1</v>
      </c>
      <c r="H44">
        <v>0.5</v>
      </c>
      <c r="I44">
        <v>0.6875</v>
      </c>
      <c r="J44" s="2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  <c r="P44" t="s">
        <v>17</v>
      </c>
      <c r="Q44" s="2">
        <v>0.66666666666666663</v>
      </c>
      <c r="R44">
        <v>0.8125</v>
      </c>
      <c r="S44">
        <v>0.375</v>
      </c>
      <c r="T44">
        <v>0.88888888888888884</v>
      </c>
      <c r="U44">
        <v>0.33333333333333331</v>
      </c>
      <c r="V44">
        <v>0.5625</v>
      </c>
      <c r="W44" s="2">
        <v>8</v>
      </c>
      <c r="X44">
        <v>9</v>
      </c>
      <c r="Y44">
        <v>18</v>
      </c>
      <c r="Z44" s="2">
        <v>9</v>
      </c>
      <c r="AA44">
        <v>8</v>
      </c>
      <c r="AB44">
        <v>21</v>
      </c>
      <c r="AC44" s="2">
        <v>3</v>
      </c>
      <c r="AD44">
        <v>3</v>
      </c>
      <c r="AE44">
        <v>3</v>
      </c>
      <c r="AF44" s="2" t="str">
        <f t="shared" si="1"/>
        <v>ok</v>
      </c>
      <c r="AG44" t="str">
        <f t="shared" si="2"/>
        <v/>
      </c>
      <c r="AH44" t="str">
        <f t="shared" si="3"/>
        <v>ok</v>
      </c>
      <c r="AI44" t="str">
        <f t="shared" si="5"/>
        <v>ok</v>
      </c>
      <c r="AJ44" t="str">
        <f t="shared" si="4"/>
        <v/>
      </c>
    </row>
    <row r="45" spans="1:36" x14ac:dyDescent="0.25">
      <c r="A45" s="2">
        <v>3671101</v>
      </c>
      <c r="B45">
        <v>3</v>
      </c>
      <c r="C45" t="s">
        <v>7</v>
      </c>
      <c r="D45" s="2">
        <v>0.66666666666666663</v>
      </c>
      <c r="E45">
        <v>0.8125</v>
      </c>
      <c r="F45">
        <v>0.875</v>
      </c>
      <c r="G45">
        <v>0.66666666666666663</v>
      </c>
      <c r="H45">
        <v>0.83333333333333337</v>
      </c>
      <c r="I45">
        <v>0.9375</v>
      </c>
      <c r="J45" s="2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17</v>
      </c>
      <c r="P45" t="s">
        <v>17</v>
      </c>
      <c r="Q45" s="2">
        <v>0.55555555555555558</v>
      </c>
      <c r="R45">
        <v>0.5625</v>
      </c>
      <c r="S45">
        <v>0.125</v>
      </c>
      <c r="T45">
        <v>0.66666666666666663</v>
      </c>
      <c r="U45">
        <v>0.33333333333333331</v>
      </c>
      <c r="V45">
        <v>0.5625</v>
      </c>
      <c r="W45" s="2">
        <v>8</v>
      </c>
      <c r="X45">
        <v>13</v>
      </c>
      <c r="Y45">
        <v>5</v>
      </c>
      <c r="Z45" s="2">
        <v>9</v>
      </c>
      <c r="AA45">
        <v>11</v>
      </c>
      <c r="AB45">
        <v>4</v>
      </c>
      <c r="AC45" s="2">
        <v>0</v>
      </c>
      <c r="AD45">
        <v>2</v>
      </c>
      <c r="AE45">
        <v>2</v>
      </c>
      <c r="AF45" s="2" t="str">
        <f t="shared" si="1"/>
        <v>ok</v>
      </c>
      <c r="AG45" t="str">
        <f t="shared" si="2"/>
        <v/>
      </c>
      <c r="AH45" t="str">
        <f t="shared" si="3"/>
        <v>ok</v>
      </c>
      <c r="AI45" t="str">
        <f t="shared" si="5"/>
        <v>ok</v>
      </c>
      <c r="AJ45" t="str">
        <f t="shared" si="4"/>
        <v/>
      </c>
    </row>
    <row r="46" spans="1:36" x14ac:dyDescent="0.25">
      <c r="A46" s="2">
        <v>3671278</v>
      </c>
      <c r="B46">
        <v>3</v>
      </c>
      <c r="C46" t="s">
        <v>7</v>
      </c>
      <c r="D46" s="2">
        <v>0.66666666666666663</v>
      </c>
      <c r="E46">
        <v>0.9375</v>
      </c>
      <c r="F46">
        <v>0.625</v>
      </c>
      <c r="G46">
        <v>0.66666666666666663</v>
      </c>
      <c r="H46">
        <v>0.66666666666666663</v>
      </c>
      <c r="I46">
        <v>0.875</v>
      </c>
      <c r="J46" s="2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  <c r="Q46" s="2" t="s">
        <v>17</v>
      </c>
      <c r="R46" t="s">
        <v>17</v>
      </c>
      <c r="S46" t="s">
        <v>17</v>
      </c>
      <c r="T46" t="s">
        <v>17</v>
      </c>
      <c r="U46" t="s">
        <v>17</v>
      </c>
      <c r="V46" t="s">
        <v>17</v>
      </c>
      <c r="W46" s="2" t="s">
        <v>17</v>
      </c>
      <c r="X46" t="s">
        <v>17</v>
      </c>
      <c r="Y46" t="s">
        <v>17</v>
      </c>
      <c r="Z46" s="2" t="s">
        <v>17</v>
      </c>
      <c r="AA46" t="s">
        <v>17</v>
      </c>
      <c r="AB46" t="s">
        <v>17</v>
      </c>
      <c r="AC46" s="2">
        <v>2</v>
      </c>
      <c r="AD46">
        <v>3</v>
      </c>
      <c r="AE46">
        <v>0</v>
      </c>
      <c r="AF46" s="2" t="str">
        <f t="shared" si="1"/>
        <v>ok</v>
      </c>
      <c r="AG46" t="str">
        <f t="shared" si="2"/>
        <v/>
      </c>
      <c r="AH46" t="str">
        <f t="shared" si="3"/>
        <v/>
      </c>
      <c r="AI46" t="str">
        <f t="shared" si="5"/>
        <v/>
      </c>
      <c r="AJ46" t="str">
        <f t="shared" si="4"/>
        <v/>
      </c>
    </row>
    <row r="47" spans="1:36" x14ac:dyDescent="0.25">
      <c r="A47" s="2">
        <v>3671746</v>
      </c>
      <c r="B47">
        <v>3</v>
      </c>
      <c r="C47" t="s">
        <v>9</v>
      </c>
      <c r="D47" s="2">
        <v>0.61111111111111116</v>
      </c>
      <c r="E47">
        <v>0.6875</v>
      </c>
      <c r="F47">
        <v>0.875</v>
      </c>
      <c r="G47">
        <v>0.77777777777777779</v>
      </c>
      <c r="H47">
        <v>0.5</v>
      </c>
      <c r="I47">
        <v>0.75</v>
      </c>
      <c r="J47" s="2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s="2" t="s">
        <v>17</v>
      </c>
      <c r="R47" t="s">
        <v>17</v>
      </c>
      <c r="S47" t="s">
        <v>17</v>
      </c>
      <c r="T47" t="s">
        <v>17</v>
      </c>
      <c r="U47" t="s">
        <v>17</v>
      </c>
      <c r="V47" t="s">
        <v>17</v>
      </c>
      <c r="W47" s="2" t="s">
        <v>17</v>
      </c>
      <c r="X47" t="s">
        <v>17</v>
      </c>
      <c r="Y47" t="s">
        <v>17</v>
      </c>
      <c r="Z47" s="2" t="s">
        <v>17</v>
      </c>
      <c r="AA47" t="s">
        <v>17</v>
      </c>
      <c r="AB47" t="s">
        <v>17</v>
      </c>
      <c r="AC47" s="2">
        <v>2</v>
      </c>
      <c r="AD47">
        <v>0</v>
      </c>
      <c r="AE47">
        <v>0</v>
      </c>
      <c r="AF47" s="2" t="str">
        <f t="shared" si="1"/>
        <v>ok</v>
      </c>
      <c r="AG47" t="str">
        <f t="shared" si="2"/>
        <v/>
      </c>
      <c r="AH47" t="str">
        <f t="shared" si="3"/>
        <v/>
      </c>
      <c r="AI47" t="str">
        <f t="shared" si="5"/>
        <v/>
      </c>
      <c r="AJ47" t="str">
        <f t="shared" si="4"/>
        <v/>
      </c>
    </row>
    <row r="48" spans="1:36" x14ac:dyDescent="0.25">
      <c r="A48" s="2">
        <v>3672198</v>
      </c>
      <c r="B48">
        <v>3</v>
      </c>
      <c r="C48" t="s">
        <v>8</v>
      </c>
      <c r="D48" s="2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s="2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17</v>
      </c>
      <c r="P48" t="s">
        <v>17</v>
      </c>
      <c r="Q48" s="2" t="s">
        <v>17</v>
      </c>
      <c r="R48" t="s">
        <v>17</v>
      </c>
      <c r="S48" t="s">
        <v>17</v>
      </c>
      <c r="T48" t="s">
        <v>17</v>
      </c>
      <c r="U48" t="s">
        <v>17</v>
      </c>
      <c r="V48" t="s">
        <v>17</v>
      </c>
      <c r="W48" s="2" t="s">
        <v>17</v>
      </c>
      <c r="X48" t="s">
        <v>17</v>
      </c>
      <c r="Y48" t="s">
        <v>17</v>
      </c>
      <c r="Z48" s="2" t="s">
        <v>17</v>
      </c>
      <c r="AA48" t="s">
        <v>17</v>
      </c>
      <c r="AB48" t="s">
        <v>17</v>
      </c>
      <c r="AC48" s="2">
        <v>3</v>
      </c>
      <c r="AD48">
        <v>3</v>
      </c>
      <c r="AE48">
        <v>3</v>
      </c>
      <c r="AF48" s="2" t="str">
        <f t="shared" si="1"/>
        <v/>
      </c>
      <c r="AG48" t="str">
        <f t="shared" si="2"/>
        <v/>
      </c>
      <c r="AH48" t="str">
        <f t="shared" si="3"/>
        <v/>
      </c>
      <c r="AI48" t="str">
        <f t="shared" si="5"/>
        <v/>
      </c>
      <c r="AJ48" t="str">
        <f t="shared" si="4"/>
        <v/>
      </c>
    </row>
    <row r="49" spans="1:36" x14ac:dyDescent="0.25">
      <c r="A49" s="2">
        <v>3672251</v>
      </c>
      <c r="B49">
        <v>3</v>
      </c>
      <c r="C49" t="s">
        <v>9</v>
      </c>
      <c r="D49" s="2">
        <v>0.3888888888888889</v>
      </c>
      <c r="E49">
        <v>0.5625</v>
      </c>
      <c r="F49">
        <v>0.625</v>
      </c>
      <c r="G49">
        <v>0.77777777777777779</v>
      </c>
      <c r="H49">
        <v>0.5</v>
      </c>
      <c r="I49">
        <v>0.5625</v>
      </c>
      <c r="J49" s="2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17</v>
      </c>
      <c r="P49" t="s">
        <v>17</v>
      </c>
      <c r="Q49" s="2">
        <v>0.3888888888888889</v>
      </c>
      <c r="R49">
        <v>0.6875</v>
      </c>
      <c r="S49">
        <v>0.375</v>
      </c>
      <c r="T49">
        <v>0.77777777777777779</v>
      </c>
      <c r="U49">
        <v>0</v>
      </c>
      <c r="V49">
        <v>0.5</v>
      </c>
      <c r="W49" s="2">
        <v>6</v>
      </c>
      <c r="X49">
        <v>6</v>
      </c>
      <c r="Y49">
        <v>11</v>
      </c>
      <c r="Z49" s="2">
        <v>16</v>
      </c>
      <c r="AA49">
        <v>7</v>
      </c>
      <c r="AB49">
        <v>10</v>
      </c>
      <c r="AC49" s="2">
        <v>2</v>
      </c>
      <c r="AD49">
        <v>0</v>
      </c>
      <c r="AE49">
        <v>0</v>
      </c>
      <c r="AF49" s="2" t="str">
        <f t="shared" si="1"/>
        <v>ok</v>
      </c>
      <c r="AG49" t="str">
        <f t="shared" si="2"/>
        <v/>
      </c>
      <c r="AH49" t="str">
        <f t="shared" si="3"/>
        <v>ok</v>
      </c>
      <c r="AI49" t="str">
        <f t="shared" si="5"/>
        <v>ok</v>
      </c>
      <c r="AJ49" t="str">
        <f t="shared" si="4"/>
        <v/>
      </c>
    </row>
    <row r="50" spans="1:36" x14ac:dyDescent="0.25">
      <c r="A50" s="2">
        <v>3672656</v>
      </c>
      <c r="B50">
        <v>3</v>
      </c>
      <c r="C50" t="s">
        <v>10</v>
      </c>
      <c r="D50" s="2">
        <v>0.66666666666666663</v>
      </c>
      <c r="E50">
        <v>1</v>
      </c>
      <c r="F50">
        <v>0.75</v>
      </c>
      <c r="G50">
        <v>0.88888888888888884</v>
      </c>
      <c r="H50">
        <v>0.5</v>
      </c>
      <c r="I50">
        <v>1</v>
      </c>
      <c r="J50" s="2">
        <v>18</v>
      </c>
      <c r="K50">
        <v>5</v>
      </c>
      <c r="L50">
        <v>5</v>
      </c>
      <c r="M50">
        <v>10</v>
      </c>
      <c r="N50">
        <v>8</v>
      </c>
      <c r="O50">
        <v>17</v>
      </c>
      <c r="P50">
        <v>0</v>
      </c>
      <c r="Q50" s="2">
        <v>0.72222222222222221</v>
      </c>
      <c r="R50">
        <v>0.6875</v>
      </c>
      <c r="S50">
        <v>0.625</v>
      </c>
      <c r="T50">
        <v>0.88888888888888884</v>
      </c>
      <c r="U50">
        <v>0.5</v>
      </c>
      <c r="V50">
        <v>0.75</v>
      </c>
      <c r="W50" s="2">
        <v>11</v>
      </c>
      <c r="X50">
        <v>14</v>
      </c>
      <c r="Y50">
        <v>13</v>
      </c>
      <c r="Z50" s="2">
        <v>17</v>
      </c>
      <c r="AA50">
        <v>16</v>
      </c>
      <c r="AB50">
        <v>6</v>
      </c>
      <c r="AC50" s="2">
        <v>2</v>
      </c>
      <c r="AD50">
        <v>2</v>
      </c>
      <c r="AE50">
        <v>2</v>
      </c>
      <c r="AF50" s="2" t="str">
        <f t="shared" si="1"/>
        <v>ok</v>
      </c>
      <c r="AG50" t="str">
        <f t="shared" si="2"/>
        <v>ok</v>
      </c>
      <c r="AH50" t="str">
        <f t="shared" si="3"/>
        <v>ok</v>
      </c>
      <c r="AI50" t="str">
        <f t="shared" si="5"/>
        <v>ok</v>
      </c>
      <c r="AJ50" t="str">
        <f t="shared" si="4"/>
        <v>complet</v>
      </c>
    </row>
    <row r="51" spans="1:36" x14ac:dyDescent="0.25">
      <c r="A51" s="2">
        <v>3672799</v>
      </c>
      <c r="B51">
        <v>3</v>
      </c>
      <c r="C51" t="s">
        <v>7</v>
      </c>
      <c r="D51" s="2">
        <v>0.66666666666666663</v>
      </c>
      <c r="E51">
        <v>0.75</v>
      </c>
      <c r="F51">
        <v>1</v>
      </c>
      <c r="G51">
        <v>0.88888888888888884</v>
      </c>
      <c r="H51">
        <v>0.16666666666666666</v>
      </c>
      <c r="I51">
        <v>0.625</v>
      </c>
      <c r="J51" s="2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  <c r="P51" t="s">
        <v>17</v>
      </c>
      <c r="Q51" s="2">
        <v>0.44444444444444442</v>
      </c>
      <c r="R51">
        <v>0.6875</v>
      </c>
      <c r="S51">
        <v>0.5</v>
      </c>
      <c r="T51">
        <v>0.77777777777777779</v>
      </c>
      <c r="U51">
        <v>0.16666666666666666</v>
      </c>
      <c r="V51">
        <v>0.6875</v>
      </c>
      <c r="W51" s="2">
        <v>14</v>
      </c>
      <c r="X51">
        <v>17</v>
      </c>
      <c r="Y51">
        <v>12</v>
      </c>
      <c r="Z51" s="2">
        <v>18</v>
      </c>
      <c r="AA51">
        <v>22</v>
      </c>
      <c r="AB51">
        <v>7</v>
      </c>
      <c r="AC51" s="2">
        <v>3</v>
      </c>
      <c r="AD51">
        <v>3</v>
      </c>
      <c r="AE51">
        <v>0</v>
      </c>
      <c r="AF51" s="2" t="str">
        <f t="shared" si="1"/>
        <v>ok</v>
      </c>
      <c r="AG51" t="str">
        <f t="shared" si="2"/>
        <v/>
      </c>
      <c r="AH51" t="str">
        <f t="shared" si="3"/>
        <v>ok</v>
      </c>
      <c r="AI51" t="str">
        <f t="shared" si="5"/>
        <v>ok</v>
      </c>
      <c r="AJ51" t="str">
        <f t="shared" si="4"/>
        <v/>
      </c>
    </row>
    <row r="52" spans="1:36" x14ac:dyDescent="0.25">
      <c r="A52" s="2">
        <v>3673513</v>
      </c>
      <c r="B52">
        <v>3</v>
      </c>
      <c r="C52" t="s">
        <v>9</v>
      </c>
      <c r="D52" s="2">
        <v>0.61111111111111116</v>
      </c>
      <c r="E52">
        <v>0.8125</v>
      </c>
      <c r="F52">
        <v>0.75</v>
      </c>
      <c r="G52">
        <v>0.88888888888888884</v>
      </c>
      <c r="H52">
        <v>0.66666666666666663</v>
      </c>
      <c r="I52">
        <v>0.6875</v>
      </c>
      <c r="J52" s="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17</v>
      </c>
      <c r="P52" t="s">
        <v>17</v>
      </c>
      <c r="Q52" s="2">
        <v>0.44444444444444442</v>
      </c>
      <c r="R52">
        <v>0.5</v>
      </c>
      <c r="S52">
        <v>0.25</v>
      </c>
      <c r="T52">
        <v>0.55555555555555558</v>
      </c>
      <c r="U52">
        <v>0</v>
      </c>
      <c r="V52">
        <v>0.625</v>
      </c>
      <c r="W52" s="2">
        <v>12</v>
      </c>
      <c r="X52">
        <v>17</v>
      </c>
      <c r="Y52">
        <v>5</v>
      </c>
      <c r="Z52" s="2">
        <v>25</v>
      </c>
      <c r="AA52">
        <v>18</v>
      </c>
      <c r="AB52">
        <v>9</v>
      </c>
      <c r="AC52" s="2">
        <v>2</v>
      </c>
      <c r="AD52">
        <v>2</v>
      </c>
      <c r="AE52">
        <v>0</v>
      </c>
      <c r="AF52" s="2" t="str">
        <f t="shared" si="1"/>
        <v>ok</v>
      </c>
      <c r="AG52" t="str">
        <f t="shared" si="2"/>
        <v/>
      </c>
      <c r="AH52" t="str">
        <f t="shared" si="3"/>
        <v>ok</v>
      </c>
      <c r="AI52" t="str">
        <f t="shared" si="5"/>
        <v>ok</v>
      </c>
      <c r="AJ52" t="str">
        <f t="shared" si="4"/>
        <v/>
      </c>
    </row>
    <row r="53" spans="1:36" x14ac:dyDescent="0.25">
      <c r="A53" s="2">
        <v>3674069</v>
      </c>
      <c r="B53">
        <v>3</v>
      </c>
      <c r="C53" t="s">
        <v>7</v>
      </c>
      <c r="D53" s="2">
        <v>0.72222222222222221</v>
      </c>
      <c r="E53">
        <v>0.4375</v>
      </c>
      <c r="F53">
        <v>0.5</v>
      </c>
      <c r="G53">
        <v>0.55555555555555558</v>
      </c>
      <c r="H53">
        <v>0.16666666666666666</v>
      </c>
      <c r="I53">
        <v>0.9375</v>
      </c>
      <c r="J53" s="2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  <c r="P53" t="s">
        <v>17</v>
      </c>
      <c r="Q53" s="2" t="s">
        <v>17</v>
      </c>
      <c r="R53" t="s">
        <v>17</v>
      </c>
      <c r="S53" t="s">
        <v>17</v>
      </c>
      <c r="T53" t="s">
        <v>17</v>
      </c>
      <c r="U53" t="s">
        <v>17</v>
      </c>
      <c r="V53" t="s">
        <v>17</v>
      </c>
      <c r="W53" s="2" t="s">
        <v>17</v>
      </c>
      <c r="X53" t="s">
        <v>17</v>
      </c>
      <c r="Y53" t="s">
        <v>17</v>
      </c>
      <c r="Z53" s="2" t="s">
        <v>17</v>
      </c>
      <c r="AA53" t="s">
        <v>17</v>
      </c>
      <c r="AB53" t="s">
        <v>17</v>
      </c>
      <c r="AC53" s="2">
        <v>3</v>
      </c>
      <c r="AD53">
        <v>3</v>
      </c>
      <c r="AE53">
        <v>3</v>
      </c>
      <c r="AF53" s="2" t="str">
        <f t="shared" si="1"/>
        <v>ok</v>
      </c>
      <c r="AG53" t="str">
        <f t="shared" si="2"/>
        <v/>
      </c>
      <c r="AH53" t="str">
        <f t="shared" si="3"/>
        <v/>
      </c>
      <c r="AI53" t="str">
        <f t="shared" si="5"/>
        <v/>
      </c>
      <c r="AJ53" t="str">
        <f t="shared" si="4"/>
        <v/>
      </c>
    </row>
    <row r="54" spans="1:36" x14ac:dyDescent="0.25">
      <c r="A54" s="2">
        <v>3409833</v>
      </c>
      <c r="B54">
        <v>4</v>
      </c>
      <c r="C54" t="s">
        <v>10</v>
      </c>
      <c r="D54" s="2">
        <v>0.72222222222222221</v>
      </c>
      <c r="E54">
        <v>1</v>
      </c>
      <c r="F54">
        <v>0.75</v>
      </c>
      <c r="G54">
        <v>0.77777777777777779</v>
      </c>
      <c r="H54">
        <v>0.83333333333333337</v>
      </c>
      <c r="I54">
        <v>0.9375</v>
      </c>
      <c r="J54" s="2">
        <v>16</v>
      </c>
      <c r="K54">
        <v>-6</v>
      </c>
      <c r="L54">
        <v>13</v>
      </c>
      <c r="M54">
        <v>5</v>
      </c>
      <c r="N54">
        <v>10</v>
      </c>
      <c r="O54">
        <v>14</v>
      </c>
      <c r="P54">
        <v>9</v>
      </c>
      <c r="Q54" s="2">
        <v>0.77777777777777779</v>
      </c>
      <c r="R54">
        <v>0.75</v>
      </c>
      <c r="S54">
        <v>0.625</v>
      </c>
      <c r="T54">
        <v>0.77777777777777779</v>
      </c>
      <c r="U54">
        <v>0.33333333333333331</v>
      </c>
      <c r="V54">
        <v>0.625</v>
      </c>
      <c r="W54" s="2">
        <v>19</v>
      </c>
      <c r="X54">
        <v>18</v>
      </c>
      <c r="Y54">
        <v>15</v>
      </c>
      <c r="Z54" s="2">
        <v>21</v>
      </c>
      <c r="AA54">
        <v>21</v>
      </c>
      <c r="AB54">
        <v>5</v>
      </c>
      <c r="AC54" s="2">
        <v>0</v>
      </c>
      <c r="AD54">
        <v>2</v>
      </c>
      <c r="AE54">
        <v>1</v>
      </c>
      <c r="AF54" s="2" t="str">
        <f t="shared" si="1"/>
        <v>ok</v>
      </c>
      <c r="AG54" t="str">
        <f t="shared" si="2"/>
        <v>ok</v>
      </c>
      <c r="AH54" t="str">
        <f t="shared" si="3"/>
        <v>ok</v>
      </c>
      <c r="AI54" t="str">
        <f t="shared" si="5"/>
        <v>ok</v>
      </c>
      <c r="AJ54" t="str">
        <f t="shared" si="4"/>
        <v>complet</v>
      </c>
    </row>
    <row r="55" spans="1:36" x14ac:dyDescent="0.25">
      <c r="A55" s="2">
        <v>3410852</v>
      </c>
      <c r="B55">
        <v>4</v>
      </c>
      <c r="C55" t="s">
        <v>8</v>
      </c>
      <c r="D55" s="2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s="2" t="s">
        <v>17</v>
      </c>
      <c r="K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s="2" t="s">
        <v>17</v>
      </c>
      <c r="R55" t="s">
        <v>17</v>
      </c>
      <c r="S55" t="s">
        <v>17</v>
      </c>
      <c r="T55" t="s">
        <v>17</v>
      </c>
      <c r="U55" t="s">
        <v>17</v>
      </c>
      <c r="V55" t="s">
        <v>17</v>
      </c>
      <c r="W55" s="2" t="s">
        <v>17</v>
      </c>
      <c r="X55" t="s">
        <v>17</v>
      </c>
      <c r="Y55" t="s">
        <v>17</v>
      </c>
      <c r="Z55" s="2" t="s">
        <v>17</v>
      </c>
      <c r="AA55" t="s">
        <v>17</v>
      </c>
      <c r="AB55" t="s">
        <v>17</v>
      </c>
      <c r="AC55" s="2">
        <v>0</v>
      </c>
      <c r="AD55">
        <v>0</v>
      </c>
      <c r="AE55">
        <v>0</v>
      </c>
      <c r="AF55" s="2" t="str">
        <f t="shared" si="1"/>
        <v/>
      </c>
      <c r="AG55" t="str">
        <f t="shared" si="2"/>
        <v/>
      </c>
      <c r="AH55" t="str">
        <f t="shared" si="3"/>
        <v/>
      </c>
      <c r="AI55" t="str">
        <f t="shared" si="5"/>
        <v/>
      </c>
      <c r="AJ55" t="str">
        <f t="shared" si="4"/>
        <v/>
      </c>
    </row>
    <row r="56" spans="1:36" x14ac:dyDescent="0.25">
      <c r="A56" s="2">
        <v>3523223</v>
      </c>
      <c r="B56">
        <v>4</v>
      </c>
      <c r="C56" t="s">
        <v>8</v>
      </c>
      <c r="D56" s="2">
        <v>0.72222222222222221</v>
      </c>
      <c r="E56">
        <v>0.8125</v>
      </c>
      <c r="F56">
        <v>0.625</v>
      </c>
      <c r="G56">
        <v>0.77777777777777779</v>
      </c>
      <c r="H56">
        <v>0.33333333333333331</v>
      </c>
      <c r="I56">
        <v>0.8125</v>
      </c>
      <c r="J56" s="2">
        <v>6</v>
      </c>
      <c r="K56">
        <v>3</v>
      </c>
      <c r="L56">
        <v>7</v>
      </c>
      <c r="M56">
        <v>12</v>
      </c>
      <c r="N56">
        <v>17</v>
      </c>
      <c r="O56">
        <v>14</v>
      </c>
      <c r="P56">
        <v>14</v>
      </c>
      <c r="Q56" s="2" t="s">
        <v>17</v>
      </c>
      <c r="R56" t="s">
        <v>17</v>
      </c>
      <c r="S56" t="s">
        <v>17</v>
      </c>
      <c r="T56" t="s">
        <v>17</v>
      </c>
      <c r="U56" t="s">
        <v>17</v>
      </c>
      <c r="V56" t="s">
        <v>17</v>
      </c>
      <c r="W56" s="2" t="s">
        <v>17</v>
      </c>
      <c r="X56" t="s">
        <v>17</v>
      </c>
      <c r="Y56" t="s">
        <v>17</v>
      </c>
      <c r="Z56" s="2" t="s">
        <v>17</v>
      </c>
      <c r="AA56" t="s">
        <v>17</v>
      </c>
      <c r="AB56" t="s">
        <v>17</v>
      </c>
      <c r="AC56" s="2">
        <v>0</v>
      </c>
      <c r="AD56">
        <v>3</v>
      </c>
      <c r="AE56">
        <v>0</v>
      </c>
      <c r="AF56" s="2" t="str">
        <f t="shared" si="1"/>
        <v>ok</v>
      </c>
      <c r="AG56" t="str">
        <f t="shared" si="2"/>
        <v>ok</v>
      </c>
      <c r="AH56" t="str">
        <f t="shared" si="3"/>
        <v/>
      </c>
      <c r="AI56" t="str">
        <f t="shared" si="5"/>
        <v/>
      </c>
      <c r="AJ56" t="str">
        <f t="shared" si="4"/>
        <v/>
      </c>
    </row>
    <row r="57" spans="1:36" x14ac:dyDescent="0.25">
      <c r="A57" s="2">
        <v>3528290</v>
      </c>
      <c r="B57">
        <v>4</v>
      </c>
      <c r="C57" t="s">
        <v>8</v>
      </c>
      <c r="D57" s="2">
        <v>0.5</v>
      </c>
      <c r="E57">
        <v>0.5</v>
      </c>
      <c r="F57">
        <v>0.75</v>
      </c>
      <c r="G57">
        <v>0.55555555555555558</v>
      </c>
      <c r="H57">
        <v>0.5</v>
      </c>
      <c r="I57">
        <v>0.625</v>
      </c>
      <c r="J57" s="2">
        <v>7</v>
      </c>
      <c r="K57">
        <v>-2</v>
      </c>
      <c r="L57">
        <v>8</v>
      </c>
      <c r="M57">
        <v>11</v>
      </c>
      <c r="N57">
        <v>13</v>
      </c>
      <c r="O57">
        <v>16</v>
      </c>
      <c r="P57">
        <v>12</v>
      </c>
      <c r="Q57" s="2">
        <v>0.61111111111111116</v>
      </c>
      <c r="R57">
        <v>0.5625</v>
      </c>
      <c r="S57">
        <v>0.625</v>
      </c>
      <c r="T57">
        <v>0.88888888888888884</v>
      </c>
      <c r="U57">
        <v>0.33333333333333331</v>
      </c>
      <c r="V57">
        <v>0.5</v>
      </c>
      <c r="W57" s="2">
        <v>16</v>
      </c>
      <c r="X57">
        <v>19</v>
      </c>
      <c r="Y57">
        <v>9</v>
      </c>
      <c r="Z57" s="2">
        <v>10</v>
      </c>
      <c r="AA57">
        <v>12</v>
      </c>
      <c r="AB57">
        <v>20</v>
      </c>
      <c r="AC57" s="2">
        <v>2</v>
      </c>
      <c r="AD57">
        <v>0</v>
      </c>
      <c r="AE57">
        <v>2</v>
      </c>
      <c r="AF57" s="2" t="str">
        <f t="shared" si="1"/>
        <v>ok</v>
      </c>
      <c r="AG57" t="str">
        <f t="shared" si="2"/>
        <v>ok</v>
      </c>
      <c r="AH57" t="str">
        <f t="shared" si="3"/>
        <v>ok</v>
      </c>
      <c r="AI57" t="str">
        <f t="shared" si="5"/>
        <v>ok</v>
      </c>
      <c r="AJ57" t="str">
        <f t="shared" si="4"/>
        <v>complet</v>
      </c>
    </row>
    <row r="58" spans="1:36" x14ac:dyDescent="0.25">
      <c r="A58" s="2">
        <v>3534964</v>
      </c>
      <c r="B58">
        <v>4</v>
      </c>
      <c r="C58" t="s">
        <v>7</v>
      </c>
      <c r="D58" s="2">
        <v>0.66666666666666663</v>
      </c>
      <c r="E58">
        <v>0.8125</v>
      </c>
      <c r="F58">
        <v>0.875</v>
      </c>
      <c r="G58">
        <v>0.88888888888888884</v>
      </c>
      <c r="H58">
        <v>0.66666666666666663</v>
      </c>
      <c r="I58">
        <v>0.75</v>
      </c>
      <c r="J58" s="2">
        <v>3</v>
      </c>
      <c r="K58">
        <v>1</v>
      </c>
      <c r="L58">
        <v>10</v>
      </c>
      <c r="M58">
        <v>13</v>
      </c>
      <c r="N58">
        <v>11</v>
      </c>
      <c r="O58">
        <v>5</v>
      </c>
      <c r="P58">
        <v>16</v>
      </c>
      <c r="Q58" s="2">
        <v>0.33333333333333331</v>
      </c>
      <c r="R58">
        <v>0.625</v>
      </c>
      <c r="S58">
        <v>0.5</v>
      </c>
      <c r="T58">
        <v>0.66666666666666663</v>
      </c>
      <c r="U58">
        <v>0.16666666666666666</v>
      </c>
      <c r="V58">
        <v>0.5</v>
      </c>
      <c r="W58" s="2">
        <v>9</v>
      </c>
      <c r="X58">
        <v>7</v>
      </c>
      <c r="Y58">
        <v>11</v>
      </c>
      <c r="Z58" s="2">
        <v>9</v>
      </c>
      <c r="AA58">
        <v>8</v>
      </c>
      <c r="AB58">
        <v>11</v>
      </c>
      <c r="AC58" s="2">
        <v>3</v>
      </c>
      <c r="AD58">
        <v>0</v>
      </c>
      <c r="AE58">
        <v>3</v>
      </c>
      <c r="AF58" s="2" t="str">
        <f t="shared" si="1"/>
        <v>ok</v>
      </c>
      <c r="AG58" t="str">
        <f t="shared" si="2"/>
        <v>ok</v>
      </c>
      <c r="AH58" t="str">
        <f t="shared" si="3"/>
        <v>ok</v>
      </c>
      <c r="AI58" t="str">
        <f t="shared" si="5"/>
        <v>ok</v>
      </c>
      <c r="AJ58" t="str">
        <f t="shared" si="4"/>
        <v>complet</v>
      </c>
    </row>
    <row r="59" spans="1:36" x14ac:dyDescent="0.25">
      <c r="A59" s="2">
        <v>3670035</v>
      </c>
      <c r="B59">
        <v>4</v>
      </c>
      <c r="C59" t="s">
        <v>10</v>
      </c>
      <c r="D59" s="2">
        <v>0.61111111111111116</v>
      </c>
      <c r="E59">
        <v>0.75</v>
      </c>
      <c r="F59">
        <v>0.375</v>
      </c>
      <c r="G59">
        <v>0.55555555555555558</v>
      </c>
      <c r="H59">
        <v>0.33333333333333331</v>
      </c>
      <c r="I59">
        <v>0.875</v>
      </c>
      <c r="J59" s="2">
        <v>10</v>
      </c>
      <c r="K59">
        <v>14</v>
      </c>
      <c r="L59">
        <v>12</v>
      </c>
      <c r="M59">
        <v>16</v>
      </c>
      <c r="N59">
        <v>12</v>
      </c>
      <c r="O59">
        <v>1</v>
      </c>
      <c r="P59">
        <v>9</v>
      </c>
      <c r="Q59" s="2">
        <v>0.3888888888888889</v>
      </c>
      <c r="R59">
        <v>0.6875</v>
      </c>
      <c r="S59">
        <v>0.25</v>
      </c>
      <c r="T59">
        <v>0.55555555555555558</v>
      </c>
      <c r="U59">
        <v>0.16666666666666666</v>
      </c>
      <c r="V59">
        <v>0.5625</v>
      </c>
      <c r="W59" s="2">
        <v>16</v>
      </c>
      <c r="X59">
        <v>26</v>
      </c>
      <c r="Y59">
        <v>5</v>
      </c>
      <c r="Z59" s="2">
        <v>16</v>
      </c>
      <c r="AA59">
        <v>26</v>
      </c>
      <c r="AB59">
        <v>4</v>
      </c>
      <c r="AC59" s="2">
        <v>0</v>
      </c>
      <c r="AD59">
        <v>2</v>
      </c>
      <c r="AE59">
        <v>0</v>
      </c>
      <c r="AF59" s="2" t="str">
        <f t="shared" si="1"/>
        <v>ok</v>
      </c>
      <c r="AG59" t="str">
        <f t="shared" si="2"/>
        <v>ok</v>
      </c>
      <c r="AH59" t="str">
        <f t="shared" si="3"/>
        <v>ok</v>
      </c>
      <c r="AI59" t="str">
        <f t="shared" si="5"/>
        <v>ok</v>
      </c>
      <c r="AJ59" t="str">
        <f t="shared" si="4"/>
        <v>complet</v>
      </c>
    </row>
    <row r="60" spans="1:36" x14ac:dyDescent="0.25">
      <c r="A60" s="2">
        <v>3670079</v>
      </c>
      <c r="B60">
        <v>4</v>
      </c>
      <c r="C60" t="s">
        <v>10</v>
      </c>
      <c r="D60" s="2">
        <v>0.5</v>
      </c>
      <c r="E60">
        <v>0.625</v>
      </c>
      <c r="F60">
        <v>0.625</v>
      </c>
      <c r="G60">
        <v>0.55555555555555558</v>
      </c>
      <c r="H60">
        <v>0.33333333333333331</v>
      </c>
      <c r="I60">
        <v>0.625</v>
      </c>
      <c r="J60" s="2">
        <v>18</v>
      </c>
      <c r="K60">
        <v>-2</v>
      </c>
      <c r="L60">
        <v>14</v>
      </c>
      <c r="M60">
        <v>11</v>
      </c>
      <c r="N60">
        <v>0</v>
      </c>
      <c r="O60">
        <v>12</v>
      </c>
      <c r="P60">
        <v>9</v>
      </c>
      <c r="Q60" s="2" t="s">
        <v>17</v>
      </c>
      <c r="R60" t="s">
        <v>17</v>
      </c>
      <c r="S60" t="s">
        <v>17</v>
      </c>
      <c r="T60" t="s">
        <v>17</v>
      </c>
      <c r="U60" t="s">
        <v>17</v>
      </c>
      <c r="V60" t="s">
        <v>17</v>
      </c>
      <c r="W60" s="2" t="s">
        <v>17</v>
      </c>
      <c r="X60" t="s">
        <v>17</v>
      </c>
      <c r="Y60" t="s">
        <v>17</v>
      </c>
      <c r="Z60" s="2" t="s">
        <v>17</v>
      </c>
      <c r="AA60" t="s">
        <v>17</v>
      </c>
      <c r="AB60" t="s">
        <v>17</v>
      </c>
      <c r="AC60" s="2">
        <v>0</v>
      </c>
      <c r="AD60">
        <v>3</v>
      </c>
      <c r="AE60">
        <v>3</v>
      </c>
      <c r="AF60" s="2" t="str">
        <f t="shared" si="1"/>
        <v>ok</v>
      </c>
      <c r="AG60" t="str">
        <f t="shared" si="2"/>
        <v>ok</v>
      </c>
      <c r="AH60" t="str">
        <f t="shared" si="3"/>
        <v/>
      </c>
      <c r="AI60" t="str">
        <f t="shared" si="5"/>
        <v/>
      </c>
      <c r="AJ60" t="str">
        <f t="shared" si="4"/>
        <v/>
      </c>
    </row>
    <row r="61" spans="1:36" x14ac:dyDescent="0.25">
      <c r="A61" s="2">
        <v>3670225</v>
      </c>
      <c r="B61">
        <v>4</v>
      </c>
      <c r="C61" t="s">
        <v>8</v>
      </c>
      <c r="D61" s="2">
        <v>0.66666666666666663</v>
      </c>
      <c r="E61">
        <v>0.8125</v>
      </c>
      <c r="F61">
        <v>0.5</v>
      </c>
      <c r="G61">
        <v>0.77777777777777779</v>
      </c>
      <c r="H61">
        <v>0.33333333333333331</v>
      </c>
      <c r="I61">
        <v>0.875</v>
      </c>
      <c r="J61" s="2">
        <v>14</v>
      </c>
      <c r="K61">
        <v>4</v>
      </c>
      <c r="L61">
        <v>4</v>
      </c>
      <c r="M61">
        <v>16</v>
      </c>
      <c r="N61">
        <v>10</v>
      </c>
      <c r="O61">
        <v>18</v>
      </c>
      <c r="P61">
        <v>13</v>
      </c>
      <c r="Q61" s="2">
        <v>0.61111111111111116</v>
      </c>
      <c r="R61">
        <v>0.6875</v>
      </c>
      <c r="S61">
        <v>0.375</v>
      </c>
      <c r="T61">
        <v>0.44444444444444442</v>
      </c>
      <c r="U61">
        <v>0</v>
      </c>
      <c r="V61">
        <v>0.5</v>
      </c>
      <c r="W61" s="2">
        <v>21</v>
      </c>
      <c r="X61">
        <v>20</v>
      </c>
      <c r="Y61">
        <v>9</v>
      </c>
      <c r="Z61" s="2">
        <v>25</v>
      </c>
      <c r="AA61">
        <v>25</v>
      </c>
      <c r="AB61">
        <v>7</v>
      </c>
      <c r="AC61" s="2">
        <v>2</v>
      </c>
      <c r="AD61">
        <v>3</v>
      </c>
      <c r="AE61">
        <v>2</v>
      </c>
      <c r="AF61" s="2" t="str">
        <f t="shared" si="1"/>
        <v>ok</v>
      </c>
      <c r="AG61" t="str">
        <f t="shared" si="2"/>
        <v>ok</v>
      </c>
      <c r="AH61" t="str">
        <f t="shared" si="3"/>
        <v>ok</v>
      </c>
      <c r="AI61" t="str">
        <f t="shared" si="5"/>
        <v>ok</v>
      </c>
      <c r="AJ61" t="str">
        <f t="shared" si="4"/>
        <v>complet</v>
      </c>
    </row>
    <row r="62" spans="1:36" x14ac:dyDescent="0.25">
      <c r="A62" s="2">
        <v>3670251</v>
      </c>
      <c r="B62">
        <v>4</v>
      </c>
      <c r="C62" t="s">
        <v>9</v>
      </c>
      <c r="D62" s="2">
        <v>0.55555555555555558</v>
      </c>
      <c r="E62">
        <v>0.6875</v>
      </c>
      <c r="F62">
        <v>0.75</v>
      </c>
      <c r="G62">
        <v>0.44444444444444442</v>
      </c>
      <c r="H62">
        <v>0.16666666666666666</v>
      </c>
      <c r="I62">
        <v>0.6875</v>
      </c>
      <c r="J62" s="2">
        <v>3</v>
      </c>
      <c r="K62">
        <v>7</v>
      </c>
      <c r="L62">
        <v>0</v>
      </c>
      <c r="M62">
        <v>17</v>
      </c>
      <c r="N62">
        <v>15</v>
      </c>
      <c r="O62">
        <v>9</v>
      </c>
      <c r="P62">
        <v>12</v>
      </c>
      <c r="Q62" s="2">
        <v>0.33333333333333331</v>
      </c>
      <c r="R62">
        <v>0.5</v>
      </c>
      <c r="S62">
        <v>0.375</v>
      </c>
      <c r="T62">
        <v>0.66666666666666663</v>
      </c>
      <c r="U62">
        <v>0.16666666666666666</v>
      </c>
      <c r="V62">
        <v>0.4375</v>
      </c>
      <c r="W62" s="2">
        <v>18</v>
      </c>
      <c r="X62">
        <v>20</v>
      </c>
      <c r="Y62">
        <v>8</v>
      </c>
      <c r="Z62" s="2">
        <v>19</v>
      </c>
      <c r="AA62">
        <v>16</v>
      </c>
      <c r="AB62">
        <v>12</v>
      </c>
      <c r="AC62" s="2">
        <v>0</v>
      </c>
      <c r="AD62">
        <v>3</v>
      </c>
      <c r="AE62">
        <v>3</v>
      </c>
      <c r="AF62" s="2" t="str">
        <f t="shared" si="1"/>
        <v>ok</v>
      </c>
      <c r="AG62" t="str">
        <f t="shared" si="2"/>
        <v>ok</v>
      </c>
      <c r="AH62" t="str">
        <f t="shared" si="3"/>
        <v>ok</v>
      </c>
      <c r="AI62" t="str">
        <f t="shared" si="5"/>
        <v>ok</v>
      </c>
      <c r="AJ62" t="str">
        <f t="shared" si="4"/>
        <v>complet</v>
      </c>
    </row>
    <row r="63" spans="1:36" x14ac:dyDescent="0.25">
      <c r="A63" s="2">
        <v>3670375</v>
      </c>
      <c r="B63">
        <v>4</v>
      </c>
      <c r="C63" t="s">
        <v>7</v>
      </c>
      <c r="D63" s="2">
        <v>0.55555555555555558</v>
      </c>
      <c r="E63">
        <v>0.625</v>
      </c>
      <c r="F63">
        <v>0.5</v>
      </c>
      <c r="G63">
        <v>0.77777777777777779</v>
      </c>
      <c r="H63">
        <v>0.33333333333333331</v>
      </c>
      <c r="I63">
        <v>0.75</v>
      </c>
      <c r="J63" s="2">
        <v>3</v>
      </c>
      <c r="K63">
        <v>4</v>
      </c>
      <c r="L63">
        <v>1</v>
      </c>
      <c r="M63">
        <v>11</v>
      </c>
      <c r="N63">
        <v>12</v>
      </c>
      <c r="O63">
        <v>17</v>
      </c>
      <c r="P63">
        <v>10</v>
      </c>
      <c r="Q63" s="2">
        <v>0.55555555555555558</v>
      </c>
      <c r="R63">
        <v>0.5625</v>
      </c>
      <c r="S63">
        <v>0.375</v>
      </c>
      <c r="T63">
        <v>0.66666666666666663</v>
      </c>
      <c r="U63">
        <v>0</v>
      </c>
      <c r="V63">
        <v>0.5625</v>
      </c>
      <c r="W63" s="2">
        <v>21</v>
      </c>
      <c r="X63">
        <v>23</v>
      </c>
      <c r="Y63">
        <v>7</v>
      </c>
      <c r="Z63" s="2">
        <v>18</v>
      </c>
      <c r="AA63">
        <v>22</v>
      </c>
      <c r="AB63">
        <v>10</v>
      </c>
      <c r="AC63" s="2">
        <v>2</v>
      </c>
      <c r="AD63">
        <v>0</v>
      </c>
      <c r="AE63">
        <v>3</v>
      </c>
      <c r="AF63" s="2" t="str">
        <f t="shared" si="1"/>
        <v>ok</v>
      </c>
      <c r="AG63" t="str">
        <f t="shared" si="2"/>
        <v>ok</v>
      </c>
      <c r="AH63" t="str">
        <f t="shared" si="3"/>
        <v>ok</v>
      </c>
      <c r="AI63" t="str">
        <f t="shared" si="5"/>
        <v>ok</v>
      </c>
      <c r="AJ63" t="str">
        <f t="shared" si="4"/>
        <v>complet</v>
      </c>
    </row>
    <row r="64" spans="1:36" x14ac:dyDescent="0.25">
      <c r="A64" s="2">
        <v>3670461</v>
      </c>
      <c r="B64">
        <v>4</v>
      </c>
      <c r="C64" t="s">
        <v>7</v>
      </c>
      <c r="D64" s="2">
        <v>0.44444444444444442</v>
      </c>
      <c r="E64">
        <v>0.75</v>
      </c>
      <c r="F64">
        <v>1</v>
      </c>
      <c r="G64">
        <v>0.66666666666666663</v>
      </c>
      <c r="H64">
        <v>0.66666666666666663</v>
      </c>
      <c r="I64">
        <v>0.6875</v>
      </c>
      <c r="J64" s="2">
        <v>1</v>
      </c>
      <c r="K64">
        <v>6</v>
      </c>
      <c r="L64">
        <v>14</v>
      </c>
      <c r="M64">
        <v>18</v>
      </c>
      <c r="N64">
        <v>13</v>
      </c>
      <c r="O64">
        <v>14</v>
      </c>
      <c r="P64">
        <v>10</v>
      </c>
      <c r="Q64" s="2">
        <v>0.3888888888888889</v>
      </c>
      <c r="R64">
        <v>0.5625</v>
      </c>
      <c r="S64">
        <v>0.5</v>
      </c>
      <c r="T64">
        <v>0.66666666666666663</v>
      </c>
      <c r="U64">
        <v>0.16666666666666666</v>
      </c>
      <c r="V64">
        <v>0.5</v>
      </c>
      <c r="W64" s="2">
        <v>11</v>
      </c>
      <c r="X64">
        <v>18</v>
      </c>
      <c r="Y64">
        <v>6</v>
      </c>
      <c r="Z64" s="2">
        <v>11</v>
      </c>
      <c r="AA64">
        <v>18</v>
      </c>
      <c r="AB64">
        <v>11</v>
      </c>
      <c r="AC64" s="2">
        <v>2</v>
      </c>
      <c r="AD64">
        <v>2</v>
      </c>
      <c r="AE64">
        <v>2</v>
      </c>
      <c r="AF64" s="2" t="str">
        <f t="shared" si="1"/>
        <v>ok</v>
      </c>
      <c r="AG64" t="str">
        <f t="shared" si="2"/>
        <v>ok</v>
      </c>
      <c r="AH64" t="str">
        <f t="shared" si="3"/>
        <v>ok</v>
      </c>
      <c r="AI64" t="str">
        <f t="shared" si="5"/>
        <v>ok</v>
      </c>
      <c r="AJ64" t="str">
        <f t="shared" si="4"/>
        <v>complet</v>
      </c>
    </row>
    <row r="65" spans="1:36" x14ac:dyDescent="0.25">
      <c r="A65" s="2">
        <v>3670513</v>
      </c>
      <c r="B65">
        <v>4</v>
      </c>
      <c r="C65" t="s">
        <v>9</v>
      </c>
      <c r="D65" s="2">
        <v>0.72222222222222221</v>
      </c>
      <c r="E65">
        <v>0.9375</v>
      </c>
      <c r="F65">
        <v>0.75</v>
      </c>
      <c r="G65">
        <v>1</v>
      </c>
      <c r="H65">
        <v>0.83333333333333337</v>
      </c>
      <c r="I65">
        <v>0.8125</v>
      </c>
      <c r="J65" s="2">
        <v>13</v>
      </c>
      <c r="K65">
        <v>-1</v>
      </c>
      <c r="L65">
        <v>18</v>
      </c>
      <c r="M65">
        <v>10</v>
      </c>
      <c r="N65">
        <v>12</v>
      </c>
      <c r="O65">
        <v>18</v>
      </c>
      <c r="P65">
        <v>16</v>
      </c>
      <c r="Q65" s="2" t="s">
        <v>17</v>
      </c>
      <c r="R65" t="s">
        <v>17</v>
      </c>
      <c r="S65" t="s">
        <v>17</v>
      </c>
      <c r="T65" t="s">
        <v>17</v>
      </c>
      <c r="U65" t="s">
        <v>17</v>
      </c>
      <c r="V65" t="s">
        <v>17</v>
      </c>
      <c r="W65" s="2" t="s">
        <v>17</v>
      </c>
      <c r="X65" t="s">
        <v>17</v>
      </c>
      <c r="Y65" t="s">
        <v>17</v>
      </c>
      <c r="Z65" s="2" t="s">
        <v>17</v>
      </c>
      <c r="AA65" t="s">
        <v>17</v>
      </c>
      <c r="AB65" t="s">
        <v>17</v>
      </c>
      <c r="AC65" s="2">
        <v>0</v>
      </c>
      <c r="AD65">
        <v>0</v>
      </c>
      <c r="AE65">
        <v>0</v>
      </c>
      <c r="AF65" s="2" t="str">
        <f t="shared" si="1"/>
        <v>ok</v>
      </c>
      <c r="AG65" t="str">
        <f t="shared" si="2"/>
        <v>ok</v>
      </c>
      <c r="AH65" t="str">
        <f t="shared" si="3"/>
        <v/>
      </c>
      <c r="AI65" t="str">
        <f t="shared" si="5"/>
        <v/>
      </c>
      <c r="AJ65" t="str">
        <f t="shared" si="4"/>
        <v/>
      </c>
    </row>
    <row r="66" spans="1:36" x14ac:dyDescent="0.25">
      <c r="A66" s="2">
        <v>3670701</v>
      </c>
      <c r="B66">
        <v>4</v>
      </c>
      <c r="C66" t="s">
        <v>9</v>
      </c>
      <c r="D66" s="2" t="s">
        <v>17</v>
      </c>
      <c r="E66" t="s">
        <v>17</v>
      </c>
      <c r="F66" t="s">
        <v>17</v>
      </c>
      <c r="G66" t="s">
        <v>17</v>
      </c>
      <c r="H66" t="s">
        <v>17</v>
      </c>
      <c r="I66" t="s">
        <v>17</v>
      </c>
      <c r="J66" s="2" t="s">
        <v>17</v>
      </c>
      <c r="K66" t="s">
        <v>17</v>
      </c>
      <c r="L66" t="s">
        <v>17</v>
      </c>
      <c r="M66" t="s">
        <v>17</v>
      </c>
      <c r="N66" t="s">
        <v>17</v>
      </c>
      <c r="O66" t="s">
        <v>17</v>
      </c>
      <c r="P66" t="s">
        <v>17</v>
      </c>
      <c r="Q66" s="2" t="s">
        <v>17</v>
      </c>
      <c r="R66" t="s">
        <v>17</v>
      </c>
      <c r="S66" t="s">
        <v>17</v>
      </c>
      <c r="T66" t="s">
        <v>17</v>
      </c>
      <c r="U66" t="s">
        <v>17</v>
      </c>
      <c r="V66" t="s">
        <v>17</v>
      </c>
      <c r="W66" s="2" t="s">
        <v>17</v>
      </c>
      <c r="X66" t="s">
        <v>17</v>
      </c>
      <c r="Y66" t="s">
        <v>17</v>
      </c>
      <c r="Z66" s="2" t="s">
        <v>17</v>
      </c>
      <c r="AA66" t="s">
        <v>17</v>
      </c>
      <c r="AB66" t="s">
        <v>17</v>
      </c>
      <c r="AC66" s="2">
        <v>0</v>
      </c>
      <c r="AD66">
        <v>0</v>
      </c>
      <c r="AE66">
        <v>0</v>
      </c>
      <c r="AF66" s="2" t="str">
        <f t="shared" si="1"/>
        <v/>
      </c>
      <c r="AG66" t="str">
        <f t="shared" si="2"/>
        <v/>
      </c>
      <c r="AH66" t="str">
        <f t="shared" si="3"/>
        <v/>
      </c>
      <c r="AI66" t="str">
        <f t="shared" si="5"/>
        <v/>
      </c>
      <c r="AJ66" t="str">
        <f t="shared" si="4"/>
        <v/>
      </c>
    </row>
    <row r="67" spans="1:36" x14ac:dyDescent="0.25">
      <c r="A67" s="2">
        <v>3670859</v>
      </c>
      <c r="B67">
        <v>4</v>
      </c>
      <c r="C67" t="s">
        <v>9</v>
      </c>
      <c r="D67" s="2">
        <v>0.5</v>
      </c>
      <c r="E67">
        <v>0.6875</v>
      </c>
      <c r="F67">
        <v>0.625</v>
      </c>
      <c r="G67">
        <v>0.55555555555555558</v>
      </c>
      <c r="H67">
        <v>0.33333333333333331</v>
      </c>
      <c r="I67">
        <v>0.6875</v>
      </c>
      <c r="J67" s="2">
        <v>11</v>
      </c>
      <c r="K67">
        <v>7</v>
      </c>
      <c r="L67">
        <v>12</v>
      </c>
      <c r="M67">
        <v>9</v>
      </c>
      <c r="N67">
        <v>3</v>
      </c>
      <c r="O67">
        <v>17</v>
      </c>
      <c r="P67">
        <v>10</v>
      </c>
      <c r="Q67" s="2">
        <v>0.5</v>
      </c>
      <c r="R67">
        <v>0.6875</v>
      </c>
      <c r="S67">
        <v>0.625</v>
      </c>
      <c r="T67">
        <v>0.55555555555555558</v>
      </c>
      <c r="U67">
        <v>0.33333333333333331</v>
      </c>
      <c r="V67">
        <v>0.6875</v>
      </c>
      <c r="W67" s="2">
        <v>16</v>
      </c>
      <c r="X67">
        <v>16</v>
      </c>
      <c r="Y67">
        <v>16</v>
      </c>
      <c r="Z67" s="2">
        <v>22</v>
      </c>
      <c r="AA67">
        <v>24</v>
      </c>
      <c r="AB67">
        <v>8</v>
      </c>
      <c r="AC67" s="2">
        <v>0</v>
      </c>
      <c r="AD67">
        <v>0</v>
      </c>
      <c r="AE67">
        <v>0</v>
      </c>
      <c r="AF67" s="2" t="str">
        <f t="shared" si="1"/>
        <v>ok</v>
      </c>
      <c r="AG67" t="str">
        <f t="shared" si="2"/>
        <v>ok</v>
      </c>
      <c r="AH67" t="str">
        <f t="shared" si="3"/>
        <v>ok</v>
      </c>
      <c r="AI67" t="str">
        <f t="shared" ref="AI67:AI98" si="6">IF(W67&lt;&gt;"","ok","")</f>
        <v>ok</v>
      </c>
      <c r="AJ67" t="str">
        <f t="shared" si="4"/>
        <v>complet</v>
      </c>
    </row>
    <row r="68" spans="1:36" x14ac:dyDescent="0.25">
      <c r="A68" s="2">
        <v>3670927</v>
      </c>
      <c r="B68">
        <v>4</v>
      </c>
      <c r="C68" t="s">
        <v>9</v>
      </c>
      <c r="D68" s="2">
        <v>0.61111111111111116</v>
      </c>
      <c r="E68">
        <v>0.75</v>
      </c>
      <c r="F68">
        <v>0.875</v>
      </c>
      <c r="G68">
        <v>0.88888888888888884</v>
      </c>
      <c r="H68">
        <v>0.5</v>
      </c>
      <c r="I68">
        <v>0.6875</v>
      </c>
      <c r="J68" s="2">
        <v>8</v>
      </c>
      <c r="K68">
        <v>-2</v>
      </c>
      <c r="L68">
        <v>17</v>
      </c>
      <c r="M68">
        <v>11</v>
      </c>
      <c r="N68">
        <v>6</v>
      </c>
      <c r="O68">
        <v>18</v>
      </c>
      <c r="P68">
        <v>13</v>
      </c>
      <c r="Q68" s="2">
        <v>0.61111111111111116</v>
      </c>
      <c r="R68">
        <v>0.6875</v>
      </c>
      <c r="S68">
        <v>0.75</v>
      </c>
      <c r="T68">
        <v>0.77777777777777779</v>
      </c>
      <c r="U68">
        <v>0.33333333333333331</v>
      </c>
      <c r="V68">
        <v>0.8125</v>
      </c>
      <c r="W68" s="2">
        <v>18</v>
      </c>
      <c r="X68">
        <v>21</v>
      </c>
      <c r="Y68">
        <v>4</v>
      </c>
      <c r="Z68" s="2">
        <v>18</v>
      </c>
      <c r="AA68">
        <v>21</v>
      </c>
      <c r="AB68">
        <v>4</v>
      </c>
      <c r="AC68" s="2">
        <v>3</v>
      </c>
      <c r="AD68">
        <v>3</v>
      </c>
      <c r="AE68">
        <v>3</v>
      </c>
      <c r="AF68" s="2" t="str">
        <f t="shared" ref="AF68:AF131" si="7">IF(D68&lt;&gt;"","ok","")</f>
        <v>ok</v>
      </c>
      <c r="AG68" t="str">
        <f t="shared" ref="AG68:AG131" si="8">IF(J68&lt;&gt;"","ok","")</f>
        <v>ok</v>
      </c>
      <c r="AH68" t="str">
        <f t="shared" ref="AH68:AH131" si="9">IF(Q68&lt;&gt;"","ok","")</f>
        <v>ok</v>
      </c>
      <c r="AI68" t="str">
        <f t="shared" si="6"/>
        <v>ok</v>
      </c>
      <c r="AJ68" t="str">
        <f t="shared" ref="AJ68:AJ131" si="10">IF(AND(AF68="ok",AG68="ok",AH68="ok",AI68="ok"),"complet","")</f>
        <v>complet</v>
      </c>
    </row>
    <row r="69" spans="1:36" x14ac:dyDescent="0.25">
      <c r="A69" s="2">
        <v>3670998</v>
      </c>
      <c r="B69">
        <v>4</v>
      </c>
      <c r="C69" t="s">
        <v>7</v>
      </c>
      <c r="D69" s="2">
        <v>0.72222222222222221</v>
      </c>
      <c r="E69">
        <v>0.1875</v>
      </c>
      <c r="F69">
        <v>0.875</v>
      </c>
      <c r="G69">
        <v>0.33333333333333331</v>
      </c>
      <c r="H69">
        <v>0.5</v>
      </c>
      <c r="I69">
        <v>0.5</v>
      </c>
      <c r="J69" s="2">
        <v>12</v>
      </c>
      <c r="K69">
        <v>-4</v>
      </c>
      <c r="L69">
        <v>6</v>
      </c>
      <c r="M69">
        <v>10</v>
      </c>
      <c r="N69">
        <v>12</v>
      </c>
      <c r="O69">
        <v>2</v>
      </c>
      <c r="P69">
        <v>17</v>
      </c>
      <c r="Q69" s="2">
        <v>0.44444444444444442</v>
      </c>
      <c r="R69">
        <v>0.5625</v>
      </c>
      <c r="S69">
        <v>0.375</v>
      </c>
      <c r="T69">
        <v>0.44444444444444442</v>
      </c>
      <c r="U69">
        <v>0</v>
      </c>
      <c r="V69">
        <v>0.5</v>
      </c>
      <c r="W69" s="2">
        <v>8</v>
      </c>
      <c r="X69">
        <v>11</v>
      </c>
      <c r="Y69">
        <v>19</v>
      </c>
      <c r="Z69" s="2">
        <v>28</v>
      </c>
      <c r="AA69">
        <v>26</v>
      </c>
      <c r="AB69">
        <v>11</v>
      </c>
      <c r="AC69" s="2">
        <v>0</v>
      </c>
      <c r="AD69">
        <v>0</v>
      </c>
      <c r="AE69">
        <v>2</v>
      </c>
      <c r="AF69" s="2" t="str">
        <f t="shared" si="7"/>
        <v>ok</v>
      </c>
      <c r="AG69" t="str">
        <f t="shared" si="8"/>
        <v>ok</v>
      </c>
      <c r="AH69" t="str">
        <f t="shared" si="9"/>
        <v>ok</v>
      </c>
      <c r="AI69" t="str">
        <f t="shared" si="6"/>
        <v>ok</v>
      </c>
      <c r="AJ69" t="str">
        <f t="shared" si="10"/>
        <v>complet</v>
      </c>
    </row>
    <row r="70" spans="1:36" x14ac:dyDescent="0.25">
      <c r="A70" s="2">
        <v>3671275</v>
      </c>
      <c r="B70">
        <v>4</v>
      </c>
      <c r="C70" t="s">
        <v>7</v>
      </c>
      <c r="D70" s="2">
        <v>0.66666666666666663</v>
      </c>
      <c r="E70">
        <v>0.6875</v>
      </c>
      <c r="F70">
        <v>0.625</v>
      </c>
      <c r="G70">
        <v>0.77777777777777779</v>
      </c>
      <c r="H70">
        <v>0.5</v>
      </c>
      <c r="I70">
        <v>0.875</v>
      </c>
      <c r="J70" s="2">
        <v>11</v>
      </c>
      <c r="K70">
        <v>0</v>
      </c>
      <c r="L70">
        <v>15</v>
      </c>
      <c r="M70">
        <v>11</v>
      </c>
      <c r="N70">
        <v>17</v>
      </c>
      <c r="O70">
        <v>4</v>
      </c>
      <c r="P70">
        <v>3</v>
      </c>
      <c r="Q70" s="2">
        <v>0.55555555555555558</v>
      </c>
      <c r="R70">
        <v>0.75</v>
      </c>
      <c r="S70">
        <v>0.75</v>
      </c>
      <c r="T70">
        <v>0.66666666666666663</v>
      </c>
      <c r="U70">
        <v>0.16666666666666666</v>
      </c>
      <c r="V70">
        <v>0.75</v>
      </c>
      <c r="W70" s="2">
        <v>15</v>
      </c>
      <c r="X70">
        <v>16</v>
      </c>
      <c r="Y70">
        <v>13</v>
      </c>
      <c r="Z70" s="2">
        <v>19</v>
      </c>
      <c r="AA70">
        <v>19</v>
      </c>
      <c r="AB70">
        <v>12</v>
      </c>
      <c r="AC70" s="2">
        <v>0</v>
      </c>
      <c r="AD70">
        <v>0</v>
      </c>
      <c r="AE70">
        <v>3</v>
      </c>
      <c r="AF70" s="2" t="str">
        <f t="shared" si="7"/>
        <v>ok</v>
      </c>
      <c r="AG70" t="str">
        <f t="shared" si="8"/>
        <v>ok</v>
      </c>
      <c r="AH70" t="str">
        <f t="shared" si="9"/>
        <v>ok</v>
      </c>
      <c r="AI70" t="str">
        <f t="shared" si="6"/>
        <v>ok</v>
      </c>
      <c r="AJ70" t="str">
        <f t="shared" si="10"/>
        <v>complet</v>
      </c>
    </row>
    <row r="71" spans="1:36" x14ac:dyDescent="0.25">
      <c r="A71" s="2">
        <v>3671595</v>
      </c>
      <c r="B71">
        <v>4</v>
      </c>
      <c r="C71" t="s">
        <v>10</v>
      </c>
      <c r="D71" s="2">
        <v>0.55555555555555558</v>
      </c>
      <c r="E71">
        <v>0.6875</v>
      </c>
      <c r="F71">
        <v>0.625</v>
      </c>
      <c r="G71">
        <v>0.66666666666666663</v>
      </c>
      <c r="H71">
        <v>0.5</v>
      </c>
      <c r="I71">
        <v>0.5625</v>
      </c>
      <c r="J71" s="2">
        <v>16</v>
      </c>
      <c r="K71">
        <v>-1</v>
      </c>
      <c r="L71">
        <v>9</v>
      </c>
      <c r="M71">
        <v>9</v>
      </c>
      <c r="N71">
        <v>15</v>
      </c>
      <c r="O71">
        <v>16</v>
      </c>
      <c r="P71">
        <v>9</v>
      </c>
      <c r="Q71" s="2">
        <v>0.3888888888888889</v>
      </c>
      <c r="R71">
        <v>0.625</v>
      </c>
      <c r="S71">
        <v>0.75</v>
      </c>
      <c r="T71">
        <v>0.66666666666666663</v>
      </c>
      <c r="U71">
        <v>0.33333333333333331</v>
      </c>
      <c r="V71">
        <v>0.4375</v>
      </c>
      <c r="W71" s="2">
        <v>11</v>
      </c>
      <c r="X71">
        <v>9</v>
      </c>
      <c r="Y71">
        <v>11</v>
      </c>
      <c r="Z71" s="2">
        <v>15</v>
      </c>
      <c r="AA71">
        <v>13</v>
      </c>
      <c r="AB71">
        <v>10</v>
      </c>
      <c r="AC71" s="2">
        <v>2</v>
      </c>
      <c r="AD71">
        <v>0</v>
      </c>
      <c r="AE71">
        <v>2</v>
      </c>
      <c r="AF71" s="2" t="str">
        <f t="shared" si="7"/>
        <v>ok</v>
      </c>
      <c r="AG71" t="str">
        <f t="shared" si="8"/>
        <v>ok</v>
      </c>
      <c r="AH71" t="str">
        <f t="shared" si="9"/>
        <v>ok</v>
      </c>
      <c r="AI71" t="str">
        <f t="shared" si="6"/>
        <v>ok</v>
      </c>
      <c r="AJ71" t="str">
        <f t="shared" si="10"/>
        <v>complet</v>
      </c>
    </row>
    <row r="72" spans="1:36" x14ac:dyDescent="0.25">
      <c r="A72" s="2">
        <v>3672102</v>
      </c>
      <c r="B72">
        <v>4</v>
      </c>
      <c r="C72" t="s">
        <v>8</v>
      </c>
      <c r="D72" s="2">
        <v>0.61111111111111116</v>
      </c>
      <c r="E72">
        <v>0.6875</v>
      </c>
      <c r="F72">
        <v>0.875</v>
      </c>
      <c r="G72">
        <v>0.66666666666666663</v>
      </c>
      <c r="H72">
        <v>0.66666666666666663</v>
      </c>
      <c r="I72">
        <v>0.9375</v>
      </c>
      <c r="J72" s="2">
        <v>18</v>
      </c>
      <c r="K72">
        <v>6</v>
      </c>
      <c r="L72">
        <v>9</v>
      </c>
      <c r="M72">
        <v>11</v>
      </c>
      <c r="N72">
        <v>14</v>
      </c>
      <c r="O72">
        <v>15</v>
      </c>
      <c r="P72">
        <v>20</v>
      </c>
      <c r="Q72" s="2">
        <v>0.61111111111111116</v>
      </c>
      <c r="R72">
        <v>0.6875</v>
      </c>
      <c r="S72">
        <v>0.5</v>
      </c>
      <c r="T72">
        <v>0.77777777777777779</v>
      </c>
      <c r="U72">
        <v>0.16666666666666666</v>
      </c>
      <c r="V72">
        <v>0.5625</v>
      </c>
      <c r="W72" s="2">
        <v>10</v>
      </c>
      <c r="X72">
        <v>19</v>
      </c>
      <c r="Y72">
        <v>14</v>
      </c>
      <c r="Z72" s="2">
        <v>8</v>
      </c>
      <c r="AA72">
        <v>17</v>
      </c>
      <c r="AB72">
        <v>18</v>
      </c>
      <c r="AC72" s="2">
        <v>0</v>
      </c>
      <c r="AD72">
        <v>0</v>
      </c>
      <c r="AE72">
        <v>3</v>
      </c>
      <c r="AF72" s="2" t="str">
        <f t="shared" si="7"/>
        <v>ok</v>
      </c>
      <c r="AG72" t="str">
        <f t="shared" si="8"/>
        <v>ok</v>
      </c>
      <c r="AH72" t="str">
        <f t="shared" si="9"/>
        <v>ok</v>
      </c>
      <c r="AI72" t="str">
        <f t="shared" si="6"/>
        <v>ok</v>
      </c>
      <c r="AJ72" t="str">
        <f t="shared" si="10"/>
        <v>complet</v>
      </c>
    </row>
    <row r="73" spans="1:36" x14ac:dyDescent="0.25">
      <c r="A73" s="2">
        <v>3672622</v>
      </c>
      <c r="B73">
        <v>4</v>
      </c>
      <c r="C73" t="s">
        <v>10</v>
      </c>
      <c r="D73" s="2">
        <v>0.55555555555555558</v>
      </c>
      <c r="E73">
        <v>0.5625</v>
      </c>
      <c r="F73">
        <v>0.625</v>
      </c>
      <c r="G73">
        <v>0.55555555555555558</v>
      </c>
      <c r="H73">
        <v>0.33333333333333331</v>
      </c>
      <c r="I73">
        <v>0.6875</v>
      </c>
      <c r="J73" s="2">
        <v>11</v>
      </c>
      <c r="K73">
        <v>14</v>
      </c>
      <c r="L73">
        <v>12</v>
      </c>
      <c r="M73">
        <v>14</v>
      </c>
      <c r="N73">
        <v>12</v>
      </c>
      <c r="O73">
        <v>8</v>
      </c>
      <c r="P73">
        <v>8</v>
      </c>
      <c r="Q73" s="2" t="s">
        <v>17</v>
      </c>
      <c r="R73" t="s">
        <v>17</v>
      </c>
      <c r="S73" t="s">
        <v>17</v>
      </c>
      <c r="T73" t="s">
        <v>17</v>
      </c>
      <c r="U73" t="s">
        <v>17</v>
      </c>
      <c r="V73" t="s">
        <v>17</v>
      </c>
      <c r="W73" s="2" t="s">
        <v>17</v>
      </c>
      <c r="X73" t="s">
        <v>17</v>
      </c>
      <c r="Y73" t="s">
        <v>17</v>
      </c>
      <c r="Z73" s="2" t="s">
        <v>17</v>
      </c>
      <c r="AA73" t="s">
        <v>17</v>
      </c>
      <c r="AB73" t="s">
        <v>17</v>
      </c>
      <c r="AC73" s="2">
        <v>0</v>
      </c>
      <c r="AD73">
        <v>0</v>
      </c>
      <c r="AE73">
        <v>0</v>
      </c>
      <c r="AF73" s="2" t="str">
        <f t="shared" si="7"/>
        <v>ok</v>
      </c>
      <c r="AG73" t="str">
        <f t="shared" si="8"/>
        <v>ok</v>
      </c>
      <c r="AH73" t="str">
        <f t="shared" si="9"/>
        <v/>
      </c>
      <c r="AI73" t="str">
        <f t="shared" si="6"/>
        <v/>
      </c>
      <c r="AJ73" t="str">
        <f t="shared" si="10"/>
        <v/>
      </c>
    </row>
    <row r="74" spans="1:36" x14ac:dyDescent="0.25">
      <c r="A74" s="2">
        <v>3408963</v>
      </c>
      <c r="B74">
        <v>5</v>
      </c>
      <c r="C74" t="s">
        <v>9</v>
      </c>
      <c r="D74" s="2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s="2" t="s">
        <v>17</v>
      </c>
      <c r="K74" t="s">
        <v>17</v>
      </c>
      <c r="L74" t="s">
        <v>17</v>
      </c>
      <c r="M74" t="s">
        <v>17</v>
      </c>
      <c r="N74" t="s">
        <v>17</v>
      </c>
      <c r="O74" t="s">
        <v>17</v>
      </c>
      <c r="P74" t="s">
        <v>17</v>
      </c>
      <c r="Q74" s="2" t="s">
        <v>17</v>
      </c>
      <c r="R74" t="s">
        <v>17</v>
      </c>
      <c r="S74" t="s">
        <v>17</v>
      </c>
      <c r="T74" t="s">
        <v>17</v>
      </c>
      <c r="U74" t="s">
        <v>17</v>
      </c>
      <c r="V74" t="s">
        <v>17</v>
      </c>
      <c r="W74" s="2" t="s">
        <v>17</v>
      </c>
      <c r="X74" t="s">
        <v>17</v>
      </c>
      <c r="Y74" t="s">
        <v>17</v>
      </c>
      <c r="Z74" s="2" t="s">
        <v>17</v>
      </c>
      <c r="AA74" t="s">
        <v>17</v>
      </c>
      <c r="AB74" t="s">
        <v>17</v>
      </c>
      <c r="AC74" s="2">
        <v>0</v>
      </c>
      <c r="AD74">
        <v>0</v>
      </c>
      <c r="AE74">
        <v>0</v>
      </c>
      <c r="AF74" s="2" t="str">
        <f t="shared" si="7"/>
        <v/>
      </c>
      <c r="AG74" t="str">
        <f t="shared" si="8"/>
        <v/>
      </c>
      <c r="AH74" t="str">
        <f t="shared" si="9"/>
        <v/>
      </c>
      <c r="AI74" t="str">
        <f t="shared" si="6"/>
        <v/>
      </c>
      <c r="AJ74" t="str">
        <f t="shared" si="10"/>
        <v/>
      </c>
    </row>
    <row r="75" spans="1:36" x14ac:dyDescent="0.25">
      <c r="A75" s="2">
        <v>3670352</v>
      </c>
      <c r="B75">
        <v>5</v>
      </c>
      <c r="C75" t="s">
        <v>8</v>
      </c>
      <c r="D75" s="2">
        <v>0.66666666666666663</v>
      </c>
      <c r="E75">
        <v>1</v>
      </c>
      <c r="F75">
        <v>0.875</v>
      </c>
      <c r="G75">
        <v>0.66666666666666663</v>
      </c>
      <c r="H75">
        <v>0.5</v>
      </c>
      <c r="I75">
        <v>1</v>
      </c>
      <c r="J75" s="2">
        <v>11</v>
      </c>
      <c r="K75">
        <v>2</v>
      </c>
      <c r="L75">
        <v>0</v>
      </c>
      <c r="M75">
        <v>6</v>
      </c>
      <c r="N75">
        <v>8</v>
      </c>
      <c r="O75">
        <v>18</v>
      </c>
      <c r="P75">
        <v>7</v>
      </c>
      <c r="Q75" s="2">
        <v>0.55555555555555558</v>
      </c>
      <c r="R75">
        <v>0.75</v>
      </c>
      <c r="S75">
        <v>0.625</v>
      </c>
      <c r="T75">
        <v>0.88888888888888884</v>
      </c>
      <c r="U75">
        <v>0.5</v>
      </c>
      <c r="V75">
        <v>0.5625</v>
      </c>
      <c r="W75" s="2">
        <v>19</v>
      </c>
      <c r="X75">
        <v>25</v>
      </c>
      <c r="Y75">
        <v>6</v>
      </c>
      <c r="Z75" s="2">
        <v>25</v>
      </c>
      <c r="AA75">
        <v>28</v>
      </c>
      <c r="AB75">
        <v>19</v>
      </c>
      <c r="AC75" s="2">
        <v>3</v>
      </c>
      <c r="AD75">
        <v>3</v>
      </c>
      <c r="AE75">
        <v>3</v>
      </c>
      <c r="AF75" s="2" t="str">
        <f t="shared" si="7"/>
        <v>ok</v>
      </c>
      <c r="AG75" t="str">
        <f t="shared" si="8"/>
        <v>ok</v>
      </c>
      <c r="AH75" t="str">
        <f t="shared" si="9"/>
        <v>ok</v>
      </c>
      <c r="AI75" t="str">
        <f t="shared" si="6"/>
        <v>ok</v>
      </c>
      <c r="AJ75" t="str">
        <f t="shared" si="10"/>
        <v>complet</v>
      </c>
    </row>
    <row r="76" spans="1:36" x14ac:dyDescent="0.25">
      <c r="A76" s="2">
        <v>3670431</v>
      </c>
      <c r="B76">
        <v>5</v>
      </c>
      <c r="C76" t="s">
        <v>10</v>
      </c>
      <c r="D76" s="2">
        <v>0.72222222222222221</v>
      </c>
      <c r="E76">
        <v>0.8125</v>
      </c>
      <c r="F76">
        <v>0.875</v>
      </c>
      <c r="G76">
        <v>0.66666666666666663</v>
      </c>
      <c r="H76">
        <v>0.5</v>
      </c>
      <c r="I76">
        <v>0.875</v>
      </c>
      <c r="J76" s="2">
        <v>14</v>
      </c>
      <c r="K76">
        <v>-1</v>
      </c>
      <c r="L76">
        <v>18</v>
      </c>
      <c r="M76">
        <v>3</v>
      </c>
      <c r="N76">
        <v>11</v>
      </c>
      <c r="O76">
        <v>9</v>
      </c>
      <c r="P76">
        <v>11</v>
      </c>
      <c r="Q76" s="2">
        <v>0.61111111111111116</v>
      </c>
      <c r="R76">
        <v>0.875</v>
      </c>
      <c r="S76">
        <v>0.625</v>
      </c>
      <c r="T76">
        <v>0.77777777777777779</v>
      </c>
      <c r="U76">
        <v>0.33333333333333331</v>
      </c>
      <c r="V76">
        <v>0.75</v>
      </c>
      <c r="W76" s="2">
        <v>10</v>
      </c>
      <c r="X76">
        <v>5</v>
      </c>
      <c r="Y76">
        <v>20</v>
      </c>
      <c r="Z76" s="2">
        <v>14</v>
      </c>
      <c r="AA76">
        <v>10</v>
      </c>
      <c r="AB76">
        <v>21</v>
      </c>
      <c r="AC76" s="2">
        <v>3</v>
      </c>
      <c r="AD76">
        <v>3</v>
      </c>
      <c r="AE76">
        <v>3</v>
      </c>
      <c r="AF76" s="2" t="str">
        <f t="shared" si="7"/>
        <v>ok</v>
      </c>
      <c r="AG76" t="str">
        <f t="shared" si="8"/>
        <v>ok</v>
      </c>
      <c r="AH76" t="str">
        <f t="shared" si="9"/>
        <v>ok</v>
      </c>
      <c r="AI76" t="str">
        <f t="shared" si="6"/>
        <v>ok</v>
      </c>
      <c r="AJ76" t="str">
        <f t="shared" si="10"/>
        <v>complet</v>
      </c>
    </row>
    <row r="77" spans="1:36" x14ac:dyDescent="0.25">
      <c r="A77" s="2">
        <v>3670598</v>
      </c>
      <c r="B77">
        <v>5</v>
      </c>
      <c r="C77" t="s">
        <v>8</v>
      </c>
      <c r="D77" s="2">
        <v>0.61111111111111116</v>
      </c>
      <c r="E77">
        <v>0.625</v>
      </c>
      <c r="F77">
        <v>0.625</v>
      </c>
      <c r="G77">
        <v>0.55555555555555558</v>
      </c>
      <c r="H77">
        <v>0.33333333333333331</v>
      </c>
      <c r="I77">
        <v>0.625</v>
      </c>
      <c r="J77" s="2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 s="2" t="s">
        <v>17</v>
      </c>
      <c r="R77" t="s">
        <v>17</v>
      </c>
      <c r="S77" t="s">
        <v>17</v>
      </c>
      <c r="T77" t="s">
        <v>17</v>
      </c>
      <c r="U77" t="s">
        <v>17</v>
      </c>
      <c r="V77" t="s">
        <v>17</v>
      </c>
      <c r="W77" s="2" t="s">
        <v>17</v>
      </c>
      <c r="X77" t="s">
        <v>17</v>
      </c>
      <c r="Y77" t="s">
        <v>17</v>
      </c>
      <c r="Z77" s="2" t="s">
        <v>17</v>
      </c>
      <c r="AA77" t="s">
        <v>17</v>
      </c>
      <c r="AB77" t="s">
        <v>17</v>
      </c>
      <c r="AC77" s="2">
        <v>2</v>
      </c>
      <c r="AD77">
        <v>0</v>
      </c>
      <c r="AE77">
        <v>1</v>
      </c>
      <c r="AF77" s="2" t="str">
        <f t="shared" si="7"/>
        <v>ok</v>
      </c>
      <c r="AG77" t="str">
        <f t="shared" si="8"/>
        <v/>
      </c>
      <c r="AH77" t="str">
        <f t="shared" si="9"/>
        <v/>
      </c>
      <c r="AI77" t="str">
        <f t="shared" si="6"/>
        <v/>
      </c>
      <c r="AJ77" t="str">
        <f t="shared" si="10"/>
        <v/>
      </c>
    </row>
    <row r="78" spans="1:36" x14ac:dyDescent="0.25">
      <c r="A78" s="2">
        <v>3670704</v>
      </c>
      <c r="B78">
        <v>5</v>
      </c>
      <c r="C78" t="s">
        <v>10</v>
      </c>
      <c r="D78" s="2">
        <v>0.61111111111111116</v>
      </c>
      <c r="E78">
        <v>0.8125</v>
      </c>
      <c r="F78">
        <v>0.75</v>
      </c>
      <c r="G78">
        <v>1</v>
      </c>
      <c r="H78">
        <v>0.66666666666666663</v>
      </c>
      <c r="I78">
        <v>0.75</v>
      </c>
      <c r="J78" s="2">
        <v>12</v>
      </c>
      <c r="K78">
        <v>5</v>
      </c>
      <c r="L78">
        <v>9</v>
      </c>
      <c r="M78">
        <v>6</v>
      </c>
      <c r="N78">
        <v>7</v>
      </c>
      <c r="O78">
        <v>15</v>
      </c>
      <c r="P78">
        <v>11</v>
      </c>
      <c r="Q78" s="2">
        <v>0.5</v>
      </c>
      <c r="R78">
        <v>0.75</v>
      </c>
      <c r="S78">
        <v>0.5</v>
      </c>
      <c r="T78">
        <v>0.66666666666666663</v>
      </c>
      <c r="U78">
        <v>0.5</v>
      </c>
      <c r="V78">
        <v>0.5625</v>
      </c>
      <c r="W78" s="2">
        <v>14</v>
      </c>
      <c r="X78">
        <v>11</v>
      </c>
      <c r="Y78">
        <v>20</v>
      </c>
      <c r="Z78" s="2">
        <v>14</v>
      </c>
      <c r="AA78">
        <v>15</v>
      </c>
      <c r="AB78">
        <v>20</v>
      </c>
      <c r="AC78" s="2">
        <v>0</v>
      </c>
      <c r="AD78">
        <v>2</v>
      </c>
      <c r="AE78">
        <v>0</v>
      </c>
      <c r="AF78" s="2" t="str">
        <f t="shared" si="7"/>
        <v>ok</v>
      </c>
      <c r="AG78" t="str">
        <f t="shared" si="8"/>
        <v>ok</v>
      </c>
      <c r="AH78" t="str">
        <f t="shared" si="9"/>
        <v>ok</v>
      </c>
      <c r="AI78" t="str">
        <f t="shared" si="6"/>
        <v>ok</v>
      </c>
      <c r="AJ78" t="str">
        <f t="shared" si="10"/>
        <v>complet</v>
      </c>
    </row>
    <row r="79" spans="1:36" x14ac:dyDescent="0.25">
      <c r="A79" s="2">
        <v>3670733</v>
      </c>
      <c r="B79">
        <v>5</v>
      </c>
      <c r="C79" t="s">
        <v>8</v>
      </c>
      <c r="D79" s="2">
        <v>0.66666666666666663</v>
      </c>
      <c r="E79">
        <v>0.8125</v>
      </c>
      <c r="F79">
        <v>1</v>
      </c>
      <c r="G79">
        <v>1</v>
      </c>
      <c r="H79">
        <v>0.83333333333333337</v>
      </c>
      <c r="I79">
        <v>0.9375</v>
      </c>
      <c r="J79" s="2">
        <v>13</v>
      </c>
      <c r="K79">
        <v>13</v>
      </c>
      <c r="L79">
        <v>14</v>
      </c>
      <c r="M79">
        <v>6</v>
      </c>
      <c r="N79">
        <v>15</v>
      </c>
      <c r="O79">
        <v>1</v>
      </c>
      <c r="P79">
        <v>7</v>
      </c>
      <c r="Q79" s="2">
        <v>0.27777777777777779</v>
      </c>
      <c r="R79">
        <v>0.5625</v>
      </c>
      <c r="S79">
        <v>0.75</v>
      </c>
      <c r="T79">
        <v>0.55555555555555558</v>
      </c>
      <c r="U79">
        <v>0.16666666666666666</v>
      </c>
      <c r="V79">
        <v>0.6875</v>
      </c>
      <c r="W79" s="2">
        <v>7</v>
      </c>
      <c r="X79">
        <v>11</v>
      </c>
      <c r="Y79">
        <v>13</v>
      </c>
      <c r="Z79" s="2">
        <v>13</v>
      </c>
      <c r="AA79">
        <v>9</v>
      </c>
      <c r="AB79">
        <v>18</v>
      </c>
      <c r="AC79" s="2">
        <v>3</v>
      </c>
      <c r="AD79">
        <v>2</v>
      </c>
      <c r="AE79">
        <v>2</v>
      </c>
      <c r="AF79" s="2" t="str">
        <f t="shared" si="7"/>
        <v>ok</v>
      </c>
      <c r="AG79" t="str">
        <f t="shared" si="8"/>
        <v>ok</v>
      </c>
      <c r="AH79" t="str">
        <f t="shared" si="9"/>
        <v>ok</v>
      </c>
      <c r="AI79" t="str">
        <f t="shared" si="6"/>
        <v>ok</v>
      </c>
      <c r="AJ79" t="str">
        <f t="shared" si="10"/>
        <v>complet</v>
      </c>
    </row>
    <row r="80" spans="1:36" x14ac:dyDescent="0.25">
      <c r="A80" s="2">
        <v>3670806</v>
      </c>
      <c r="B80">
        <v>5</v>
      </c>
      <c r="C80" t="s">
        <v>10</v>
      </c>
      <c r="D80" s="2">
        <v>0.72222222222222221</v>
      </c>
      <c r="E80">
        <v>0.75</v>
      </c>
      <c r="F80">
        <v>0.75</v>
      </c>
      <c r="G80">
        <v>0.55555555555555558</v>
      </c>
      <c r="H80">
        <v>0.83333333333333337</v>
      </c>
      <c r="I80">
        <v>0.75</v>
      </c>
      <c r="J80" s="2">
        <v>17</v>
      </c>
      <c r="K80">
        <v>0</v>
      </c>
      <c r="L80">
        <v>13</v>
      </c>
      <c r="M80">
        <v>13</v>
      </c>
      <c r="N80">
        <v>11</v>
      </c>
      <c r="O80">
        <v>19</v>
      </c>
      <c r="P80">
        <v>2</v>
      </c>
      <c r="Q80" s="2">
        <v>0.5</v>
      </c>
      <c r="R80">
        <v>0.625</v>
      </c>
      <c r="S80">
        <v>0.625</v>
      </c>
      <c r="T80">
        <v>0.66666666666666663</v>
      </c>
      <c r="U80">
        <v>0.16666666666666666</v>
      </c>
      <c r="V80">
        <v>0.5625</v>
      </c>
      <c r="W80" s="2">
        <v>13</v>
      </c>
      <c r="X80">
        <v>8</v>
      </c>
      <c r="Y80">
        <v>21</v>
      </c>
      <c r="Z80" s="2">
        <v>24</v>
      </c>
      <c r="AA80">
        <v>9</v>
      </c>
      <c r="AB80">
        <v>16</v>
      </c>
      <c r="AC80" s="2">
        <v>3</v>
      </c>
      <c r="AD80">
        <v>2</v>
      </c>
      <c r="AE80">
        <v>2</v>
      </c>
      <c r="AF80" s="2" t="str">
        <f t="shared" si="7"/>
        <v>ok</v>
      </c>
      <c r="AG80" t="str">
        <f t="shared" si="8"/>
        <v>ok</v>
      </c>
      <c r="AH80" t="str">
        <f t="shared" si="9"/>
        <v>ok</v>
      </c>
      <c r="AI80" t="str">
        <f t="shared" si="6"/>
        <v>ok</v>
      </c>
      <c r="AJ80" t="str">
        <f t="shared" si="10"/>
        <v>complet</v>
      </c>
    </row>
    <row r="81" spans="1:36" x14ac:dyDescent="0.25">
      <c r="A81" s="2">
        <v>3670833</v>
      </c>
      <c r="B81">
        <v>5</v>
      </c>
      <c r="C81" t="s">
        <v>7</v>
      </c>
      <c r="D81" s="2">
        <v>0.66666666666666663</v>
      </c>
      <c r="E81">
        <v>0.6875</v>
      </c>
      <c r="F81">
        <v>0.625</v>
      </c>
      <c r="G81">
        <v>1</v>
      </c>
      <c r="H81">
        <v>0.5</v>
      </c>
      <c r="I81">
        <v>0.8125</v>
      </c>
      <c r="J81" s="2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17</v>
      </c>
      <c r="P81" t="s">
        <v>17</v>
      </c>
      <c r="Q81" s="2">
        <v>0.5</v>
      </c>
      <c r="R81">
        <v>0.6875</v>
      </c>
      <c r="S81">
        <v>0.625</v>
      </c>
      <c r="T81">
        <v>0.66666666666666663</v>
      </c>
      <c r="U81">
        <v>0.16666666666666666</v>
      </c>
      <c r="V81">
        <v>0.5</v>
      </c>
      <c r="W81" s="2">
        <v>10</v>
      </c>
      <c r="X81">
        <v>8</v>
      </c>
      <c r="Y81">
        <v>13</v>
      </c>
      <c r="Z81" s="2">
        <v>8</v>
      </c>
      <c r="AA81">
        <v>8</v>
      </c>
      <c r="AB81">
        <v>20</v>
      </c>
      <c r="AC81" s="2">
        <v>2</v>
      </c>
      <c r="AD81">
        <v>0</v>
      </c>
      <c r="AE81">
        <v>3</v>
      </c>
      <c r="AF81" s="2" t="str">
        <f t="shared" si="7"/>
        <v>ok</v>
      </c>
      <c r="AG81" t="str">
        <f t="shared" si="8"/>
        <v/>
      </c>
      <c r="AH81" t="str">
        <f t="shared" si="9"/>
        <v>ok</v>
      </c>
      <c r="AI81" t="str">
        <f t="shared" si="6"/>
        <v>ok</v>
      </c>
      <c r="AJ81" t="str">
        <f t="shared" si="10"/>
        <v/>
      </c>
    </row>
    <row r="82" spans="1:36" x14ac:dyDescent="0.25">
      <c r="A82" s="2">
        <v>3670864</v>
      </c>
      <c r="B82">
        <v>5</v>
      </c>
      <c r="C82" t="s">
        <v>9</v>
      </c>
      <c r="D82" s="2">
        <v>0.55555555555555558</v>
      </c>
      <c r="E82">
        <v>0.6875</v>
      </c>
      <c r="F82">
        <v>0.75</v>
      </c>
      <c r="G82">
        <v>0.88888888888888884</v>
      </c>
      <c r="H82">
        <v>0.5</v>
      </c>
      <c r="I82">
        <v>0.8125</v>
      </c>
      <c r="J82" s="2" t="s">
        <v>17</v>
      </c>
      <c r="K82" t="s">
        <v>17</v>
      </c>
      <c r="L82" t="s">
        <v>17</v>
      </c>
      <c r="M82" t="s">
        <v>17</v>
      </c>
      <c r="N82" t="s">
        <v>17</v>
      </c>
      <c r="O82" t="s">
        <v>17</v>
      </c>
      <c r="P82" t="s">
        <v>17</v>
      </c>
      <c r="Q82" s="2" t="s">
        <v>17</v>
      </c>
      <c r="R82" t="s">
        <v>17</v>
      </c>
      <c r="S82" t="s">
        <v>17</v>
      </c>
      <c r="T82" t="s">
        <v>17</v>
      </c>
      <c r="U82" t="s">
        <v>17</v>
      </c>
      <c r="V82" t="s">
        <v>17</v>
      </c>
      <c r="W82" s="2" t="s">
        <v>17</v>
      </c>
      <c r="X82" t="s">
        <v>17</v>
      </c>
      <c r="Y82" t="s">
        <v>17</v>
      </c>
      <c r="Z82" s="2" t="s">
        <v>17</v>
      </c>
      <c r="AA82" t="s">
        <v>17</v>
      </c>
      <c r="AB82" t="s">
        <v>17</v>
      </c>
      <c r="AC82" s="2">
        <v>0</v>
      </c>
      <c r="AD82">
        <v>0</v>
      </c>
      <c r="AE82">
        <v>0</v>
      </c>
      <c r="AF82" s="2" t="str">
        <f t="shared" si="7"/>
        <v>ok</v>
      </c>
      <c r="AG82" t="str">
        <f t="shared" si="8"/>
        <v/>
      </c>
      <c r="AH82" t="str">
        <f t="shared" si="9"/>
        <v/>
      </c>
      <c r="AI82" t="str">
        <f t="shared" si="6"/>
        <v/>
      </c>
      <c r="AJ82" t="str">
        <f t="shared" si="10"/>
        <v/>
      </c>
    </row>
    <row r="83" spans="1:36" x14ac:dyDescent="0.25">
      <c r="A83" s="2">
        <v>3670912</v>
      </c>
      <c r="B83">
        <v>5</v>
      </c>
      <c r="C83" t="s">
        <v>8</v>
      </c>
      <c r="D83" s="2">
        <v>0.77777777777777779</v>
      </c>
      <c r="E83">
        <v>0.8125</v>
      </c>
      <c r="F83">
        <v>0.625</v>
      </c>
      <c r="G83">
        <v>0.66666666666666663</v>
      </c>
      <c r="H83">
        <v>0.66666666666666663</v>
      </c>
      <c r="I83">
        <v>0.875</v>
      </c>
      <c r="J83" s="2" t="s">
        <v>17</v>
      </c>
      <c r="K83" t="s">
        <v>17</v>
      </c>
      <c r="L83" t="s">
        <v>17</v>
      </c>
      <c r="M83" t="s">
        <v>17</v>
      </c>
      <c r="N83" t="s">
        <v>17</v>
      </c>
      <c r="O83" t="s">
        <v>17</v>
      </c>
      <c r="P83" t="s">
        <v>17</v>
      </c>
      <c r="Q83" s="2">
        <v>0.44444444444444442</v>
      </c>
      <c r="R83">
        <v>0.5</v>
      </c>
      <c r="S83">
        <v>0.375</v>
      </c>
      <c r="T83">
        <v>0.44444444444444442</v>
      </c>
      <c r="U83">
        <v>0</v>
      </c>
      <c r="V83">
        <v>0.5</v>
      </c>
      <c r="W83" s="2">
        <v>11</v>
      </c>
      <c r="X83">
        <v>4</v>
      </c>
      <c r="Y83">
        <v>22</v>
      </c>
      <c r="Z83" s="2">
        <v>10</v>
      </c>
      <c r="AA83">
        <v>7</v>
      </c>
      <c r="AB83">
        <v>22</v>
      </c>
      <c r="AC83" s="2">
        <v>2</v>
      </c>
      <c r="AD83">
        <v>0</v>
      </c>
      <c r="AE83">
        <v>0</v>
      </c>
      <c r="AF83" s="2" t="str">
        <f t="shared" si="7"/>
        <v>ok</v>
      </c>
      <c r="AG83" t="str">
        <f t="shared" si="8"/>
        <v/>
      </c>
      <c r="AH83" t="str">
        <f t="shared" si="9"/>
        <v>ok</v>
      </c>
      <c r="AI83" t="str">
        <f t="shared" si="6"/>
        <v>ok</v>
      </c>
      <c r="AJ83" t="str">
        <f t="shared" si="10"/>
        <v/>
      </c>
    </row>
    <row r="84" spans="1:36" x14ac:dyDescent="0.25">
      <c r="A84" s="2">
        <v>3670962</v>
      </c>
      <c r="B84">
        <v>5</v>
      </c>
      <c r="C84" t="s">
        <v>7</v>
      </c>
      <c r="D84" s="2">
        <v>0.5</v>
      </c>
      <c r="E84">
        <v>0.9375</v>
      </c>
      <c r="F84">
        <v>0.625</v>
      </c>
      <c r="G84">
        <v>0.66666666666666663</v>
      </c>
      <c r="H84">
        <v>0.5</v>
      </c>
      <c r="I84">
        <v>0.8125</v>
      </c>
      <c r="J84" s="2">
        <v>10</v>
      </c>
      <c r="K84">
        <v>3</v>
      </c>
      <c r="L84">
        <v>11</v>
      </c>
      <c r="M84">
        <v>18</v>
      </c>
      <c r="N84">
        <v>18</v>
      </c>
      <c r="O84">
        <v>13</v>
      </c>
      <c r="P84">
        <v>9</v>
      </c>
      <c r="Q84" s="2">
        <v>0.3888888888888889</v>
      </c>
      <c r="R84">
        <v>0.75</v>
      </c>
      <c r="S84">
        <v>0.375</v>
      </c>
      <c r="T84">
        <v>0.66666666666666663</v>
      </c>
      <c r="U84">
        <v>0.33333333333333331</v>
      </c>
      <c r="V84">
        <v>0.5</v>
      </c>
      <c r="W84" s="2">
        <v>10</v>
      </c>
      <c r="X84">
        <v>17</v>
      </c>
      <c r="Y84">
        <v>16</v>
      </c>
      <c r="Z84" s="2">
        <v>18</v>
      </c>
      <c r="AA84">
        <v>22</v>
      </c>
      <c r="AB84">
        <v>17</v>
      </c>
      <c r="AC84" s="2">
        <v>2</v>
      </c>
      <c r="AD84">
        <v>0</v>
      </c>
      <c r="AE84">
        <v>2</v>
      </c>
      <c r="AF84" s="2" t="str">
        <f t="shared" si="7"/>
        <v>ok</v>
      </c>
      <c r="AG84" t="str">
        <f t="shared" si="8"/>
        <v>ok</v>
      </c>
      <c r="AH84" t="str">
        <f t="shared" si="9"/>
        <v>ok</v>
      </c>
      <c r="AI84" t="str">
        <f t="shared" si="6"/>
        <v>ok</v>
      </c>
      <c r="AJ84" t="str">
        <f t="shared" si="10"/>
        <v>complet</v>
      </c>
    </row>
    <row r="85" spans="1:36" x14ac:dyDescent="0.25">
      <c r="A85" s="2">
        <v>3671281</v>
      </c>
      <c r="B85">
        <v>5</v>
      </c>
      <c r="C85" t="s">
        <v>10</v>
      </c>
      <c r="D85" s="2" t="s">
        <v>17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s="2" t="s">
        <v>17</v>
      </c>
      <c r="K85" t="s">
        <v>17</v>
      </c>
      <c r="L85" t="s">
        <v>17</v>
      </c>
      <c r="M85" t="s">
        <v>17</v>
      </c>
      <c r="N85" t="s">
        <v>17</v>
      </c>
      <c r="O85" t="s">
        <v>17</v>
      </c>
      <c r="P85" t="s">
        <v>17</v>
      </c>
      <c r="Q85" s="2" t="s">
        <v>17</v>
      </c>
      <c r="R85" t="s">
        <v>17</v>
      </c>
      <c r="S85" t="s">
        <v>17</v>
      </c>
      <c r="T85" t="s">
        <v>17</v>
      </c>
      <c r="U85" t="s">
        <v>17</v>
      </c>
      <c r="V85" t="s">
        <v>17</v>
      </c>
      <c r="W85" s="2" t="s">
        <v>17</v>
      </c>
      <c r="X85" t="s">
        <v>17</v>
      </c>
      <c r="Y85" t="s">
        <v>17</v>
      </c>
      <c r="Z85" s="2" t="s">
        <v>17</v>
      </c>
      <c r="AA85" t="s">
        <v>17</v>
      </c>
      <c r="AB85" t="s">
        <v>17</v>
      </c>
      <c r="AC85" s="2">
        <v>0</v>
      </c>
      <c r="AD85">
        <v>0</v>
      </c>
      <c r="AE85">
        <v>0</v>
      </c>
      <c r="AF85" s="2" t="str">
        <f t="shared" si="7"/>
        <v/>
      </c>
      <c r="AG85" t="str">
        <f t="shared" si="8"/>
        <v/>
      </c>
      <c r="AH85" t="str">
        <f t="shared" si="9"/>
        <v/>
      </c>
      <c r="AI85" t="str">
        <f t="shared" si="6"/>
        <v/>
      </c>
      <c r="AJ85" t="str">
        <f t="shared" si="10"/>
        <v/>
      </c>
    </row>
    <row r="86" spans="1:36" x14ac:dyDescent="0.25">
      <c r="A86" s="2">
        <v>3671658</v>
      </c>
      <c r="B86">
        <v>5</v>
      </c>
      <c r="C86" t="s">
        <v>7</v>
      </c>
      <c r="D86" s="2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s="2" t="s">
        <v>17</v>
      </c>
      <c r="K86" t="s">
        <v>17</v>
      </c>
      <c r="L86" t="s">
        <v>17</v>
      </c>
      <c r="M86" t="s">
        <v>17</v>
      </c>
      <c r="N86" t="s">
        <v>17</v>
      </c>
      <c r="O86" t="s">
        <v>17</v>
      </c>
      <c r="P86" t="s">
        <v>17</v>
      </c>
      <c r="Q86" s="2" t="s">
        <v>17</v>
      </c>
      <c r="R86" t="s">
        <v>17</v>
      </c>
      <c r="S86" t="s">
        <v>17</v>
      </c>
      <c r="T86" t="s">
        <v>17</v>
      </c>
      <c r="U86" t="s">
        <v>17</v>
      </c>
      <c r="V86" t="s">
        <v>17</v>
      </c>
      <c r="W86" s="2" t="s">
        <v>17</v>
      </c>
      <c r="X86" t="s">
        <v>17</v>
      </c>
      <c r="Y86" t="s">
        <v>17</v>
      </c>
      <c r="Z86" s="2" t="s">
        <v>17</v>
      </c>
      <c r="AA86" t="s">
        <v>17</v>
      </c>
      <c r="AB86" t="s">
        <v>17</v>
      </c>
      <c r="AC86" s="2">
        <v>0</v>
      </c>
      <c r="AD86">
        <v>0</v>
      </c>
      <c r="AE86">
        <v>0</v>
      </c>
      <c r="AF86" s="2" t="str">
        <f t="shared" si="7"/>
        <v/>
      </c>
      <c r="AG86" t="str">
        <f t="shared" si="8"/>
        <v/>
      </c>
      <c r="AH86" t="str">
        <f t="shared" si="9"/>
        <v/>
      </c>
      <c r="AI86" t="str">
        <f t="shared" si="6"/>
        <v/>
      </c>
      <c r="AJ86" t="str">
        <f t="shared" si="10"/>
        <v/>
      </c>
    </row>
    <row r="87" spans="1:36" x14ac:dyDescent="0.25">
      <c r="A87" s="2">
        <v>3672523</v>
      </c>
      <c r="B87">
        <v>5</v>
      </c>
      <c r="C87" t="s">
        <v>7</v>
      </c>
      <c r="D87" s="2" t="s">
        <v>17</v>
      </c>
      <c r="E87" t="s">
        <v>17</v>
      </c>
      <c r="F87" t="s">
        <v>17</v>
      </c>
      <c r="G87" t="s">
        <v>17</v>
      </c>
      <c r="H87" t="s">
        <v>17</v>
      </c>
      <c r="I87" t="s">
        <v>17</v>
      </c>
      <c r="J87" s="2">
        <v>-2</v>
      </c>
      <c r="K87">
        <v>12</v>
      </c>
      <c r="L87">
        <v>16</v>
      </c>
      <c r="M87">
        <v>10</v>
      </c>
      <c r="N87">
        <v>16</v>
      </c>
      <c r="O87">
        <v>0</v>
      </c>
      <c r="P87">
        <v>8</v>
      </c>
      <c r="Q87" s="2">
        <v>0.33333333333333331</v>
      </c>
      <c r="R87">
        <v>0.375</v>
      </c>
      <c r="S87">
        <v>0.875</v>
      </c>
      <c r="T87">
        <v>0.1111111111111111</v>
      </c>
      <c r="U87">
        <v>0</v>
      </c>
      <c r="V87">
        <v>0.5</v>
      </c>
      <c r="W87" s="2">
        <v>4</v>
      </c>
      <c r="X87">
        <v>6</v>
      </c>
      <c r="Y87">
        <v>22</v>
      </c>
      <c r="Z87" s="2">
        <v>5</v>
      </c>
      <c r="AA87">
        <v>8</v>
      </c>
      <c r="AB87">
        <v>18</v>
      </c>
      <c r="AC87" s="2">
        <v>1</v>
      </c>
      <c r="AD87">
        <v>0</v>
      </c>
      <c r="AE87">
        <v>3</v>
      </c>
      <c r="AF87" s="2" t="str">
        <f t="shared" si="7"/>
        <v/>
      </c>
      <c r="AG87" t="str">
        <f t="shared" si="8"/>
        <v>ok</v>
      </c>
      <c r="AH87" t="str">
        <f t="shared" si="9"/>
        <v>ok</v>
      </c>
      <c r="AI87" t="str">
        <f t="shared" si="6"/>
        <v>ok</v>
      </c>
      <c r="AJ87" t="str">
        <f t="shared" si="10"/>
        <v/>
      </c>
    </row>
    <row r="88" spans="1:36" x14ac:dyDescent="0.25">
      <c r="A88" s="2">
        <v>3674197</v>
      </c>
      <c r="B88">
        <v>5</v>
      </c>
      <c r="C88" t="s">
        <v>9</v>
      </c>
      <c r="D88" s="2">
        <v>0.66666666666666663</v>
      </c>
      <c r="E88">
        <v>0.75</v>
      </c>
      <c r="F88">
        <v>0.5</v>
      </c>
      <c r="G88">
        <v>0.77777777777777779</v>
      </c>
      <c r="H88">
        <v>0.66666666666666663</v>
      </c>
      <c r="I88">
        <v>0.75</v>
      </c>
      <c r="J88" s="2">
        <v>9</v>
      </c>
      <c r="K88">
        <v>6</v>
      </c>
      <c r="L88">
        <v>5</v>
      </c>
      <c r="M88">
        <v>13</v>
      </c>
      <c r="N88">
        <v>13</v>
      </c>
      <c r="O88">
        <v>13</v>
      </c>
      <c r="P88">
        <v>17</v>
      </c>
      <c r="Q88" s="2">
        <v>0.55555555555555558</v>
      </c>
      <c r="R88">
        <v>0.6875</v>
      </c>
      <c r="S88">
        <v>0.125</v>
      </c>
      <c r="T88">
        <v>0.55555555555555558</v>
      </c>
      <c r="U88">
        <v>0.33333333333333331</v>
      </c>
      <c r="V88">
        <v>0.75</v>
      </c>
      <c r="W88" s="2" t="s">
        <v>17</v>
      </c>
      <c r="X88" t="s">
        <v>17</v>
      </c>
      <c r="Y88" t="s">
        <v>17</v>
      </c>
      <c r="Z88" s="2" t="s">
        <v>17</v>
      </c>
      <c r="AA88" t="s">
        <v>17</v>
      </c>
      <c r="AB88" t="s">
        <v>17</v>
      </c>
      <c r="AC88" s="2">
        <v>1</v>
      </c>
      <c r="AD88">
        <v>3</v>
      </c>
      <c r="AE88">
        <v>3</v>
      </c>
      <c r="AF88" s="2" t="str">
        <f t="shared" si="7"/>
        <v>ok</v>
      </c>
      <c r="AG88" t="str">
        <f t="shared" si="8"/>
        <v>ok</v>
      </c>
      <c r="AH88" t="str">
        <f t="shared" si="9"/>
        <v>ok</v>
      </c>
      <c r="AI88" t="str">
        <f t="shared" si="6"/>
        <v/>
      </c>
      <c r="AJ88" t="str">
        <f t="shared" si="10"/>
        <v/>
      </c>
    </row>
    <row r="89" spans="1:36" x14ac:dyDescent="0.25">
      <c r="A89" s="2">
        <v>3408347</v>
      </c>
      <c r="B89">
        <v>6</v>
      </c>
      <c r="C89" t="s">
        <v>7</v>
      </c>
      <c r="D89" s="2" t="s">
        <v>17</v>
      </c>
      <c r="E89" t="s">
        <v>17</v>
      </c>
      <c r="F89" t="s">
        <v>17</v>
      </c>
      <c r="G89" t="s">
        <v>17</v>
      </c>
      <c r="H89" t="s">
        <v>17</v>
      </c>
      <c r="I89" t="s">
        <v>17</v>
      </c>
      <c r="J89" s="2" t="s">
        <v>17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  <c r="P89" t="s">
        <v>17</v>
      </c>
      <c r="Q89" s="2" t="s">
        <v>17</v>
      </c>
      <c r="R89" t="s">
        <v>17</v>
      </c>
      <c r="S89" t="s">
        <v>17</v>
      </c>
      <c r="T89" t="s">
        <v>17</v>
      </c>
      <c r="U89" t="s">
        <v>17</v>
      </c>
      <c r="V89" t="s">
        <v>17</v>
      </c>
      <c r="W89" s="2" t="s">
        <v>17</v>
      </c>
      <c r="X89" t="s">
        <v>17</v>
      </c>
      <c r="Y89" t="s">
        <v>17</v>
      </c>
      <c r="Z89" s="2" t="s">
        <v>17</v>
      </c>
      <c r="AA89" t="s">
        <v>17</v>
      </c>
      <c r="AB89" t="s">
        <v>17</v>
      </c>
      <c r="AC89" s="2">
        <v>0</v>
      </c>
      <c r="AD89">
        <v>0</v>
      </c>
      <c r="AE89">
        <v>0</v>
      </c>
      <c r="AF89" s="2" t="str">
        <f t="shared" si="7"/>
        <v/>
      </c>
      <c r="AG89" t="str">
        <f t="shared" si="8"/>
        <v/>
      </c>
      <c r="AH89" t="str">
        <f t="shared" si="9"/>
        <v/>
      </c>
      <c r="AI89" t="str">
        <f t="shared" si="6"/>
        <v/>
      </c>
      <c r="AJ89" t="str">
        <f t="shared" si="10"/>
        <v/>
      </c>
    </row>
    <row r="90" spans="1:36" x14ac:dyDescent="0.25">
      <c r="A90" s="2">
        <v>3413410</v>
      </c>
      <c r="B90">
        <v>6</v>
      </c>
      <c r="C90" t="s">
        <v>7</v>
      </c>
      <c r="D90" s="2">
        <v>0.44444444444444442</v>
      </c>
      <c r="E90">
        <v>0.6875</v>
      </c>
      <c r="F90">
        <v>0.625</v>
      </c>
      <c r="G90">
        <v>0.77777777777777779</v>
      </c>
      <c r="H90">
        <v>0.33333333333333331</v>
      </c>
      <c r="I90">
        <v>0.8125</v>
      </c>
      <c r="J90" s="2" t="s">
        <v>17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  <c r="Q90" s="2" t="s">
        <v>17</v>
      </c>
      <c r="R90" t="s">
        <v>17</v>
      </c>
      <c r="S90" t="s">
        <v>17</v>
      </c>
      <c r="T90" t="s">
        <v>17</v>
      </c>
      <c r="U90" t="s">
        <v>17</v>
      </c>
      <c r="V90" t="s">
        <v>17</v>
      </c>
      <c r="W90" s="2" t="s">
        <v>17</v>
      </c>
      <c r="X90" t="s">
        <v>17</v>
      </c>
      <c r="Y90" t="s">
        <v>17</v>
      </c>
      <c r="Z90" s="2" t="s">
        <v>17</v>
      </c>
      <c r="AA90" t="s">
        <v>17</v>
      </c>
      <c r="AB90" t="s">
        <v>17</v>
      </c>
      <c r="AC90" s="2">
        <v>0</v>
      </c>
      <c r="AD90">
        <v>0</v>
      </c>
      <c r="AE90">
        <v>0</v>
      </c>
      <c r="AF90" s="2" t="str">
        <f t="shared" si="7"/>
        <v>ok</v>
      </c>
      <c r="AG90" t="str">
        <f t="shared" si="8"/>
        <v/>
      </c>
      <c r="AH90" t="str">
        <f t="shared" si="9"/>
        <v/>
      </c>
      <c r="AI90" t="str">
        <f t="shared" si="6"/>
        <v/>
      </c>
      <c r="AJ90" t="str">
        <f t="shared" si="10"/>
        <v/>
      </c>
    </row>
    <row r="91" spans="1:36" x14ac:dyDescent="0.25">
      <c r="A91" s="2">
        <v>3521817</v>
      </c>
      <c r="B91">
        <v>6</v>
      </c>
      <c r="C91" t="s">
        <v>10</v>
      </c>
      <c r="D91" s="2">
        <v>0.55555555555555558</v>
      </c>
      <c r="E91">
        <v>0.6875</v>
      </c>
      <c r="F91">
        <v>0.625</v>
      </c>
      <c r="G91">
        <v>0.44444444444444442</v>
      </c>
      <c r="H91">
        <v>0.33333333333333331</v>
      </c>
      <c r="I91">
        <v>0.4375</v>
      </c>
      <c r="J91" s="2">
        <v>7</v>
      </c>
      <c r="K91">
        <v>5</v>
      </c>
      <c r="L91">
        <v>9</v>
      </c>
      <c r="M91">
        <v>16</v>
      </c>
      <c r="N91">
        <v>5</v>
      </c>
      <c r="O91">
        <v>1</v>
      </c>
      <c r="P91">
        <v>14</v>
      </c>
      <c r="Q91" s="2">
        <v>0.5</v>
      </c>
      <c r="R91">
        <v>0.4375</v>
      </c>
      <c r="S91">
        <v>0.25</v>
      </c>
      <c r="T91">
        <v>0.33333333333333331</v>
      </c>
      <c r="U91">
        <v>0.16666666666666666</v>
      </c>
      <c r="V91">
        <v>0.5</v>
      </c>
      <c r="W91" s="2">
        <v>13</v>
      </c>
      <c r="X91">
        <v>18</v>
      </c>
      <c r="Y91">
        <v>18</v>
      </c>
      <c r="Z91" s="2">
        <v>13</v>
      </c>
      <c r="AA91">
        <v>15</v>
      </c>
      <c r="AB91">
        <v>14</v>
      </c>
      <c r="AC91" s="2">
        <v>3</v>
      </c>
      <c r="AD91">
        <v>3</v>
      </c>
      <c r="AE91">
        <v>2</v>
      </c>
      <c r="AF91" s="2" t="str">
        <f t="shared" si="7"/>
        <v>ok</v>
      </c>
      <c r="AG91" t="str">
        <f t="shared" si="8"/>
        <v>ok</v>
      </c>
      <c r="AH91" t="str">
        <f t="shared" si="9"/>
        <v>ok</v>
      </c>
      <c r="AI91" t="str">
        <f t="shared" si="6"/>
        <v>ok</v>
      </c>
      <c r="AJ91" t="str">
        <f t="shared" si="10"/>
        <v>complet</v>
      </c>
    </row>
    <row r="92" spans="1:36" x14ac:dyDescent="0.25">
      <c r="A92" s="2">
        <v>3522930</v>
      </c>
      <c r="B92">
        <v>6</v>
      </c>
      <c r="C92" t="s">
        <v>8</v>
      </c>
      <c r="D92" s="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s="2" t="s">
        <v>17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 t="s">
        <v>17</v>
      </c>
      <c r="Q92" s="2" t="s">
        <v>17</v>
      </c>
      <c r="R92" t="s">
        <v>17</v>
      </c>
      <c r="S92" t="s">
        <v>17</v>
      </c>
      <c r="T92" t="s">
        <v>17</v>
      </c>
      <c r="U92" t="s">
        <v>17</v>
      </c>
      <c r="V92" t="s">
        <v>17</v>
      </c>
      <c r="W92" s="2" t="s">
        <v>17</v>
      </c>
      <c r="X92" t="s">
        <v>17</v>
      </c>
      <c r="Y92" t="s">
        <v>17</v>
      </c>
      <c r="Z92" s="2" t="s">
        <v>17</v>
      </c>
      <c r="AA92" t="s">
        <v>17</v>
      </c>
      <c r="AB92" t="s">
        <v>17</v>
      </c>
      <c r="AC92" s="2">
        <v>0</v>
      </c>
      <c r="AD92">
        <v>0</v>
      </c>
      <c r="AE92">
        <v>0</v>
      </c>
      <c r="AF92" s="2" t="str">
        <f t="shared" si="7"/>
        <v/>
      </c>
      <c r="AG92" t="str">
        <f t="shared" si="8"/>
        <v/>
      </c>
      <c r="AH92" t="str">
        <f t="shared" si="9"/>
        <v/>
      </c>
      <c r="AI92" t="str">
        <f t="shared" si="6"/>
        <v/>
      </c>
      <c r="AJ92" t="str">
        <f t="shared" si="10"/>
        <v/>
      </c>
    </row>
    <row r="93" spans="1:36" x14ac:dyDescent="0.25">
      <c r="A93" s="2">
        <v>3528969</v>
      </c>
      <c r="B93">
        <v>6</v>
      </c>
      <c r="C93" t="s">
        <v>10</v>
      </c>
      <c r="D93" s="2">
        <v>0.66666666666666663</v>
      </c>
      <c r="E93">
        <v>0.6875</v>
      </c>
      <c r="F93">
        <v>0.75</v>
      </c>
      <c r="G93">
        <v>0.77777777777777779</v>
      </c>
      <c r="H93">
        <v>0.5</v>
      </c>
      <c r="I93">
        <v>0.75</v>
      </c>
      <c r="J93" s="2">
        <v>10</v>
      </c>
      <c r="K93">
        <v>11</v>
      </c>
      <c r="L93">
        <v>10</v>
      </c>
      <c r="M93">
        <v>3</v>
      </c>
      <c r="N93">
        <v>20</v>
      </c>
      <c r="O93">
        <v>4</v>
      </c>
      <c r="P93">
        <v>15</v>
      </c>
      <c r="Q93" s="2">
        <v>0.3888888888888889</v>
      </c>
      <c r="R93">
        <v>0.5625</v>
      </c>
      <c r="S93">
        <v>0.375</v>
      </c>
      <c r="T93">
        <v>0.55555555555555558</v>
      </c>
      <c r="U93">
        <v>0.16666666666666666</v>
      </c>
      <c r="V93">
        <v>0.3125</v>
      </c>
      <c r="W93" s="2">
        <v>9</v>
      </c>
      <c r="X93">
        <v>8</v>
      </c>
      <c r="Y93">
        <v>10</v>
      </c>
      <c r="Z93" s="2">
        <v>9</v>
      </c>
      <c r="AA93">
        <v>9</v>
      </c>
      <c r="AB93">
        <v>8</v>
      </c>
      <c r="AC93" s="2">
        <v>0</v>
      </c>
      <c r="AD93">
        <v>0</v>
      </c>
      <c r="AE93">
        <v>0</v>
      </c>
      <c r="AF93" s="2" t="str">
        <f t="shared" si="7"/>
        <v>ok</v>
      </c>
      <c r="AG93" t="str">
        <f t="shared" si="8"/>
        <v>ok</v>
      </c>
      <c r="AH93" t="str">
        <f t="shared" si="9"/>
        <v>ok</v>
      </c>
      <c r="AI93" t="str">
        <f t="shared" si="6"/>
        <v>ok</v>
      </c>
      <c r="AJ93" t="str">
        <f t="shared" si="10"/>
        <v>complet</v>
      </c>
    </row>
    <row r="94" spans="1:36" x14ac:dyDescent="0.25">
      <c r="A94" s="2">
        <v>3530706</v>
      </c>
      <c r="B94">
        <v>6</v>
      </c>
      <c r="C94" t="s">
        <v>10</v>
      </c>
      <c r="D94" s="2">
        <v>0.61111111111111116</v>
      </c>
      <c r="E94">
        <v>0.8125</v>
      </c>
      <c r="F94">
        <v>0.5</v>
      </c>
      <c r="G94">
        <v>0.77777777777777779</v>
      </c>
      <c r="H94">
        <v>0.5</v>
      </c>
      <c r="I94">
        <v>0.75</v>
      </c>
      <c r="J94" s="2">
        <v>9</v>
      </c>
      <c r="K94">
        <v>0</v>
      </c>
      <c r="L94">
        <v>10</v>
      </c>
      <c r="M94">
        <v>12</v>
      </c>
      <c r="N94">
        <v>16</v>
      </c>
      <c r="O94">
        <v>19</v>
      </c>
      <c r="P94">
        <v>13</v>
      </c>
      <c r="Q94" s="2">
        <v>0.5</v>
      </c>
      <c r="R94">
        <v>0.625</v>
      </c>
      <c r="S94">
        <v>0.5</v>
      </c>
      <c r="T94">
        <v>0.66666666666666663</v>
      </c>
      <c r="U94">
        <v>0</v>
      </c>
      <c r="V94">
        <v>0.6875</v>
      </c>
      <c r="W94" s="2">
        <v>19</v>
      </c>
      <c r="X94">
        <v>25</v>
      </c>
      <c r="Y94">
        <v>4</v>
      </c>
      <c r="Z94" s="2">
        <v>19</v>
      </c>
      <c r="AA94">
        <v>25</v>
      </c>
      <c r="AB94">
        <v>4</v>
      </c>
      <c r="AC94" s="2">
        <v>3</v>
      </c>
      <c r="AD94">
        <v>3</v>
      </c>
      <c r="AE94">
        <v>3</v>
      </c>
      <c r="AF94" s="2" t="str">
        <f t="shared" si="7"/>
        <v>ok</v>
      </c>
      <c r="AG94" t="str">
        <f t="shared" si="8"/>
        <v>ok</v>
      </c>
      <c r="AH94" t="str">
        <f t="shared" si="9"/>
        <v>ok</v>
      </c>
      <c r="AI94" t="str">
        <f t="shared" si="6"/>
        <v>ok</v>
      </c>
      <c r="AJ94" t="str">
        <f t="shared" si="10"/>
        <v>complet</v>
      </c>
    </row>
    <row r="95" spans="1:36" x14ac:dyDescent="0.25">
      <c r="A95" s="2">
        <v>3530982</v>
      </c>
      <c r="B95">
        <v>6</v>
      </c>
      <c r="C95" t="s">
        <v>9</v>
      </c>
      <c r="D95" s="2">
        <v>0.55555555555555558</v>
      </c>
      <c r="E95">
        <v>0.6875</v>
      </c>
      <c r="F95">
        <v>0.75</v>
      </c>
      <c r="G95">
        <v>0.88888888888888884</v>
      </c>
      <c r="H95">
        <v>0.66666666666666663</v>
      </c>
      <c r="I95">
        <v>0.8125</v>
      </c>
      <c r="J95" s="2">
        <v>3</v>
      </c>
      <c r="K95">
        <v>-2</v>
      </c>
      <c r="L95">
        <v>15</v>
      </c>
      <c r="M95">
        <v>11</v>
      </c>
      <c r="N95">
        <v>13</v>
      </c>
      <c r="O95">
        <v>18</v>
      </c>
      <c r="P95">
        <v>14</v>
      </c>
      <c r="Q95" s="2">
        <v>0.5</v>
      </c>
      <c r="R95">
        <v>0.6875</v>
      </c>
      <c r="S95">
        <v>0.625</v>
      </c>
      <c r="T95">
        <v>0.77777777777777779</v>
      </c>
      <c r="U95">
        <v>0</v>
      </c>
      <c r="V95">
        <v>0.5</v>
      </c>
      <c r="W95" s="2">
        <v>22</v>
      </c>
      <c r="X95">
        <v>18</v>
      </c>
      <c r="Y95">
        <v>28</v>
      </c>
      <c r="Z95" s="2">
        <v>15</v>
      </c>
      <c r="AA95">
        <v>13</v>
      </c>
      <c r="AB95">
        <v>28</v>
      </c>
      <c r="AC95" s="2">
        <v>0</v>
      </c>
      <c r="AD95">
        <v>3</v>
      </c>
      <c r="AE95">
        <v>2</v>
      </c>
      <c r="AF95" s="2" t="str">
        <f t="shared" si="7"/>
        <v>ok</v>
      </c>
      <c r="AG95" t="str">
        <f t="shared" si="8"/>
        <v>ok</v>
      </c>
      <c r="AH95" t="str">
        <f t="shared" si="9"/>
        <v>ok</v>
      </c>
      <c r="AI95" t="str">
        <f t="shared" si="6"/>
        <v>ok</v>
      </c>
      <c r="AJ95" t="str">
        <f t="shared" si="10"/>
        <v>complet</v>
      </c>
    </row>
    <row r="96" spans="1:36" x14ac:dyDescent="0.25">
      <c r="A96" s="2">
        <v>3670221</v>
      </c>
      <c r="B96">
        <v>6</v>
      </c>
      <c r="C96" t="s">
        <v>9</v>
      </c>
      <c r="D96" s="2">
        <v>0.27777777777777779</v>
      </c>
      <c r="E96">
        <v>0.3125</v>
      </c>
      <c r="F96">
        <v>0.75</v>
      </c>
      <c r="G96">
        <v>0.44444444444444442</v>
      </c>
      <c r="H96">
        <v>0.33333333333333331</v>
      </c>
      <c r="I96">
        <v>0.625</v>
      </c>
      <c r="J96" s="2" t="s">
        <v>17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  <c r="P96" t="s">
        <v>17</v>
      </c>
      <c r="Q96" s="2" t="s">
        <v>17</v>
      </c>
      <c r="R96" t="s">
        <v>17</v>
      </c>
      <c r="S96" t="s">
        <v>17</v>
      </c>
      <c r="T96" t="s">
        <v>17</v>
      </c>
      <c r="U96" t="s">
        <v>17</v>
      </c>
      <c r="V96" t="s">
        <v>17</v>
      </c>
      <c r="W96" s="2" t="s">
        <v>17</v>
      </c>
      <c r="X96" t="s">
        <v>17</v>
      </c>
      <c r="Y96" t="s">
        <v>17</v>
      </c>
      <c r="Z96" s="2" t="s">
        <v>17</v>
      </c>
      <c r="AA96" t="s">
        <v>17</v>
      </c>
      <c r="AB96" t="s">
        <v>17</v>
      </c>
      <c r="AC96" s="2">
        <v>0</v>
      </c>
      <c r="AD96">
        <v>0</v>
      </c>
      <c r="AE96">
        <v>0</v>
      </c>
      <c r="AF96" s="2" t="str">
        <f t="shared" si="7"/>
        <v>ok</v>
      </c>
      <c r="AG96" t="str">
        <f t="shared" si="8"/>
        <v/>
      </c>
      <c r="AH96" t="str">
        <f t="shared" si="9"/>
        <v/>
      </c>
      <c r="AI96" t="str">
        <f t="shared" si="6"/>
        <v/>
      </c>
      <c r="AJ96" t="str">
        <f t="shared" si="10"/>
        <v/>
      </c>
    </row>
    <row r="97" spans="1:36" x14ac:dyDescent="0.25">
      <c r="A97" s="2">
        <v>3670331</v>
      </c>
      <c r="B97">
        <v>6</v>
      </c>
      <c r="C97" t="s">
        <v>8</v>
      </c>
      <c r="D97" s="2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s="2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  <c r="Q97" s="2" t="s">
        <v>17</v>
      </c>
      <c r="R97" t="s">
        <v>17</v>
      </c>
      <c r="S97" t="s">
        <v>17</v>
      </c>
      <c r="T97" t="s">
        <v>17</v>
      </c>
      <c r="U97" t="s">
        <v>17</v>
      </c>
      <c r="V97" t="s">
        <v>17</v>
      </c>
      <c r="W97" s="2" t="s">
        <v>17</v>
      </c>
      <c r="X97" t="s">
        <v>17</v>
      </c>
      <c r="Y97" t="s">
        <v>17</v>
      </c>
      <c r="Z97" s="2" t="s">
        <v>17</v>
      </c>
      <c r="AA97" t="s">
        <v>17</v>
      </c>
      <c r="AB97" t="s">
        <v>17</v>
      </c>
      <c r="AC97" s="2">
        <v>0</v>
      </c>
      <c r="AD97">
        <v>0</v>
      </c>
      <c r="AE97">
        <v>0</v>
      </c>
      <c r="AF97" s="2" t="str">
        <f t="shared" si="7"/>
        <v/>
      </c>
      <c r="AG97" t="str">
        <f t="shared" si="8"/>
        <v/>
      </c>
      <c r="AH97" t="str">
        <f t="shared" si="9"/>
        <v/>
      </c>
      <c r="AI97" t="str">
        <f t="shared" si="6"/>
        <v/>
      </c>
      <c r="AJ97" t="str">
        <f t="shared" si="10"/>
        <v/>
      </c>
    </row>
    <row r="98" spans="1:36" x14ac:dyDescent="0.25">
      <c r="A98" s="2">
        <v>3670982</v>
      </c>
      <c r="B98">
        <v>6</v>
      </c>
      <c r="C98" t="s">
        <v>8</v>
      </c>
      <c r="D98" s="2">
        <v>0.88888888888888884</v>
      </c>
      <c r="E98">
        <v>0.9375</v>
      </c>
      <c r="F98">
        <v>1</v>
      </c>
      <c r="G98">
        <v>0.77777777777777779</v>
      </c>
      <c r="H98">
        <v>0.5</v>
      </c>
      <c r="I98">
        <v>0.625</v>
      </c>
      <c r="J98" s="2">
        <v>11</v>
      </c>
      <c r="K98">
        <v>4</v>
      </c>
      <c r="L98">
        <v>-2</v>
      </c>
      <c r="M98">
        <v>20</v>
      </c>
      <c r="N98">
        <v>4</v>
      </c>
      <c r="O98">
        <v>14</v>
      </c>
      <c r="P98">
        <v>6</v>
      </c>
      <c r="Q98" s="2">
        <v>0.55555555555555558</v>
      </c>
      <c r="R98">
        <v>0.375</v>
      </c>
      <c r="S98">
        <v>0.375</v>
      </c>
      <c r="T98">
        <v>0.33333333333333331</v>
      </c>
      <c r="U98">
        <v>0</v>
      </c>
      <c r="V98">
        <v>0.3125</v>
      </c>
      <c r="W98" s="2">
        <v>14</v>
      </c>
      <c r="X98">
        <v>26</v>
      </c>
      <c r="Y98">
        <v>8</v>
      </c>
      <c r="Z98" s="2">
        <v>17</v>
      </c>
      <c r="AA98">
        <v>28</v>
      </c>
      <c r="AB98">
        <v>7</v>
      </c>
      <c r="AC98" s="2">
        <v>3</v>
      </c>
      <c r="AD98">
        <v>3</v>
      </c>
      <c r="AE98">
        <v>3</v>
      </c>
      <c r="AF98" s="2" t="str">
        <f t="shared" si="7"/>
        <v>ok</v>
      </c>
      <c r="AG98" t="str">
        <f t="shared" si="8"/>
        <v>ok</v>
      </c>
      <c r="AH98" t="str">
        <f t="shared" si="9"/>
        <v>ok</v>
      </c>
      <c r="AI98" t="str">
        <f t="shared" si="6"/>
        <v>ok</v>
      </c>
      <c r="AJ98" t="str">
        <f t="shared" si="10"/>
        <v>complet</v>
      </c>
    </row>
    <row r="99" spans="1:36" x14ac:dyDescent="0.25">
      <c r="A99" s="2">
        <v>3671128</v>
      </c>
      <c r="B99">
        <v>6</v>
      </c>
      <c r="C99" t="s">
        <v>7</v>
      </c>
      <c r="D99" s="2">
        <v>0.72222222222222221</v>
      </c>
      <c r="E99">
        <v>0.8125</v>
      </c>
      <c r="F99">
        <v>0.5</v>
      </c>
      <c r="G99">
        <v>0.77777777777777779</v>
      </c>
      <c r="H99">
        <v>0.5</v>
      </c>
      <c r="I99">
        <v>0.8125</v>
      </c>
      <c r="J99" s="2">
        <v>15</v>
      </c>
      <c r="K99">
        <v>0</v>
      </c>
      <c r="L99">
        <v>3</v>
      </c>
      <c r="M99">
        <v>16</v>
      </c>
      <c r="N99">
        <v>11</v>
      </c>
      <c r="O99">
        <v>15</v>
      </c>
      <c r="P99">
        <v>12</v>
      </c>
      <c r="Q99" s="2" t="s">
        <v>17</v>
      </c>
      <c r="R99" t="s">
        <v>17</v>
      </c>
      <c r="S99" t="s">
        <v>17</v>
      </c>
      <c r="T99" t="s">
        <v>17</v>
      </c>
      <c r="U99" t="s">
        <v>17</v>
      </c>
      <c r="V99" t="s">
        <v>17</v>
      </c>
      <c r="W99" s="2" t="s">
        <v>17</v>
      </c>
      <c r="X99" t="s">
        <v>17</v>
      </c>
      <c r="Y99" t="s">
        <v>17</v>
      </c>
      <c r="Z99" s="2" t="s">
        <v>17</v>
      </c>
      <c r="AA99" t="s">
        <v>17</v>
      </c>
      <c r="AB99" t="s">
        <v>17</v>
      </c>
      <c r="AC99" s="2">
        <v>2</v>
      </c>
      <c r="AD99">
        <v>0</v>
      </c>
      <c r="AE99">
        <v>0</v>
      </c>
      <c r="AF99" s="2" t="str">
        <f t="shared" si="7"/>
        <v>ok</v>
      </c>
      <c r="AG99" t="str">
        <f t="shared" si="8"/>
        <v>ok</v>
      </c>
      <c r="AH99" t="str">
        <f t="shared" si="9"/>
        <v/>
      </c>
      <c r="AI99" t="str">
        <f t="shared" ref="AI99:AI130" si="11">IF(W99&lt;&gt;"","ok","")</f>
        <v/>
      </c>
      <c r="AJ99" t="str">
        <f t="shared" si="10"/>
        <v/>
      </c>
    </row>
    <row r="100" spans="1:36" x14ac:dyDescent="0.25">
      <c r="A100" s="2">
        <v>3671276</v>
      </c>
      <c r="B100">
        <v>6</v>
      </c>
      <c r="C100" t="s">
        <v>9</v>
      </c>
      <c r="D100" s="2">
        <v>0.72222222222222221</v>
      </c>
      <c r="E100">
        <v>0.6875</v>
      </c>
      <c r="F100">
        <v>0.625</v>
      </c>
      <c r="G100">
        <v>0.55555555555555558</v>
      </c>
      <c r="H100">
        <v>0.16666666666666666</v>
      </c>
      <c r="I100">
        <v>0.625</v>
      </c>
      <c r="J100" s="2">
        <v>16</v>
      </c>
      <c r="K100">
        <v>2</v>
      </c>
      <c r="L100">
        <v>-1</v>
      </c>
      <c r="M100">
        <v>14</v>
      </c>
      <c r="N100">
        <v>8</v>
      </c>
      <c r="O100">
        <v>13</v>
      </c>
      <c r="P100">
        <v>19</v>
      </c>
      <c r="Q100" s="2">
        <v>0.5</v>
      </c>
      <c r="R100">
        <v>0.6875</v>
      </c>
      <c r="S100">
        <v>0.375</v>
      </c>
      <c r="T100">
        <v>0.55555555555555558</v>
      </c>
      <c r="U100">
        <v>0.16666666666666666</v>
      </c>
      <c r="V100">
        <v>0.75</v>
      </c>
      <c r="W100" s="2">
        <v>16</v>
      </c>
      <c r="X100">
        <v>20</v>
      </c>
      <c r="Y100">
        <v>7</v>
      </c>
      <c r="Z100" s="2">
        <v>22</v>
      </c>
      <c r="AA100">
        <v>23</v>
      </c>
      <c r="AB100">
        <v>12</v>
      </c>
      <c r="AC100" s="2">
        <v>0</v>
      </c>
      <c r="AD100">
        <v>3</v>
      </c>
      <c r="AE100">
        <v>2</v>
      </c>
      <c r="AF100" s="2" t="str">
        <f t="shared" si="7"/>
        <v>ok</v>
      </c>
      <c r="AG100" t="str">
        <f t="shared" si="8"/>
        <v>ok</v>
      </c>
      <c r="AH100" t="str">
        <f t="shared" si="9"/>
        <v>ok</v>
      </c>
      <c r="AI100" t="str">
        <f t="shared" si="11"/>
        <v>ok</v>
      </c>
      <c r="AJ100" t="str">
        <f t="shared" si="10"/>
        <v>complet</v>
      </c>
    </row>
    <row r="101" spans="1:36" x14ac:dyDescent="0.25">
      <c r="A101" s="3">
        <v>3672001</v>
      </c>
      <c r="B101">
        <v>6</v>
      </c>
      <c r="C101" t="s">
        <v>7</v>
      </c>
      <c r="D101" s="2">
        <v>0.5</v>
      </c>
      <c r="E101">
        <v>0.6875</v>
      </c>
      <c r="F101">
        <v>0.625</v>
      </c>
      <c r="G101">
        <v>0.33333333333333331</v>
      </c>
      <c r="H101">
        <v>0.16666666666666666</v>
      </c>
      <c r="I101">
        <v>0.5625</v>
      </c>
      <c r="J101" s="2">
        <v>4</v>
      </c>
      <c r="K101">
        <v>-2</v>
      </c>
      <c r="L101">
        <v>-1</v>
      </c>
      <c r="M101">
        <v>12</v>
      </c>
      <c r="N101">
        <v>15</v>
      </c>
      <c r="O101">
        <v>14</v>
      </c>
      <c r="P101">
        <v>15</v>
      </c>
      <c r="Q101" s="2" t="s">
        <v>17</v>
      </c>
      <c r="R101" t="s">
        <v>17</v>
      </c>
      <c r="S101" t="s">
        <v>17</v>
      </c>
      <c r="T101" t="s">
        <v>17</v>
      </c>
      <c r="U101" t="s">
        <v>17</v>
      </c>
      <c r="V101" t="s">
        <v>17</v>
      </c>
      <c r="W101" s="2" t="s">
        <v>17</v>
      </c>
      <c r="X101" t="s">
        <v>17</v>
      </c>
      <c r="Y101" t="s">
        <v>17</v>
      </c>
      <c r="Z101" s="2" t="s">
        <v>17</v>
      </c>
      <c r="AA101" t="s">
        <v>17</v>
      </c>
      <c r="AB101" t="s">
        <v>17</v>
      </c>
      <c r="AC101" s="2">
        <v>0</v>
      </c>
      <c r="AD101">
        <v>3</v>
      </c>
      <c r="AE101">
        <v>2</v>
      </c>
      <c r="AF101" s="2" t="str">
        <f t="shared" si="7"/>
        <v>ok</v>
      </c>
      <c r="AG101" t="str">
        <f t="shared" si="8"/>
        <v>ok</v>
      </c>
      <c r="AH101" t="str">
        <f t="shared" si="9"/>
        <v/>
      </c>
      <c r="AI101" t="str">
        <f t="shared" si="11"/>
        <v/>
      </c>
      <c r="AJ101" t="str">
        <f t="shared" si="10"/>
        <v/>
      </c>
    </row>
    <row r="102" spans="1:36" x14ac:dyDescent="0.25">
      <c r="A102" s="4" t="s">
        <v>1</v>
      </c>
      <c r="B102">
        <v>6</v>
      </c>
      <c r="C102" t="s">
        <v>9</v>
      </c>
      <c r="Q102" s="2" t="s">
        <v>17</v>
      </c>
      <c r="R102" t="s">
        <v>17</v>
      </c>
      <c r="S102" t="s">
        <v>17</v>
      </c>
      <c r="T102" t="s">
        <v>17</v>
      </c>
      <c r="U102" t="s">
        <v>17</v>
      </c>
      <c r="V102" t="s">
        <v>17</v>
      </c>
      <c r="W102" s="2" t="s">
        <v>17</v>
      </c>
      <c r="X102" t="s">
        <v>17</v>
      </c>
      <c r="Y102" t="s">
        <v>17</v>
      </c>
      <c r="Z102" s="2" t="s">
        <v>17</v>
      </c>
      <c r="AA102" t="s">
        <v>17</v>
      </c>
      <c r="AB102" t="s">
        <v>17</v>
      </c>
      <c r="AC102" s="2">
        <v>0</v>
      </c>
      <c r="AD102">
        <v>0</v>
      </c>
      <c r="AE102">
        <v>0</v>
      </c>
      <c r="AF102" s="2" t="str">
        <f t="shared" si="7"/>
        <v/>
      </c>
      <c r="AG102" t="str">
        <f t="shared" si="8"/>
        <v/>
      </c>
      <c r="AH102" t="str">
        <f t="shared" si="9"/>
        <v/>
      </c>
      <c r="AI102" t="str">
        <f t="shared" si="11"/>
        <v/>
      </c>
      <c r="AJ102" t="str">
        <f t="shared" si="10"/>
        <v/>
      </c>
    </row>
    <row r="103" spans="1:36" x14ac:dyDescent="0.25">
      <c r="A103" s="3" t="s">
        <v>2</v>
      </c>
      <c r="B103">
        <v>6</v>
      </c>
      <c r="C103" t="s">
        <v>9</v>
      </c>
      <c r="D103" s="2" t="s">
        <v>17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s="2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  <c r="Q103" s="2" t="s">
        <v>17</v>
      </c>
      <c r="R103" t="s">
        <v>17</v>
      </c>
      <c r="S103" t="s">
        <v>17</v>
      </c>
      <c r="T103" t="s">
        <v>17</v>
      </c>
      <c r="U103" t="s">
        <v>17</v>
      </c>
      <c r="V103" t="s">
        <v>17</v>
      </c>
      <c r="W103" s="2" t="s">
        <v>17</v>
      </c>
      <c r="X103" t="s">
        <v>17</v>
      </c>
      <c r="Y103" t="s">
        <v>17</v>
      </c>
      <c r="Z103" s="2" t="s">
        <v>17</v>
      </c>
      <c r="AA103" t="s">
        <v>17</v>
      </c>
      <c r="AB103" t="s">
        <v>17</v>
      </c>
      <c r="AC103" s="2">
        <v>0</v>
      </c>
      <c r="AD103">
        <v>0</v>
      </c>
      <c r="AE103">
        <v>0</v>
      </c>
      <c r="AF103" s="2" t="str">
        <f t="shared" si="7"/>
        <v/>
      </c>
      <c r="AG103" t="str">
        <f t="shared" si="8"/>
        <v/>
      </c>
      <c r="AH103" t="str">
        <f t="shared" si="9"/>
        <v/>
      </c>
      <c r="AI103" t="str">
        <f t="shared" si="11"/>
        <v/>
      </c>
      <c r="AJ103" t="str">
        <f t="shared" si="10"/>
        <v/>
      </c>
    </row>
    <row r="104" spans="1:36" x14ac:dyDescent="0.25">
      <c r="A104" s="3" t="s">
        <v>3</v>
      </c>
      <c r="B104">
        <v>6</v>
      </c>
      <c r="C104" t="s">
        <v>9</v>
      </c>
      <c r="Q104" s="2" t="s">
        <v>17</v>
      </c>
      <c r="R104" t="s">
        <v>17</v>
      </c>
      <c r="S104" t="s">
        <v>17</v>
      </c>
      <c r="T104" t="s">
        <v>17</v>
      </c>
      <c r="U104" t="s">
        <v>17</v>
      </c>
      <c r="V104" t="s">
        <v>17</v>
      </c>
      <c r="W104" s="2" t="s">
        <v>17</v>
      </c>
      <c r="X104" t="s">
        <v>17</v>
      </c>
      <c r="Y104" t="s">
        <v>17</v>
      </c>
      <c r="Z104" s="2" t="s">
        <v>17</v>
      </c>
      <c r="AA104" t="s">
        <v>17</v>
      </c>
      <c r="AB104" t="s">
        <v>17</v>
      </c>
      <c r="AC104" s="2">
        <v>0</v>
      </c>
      <c r="AD104">
        <v>0</v>
      </c>
      <c r="AE104">
        <v>0</v>
      </c>
      <c r="AF104" s="2" t="str">
        <f t="shared" si="7"/>
        <v/>
      </c>
      <c r="AG104" t="str">
        <f t="shared" si="8"/>
        <v/>
      </c>
      <c r="AH104" t="str">
        <f t="shared" si="9"/>
        <v/>
      </c>
      <c r="AI104" t="str">
        <f t="shared" si="11"/>
        <v/>
      </c>
      <c r="AJ104" t="str">
        <f t="shared" si="10"/>
        <v/>
      </c>
    </row>
    <row r="105" spans="1:36" x14ac:dyDescent="0.25">
      <c r="A105" s="3">
        <v>3670195</v>
      </c>
      <c r="B105">
        <v>6</v>
      </c>
      <c r="C105" t="s">
        <v>10</v>
      </c>
      <c r="D105" s="2">
        <v>0.72222222222222221</v>
      </c>
      <c r="E105">
        <v>0.6875</v>
      </c>
      <c r="F105">
        <v>0.625</v>
      </c>
      <c r="G105">
        <v>0.55555555555555558</v>
      </c>
      <c r="H105">
        <v>0.83333333333333337</v>
      </c>
      <c r="I105">
        <v>0.5625</v>
      </c>
      <c r="J105" s="2">
        <v>9</v>
      </c>
      <c r="K105">
        <v>2</v>
      </c>
      <c r="L105">
        <v>5</v>
      </c>
      <c r="M105">
        <v>10</v>
      </c>
      <c r="N105">
        <v>14</v>
      </c>
      <c r="O105">
        <v>16</v>
      </c>
      <c r="P105">
        <v>16</v>
      </c>
      <c r="Q105" s="2">
        <v>0.44444444444444442</v>
      </c>
      <c r="R105">
        <v>0.625</v>
      </c>
      <c r="S105">
        <v>0.625</v>
      </c>
      <c r="T105">
        <v>0.55555555555555558</v>
      </c>
      <c r="U105">
        <v>0.16666666666666666</v>
      </c>
      <c r="V105">
        <v>0.5625</v>
      </c>
      <c r="W105" s="2">
        <v>11</v>
      </c>
      <c r="X105">
        <v>8</v>
      </c>
      <c r="Y105">
        <v>11</v>
      </c>
      <c r="Z105" s="2">
        <v>9</v>
      </c>
      <c r="AA105">
        <v>13</v>
      </c>
      <c r="AB105">
        <v>10</v>
      </c>
      <c r="AC105" s="2">
        <v>0</v>
      </c>
      <c r="AD105">
        <v>1</v>
      </c>
      <c r="AE105">
        <v>1</v>
      </c>
      <c r="AF105" s="2" t="str">
        <f t="shared" si="7"/>
        <v>ok</v>
      </c>
      <c r="AG105" t="str">
        <f t="shared" si="8"/>
        <v>ok</v>
      </c>
      <c r="AH105" t="str">
        <f t="shared" si="9"/>
        <v>ok</v>
      </c>
      <c r="AI105" t="str">
        <f t="shared" si="11"/>
        <v>ok</v>
      </c>
      <c r="AJ105" t="str">
        <f t="shared" si="10"/>
        <v>complet</v>
      </c>
    </row>
    <row r="106" spans="1:36" x14ac:dyDescent="0.25">
      <c r="A106" s="3">
        <v>3670953</v>
      </c>
      <c r="B106">
        <v>6</v>
      </c>
      <c r="C106" t="s">
        <v>8</v>
      </c>
      <c r="D106" s="2">
        <v>0.55555555555555558</v>
      </c>
      <c r="E106">
        <v>0.75</v>
      </c>
      <c r="F106">
        <v>0.875</v>
      </c>
      <c r="G106">
        <v>0.55555555555555558</v>
      </c>
      <c r="H106">
        <v>0.16666666666666666</v>
      </c>
      <c r="I106">
        <v>0.625</v>
      </c>
      <c r="J106" s="2">
        <v>7</v>
      </c>
      <c r="K106">
        <v>3</v>
      </c>
      <c r="L106">
        <v>6</v>
      </c>
      <c r="M106">
        <v>18</v>
      </c>
      <c r="N106">
        <v>17</v>
      </c>
      <c r="O106">
        <v>12</v>
      </c>
      <c r="P106">
        <v>12</v>
      </c>
      <c r="Q106" s="2">
        <v>0.55555555555555558</v>
      </c>
      <c r="R106">
        <v>0.5625</v>
      </c>
      <c r="S106">
        <v>0.5</v>
      </c>
      <c r="T106">
        <v>0.77777777777777779</v>
      </c>
      <c r="U106">
        <v>0.33333333333333331</v>
      </c>
      <c r="V106">
        <v>0.5625</v>
      </c>
      <c r="W106" s="2">
        <v>8</v>
      </c>
      <c r="X106">
        <v>5</v>
      </c>
      <c r="Y106">
        <v>17</v>
      </c>
      <c r="Z106" s="2">
        <v>22</v>
      </c>
      <c r="AA106">
        <v>15</v>
      </c>
      <c r="AB106">
        <v>11</v>
      </c>
      <c r="AC106" s="2">
        <v>3</v>
      </c>
      <c r="AD106">
        <v>3</v>
      </c>
      <c r="AE106">
        <v>0</v>
      </c>
      <c r="AF106" s="2" t="str">
        <f t="shared" si="7"/>
        <v>ok</v>
      </c>
      <c r="AG106" t="str">
        <f t="shared" si="8"/>
        <v>ok</v>
      </c>
      <c r="AH106" t="str">
        <f t="shared" si="9"/>
        <v>ok</v>
      </c>
      <c r="AI106" t="str">
        <f t="shared" si="11"/>
        <v>ok</v>
      </c>
      <c r="AJ106" t="str">
        <f t="shared" si="10"/>
        <v>complet</v>
      </c>
    </row>
    <row r="107" spans="1:36" x14ac:dyDescent="0.25">
      <c r="A107" s="3">
        <v>3671197</v>
      </c>
      <c r="B107">
        <v>6</v>
      </c>
      <c r="C107" t="s">
        <v>10</v>
      </c>
      <c r="D107" s="2">
        <v>0.61111111111111116</v>
      </c>
      <c r="E107">
        <v>0.75</v>
      </c>
      <c r="F107">
        <v>0.75</v>
      </c>
      <c r="G107">
        <v>0.88888888888888884</v>
      </c>
      <c r="H107">
        <v>0.16666666666666666</v>
      </c>
      <c r="I107">
        <v>0.75</v>
      </c>
      <c r="J107" s="2" t="s">
        <v>17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 t="s">
        <v>17</v>
      </c>
      <c r="Q107" s="2" t="s">
        <v>17</v>
      </c>
      <c r="R107" t="s">
        <v>17</v>
      </c>
      <c r="S107" t="s">
        <v>17</v>
      </c>
      <c r="T107" t="s">
        <v>17</v>
      </c>
      <c r="U107" t="s">
        <v>17</v>
      </c>
      <c r="V107" t="s">
        <v>17</v>
      </c>
      <c r="W107" s="2" t="s">
        <v>17</v>
      </c>
      <c r="X107" t="s">
        <v>17</v>
      </c>
      <c r="Y107" t="s">
        <v>17</v>
      </c>
      <c r="Z107" s="2" t="s">
        <v>17</v>
      </c>
      <c r="AA107" t="s">
        <v>17</v>
      </c>
      <c r="AB107" t="s">
        <v>17</v>
      </c>
      <c r="AC107" s="2">
        <v>0</v>
      </c>
      <c r="AD107">
        <v>2</v>
      </c>
      <c r="AE107">
        <v>2</v>
      </c>
      <c r="AF107" s="2" t="str">
        <f t="shared" si="7"/>
        <v>ok</v>
      </c>
      <c r="AG107" t="str">
        <f t="shared" si="8"/>
        <v/>
      </c>
      <c r="AH107" t="str">
        <f t="shared" si="9"/>
        <v/>
      </c>
      <c r="AI107" t="str">
        <f t="shared" si="11"/>
        <v/>
      </c>
      <c r="AJ107" t="str">
        <f t="shared" si="10"/>
        <v/>
      </c>
    </row>
    <row r="108" spans="1:36" x14ac:dyDescent="0.25">
      <c r="A108" s="2" t="s">
        <v>1</v>
      </c>
      <c r="B108">
        <v>7</v>
      </c>
      <c r="C108" t="s">
        <v>9</v>
      </c>
      <c r="D108" s="2" t="s">
        <v>17</v>
      </c>
      <c r="J108" s="2" t="s">
        <v>17</v>
      </c>
      <c r="Q108" s="2" t="s">
        <v>17</v>
      </c>
      <c r="R108" t="s">
        <v>17</v>
      </c>
      <c r="S108" t="s">
        <v>17</v>
      </c>
      <c r="T108" t="s">
        <v>17</v>
      </c>
      <c r="U108" t="s">
        <v>17</v>
      </c>
      <c r="V108" t="s">
        <v>17</v>
      </c>
      <c r="W108" s="2" t="s">
        <v>17</v>
      </c>
      <c r="X108" t="s">
        <v>17</v>
      </c>
      <c r="Y108" t="s">
        <v>17</v>
      </c>
      <c r="Z108" s="2" t="s">
        <v>17</v>
      </c>
      <c r="AA108" t="s">
        <v>17</v>
      </c>
      <c r="AB108" t="s">
        <v>17</v>
      </c>
      <c r="AC108" s="2">
        <v>3</v>
      </c>
      <c r="AD108">
        <v>3</v>
      </c>
      <c r="AE108">
        <v>2</v>
      </c>
      <c r="AF108" s="2" t="str">
        <f t="shared" si="7"/>
        <v/>
      </c>
      <c r="AG108" t="str">
        <f t="shared" si="8"/>
        <v/>
      </c>
      <c r="AH108" t="str">
        <f t="shared" si="9"/>
        <v/>
      </c>
      <c r="AI108" t="str">
        <f t="shared" si="11"/>
        <v/>
      </c>
      <c r="AJ108" t="str">
        <f t="shared" si="10"/>
        <v/>
      </c>
    </row>
    <row r="109" spans="1:36" x14ac:dyDescent="0.25">
      <c r="A109" s="2" t="s">
        <v>1</v>
      </c>
      <c r="B109">
        <v>7</v>
      </c>
      <c r="C109" t="s">
        <v>10</v>
      </c>
      <c r="D109" s="2" t="s">
        <v>17</v>
      </c>
      <c r="J109" s="2" t="s">
        <v>17</v>
      </c>
      <c r="Q109" s="2" t="s">
        <v>17</v>
      </c>
      <c r="R109" t="s">
        <v>17</v>
      </c>
      <c r="S109" t="s">
        <v>17</v>
      </c>
      <c r="T109" t="s">
        <v>17</v>
      </c>
      <c r="U109" t="s">
        <v>17</v>
      </c>
      <c r="V109" t="s">
        <v>17</v>
      </c>
      <c r="W109" s="2" t="s">
        <v>17</v>
      </c>
      <c r="X109" t="s">
        <v>17</v>
      </c>
      <c r="Y109" t="s">
        <v>17</v>
      </c>
      <c r="Z109" s="2" t="s">
        <v>17</v>
      </c>
      <c r="AA109" t="s">
        <v>17</v>
      </c>
      <c r="AB109" t="s">
        <v>17</v>
      </c>
      <c r="AC109" s="2">
        <v>0</v>
      </c>
      <c r="AD109">
        <v>0</v>
      </c>
      <c r="AE109">
        <v>3</v>
      </c>
      <c r="AF109" s="2" t="str">
        <f t="shared" si="7"/>
        <v/>
      </c>
      <c r="AG109" t="str">
        <f t="shared" si="8"/>
        <v/>
      </c>
      <c r="AH109" t="str">
        <f t="shared" si="9"/>
        <v/>
      </c>
      <c r="AI109" t="str">
        <f t="shared" si="11"/>
        <v/>
      </c>
      <c r="AJ109" t="str">
        <f t="shared" si="10"/>
        <v/>
      </c>
    </row>
    <row r="110" spans="1:36" x14ac:dyDescent="0.25">
      <c r="A110" s="2">
        <v>3672869</v>
      </c>
      <c r="B110">
        <v>7</v>
      </c>
      <c r="C110" t="s">
        <v>7</v>
      </c>
      <c r="D110" s="2" t="s">
        <v>17</v>
      </c>
      <c r="J110" s="2">
        <v>-4</v>
      </c>
      <c r="Q110" s="2">
        <v>0.61111111111111116</v>
      </c>
      <c r="R110">
        <v>0.375</v>
      </c>
      <c r="S110">
        <v>0.25</v>
      </c>
      <c r="T110">
        <v>0.55555555555555558</v>
      </c>
      <c r="U110">
        <v>0.33333333333333331</v>
      </c>
      <c r="V110">
        <v>0.5</v>
      </c>
      <c r="W110" s="2">
        <v>13</v>
      </c>
      <c r="X110">
        <v>12</v>
      </c>
      <c r="Y110">
        <v>16</v>
      </c>
      <c r="Z110" s="2">
        <v>11</v>
      </c>
      <c r="AA110">
        <v>11</v>
      </c>
      <c r="AB110">
        <v>16</v>
      </c>
      <c r="AC110" s="2">
        <v>0</v>
      </c>
      <c r="AD110">
        <v>0</v>
      </c>
      <c r="AE110">
        <v>2</v>
      </c>
      <c r="AF110" s="2" t="str">
        <f t="shared" si="7"/>
        <v/>
      </c>
      <c r="AG110" t="str">
        <f t="shared" si="8"/>
        <v>ok</v>
      </c>
      <c r="AH110" t="str">
        <f t="shared" si="9"/>
        <v>ok</v>
      </c>
      <c r="AI110" t="str">
        <f t="shared" si="11"/>
        <v>ok</v>
      </c>
      <c r="AJ110" t="str">
        <f t="shared" si="10"/>
        <v/>
      </c>
    </row>
    <row r="111" spans="1:36" x14ac:dyDescent="0.25">
      <c r="A111" s="2" t="s">
        <v>1</v>
      </c>
      <c r="B111">
        <v>7</v>
      </c>
      <c r="C111" t="s">
        <v>8</v>
      </c>
      <c r="D111" s="2" t="s">
        <v>17</v>
      </c>
      <c r="J111" s="2" t="s">
        <v>17</v>
      </c>
      <c r="Q111" s="2" t="s">
        <v>17</v>
      </c>
      <c r="R111" t="s">
        <v>17</v>
      </c>
      <c r="S111" t="s">
        <v>17</v>
      </c>
      <c r="T111" t="s">
        <v>17</v>
      </c>
      <c r="U111" t="s">
        <v>17</v>
      </c>
      <c r="V111" t="s">
        <v>17</v>
      </c>
      <c r="W111" s="2" t="s">
        <v>17</v>
      </c>
      <c r="X111" t="s">
        <v>17</v>
      </c>
      <c r="Y111" t="s">
        <v>17</v>
      </c>
      <c r="Z111" s="2" t="s">
        <v>17</v>
      </c>
      <c r="AA111" t="s">
        <v>17</v>
      </c>
      <c r="AB111" t="s">
        <v>17</v>
      </c>
      <c r="AC111" s="2">
        <v>3</v>
      </c>
      <c r="AD111">
        <v>0</v>
      </c>
      <c r="AE111">
        <v>0</v>
      </c>
      <c r="AF111" s="2" t="str">
        <f t="shared" si="7"/>
        <v/>
      </c>
      <c r="AG111" t="str">
        <f t="shared" si="8"/>
        <v/>
      </c>
      <c r="AH111" t="str">
        <f t="shared" si="9"/>
        <v/>
      </c>
      <c r="AI111" t="str">
        <f t="shared" si="11"/>
        <v/>
      </c>
      <c r="AJ111" t="str">
        <f t="shared" si="10"/>
        <v/>
      </c>
    </row>
    <row r="112" spans="1:36" x14ac:dyDescent="0.25">
      <c r="A112" s="2" t="s">
        <v>1</v>
      </c>
      <c r="B112">
        <v>7</v>
      </c>
      <c r="C112" t="s">
        <v>9</v>
      </c>
      <c r="D112" s="2" t="s">
        <v>17</v>
      </c>
      <c r="J112" s="2" t="s">
        <v>17</v>
      </c>
      <c r="Q112" s="2" t="s">
        <v>17</v>
      </c>
      <c r="R112" t="s">
        <v>17</v>
      </c>
      <c r="S112" t="s">
        <v>17</v>
      </c>
      <c r="T112" t="s">
        <v>17</v>
      </c>
      <c r="U112" t="s">
        <v>17</v>
      </c>
      <c r="V112" t="s">
        <v>17</v>
      </c>
      <c r="W112" s="2" t="s">
        <v>17</v>
      </c>
      <c r="X112" t="s">
        <v>17</v>
      </c>
      <c r="Y112" t="s">
        <v>17</v>
      </c>
      <c r="Z112" s="2" t="s">
        <v>17</v>
      </c>
      <c r="AA112" t="s">
        <v>17</v>
      </c>
      <c r="AB112" t="s">
        <v>17</v>
      </c>
      <c r="AC112" s="2">
        <v>3</v>
      </c>
      <c r="AD112">
        <v>2</v>
      </c>
      <c r="AE112">
        <v>2</v>
      </c>
      <c r="AF112" s="2" t="str">
        <f t="shared" si="7"/>
        <v/>
      </c>
      <c r="AG112" t="str">
        <f t="shared" si="8"/>
        <v/>
      </c>
      <c r="AH112" t="str">
        <f t="shared" si="9"/>
        <v/>
      </c>
      <c r="AI112" t="str">
        <f t="shared" si="11"/>
        <v/>
      </c>
      <c r="AJ112" t="str">
        <f t="shared" si="10"/>
        <v/>
      </c>
    </row>
    <row r="113" spans="1:36" x14ac:dyDescent="0.25">
      <c r="A113" s="2">
        <v>3522116</v>
      </c>
      <c r="B113">
        <v>7</v>
      </c>
      <c r="C113" t="s">
        <v>9</v>
      </c>
      <c r="D113" s="2">
        <v>0.66666666666666663</v>
      </c>
      <c r="E113">
        <v>0.75</v>
      </c>
      <c r="F113">
        <v>0.875</v>
      </c>
      <c r="G113">
        <v>0.77777777777777779</v>
      </c>
      <c r="H113">
        <v>0.33333333333333331</v>
      </c>
      <c r="I113">
        <v>0.8125</v>
      </c>
      <c r="J113" s="2">
        <v>5</v>
      </c>
      <c r="K113">
        <v>0</v>
      </c>
      <c r="L113">
        <v>3</v>
      </c>
      <c r="M113">
        <v>3</v>
      </c>
      <c r="N113">
        <v>16</v>
      </c>
      <c r="O113">
        <v>18</v>
      </c>
      <c r="P113">
        <v>6</v>
      </c>
      <c r="Q113" s="2">
        <v>0.5</v>
      </c>
      <c r="R113">
        <v>0.5625</v>
      </c>
      <c r="S113">
        <v>0.375</v>
      </c>
      <c r="T113">
        <v>0.77777777777777779</v>
      </c>
      <c r="U113">
        <v>0.16666666666666666</v>
      </c>
      <c r="V113">
        <v>0.6875</v>
      </c>
      <c r="W113" s="2">
        <v>4</v>
      </c>
      <c r="X113">
        <v>6</v>
      </c>
      <c r="Y113">
        <v>24</v>
      </c>
      <c r="Z113" s="2">
        <v>4</v>
      </c>
      <c r="AA113">
        <v>7</v>
      </c>
      <c r="AB113">
        <v>18</v>
      </c>
      <c r="AC113" s="2">
        <v>3</v>
      </c>
      <c r="AD113">
        <v>0</v>
      </c>
      <c r="AE113">
        <v>2</v>
      </c>
      <c r="AF113" s="2" t="str">
        <f t="shared" si="7"/>
        <v>ok</v>
      </c>
      <c r="AG113" t="str">
        <f t="shared" si="8"/>
        <v>ok</v>
      </c>
      <c r="AH113" t="str">
        <f t="shared" si="9"/>
        <v>ok</v>
      </c>
      <c r="AI113" t="str">
        <f t="shared" si="11"/>
        <v>ok</v>
      </c>
      <c r="AJ113" t="str">
        <f t="shared" si="10"/>
        <v>complet</v>
      </c>
    </row>
    <row r="114" spans="1:36" x14ac:dyDescent="0.25">
      <c r="A114" s="2">
        <v>3531154</v>
      </c>
      <c r="B114">
        <v>7</v>
      </c>
      <c r="C114" t="s">
        <v>8</v>
      </c>
      <c r="D114" s="2">
        <v>0.55555555555555558</v>
      </c>
      <c r="E114">
        <v>0.9375</v>
      </c>
      <c r="F114">
        <v>0.875</v>
      </c>
      <c r="G114">
        <v>0.88888888888888884</v>
      </c>
      <c r="H114">
        <v>0.66666666666666663</v>
      </c>
      <c r="I114">
        <v>0.75</v>
      </c>
      <c r="J114" s="2">
        <v>19</v>
      </c>
      <c r="K114">
        <v>0</v>
      </c>
      <c r="L114">
        <v>4</v>
      </c>
      <c r="M114">
        <v>11</v>
      </c>
      <c r="N114">
        <v>16</v>
      </c>
      <c r="O114">
        <v>18</v>
      </c>
      <c r="P114">
        <v>14</v>
      </c>
      <c r="Q114" s="2" t="s">
        <v>17</v>
      </c>
      <c r="R114" t="s">
        <v>17</v>
      </c>
      <c r="S114" t="s">
        <v>17</v>
      </c>
      <c r="T114" t="s">
        <v>17</v>
      </c>
      <c r="U114" t="s">
        <v>17</v>
      </c>
      <c r="V114" t="s">
        <v>17</v>
      </c>
      <c r="W114" s="2" t="s">
        <v>17</v>
      </c>
      <c r="X114" t="s">
        <v>17</v>
      </c>
      <c r="Y114" t="s">
        <v>17</v>
      </c>
      <c r="Z114" s="2" t="s">
        <v>17</v>
      </c>
      <c r="AA114" t="s">
        <v>17</v>
      </c>
      <c r="AB114" t="s">
        <v>17</v>
      </c>
      <c r="AC114" s="2">
        <v>0</v>
      </c>
      <c r="AD114">
        <v>0</v>
      </c>
      <c r="AE114">
        <v>0</v>
      </c>
      <c r="AF114" s="2" t="str">
        <f t="shared" si="7"/>
        <v>ok</v>
      </c>
      <c r="AG114" t="str">
        <f t="shared" si="8"/>
        <v>ok</v>
      </c>
      <c r="AH114" t="str">
        <f t="shared" si="9"/>
        <v/>
      </c>
      <c r="AI114" t="str">
        <f t="shared" si="11"/>
        <v/>
      </c>
      <c r="AJ114" t="str">
        <f t="shared" si="10"/>
        <v/>
      </c>
    </row>
    <row r="115" spans="1:36" x14ac:dyDescent="0.25">
      <c r="A115" s="2">
        <v>3531566</v>
      </c>
      <c r="B115">
        <v>7</v>
      </c>
      <c r="C115" t="s">
        <v>7</v>
      </c>
      <c r="D115" s="2">
        <v>0.83333333333333337</v>
      </c>
      <c r="E115">
        <v>0.875</v>
      </c>
      <c r="F115">
        <v>1</v>
      </c>
      <c r="G115">
        <v>0.88888888888888884</v>
      </c>
      <c r="H115">
        <v>0.5</v>
      </c>
      <c r="I115">
        <v>0.75</v>
      </c>
      <c r="J115" s="2">
        <v>5</v>
      </c>
      <c r="K115">
        <v>1</v>
      </c>
      <c r="L115">
        <v>10</v>
      </c>
      <c r="M115">
        <v>18</v>
      </c>
      <c r="N115">
        <v>16</v>
      </c>
      <c r="O115">
        <v>9</v>
      </c>
      <c r="P115">
        <v>17</v>
      </c>
      <c r="Q115" s="2" t="s">
        <v>17</v>
      </c>
      <c r="R115" t="s">
        <v>17</v>
      </c>
      <c r="S115" t="s">
        <v>17</v>
      </c>
      <c r="T115" t="s">
        <v>17</v>
      </c>
      <c r="U115" t="s">
        <v>17</v>
      </c>
      <c r="V115" t="s">
        <v>17</v>
      </c>
      <c r="W115" s="2" t="s">
        <v>17</v>
      </c>
      <c r="X115" t="s">
        <v>17</v>
      </c>
      <c r="Y115" t="s">
        <v>17</v>
      </c>
      <c r="Z115" s="2" t="s">
        <v>17</v>
      </c>
      <c r="AA115" t="s">
        <v>17</v>
      </c>
      <c r="AB115" t="s">
        <v>17</v>
      </c>
      <c r="AC115" s="2">
        <v>3</v>
      </c>
      <c r="AD115">
        <v>0</v>
      </c>
      <c r="AE115">
        <v>0</v>
      </c>
      <c r="AF115" s="2" t="str">
        <f t="shared" si="7"/>
        <v>ok</v>
      </c>
      <c r="AG115" t="str">
        <f t="shared" si="8"/>
        <v>ok</v>
      </c>
      <c r="AH115" t="str">
        <f t="shared" si="9"/>
        <v/>
      </c>
      <c r="AI115" t="str">
        <f t="shared" si="11"/>
        <v/>
      </c>
      <c r="AJ115" t="str">
        <f t="shared" si="10"/>
        <v/>
      </c>
    </row>
    <row r="116" spans="1:36" x14ac:dyDescent="0.25">
      <c r="A116" s="2">
        <v>3532954</v>
      </c>
      <c r="B116">
        <v>7</v>
      </c>
      <c r="C116" t="s">
        <v>7</v>
      </c>
      <c r="D116" s="2">
        <v>0.55555555555555558</v>
      </c>
      <c r="E116">
        <v>0.6875</v>
      </c>
      <c r="F116">
        <v>0.625</v>
      </c>
      <c r="G116">
        <v>0.77777777777777779</v>
      </c>
      <c r="H116">
        <v>0.33333333333333331</v>
      </c>
      <c r="I116">
        <v>0.4375</v>
      </c>
      <c r="J116" s="2">
        <v>5</v>
      </c>
      <c r="K116">
        <v>1</v>
      </c>
      <c r="L116">
        <v>8</v>
      </c>
      <c r="M116">
        <v>19</v>
      </c>
      <c r="N116">
        <v>16</v>
      </c>
      <c r="O116">
        <v>16</v>
      </c>
      <c r="P116">
        <v>11</v>
      </c>
      <c r="Q116" s="2" t="s">
        <v>17</v>
      </c>
      <c r="R116" t="s">
        <v>17</v>
      </c>
      <c r="S116" t="s">
        <v>17</v>
      </c>
      <c r="T116" t="s">
        <v>17</v>
      </c>
      <c r="U116" t="s">
        <v>17</v>
      </c>
      <c r="V116" t="s">
        <v>17</v>
      </c>
      <c r="W116" s="2" t="s">
        <v>17</v>
      </c>
      <c r="X116" t="s">
        <v>17</v>
      </c>
      <c r="Y116" t="s">
        <v>17</v>
      </c>
      <c r="Z116" s="2" t="s">
        <v>17</v>
      </c>
      <c r="AA116" t="s">
        <v>17</v>
      </c>
      <c r="AB116" t="s">
        <v>17</v>
      </c>
      <c r="AC116" s="2">
        <v>0</v>
      </c>
      <c r="AD116">
        <v>0</v>
      </c>
      <c r="AE116">
        <v>0</v>
      </c>
      <c r="AF116" s="2" t="str">
        <f t="shared" si="7"/>
        <v>ok</v>
      </c>
      <c r="AG116" t="str">
        <f t="shared" si="8"/>
        <v>ok</v>
      </c>
      <c r="AH116" t="str">
        <f t="shared" si="9"/>
        <v/>
      </c>
      <c r="AI116" t="str">
        <f t="shared" si="11"/>
        <v/>
      </c>
      <c r="AJ116" t="str">
        <f t="shared" si="10"/>
        <v/>
      </c>
    </row>
    <row r="117" spans="1:36" x14ac:dyDescent="0.25">
      <c r="A117" s="2">
        <v>3533592</v>
      </c>
      <c r="B117">
        <v>7</v>
      </c>
      <c r="C117" t="s">
        <v>10</v>
      </c>
      <c r="D117" s="2">
        <v>0.77777777777777779</v>
      </c>
      <c r="E117">
        <v>0.9375</v>
      </c>
      <c r="F117">
        <v>0.625</v>
      </c>
      <c r="G117">
        <v>0.88888888888888884</v>
      </c>
      <c r="H117">
        <v>0.66666666666666663</v>
      </c>
      <c r="I117">
        <v>0.875</v>
      </c>
      <c r="J117" s="2">
        <v>8</v>
      </c>
      <c r="K117">
        <v>-3</v>
      </c>
      <c r="L117">
        <v>15</v>
      </c>
      <c r="M117">
        <v>7</v>
      </c>
      <c r="N117">
        <v>10</v>
      </c>
      <c r="O117">
        <v>18</v>
      </c>
      <c r="P117">
        <v>14</v>
      </c>
      <c r="Q117" s="2" t="s">
        <v>17</v>
      </c>
      <c r="R117" t="s">
        <v>17</v>
      </c>
      <c r="S117" t="s">
        <v>17</v>
      </c>
      <c r="T117" t="s">
        <v>17</v>
      </c>
      <c r="U117" t="s">
        <v>17</v>
      </c>
      <c r="V117" t="s">
        <v>17</v>
      </c>
      <c r="W117" s="2" t="s">
        <v>17</v>
      </c>
      <c r="X117" t="s">
        <v>17</v>
      </c>
      <c r="Y117" t="s">
        <v>17</v>
      </c>
      <c r="Z117" s="2" t="s">
        <v>17</v>
      </c>
      <c r="AA117" t="s">
        <v>17</v>
      </c>
      <c r="AB117" t="s">
        <v>17</v>
      </c>
      <c r="AC117" s="2">
        <v>2</v>
      </c>
      <c r="AD117">
        <v>0</v>
      </c>
      <c r="AE117">
        <v>2</v>
      </c>
      <c r="AF117" s="2" t="str">
        <f t="shared" si="7"/>
        <v>ok</v>
      </c>
      <c r="AG117" t="str">
        <f t="shared" si="8"/>
        <v>ok</v>
      </c>
      <c r="AH117" t="str">
        <f t="shared" si="9"/>
        <v/>
      </c>
      <c r="AI117" t="str">
        <f t="shared" si="11"/>
        <v/>
      </c>
      <c r="AJ117" t="str">
        <f t="shared" si="10"/>
        <v/>
      </c>
    </row>
    <row r="118" spans="1:36" x14ac:dyDescent="0.25">
      <c r="A118" s="2">
        <v>3670053</v>
      </c>
      <c r="B118">
        <v>7</v>
      </c>
      <c r="C118" t="s">
        <v>7</v>
      </c>
      <c r="D118" s="2">
        <v>0.66666666666666663</v>
      </c>
      <c r="E118">
        <v>0.75</v>
      </c>
      <c r="F118">
        <v>0.875</v>
      </c>
      <c r="G118">
        <v>0.88888888888888884</v>
      </c>
      <c r="H118">
        <v>0.66666666666666663</v>
      </c>
      <c r="I118">
        <v>0.875</v>
      </c>
      <c r="J118" s="2" t="s">
        <v>17</v>
      </c>
      <c r="K118" t="s">
        <v>17</v>
      </c>
      <c r="L118" t="s">
        <v>17</v>
      </c>
      <c r="M118" t="s">
        <v>17</v>
      </c>
      <c r="N118" t="s">
        <v>17</v>
      </c>
      <c r="O118" t="s">
        <v>17</v>
      </c>
      <c r="P118" t="s">
        <v>17</v>
      </c>
      <c r="Q118" s="2" t="s">
        <v>17</v>
      </c>
      <c r="R118" t="s">
        <v>17</v>
      </c>
      <c r="S118" t="s">
        <v>17</v>
      </c>
      <c r="T118" t="s">
        <v>17</v>
      </c>
      <c r="U118" t="s">
        <v>17</v>
      </c>
      <c r="V118" t="s">
        <v>17</v>
      </c>
      <c r="W118" s="2" t="s">
        <v>17</v>
      </c>
      <c r="X118" t="s">
        <v>17</v>
      </c>
      <c r="Y118" t="s">
        <v>17</v>
      </c>
      <c r="Z118" s="2" t="s">
        <v>17</v>
      </c>
      <c r="AA118" t="s">
        <v>17</v>
      </c>
      <c r="AB118" t="s">
        <v>17</v>
      </c>
      <c r="AC118" s="2">
        <v>0</v>
      </c>
      <c r="AD118">
        <v>3</v>
      </c>
      <c r="AE118">
        <v>3</v>
      </c>
      <c r="AF118" s="2" t="str">
        <f t="shared" si="7"/>
        <v>ok</v>
      </c>
      <c r="AG118" t="str">
        <f t="shared" si="8"/>
        <v/>
      </c>
      <c r="AH118" t="str">
        <f t="shared" si="9"/>
        <v/>
      </c>
      <c r="AI118" t="str">
        <f t="shared" si="11"/>
        <v/>
      </c>
      <c r="AJ118" t="str">
        <f t="shared" si="10"/>
        <v/>
      </c>
    </row>
    <row r="119" spans="1:36" x14ac:dyDescent="0.25">
      <c r="A119" s="2">
        <v>3670294</v>
      </c>
      <c r="B119">
        <v>7</v>
      </c>
      <c r="C119" t="s">
        <v>9</v>
      </c>
      <c r="D119" s="2">
        <v>0.3888888888888889</v>
      </c>
      <c r="E119">
        <v>0.3125</v>
      </c>
      <c r="F119">
        <v>0.5</v>
      </c>
      <c r="G119">
        <v>0.44444444444444442</v>
      </c>
      <c r="H119">
        <v>0.16666666666666666</v>
      </c>
      <c r="I119">
        <v>0.1875</v>
      </c>
      <c r="J119" s="2">
        <v>6</v>
      </c>
      <c r="K119">
        <v>10</v>
      </c>
      <c r="L119">
        <v>10</v>
      </c>
      <c r="M119">
        <v>12</v>
      </c>
      <c r="N119">
        <v>18</v>
      </c>
      <c r="O119">
        <v>16</v>
      </c>
      <c r="P119">
        <v>9</v>
      </c>
      <c r="Q119" s="2">
        <v>0.72222222222222221</v>
      </c>
      <c r="R119">
        <v>0.25</v>
      </c>
      <c r="S119">
        <v>0.125</v>
      </c>
      <c r="T119">
        <v>0.44444444444444442</v>
      </c>
      <c r="U119">
        <v>0</v>
      </c>
      <c r="V119">
        <v>0.6875</v>
      </c>
      <c r="W119" s="2">
        <v>9</v>
      </c>
      <c r="X119">
        <v>8</v>
      </c>
      <c r="Y119">
        <v>7</v>
      </c>
      <c r="Z119" s="2">
        <v>8</v>
      </c>
      <c r="AA119">
        <v>8</v>
      </c>
      <c r="AB119">
        <v>8</v>
      </c>
      <c r="AC119" s="2">
        <v>3</v>
      </c>
      <c r="AD119">
        <v>0</v>
      </c>
      <c r="AE119">
        <v>3</v>
      </c>
      <c r="AF119" s="2" t="str">
        <f t="shared" si="7"/>
        <v>ok</v>
      </c>
      <c r="AG119" t="str">
        <f t="shared" si="8"/>
        <v>ok</v>
      </c>
      <c r="AH119" t="str">
        <f t="shared" si="9"/>
        <v>ok</v>
      </c>
      <c r="AI119" t="str">
        <f t="shared" si="11"/>
        <v>ok</v>
      </c>
      <c r="AJ119" t="str">
        <f t="shared" si="10"/>
        <v>complet</v>
      </c>
    </row>
    <row r="120" spans="1:36" x14ac:dyDescent="0.25">
      <c r="A120" s="2">
        <v>3670691</v>
      </c>
      <c r="B120">
        <v>7</v>
      </c>
      <c r="C120" t="s">
        <v>10</v>
      </c>
      <c r="D120" s="2">
        <v>0.66666666666666663</v>
      </c>
      <c r="E120">
        <v>0.8125</v>
      </c>
      <c r="F120">
        <v>0.875</v>
      </c>
      <c r="G120">
        <v>0.77777777777777779</v>
      </c>
      <c r="H120">
        <v>0.66666666666666663</v>
      </c>
      <c r="I120">
        <v>0.75</v>
      </c>
      <c r="J120" s="2" t="s">
        <v>17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  <c r="P120" t="s">
        <v>17</v>
      </c>
      <c r="Q120" s="2" t="s">
        <v>17</v>
      </c>
      <c r="R120" t="s">
        <v>17</v>
      </c>
      <c r="S120" t="s">
        <v>17</v>
      </c>
      <c r="T120" t="s">
        <v>17</v>
      </c>
      <c r="U120" t="s">
        <v>17</v>
      </c>
      <c r="V120" t="s">
        <v>17</v>
      </c>
      <c r="W120" s="2" t="s">
        <v>17</v>
      </c>
      <c r="X120" t="s">
        <v>17</v>
      </c>
      <c r="Y120" t="s">
        <v>17</v>
      </c>
      <c r="Z120" s="2" t="s">
        <v>17</v>
      </c>
      <c r="AA120" t="s">
        <v>17</v>
      </c>
      <c r="AB120" t="s">
        <v>17</v>
      </c>
      <c r="AC120" s="2">
        <v>3</v>
      </c>
      <c r="AD120">
        <v>0</v>
      </c>
      <c r="AE120">
        <v>0</v>
      </c>
      <c r="AF120" s="2" t="str">
        <f t="shared" si="7"/>
        <v>ok</v>
      </c>
      <c r="AG120" t="str">
        <f t="shared" si="8"/>
        <v/>
      </c>
      <c r="AH120" t="str">
        <f t="shared" si="9"/>
        <v/>
      </c>
      <c r="AI120" t="str">
        <f t="shared" si="11"/>
        <v/>
      </c>
      <c r="AJ120" t="str">
        <f t="shared" si="10"/>
        <v/>
      </c>
    </row>
    <row r="121" spans="1:36" x14ac:dyDescent="0.25">
      <c r="A121" s="2">
        <v>3671180</v>
      </c>
      <c r="B121">
        <v>7</v>
      </c>
      <c r="C121" t="s">
        <v>9</v>
      </c>
      <c r="D121" s="2">
        <v>0.55555555555555558</v>
      </c>
      <c r="E121">
        <v>0.5625</v>
      </c>
      <c r="F121">
        <v>0.875</v>
      </c>
      <c r="G121">
        <v>0.55555555555555558</v>
      </c>
      <c r="H121">
        <v>0.33333333333333331</v>
      </c>
      <c r="I121">
        <v>0.5</v>
      </c>
      <c r="J121" s="2">
        <v>10</v>
      </c>
      <c r="K121">
        <v>3</v>
      </c>
      <c r="L121">
        <v>9</v>
      </c>
      <c r="M121">
        <v>12</v>
      </c>
      <c r="N121">
        <v>9</v>
      </c>
      <c r="O121">
        <v>15</v>
      </c>
      <c r="P121">
        <v>6</v>
      </c>
      <c r="Q121" s="2">
        <v>0.44444444444444442</v>
      </c>
      <c r="R121">
        <v>0.625</v>
      </c>
      <c r="S121">
        <v>0.25</v>
      </c>
      <c r="T121">
        <v>0.55555555555555558</v>
      </c>
      <c r="U121">
        <v>0.16666666666666666</v>
      </c>
      <c r="V121">
        <v>0.75</v>
      </c>
      <c r="W121" s="2">
        <v>16</v>
      </c>
      <c r="X121">
        <v>17</v>
      </c>
      <c r="Y121">
        <v>7</v>
      </c>
      <c r="Z121" s="2">
        <v>17</v>
      </c>
      <c r="AA121">
        <v>25</v>
      </c>
      <c r="AB121">
        <v>4</v>
      </c>
      <c r="AC121" s="2">
        <v>0</v>
      </c>
      <c r="AD121">
        <v>0</v>
      </c>
      <c r="AE121">
        <v>0</v>
      </c>
      <c r="AF121" s="2" t="str">
        <f t="shared" si="7"/>
        <v>ok</v>
      </c>
      <c r="AG121" t="str">
        <f t="shared" si="8"/>
        <v>ok</v>
      </c>
      <c r="AH121" t="str">
        <f t="shared" si="9"/>
        <v>ok</v>
      </c>
      <c r="AI121" t="str">
        <f t="shared" si="11"/>
        <v>ok</v>
      </c>
      <c r="AJ121" t="str">
        <f t="shared" si="10"/>
        <v>complet</v>
      </c>
    </row>
    <row r="122" spans="1:36" x14ac:dyDescent="0.25">
      <c r="A122" s="2">
        <v>3671283</v>
      </c>
      <c r="B122">
        <v>7</v>
      </c>
      <c r="C122" t="s">
        <v>8</v>
      </c>
      <c r="D122" s="2">
        <v>0.61111111111111116</v>
      </c>
      <c r="E122">
        <v>0.625</v>
      </c>
      <c r="F122">
        <v>0.75</v>
      </c>
      <c r="G122">
        <v>0.55555555555555558</v>
      </c>
      <c r="H122">
        <v>0.5</v>
      </c>
      <c r="I122">
        <v>0.75</v>
      </c>
      <c r="J122" s="2" t="s">
        <v>17</v>
      </c>
      <c r="K122" t="s">
        <v>17</v>
      </c>
      <c r="L122" t="s">
        <v>17</v>
      </c>
      <c r="M122" t="s">
        <v>17</v>
      </c>
      <c r="N122" t="s">
        <v>17</v>
      </c>
      <c r="O122" t="s">
        <v>17</v>
      </c>
      <c r="P122" t="s">
        <v>17</v>
      </c>
      <c r="Q122" s="2" t="s">
        <v>17</v>
      </c>
      <c r="R122" t="s">
        <v>17</v>
      </c>
      <c r="S122" t="s">
        <v>17</v>
      </c>
      <c r="T122" t="s">
        <v>17</v>
      </c>
      <c r="U122" t="s">
        <v>17</v>
      </c>
      <c r="V122" t="s">
        <v>17</v>
      </c>
      <c r="W122" s="2" t="s">
        <v>17</v>
      </c>
      <c r="X122" t="s">
        <v>17</v>
      </c>
      <c r="Y122" t="s">
        <v>17</v>
      </c>
      <c r="Z122" s="2" t="s">
        <v>17</v>
      </c>
      <c r="AA122" t="s">
        <v>17</v>
      </c>
      <c r="AB122" t="s">
        <v>17</v>
      </c>
      <c r="AC122" s="2">
        <v>0</v>
      </c>
      <c r="AD122">
        <v>0</v>
      </c>
      <c r="AE122">
        <v>0</v>
      </c>
      <c r="AF122" s="2" t="str">
        <f t="shared" si="7"/>
        <v>ok</v>
      </c>
      <c r="AG122" t="str">
        <f t="shared" si="8"/>
        <v/>
      </c>
      <c r="AH122" t="str">
        <f t="shared" si="9"/>
        <v/>
      </c>
      <c r="AI122" t="str">
        <f t="shared" si="11"/>
        <v/>
      </c>
      <c r="AJ122" t="str">
        <f t="shared" si="10"/>
        <v/>
      </c>
    </row>
    <row r="123" spans="1:36" x14ac:dyDescent="0.25">
      <c r="A123" s="2">
        <v>3671959</v>
      </c>
      <c r="B123">
        <v>7</v>
      </c>
      <c r="C123" t="s">
        <v>10</v>
      </c>
      <c r="D123" s="2">
        <v>0.66666666666666663</v>
      </c>
      <c r="E123">
        <v>0.8125</v>
      </c>
      <c r="F123">
        <v>0.625</v>
      </c>
      <c r="G123">
        <v>0.66666666666666663</v>
      </c>
      <c r="H123">
        <v>0.66666666666666663</v>
      </c>
      <c r="I123">
        <v>0.75</v>
      </c>
      <c r="J123" s="2" t="s">
        <v>17</v>
      </c>
      <c r="K123" t="s">
        <v>17</v>
      </c>
      <c r="L123" t="s">
        <v>17</v>
      </c>
      <c r="M123" t="s">
        <v>17</v>
      </c>
      <c r="N123" t="s">
        <v>17</v>
      </c>
      <c r="O123" t="s">
        <v>17</v>
      </c>
      <c r="P123" t="s">
        <v>17</v>
      </c>
      <c r="Q123" s="2">
        <v>0.72222222222222221</v>
      </c>
      <c r="R123">
        <v>0.75</v>
      </c>
      <c r="S123">
        <v>0.5</v>
      </c>
      <c r="T123">
        <v>0.66666666666666663</v>
      </c>
      <c r="U123">
        <v>0.33333333333333331</v>
      </c>
      <c r="V123">
        <v>0.6875</v>
      </c>
      <c r="W123" s="2">
        <v>20</v>
      </c>
      <c r="X123">
        <v>13</v>
      </c>
      <c r="Y123">
        <v>19</v>
      </c>
      <c r="Z123" s="2">
        <v>20</v>
      </c>
      <c r="AA123">
        <v>14</v>
      </c>
      <c r="AB123">
        <v>15</v>
      </c>
      <c r="AC123" s="2">
        <v>2</v>
      </c>
      <c r="AD123">
        <v>2</v>
      </c>
      <c r="AE123">
        <v>2</v>
      </c>
      <c r="AF123" s="2" t="str">
        <f t="shared" si="7"/>
        <v>ok</v>
      </c>
      <c r="AG123" t="str">
        <f t="shared" si="8"/>
        <v/>
      </c>
      <c r="AH123" t="str">
        <f t="shared" si="9"/>
        <v>ok</v>
      </c>
      <c r="AI123" t="str">
        <f t="shared" si="11"/>
        <v>ok</v>
      </c>
      <c r="AJ123" t="str">
        <f t="shared" si="10"/>
        <v/>
      </c>
    </row>
    <row r="124" spans="1:36" x14ac:dyDescent="0.25">
      <c r="A124" s="2">
        <v>3672617</v>
      </c>
      <c r="B124">
        <v>7</v>
      </c>
      <c r="C124" t="s">
        <v>8</v>
      </c>
      <c r="D124" s="2">
        <v>0.55555555555555558</v>
      </c>
      <c r="E124">
        <v>0.5625</v>
      </c>
      <c r="F124">
        <v>0.75</v>
      </c>
      <c r="G124">
        <v>0.55555555555555558</v>
      </c>
      <c r="H124">
        <v>0.33333333333333331</v>
      </c>
      <c r="I124">
        <v>0.4375</v>
      </c>
      <c r="J124" s="2" t="s">
        <v>17</v>
      </c>
      <c r="K124" t="s">
        <v>17</v>
      </c>
      <c r="L124" t="s">
        <v>17</v>
      </c>
      <c r="M124" t="s">
        <v>17</v>
      </c>
      <c r="N124" t="s">
        <v>17</v>
      </c>
      <c r="O124" t="s">
        <v>17</v>
      </c>
      <c r="P124" t="s">
        <v>17</v>
      </c>
      <c r="Q124" s="2" t="s">
        <v>17</v>
      </c>
      <c r="R124" t="s">
        <v>17</v>
      </c>
      <c r="S124" t="s">
        <v>17</v>
      </c>
      <c r="T124" t="s">
        <v>17</v>
      </c>
      <c r="U124" t="s">
        <v>17</v>
      </c>
      <c r="V124" t="s">
        <v>17</v>
      </c>
      <c r="W124" s="2" t="s">
        <v>17</v>
      </c>
      <c r="X124" t="s">
        <v>17</v>
      </c>
      <c r="Y124" t="s">
        <v>17</v>
      </c>
      <c r="Z124" s="2" t="s">
        <v>17</v>
      </c>
      <c r="AA124" t="s">
        <v>17</v>
      </c>
      <c r="AB124" t="s">
        <v>17</v>
      </c>
      <c r="AC124" s="2">
        <v>2</v>
      </c>
      <c r="AD124">
        <v>0</v>
      </c>
      <c r="AE124">
        <v>0</v>
      </c>
      <c r="AF124" s="2" t="str">
        <f t="shared" si="7"/>
        <v>ok</v>
      </c>
      <c r="AG124" t="str">
        <f t="shared" si="8"/>
        <v/>
      </c>
      <c r="AH124" t="str">
        <f t="shared" si="9"/>
        <v/>
      </c>
      <c r="AI124" t="str">
        <f t="shared" si="11"/>
        <v/>
      </c>
      <c r="AJ124" t="str">
        <f t="shared" si="10"/>
        <v/>
      </c>
    </row>
    <row r="125" spans="1:36" x14ac:dyDescent="0.25">
      <c r="A125" s="2">
        <v>3674027</v>
      </c>
      <c r="B125">
        <v>7</v>
      </c>
      <c r="C125" t="s">
        <v>9</v>
      </c>
      <c r="D125" s="2" t="s">
        <v>17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s="2">
        <v>11</v>
      </c>
      <c r="K125">
        <v>5</v>
      </c>
      <c r="L125">
        <v>5</v>
      </c>
      <c r="M125">
        <v>14</v>
      </c>
      <c r="N125">
        <v>12</v>
      </c>
      <c r="O125">
        <v>18</v>
      </c>
      <c r="P125">
        <v>18</v>
      </c>
      <c r="Q125" s="2">
        <v>0.33333333333333331</v>
      </c>
      <c r="R125">
        <v>0.375</v>
      </c>
      <c r="S125">
        <v>0.25</v>
      </c>
      <c r="T125">
        <v>0.66666666666666663</v>
      </c>
      <c r="U125">
        <v>0.33333333333333331</v>
      </c>
      <c r="V125">
        <v>0.4375</v>
      </c>
      <c r="W125" s="2">
        <v>20</v>
      </c>
      <c r="X125">
        <v>20</v>
      </c>
      <c r="Y125">
        <v>7</v>
      </c>
      <c r="Z125" s="2">
        <v>23</v>
      </c>
      <c r="AA125">
        <v>20</v>
      </c>
      <c r="AB125">
        <v>7</v>
      </c>
      <c r="AC125" s="2">
        <v>3</v>
      </c>
      <c r="AD125">
        <v>0</v>
      </c>
      <c r="AE125">
        <v>0</v>
      </c>
      <c r="AF125" s="2" t="str">
        <f t="shared" si="7"/>
        <v/>
      </c>
      <c r="AG125" t="str">
        <f t="shared" si="8"/>
        <v>ok</v>
      </c>
      <c r="AH125" t="str">
        <f t="shared" si="9"/>
        <v>ok</v>
      </c>
      <c r="AI125" t="str">
        <f t="shared" si="11"/>
        <v>ok</v>
      </c>
      <c r="AJ125" t="str">
        <f t="shared" si="10"/>
        <v/>
      </c>
    </row>
    <row r="126" spans="1:36" x14ac:dyDescent="0.25">
      <c r="A126" s="3" t="s">
        <v>4</v>
      </c>
      <c r="B126">
        <v>7</v>
      </c>
      <c r="C126" t="s">
        <v>9</v>
      </c>
      <c r="Q126" s="2" t="s">
        <v>17</v>
      </c>
      <c r="R126" t="s">
        <v>17</v>
      </c>
      <c r="S126" t="s">
        <v>17</v>
      </c>
      <c r="T126" t="s">
        <v>17</v>
      </c>
      <c r="U126" t="s">
        <v>17</v>
      </c>
      <c r="V126" t="s">
        <v>17</v>
      </c>
      <c r="W126" s="2" t="s">
        <v>17</v>
      </c>
      <c r="X126" t="s">
        <v>17</v>
      </c>
      <c r="Y126" t="s">
        <v>17</v>
      </c>
      <c r="Z126" s="2" t="s">
        <v>17</v>
      </c>
      <c r="AA126" t="s">
        <v>17</v>
      </c>
      <c r="AB126" t="s">
        <v>17</v>
      </c>
      <c r="AC126" s="2">
        <v>0</v>
      </c>
      <c r="AD126">
        <v>0</v>
      </c>
      <c r="AE126">
        <v>0</v>
      </c>
      <c r="AF126" s="2" t="str">
        <f t="shared" si="7"/>
        <v/>
      </c>
      <c r="AG126" t="str">
        <f t="shared" si="8"/>
        <v/>
      </c>
      <c r="AH126" t="str">
        <f t="shared" si="9"/>
        <v/>
      </c>
      <c r="AI126" t="str">
        <f t="shared" si="11"/>
        <v/>
      </c>
      <c r="AJ126" t="str">
        <f t="shared" si="10"/>
        <v/>
      </c>
    </row>
    <row r="127" spans="1:36" x14ac:dyDescent="0.25">
      <c r="A127" s="2">
        <v>3522431</v>
      </c>
      <c r="B127">
        <v>8</v>
      </c>
      <c r="C127" t="s">
        <v>10</v>
      </c>
      <c r="D127" s="2">
        <v>0.55555555555555558</v>
      </c>
      <c r="E127">
        <v>0.875</v>
      </c>
      <c r="F127">
        <v>0.75</v>
      </c>
      <c r="G127">
        <v>0.66666666666666663</v>
      </c>
      <c r="H127">
        <v>0.33333333333333331</v>
      </c>
      <c r="I127">
        <v>0.75</v>
      </c>
      <c r="J127" s="2">
        <v>3</v>
      </c>
      <c r="K127">
        <v>4</v>
      </c>
      <c r="L127">
        <v>2</v>
      </c>
      <c r="M127">
        <v>8</v>
      </c>
      <c r="N127">
        <v>20</v>
      </c>
      <c r="O127">
        <v>10</v>
      </c>
      <c r="P127">
        <v>5</v>
      </c>
      <c r="Q127" s="2" t="s">
        <v>17</v>
      </c>
      <c r="R127" t="s">
        <v>17</v>
      </c>
      <c r="S127" t="s">
        <v>17</v>
      </c>
      <c r="T127" t="s">
        <v>17</v>
      </c>
      <c r="U127" t="s">
        <v>17</v>
      </c>
      <c r="V127" t="s">
        <v>17</v>
      </c>
      <c r="W127" s="2" t="s">
        <v>17</v>
      </c>
      <c r="X127" t="s">
        <v>17</v>
      </c>
      <c r="Y127" t="s">
        <v>17</v>
      </c>
      <c r="Z127" s="2" t="s">
        <v>17</v>
      </c>
      <c r="AA127" t="s">
        <v>17</v>
      </c>
      <c r="AB127" t="s">
        <v>17</v>
      </c>
      <c r="AC127" s="2">
        <v>0</v>
      </c>
      <c r="AD127">
        <v>3</v>
      </c>
      <c r="AE127">
        <v>0</v>
      </c>
      <c r="AF127" s="2" t="str">
        <f t="shared" si="7"/>
        <v>ok</v>
      </c>
      <c r="AG127" t="str">
        <f t="shared" si="8"/>
        <v>ok</v>
      </c>
      <c r="AH127" t="str">
        <f t="shared" si="9"/>
        <v/>
      </c>
      <c r="AI127" t="str">
        <f t="shared" si="11"/>
        <v/>
      </c>
      <c r="AJ127" t="str">
        <f t="shared" si="10"/>
        <v/>
      </c>
    </row>
    <row r="128" spans="1:36" x14ac:dyDescent="0.25">
      <c r="A128" s="2">
        <v>3533371</v>
      </c>
      <c r="B128">
        <v>8</v>
      </c>
      <c r="C128" t="s">
        <v>7</v>
      </c>
      <c r="D128" s="2">
        <v>0.66666666666666663</v>
      </c>
      <c r="E128">
        <v>0.6875</v>
      </c>
      <c r="F128">
        <v>0.875</v>
      </c>
      <c r="G128">
        <v>0.66666666666666663</v>
      </c>
      <c r="H128">
        <v>0.5</v>
      </c>
      <c r="I128">
        <v>0.6875</v>
      </c>
      <c r="J128" s="2">
        <v>18</v>
      </c>
      <c r="K128">
        <v>5</v>
      </c>
      <c r="L128">
        <v>6</v>
      </c>
      <c r="M128">
        <v>14</v>
      </c>
      <c r="N128">
        <v>10</v>
      </c>
      <c r="O128">
        <v>13</v>
      </c>
      <c r="P128">
        <v>16</v>
      </c>
      <c r="Q128" s="2">
        <v>0.66666666666666663</v>
      </c>
      <c r="R128">
        <v>0.4375</v>
      </c>
      <c r="S128">
        <v>0.375</v>
      </c>
      <c r="T128">
        <v>0.55555555555555558</v>
      </c>
      <c r="U128">
        <v>0.33333333333333331</v>
      </c>
      <c r="V128">
        <v>0.5625</v>
      </c>
      <c r="W128" s="2">
        <v>15</v>
      </c>
      <c r="X128">
        <v>25</v>
      </c>
      <c r="Y128">
        <v>7</v>
      </c>
      <c r="Z128" s="2">
        <v>14</v>
      </c>
      <c r="AA128">
        <v>24</v>
      </c>
      <c r="AB128">
        <v>4</v>
      </c>
      <c r="AC128" s="2">
        <v>2</v>
      </c>
      <c r="AD128">
        <v>2</v>
      </c>
      <c r="AE128">
        <v>2</v>
      </c>
      <c r="AF128" s="2" t="str">
        <f t="shared" si="7"/>
        <v>ok</v>
      </c>
      <c r="AG128" t="str">
        <f t="shared" si="8"/>
        <v>ok</v>
      </c>
      <c r="AH128" t="str">
        <f t="shared" si="9"/>
        <v>ok</v>
      </c>
      <c r="AI128" t="str">
        <f t="shared" si="11"/>
        <v>ok</v>
      </c>
      <c r="AJ128" t="str">
        <f t="shared" si="10"/>
        <v>complet</v>
      </c>
    </row>
    <row r="129" spans="1:36" x14ac:dyDescent="0.25">
      <c r="A129" s="2">
        <v>3670021</v>
      </c>
      <c r="B129">
        <v>8</v>
      </c>
      <c r="C129" t="s">
        <v>10</v>
      </c>
      <c r="D129" s="2">
        <v>0.61111111111111116</v>
      </c>
      <c r="E129">
        <v>0.6875</v>
      </c>
      <c r="F129">
        <v>0.625</v>
      </c>
      <c r="G129">
        <v>1</v>
      </c>
      <c r="H129">
        <v>0.83333333333333337</v>
      </c>
      <c r="I129">
        <v>0.5625</v>
      </c>
      <c r="J129" s="2">
        <v>12</v>
      </c>
      <c r="K129">
        <v>-3</v>
      </c>
      <c r="L129">
        <v>7</v>
      </c>
      <c r="M129">
        <v>9</v>
      </c>
      <c r="N129">
        <v>6</v>
      </c>
      <c r="O129">
        <v>17</v>
      </c>
      <c r="P129">
        <v>6</v>
      </c>
      <c r="Q129" s="2">
        <v>0.61111111111111116</v>
      </c>
      <c r="R129">
        <v>0.625</v>
      </c>
      <c r="S129">
        <v>0.5</v>
      </c>
      <c r="T129">
        <v>0.77777777777777779</v>
      </c>
      <c r="U129">
        <v>0.33333333333333331</v>
      </c>
      <c r="V129">
        <v>0.5625</v>
      </c>
      <c r="W129" s="2">
        <v>13</v>
      </c>
      <c r="X129">
        <v>15</v>
      </c>
      <c r="Y129">
        <v>16</v>
      </c>
      <c r="Z129" s="2">
        <v>14</v>
      </c>
      <c r="AA129">
        <v>16</v>
      </c>
      <c r="AB129">
        <v>15</v>
      </c>
      <c r="AC129" s="2">
        <v>2</v>
      </c>
      <c r="AD129">
        <v>1</v>
      </c>
      <c r="AE129">
        <v>1</v>
      </c>
      <c r="AF129" s="2" t="str">
        <f t="shared" si="7"/>
        <v>ok</v>
      </c>
      <c r="AG129" t="str">
        <f t="shared" si="8"/>
        <v>ok</v>
      </c>
      <c r="AH129" t="str">
        <f t="shared" si="9"/>
        <v>ok</v>
      </c>
      <c r="AI129" t="str">
        <f t="shared" si="11"/>
        <v>ok</v>
      </c>
      <c r="AJ129" t="str">
        <f t="shared" si="10"/>
        <v>complet</v>
      </c>
    </row>
    <row r="130" spans="1:36" x14ac:dyDescent="0.25">
      <c r="A130" s="2">
        <v>3670152</v>
      </c>
      <c r="B130">
        <v>8</v>
      </c>
      <c r="C130" t="s">
        <v>9</v>
      </c>
      <c r="D130" s="2">
        <v>0.83333333333333337</v>
      </c>
      <c r="E130">
        <v>0.875</v>
      </c>
      <c r="F130">
        <v>0.75</v>
      </c>
      <c r="G130">
        <v>0.66666666666666663</v>
      </c>
      <c r="H130">
        <v>0.5</v>
      </c>
      <c r="I130">
        <v>0.9375</v>
      </c>
      <c r="J130" s="2">
        <v>13</v>
      </c>
      <c r="K130">
        <v>8</v>
      </c>
      <c r="L130">
        <v>10</v>
      </c>
      <c r="M130">
        <v>11</v>
      </c>
      <c r="N130">
        <v>8</v>
      </c>
      <c r="O130">
        <v>6</v>
      </c>
      <c r="P130">
        <v>10</v>
      </c>
      <c r="Q130" s="2">
        <v>0.55555555555555558</v>
      </c>
      <c r="R130">
        <v>0.625</v>
      </c>
      <c r="S130">
        <v>0.875</v>
      </c>
      <c r="T130">
        <v>0.55555555555555558</v>
      </c>
      <c r="U130">
        <v>0.33333333333333331</v>
      </c>
      <c r="V130">
        <v>0.5625</v>
      </c>
      <c r="W130" s="2">
        <v>21</v>
      </c>
      <c r="X130">
        <v>23</v>
      </c>
      <c r="Y130">
        <v>8</v>
      </c>
      <c r="Z130" s="2">
        <v>28</v>
      </c>
      <c r="AA130">
        <v>23</v>
      </c>
      <c r="AB130">
        <v>8</v>
      </c>
      <c r="AC130" s="2">
        <v>3</v>
      </c>
      <c r="AD130">
        <v>3</v>
      </c>
      <c r="AE130">
        <v>3</v>
      </c>
      <c r="AF130" s="2" t="str">
        <f t="shared" si="7"/>
        <v>ok</v>
      </c>
      <c r="AG130" t="str">
        <f t="shared" si="8"/>
        <v>ok</v>
      </c>
      <c r="AH130" t="str">
        <f t="shared" si="9"/>
        <v>ok</v>
      </c>
      <c r="AI130" t="str">
        <f t="shared" si="11"/>
        <v>ok</v>
      </c>
      <c r="AJ130" t="str">
        <f t="shared" si="10"/>
        <v>complet</v>
      </c>
    </row>
    <row r="131" spans="1:36" x14ac:dyDescent="0.25">
      <c r="A131" s="2">
        <v>3670210</v>
      </c>
      <c r="B131">
        <v>8</v>
      </c>
      <c r="C131" t="s">
        <v>7</v>
      </c>
      <c r="D131" s="2">
        <v>0.72222222222222221</v>
      </c>
      <c r="E131">
        <v>0.6875</v>
      </c>
      <c r="F131">
        <v>0.75</v>
      </c>
      <c r="G131">
        <v>0.77777777777777779</v>
      </c>
      <c r="H131">
        <v>0.33333333333333331</v>
      </c>
      <c r="I131">
        <v>0.6875</v>
      </c>
      <c r="J131" s="2">
        <v>15</v>
      </c>
      <c r="K131">
        <v>1</v>
      </c>
      <c r="L131">
        <v>15</v>
      </c>
      <c r="M131">
        <v>10</v>
      </c>
      <c r="N131">
        <v>14</v>
      </c>
      <c r="O131">
        <v>18</v>
      </c>
      <c r="P131">
        <v>12</v>
      </c>
      <c r="Q131" s="2">
        <v>0.44444444444444442</v>
      </c>
      <c r="R131">
        <v>0.5625</v>
      </c>
      <c r="S131">
        <v>0.375</v>
      </c>
      <c r="T131">
        <v>0.55555555555555558</v>
      </c>
      <c r="U131">
        <v>0.16666666666666666</v>
      </c>
      <c r="V131">
        <v>0.375</v>
      </c>
      <c r="W131" s="2">
        <v>18</v>
      </c>
      <c r="X131">
        <v>15</v>
      </c>
      <c r="Y131">
        <v>7</v>
      </c>
      <c r="Z131" s="2">
        <v>23</v>
      </c>
      <c r="AA131">
        <v>20</v>
      </c>
      <c r="AB131">
        <v>7</v>
      </c>
      <c r="AC131" s="2">
        <v>2</v>
      </c>
      <c r="AD131">
        <v>3</v>
      </c>
      <c r="AE131">
        <v>2</v>
      </c>
      <c r="AF131" s="2" t="str">
        <f t="shared" si="7"/>
        <v>ok</v>
      </c>
      <c r="AG131" t="str">
        <f t="shared" si="8"/>
        <v>ok</v>
      </c>
      <c r="AH131" t="str">
        <f t="shared" si="9"/>
        <v>ok</v>
      </c>
      <c r="AI131" t="str">
        <f t="shared" ref="AI131:AI162" si="12">IF(W131&lt;&gt;"","ok","")</f>
        <v>ok</v>
      </c>
      <c r="AJ131" t="str">
        <f t="shared" si="10"/>
        <v>complet</v>
      </c>
    </row>
    <row r="132" spans="1:36" x14ac:dyDescent="0.25">
      <c r="A132" s="2">
        <v>3670320</v>
      </c>
      <c r="B132">
        <v>8</v>
      </c>
      <c r="C132" t="s">
        <v>9</v>
      </c>
      <c r="D132" s="2" t="s">
        <v>17</v>
      </c>
      <c r="E132" t="s">
        <v>17</v>
      </c>
      <c r="F132" t="s">
        <v>17</v>
      </c>
      <c r="G132" t="s">
        <v>17</v>
      </c>
      <c r="H132" t="s">
        <v>17</v>
      </c>
      <c r="I132" t="s">
        <v>17</v>
      </c>
      <c r="J132" s="2" t="s">
        <v>17</v>
      </c>
      <c r="K132" t="s">
        <v>17</v>
      </c>
      <c r="L132" t="s">
        <v>17</v>
      </c>
      <c r="M132" t="s">
        <v>17</v>
      </c>
      <c r="N132" t="s">
        <v>17</v>
      </c>
      <c r="O132" t="s">
        <v>17</v>
      </c>
      <c r="P132" t="s">
        <v>17</v>
      </c>
      <c r="Q132" s="2" t="s">
        <v>17</v>
      </c>
      <c r="R132" t="s">
        <v>17</v>
      </c>
      <c r="S132" t="s">
        <v>17</v>
      </c>
      <c r="T132" t="s">
        <v>17</v>
      </c>
      <c r="U132" t="s">
        <v>17</v>
      </c>
      <c r="V132" t="s">
        <v>17</v>
      </c>
      <c r="W132" s="2" t="s">
        <v>17</v>
      </c>
      <c r="X132" t="s">
        <v>17</v>
      </c>
      <c r="Y132" t="s">
        <v>17</v>
      </c>
      <c r="Z132" s="2" t="s">
        <v>17</v>
      </c>
      <c r="AA132" t="s">
        <v>17</v>
      </c>
      <c r="AB132" t="s">
        <v>17</v>
      </c>
      <c r="AC132" s="2">
        <v>0</v>
      </c>
      <c r="AD132">
        <v>0</v>
      </c>
      <c r="AE132">
        <v>0</v>
      </c>
      <c r="AF132" s="2" t="str">
        <f t="shared" ref="AF132:AF175" si="13">IF(D132&lt;&gt;"","ok","")</f>
        <v/>
      </c>
      <c r="AG132" t="str">
        <f t="shared" ref="AG132:AG175" si="14">IF(J132&lt;&gt;"","ok","")</f>
        <v/>
      </c>
      <c r="AH132" t="str">
        <f t="shared" ref="AH132:AH175" si="15">IF(Q132&lt;&gt;"","ok","")</f>
        <v/>
      </c>
      <c r="AI132" t="str">
        <f t="shared" si="12"/>
        <v/>
      </c>
      <c r="AJ132" t="str">
        <f t="shared" ref="AJ132:AJ175" si="16">IF(AND(AF132="ok",AG132="ok",AH132="ok",AI132="ok"),"complet","")</f>
        <v/>
      </c>
    </row>
    <row r="133" spans="1:36" x14ac:dyDescent="0.25">
      <c r="A133" s="2">
        <v>3670450</v>
      </c>
      <c r="B133">
        <v>8</v>
      </c>
      <c r="C133" t="s">
        <v>10</v>
      </c>
      <c r="D133" s="2">
        <v>0.66666666666666663</v>
      </c>
      <c r="E133">
        <v>0.875</v>
      </c>
      <c r="F133">
        <v>0.875</v>
      </c>
      <c r="G133">
        <v>0.77777777777777779</v>
      </c>
      <c r="H133">
        <v>0.66666666666666663</v>
      </c>
      <c r="I133">
        <v>0.75</v>
      </c>
      <c r="J133" s="2">
        <v>11</v>
      </c>
      <c r="K133">
        <v>12</v>
      </c>
      <c r="L133">
        <v>16</v>
      </c>
      <c r="M133">
        <v>12</v>
      </c>
      <c r="N133">
        <v>11</v>
      </c>
      <c r="O133">
        <v>8</v>
      </c>
      <c r="P133">
        <v>6</v>
      </c>
      <c r="Q133" s="2">
        <v>0.27777777777777779</v>
      </c>
      <c r="R133">
        <v>0.5625</v>
      </c>
      <c r="S133">
        <v>0.625</v>
      </c>
      <c r="T133">
        <v>0.66666666666666663</v>
      </c>
      <c r="U133">
        <v>0.16666666666666666</v>
      </c>
      <c r="V133">
        <v>0.5625</v>
      </c>
      <c r="W133" s="2">
        <v>8</v>
      </c>
      <c r="X133">
        <v>15</v>
      </c>
      <c r="Y133">
        <v>14</v>
      </c>
      <c r="Z133" s="2">
        <v>13</v>
      </c>
      <c r="AA133">
        <v>15</v>
      </c>
      <c r="AB133">
        <v>12</v>
      </c>
      <c r="AC133" s="2">
        <v>0</v>
      </c>
      <c r="AD133">
        <v>3</v>
      </c>
      <c r="AE133">
        <v>2</v>
      </c>
      <c r="AF133" s="2" t="str">
        <f t="shared" si="13"/>
        <v>ok</v>
      </c>
      <c r="AG133" t="str">
        <f t="shared" si="14"/>
        <v>ok</v>
      </c>
      <c r="AH133" t="str">
        <f t="shared" si="15"/>
        <v>ok</v>
      </c>
      <c r="AI133" t="str">
        <f t="shared" si="12"/>
        <v>ok</v>
      </c>
      <c r="AJ133" t="str">
        <f t="shared" si="16"/>
        <v>complet</v>
      </c>
    </row>
    <row r="134" spans="1:36" x14ac:dyDescent="0.25">
      <c r="A134" s="2">
        <v>3670463</v>
      </c>
      <c r="B134">
        <v>8</v>
      </c>
      <c r="C134" t="s">
        <v>7</v>
      </c>
      <c r="D134" s="2">
        <v>0.66666666666666663</v>
      </c>
      <c r="E134">
        <v>0.6875</v>
      </c>
      <c r="F134">
        <v>0.625</v>
      </c>
      <c r="G134">
        <v>0.77777777777777779</v>
      </c>
      <c r="H134">
        <v>0.5</v>
      </c>
      <c r="I134">
        <v>0.9375</v>
      </c>
      <c r="J134" s="2">
        <v>7</v>
      </c>
      <c r="K134">
        <v>-1</v>
      </c>
      <c r="L134">
        <v>16</v>
      </c>
      <c r="M134">
        <v>10</v>
      </c>
      <c r="N134">
        <v>17</v>
      </c>
      <c r="O134">
        <v>14</v>
      </c>
      <c r="P134">
        <v>2</v>
      </c>
      <c r="Q134" s="2">
        <v>0.55555555555555558</v>
      </c>
      <c r="R134">
        <v>0.8125</v>
      </c>
      <c r="S134">
        <v>0.625</v>
      </c>
      <c r="T134">
        <v>0.88888888888888884</v>
      </c>
      <c r="U134">
        <v>0</v>
      </c>
      <c r="V134">
        <v>0.5625</v>
      </c>
      <c r="W134" s="2">
        <v>18</v>
      </c>
      <c r="X134">
        <v>11</v>
      </c>
      <c r="Y134">
        <v>10</v>
      </c>
      <c r="Z134" s="2">
        <v>21</v>
      </c>
      <c r="AA134">
        <v>15</v>
      </c>
      <c r="AB134">
        <v>4</v>
      </c>
      <c r="AC134" s="2">
        <v>2</v>
      </c>
      <c r="AD134">
        <v>2</v>
      </c>
      <c r="AE134">
        <v>2</v>
      </c>
      <c r="AF134" s="2" t="str">
        <f t="shared" si="13"/>
        <v>ok</v>
      </c>
      <c r="AG134" t="str">
        <f t="shared" si="14"/>
        <v>ok</v>
      </c>
      <c r="AH134" t="str">
        <f t="shared" si="15"/>
        <v>ok</v>
      </c>
      <c r="AI134" t="str">
        <f t="shared" si="12"/>
        <v>ok</v>
      </c>
      <c r="AJ134" t="str">
        <f t="shared" si="16"/>
        <v>complet</v>
      </c>
    </row>
    <row r="135" spans="1:36" x14ac:dyDescent="0.25">
      <c r="A135" s="2">
        <v>3670584</v>
      </c>
      <c r="B135">
        <v>8</v>
      </c>
      <c r="C135" t="s">
        <v>8</v>
      </c>
      <c r="D135" s="2">
        <v>0.83333333333333337</v>
      </c>
      <c r="E135">
        <v>0.875</v>
      </c>
      <c r="F135">
        <v>1</v>
      </c>
      <c r="G135">
        <v>1</v>
      </c>
      <c r="H135">
        <v>0.66666666666666663</v>
      </c>
      <c r="I135">
        <v>0.9375</v>
      </c>
      <c r="J135" s="2">
        <v>7</v>
      </c>
      <c r="K135">
        <v>2</v>
      </c>
      <c r="L135">
        <v>12</v>
      </c>
      <c r="M135">
        <v>18</v>
      </c>
      <c r="N135">
        <v>7</v>
      </c>
      <c r="O135">
        <v>9</v>
      </c>
      <c r="P135">
        <v>15</v>
      </c>
      <c r="Q135" s="2">
        <v>0.66666666666666663</v>
      </c>
      <c r="R135">
        <v>0.75</v>
      </c>
      <c r="S135">
        <v>0.75</v>
      </c>
      <c r="T135">
        <v>0.88888888888888884</v>
      </c>
      <c r="U135">
        <v>0.33333333333333331</v>
      </c>
      <c r="V135">
        <v>0.75</v>
      </c>
      <c r="W135" s="2">
        <v>19</v>
      </c>
      <c r="X135">
        <v>18</v>
      </c>
      <c r="Y135">
        <v>16</v>
      </c>
      <c r="Z135" s="2">
        <v>13</v>
      </c>
      <c r="AA135">
        <v>16</v>
      </c>
      <c r="AB135">
        <v>16</v>
      </c>
      <c r="AC135" s="2">
        <v>3</v>
      </c>
      <c r="AD135">
        <v>3</v>
      </c>
      <c r="AE135">
        <v>0</v>
      </c>
      <c r="AF135" s="2" t="str">
        <f t="shared" si="13"/>
        <v>ok</v>
      </c>
      <c r="AG135" t="str">
        <f t="shared" si="14"/>
        <v>ok</v>
      </c>
      <c r="AH135" t="str">
        <f t="shared" si="15"/>
        <v>ok</v>
      </c>
      <c r="AI135" t="str">
        <f t="shared" si="12"/>
        <v>ok</v>
      </c>
      <c r="AJ135" t="str">
        <f t="shared" si="16"/>
        <v>complet</v>
      </c>
    </row>
    <row r="136" spans="1:36" x14ac:dyDescent="0.25">
      <c r="A136" s="2">
        <v>3670605</v>
      </c>
      <c r="B136">
        <v>8</v>
      </c>
      <c r="C136" t="s">
        <v>9</v>
      </c>
      <c r="D136" s="2">
        <v>0.55555555555555558</v>
      </c>
      <c r="E136">
        <v>0.6875</v>
      </c>
      <c r="F136">
        <v>0.875</v>
      </c>
      <c r="G136">
        <v>0.88888888888888884</v>
      </c>
      <c r="H136">
        <v>0.83333333333333337</v>
      </c>
      <c r="I136">
        <v>0.8125</v>
      </c>
      <c r="J136" s="2">
        <v>13</v>
      </c>
      <c r="K136">
        <v>6</v>
      </c>
      <c r="L136">
        <v>10</v>
      </c>
      <c r="M136">
        <v>13</v>
      </c>
      <c r="N136">
        <v>18</v>
      </c>
      <c r="O136">
        <v>2</v>
      </c>
      <c r="P136">
        <v>17</v>
      </c>
      <c r="Q136" s="2">
        <v>0.5</v>
      </c>
      <c r="R136">
        <v>0.6875</v>
      </c>
      <c r="S136">
        <v>0.5</v>
      </c>
      <c r="T136">
        <v>0.77777777777777779</v>
      </c>
      <c r="U136">
        <v>0.16666666666666666</v>
      </c>
      <c r="V136">
        <v>0.6875</v>
      </c>
      <c r="W136" s="2">
        <v>22</v>
      </c>
      <c r="X136">
        <v>24</v>
      </c>
      <c r="Y136">
        <v>6</v>
      </c>
      <c r="Z136" s="2">
        <v>23</v>
      </c>
      <c r="AA136">
        <v>24</v>
      </c>
      <c r="AB136">
        <v>4</v>
      </c>
      <c r="AC136" s="2">
        <v>3</v>
      </c>
      <c r="AD136">
        <v>3</v>
      </c>
      <c r="AE136">
        <v>3</v>
      </c>
      <c r="AF136" s="2" t="str">
        <f t="shared" si="13"/>
        <v>ok</v>
      </c>
      <c r="AG136" t="str">
        <f t="shared" si="14"/>
        <v>ok</v>
      </c>
      <c r="AH136" t="str">
        <f t="shared" si="15"/>
        <v>ok</v>
      </c>
      <c r="AI136" t="str">
        <f t="shared" si="12"/>
        <v>ok</v>
      </c>
      <c r="AJ136" t="str">
        <f t="shared" si="16"/>
        <v>complet</v>
      </c>
    </row>
    <row r="137" spans="1:36" x14ac:dyDescent="0.25">
      <c r="A137" s="2">
        <v>3670823</v>
      </c>
      <c r="B137">
        <v>8</v>
      </c>
      <c r="C137" t="s">
        <v>8</v>
      </c>
      <c r="D137" s="2">
        <v>0.83333333333333337</v>
      </c>
      <c r="E137">
        <v>0.9375</v>
      </c>
      <c r="F137">
        <v>1</v>
      </c>
      <c r="G137">
        <v>0.77777777777777779</v>
      </c>
      <c r="H137">
        <v>0.5</v>
      </c>
      <c r="I137">
        <v>0.9375</v>
      </c>
      <c r="J137" s="2">
        <v>15</v>
      </c>
      <c r="K137">
        <v>3</v>
      </c>
      <c r="L137">
        <v>12</v>
      </c>
      <c r="M137">
        <v>5</v>
      </c>
      <c r="N137">
        <v>11</v>
      </c>
      <c r="O137">
        <v>18</v>
      </c>
      <c r="P137">
        <v>4</v>
      </c>
      <c r="Q137" s="2">
        <v>0.66666666666666663</v>
      </c>
      <c r="R137">
        <v>0.75</v>
      </c>
      <c r="S137">
        <v>0.625</v>
      </c>
      <c r="T137">
        <v>0.66666666666666663</v>
      </c>
      <c r="U137">
        <v>0.33333333333333331</v>
      </c>
      <c r="V137">
        <v>0.6875</v>
      </c>
      <c r="W137" s="2">
        <v>14</v>
      </c>
      <c r="X137">
        <v>19</v>
      </c>
      <c r="Y137">
        <v>8</v>
      </c>
      <c r="Z137" s="2">
        <v>26</v>
      </c>
      <c r="AA137">
        <v>23</v>
      </c>
      <c r="AB137">
        <v>8</v>
      </c>
      <c r="AC137" s="2">
        <v>0</v>
      </c>
      <c r="AD137">
        <v>0</v>
      </c>
      <c r="AE137">
        <v>0</v>
      </c>
      <c r="AF137" s="2" t="str">
        <f t="shared" si="13"/>
        <v>ok</v>
      </c>
      <c r="AG137" t="str">
        <f t="shared" si="14"/>
        <v>ok</v>
      </c>
      <c r="AH137" t="str">
        <f t="shared" si="15"/>
        <v>ok</v>
      </c>
      <c r="AI137" t="str">
        <f t="shared" si="12"/>
        <v>ok</v>
      </c>
      <c r="AJ137" t="str">
        <f t="shared" si="16"/>
        <v>complet</v>
      </c>
    </row>
    <row r="138" spans="1:36" x14ac:dyDescent="0.25">
      <c r="A138" s="2">
        <v>3670945</v>
      </c>
      <c r="B138">
        <v>8</v>
      </c>
      <c r="C138" t="s">
        <v>10</v>
      </c>
      <c r="D138" s="2">
        <v>0.72222222222222221</v>
      </c>
      <c r="E138">
        <v>0.6875</v>
      </c>
      <c r="F138">
        <v>0.75</v>
      </c>
      <c r="G138">
        <v>0.88888888888888884</v>
      </c>
      <c r="H138">
        <v>1</v>
      </c>
      <c r="I138">
        <v>0.8125</v>
      </c>
      <c r="J138" s="2">
        <v>6</v>
      </c>
      <c r="K138">
        <v>5</v>
      </c>
      <c r="L138">
        <v>12</v>
      </c>
      <c r="M138">
        <v>16</v>
      </c>
      <c r="N138">
        <v>14</v>
      </c>
      <c r="O138">
        <v>15</v>
      </c>
      <c r="P138">
        <v>12</v>
      </c>
      <c r="Q138" s="2">
        <v>0.3888888888888889</v>
      </c>
      <c r="R138">
        <v>0.5</v>
      </c>
      <c r="S138">
        <v>0.5</v>
      </c>
      <c r="T138">
        <v>0.77777777777777779</v>
      </c>
      <c r="U138">
        <v>0.16666666666666666</v>
      </c>
      <c r="V138">
        <v>0.5</v>
      </c>
      <c r="W138" s="2">
        <v>22</v>
      </c>
      <c r="X138">
        <v>17</v>
      </c>
      <c r="Y138">
        <v>13</v>
      </c>
      <c r="Z138" s="2">
        <v>22</v>
      </c>
      <c r="AA138">
        <v>17</v>
      </c>
      <c r="AB138">
        <v>13</v>
      </c>
      <c r="AC138" s="2">
        <v>3</v>
      </c>
      <c r="AD138">
        <v>3</v>
      </c>
      <c r="AE138">
        <v>3</v>
      </c>
      <c r="AF138" s="2" t="str">
        <f t="shared" si="13"/>
        <v>ok</v>
      </c>
      <c r="AG138" t="str">
        <f t="shared" si="14"/>
        <v>ok</v>
      </c>
      <c r="AH138" t="str">
        <f t="shared" si="15"/>
        <v>ok</v>
      </c>
      <c r="AI138" t="str">
        <f t="shared" si="12"/>
        <v>ok</v>
      </c>
      <c r="AJ138" t="str">
        <f t="shared" si="16"/>
        <v>complet</v>
      </c>
    </row>
    <row r="139" spans="1:36" x14ac:dyDescent="0.25">
      <c r="A139" s="2">
        <v>3670999</v>
      </c>
      <c r="B139">
        <v>8</v>
      </c>
      <c r="C139" t="s">
        <v>7</v>
      </c>
      <c r="D139" s="2">
        <v>0.55555555555555558</v>
      </c>
      <c r="E139">
        <v>0.75</v>
      </c>
      <c r="F139">
        <v>0.5</v>
      </c>
      <c r="G139">
        <v>0.88888888888888884</v>
      </c>
      <c r="H139">
        <v>0.83333333333333337</v>
      </c>
      <c r="I139">
        <v>0.75</v>
      </c>
      <c r="J139" s="2">
        <v>11</v>
      </c>
      <c r="K139">
        <v>18</v>
      </c>
      <c r="L139">
        <v>14</v>
      </c>
      <c r="M139">
        <v>5</v>
      </c>
      <c r="N139">
        <v>12</v>
      </c>
      <c r="O139">
        <v>9</v>
      </c>
      <c r="P139">
        <v>4</v>
      </c>
      <c r="Q139" s="2">
        <v>0.22222222222222221</v>
      </c>
      <c r="R139">
        <v>0.5625</v>
      </c>
      <c r="S139">
        <v>0.375</v>
      </c>
      <c r="T139">
        <v>0.55555555555555558</v>
      </c>
      <c r="U139">
        <v>0.5</v>
      </c>
      <c r="V139">
        <v>0.4375</v>
      </c>
      <c r="W139" s="2">
        <v>12</v>
      </c>
      <c r="X139">
        <v>12</v>
      </c>
      <c r="Y139">
        <v>12</v>
      </c>
      <c r="Z139" s="2">
        <v>8</v>
      </c>
      <c r="AA139">
        <v>15</v>
      </c>
      <c r="AB139">
        <v>15</v>
      </c>
      <c r="AC139" s="2">
        <v>3</v>
      </c>
      <c r="AD139">
        <v>2</v>
      </c>
      <c r="AE139">
        <v>2</v>
      </c>
      <c r="AF139" s="2" t="str">
        <f t="shared" si="13"/>
        <v>ok</v>
      </c>
      <c r="AG139" t="str">
        <f t="shared" si="14"/>
        <v>ok</v>
      </c>
      <c r="AH139" t="str">
        <f t="shared" si="15"/>
        <v>ok</v>
      </c>
      <c r="AI139" t="str">
        <f t="shared" si="12"/>
        <v>ok</v>
      </c>
      <c r="AJ139" t="str">
        <f t="shared" si="16"/>
        <v>complet</v>
      </c>
    </row>
    <row r="140" spans="1:36" x14ac:dyDescent="0.25">
      <c r="A140" s="2">
        <v>3671053</v>
      </c>
      <c r="B140">
        <v>8</v>
      </c>
      <c r="C140" t="s">
        <v>8</v>
      </c>
      <c r="D140" s="2" t="s">
        <v>17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s="2" t="s">
        <v>17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  <c r="Q140" s="2" t="s">
        <v>17</v>
      </c>
      <c r="R140" t="s">
        <v>17</v>
      </c>
      <c r="S140" t="s">
        <v>17</v>
      </c>
      <c r="T140" t="s">
        <v>17</v>
      </c>
      <c r="U140" t="s">
        <v>17</v>
      </c>
      <c r="V140" t="s">
        <v>17</v>
      </c>
      <c r="W140" s="2" t="s">
        <v>17</v>
      </c>
      <c r="X140" t="s">
        <v>17</v>
      </c>
      <c r="Y140" t="s">
        <v>17</v>
      </c>
      <c r="Z140" s="2" t="s">
        <v>17</v>
      </c>
      <c r="AA140" t="s">
        <v>17</v>
      </c>
      <c r="AB140" t="s">
        <v>17</v>
      </c>
      <c r="AC140" s="2">
        <v>0</v>
      </c>
      <c r="AD140">
        <v>0</v>
      </c>
      <c r="AE140">
        <v>0</v>
      </c>
      <c r="AF140" s="2" t="str">
        <f t="shared" si="13"/>
        <v/>
      </c>
      <c r="AG140" t="str">
        <f t="shared" si="14"/>
        <v/>
      </c>
      <c r="AH140" t="str">
        <f t="shared" si="15"/>
        <v/>
      </c>
      <c r="AI140" t="str">
        <f t="shared" si="12"/>
        <v/>
      </c>
      <c r="AJ140" t="str">
        <f t="shared" si="16"/>
        <v/>
      </c>
    </row>
    <row r="141" spans="1:36" x14ac:dyDescent="0.25">
      <c r="A141" s="2">
        <v>3671848</v>
      </c>
      <c r="B141">
        <v>8</v>
      </c>
      <c r="C141" t="s">
        <v>9</v>
      </c>
      <c r="D141" s="2">
        <v>0.61111111111111116</v>
      </c>
      <c r="E141">
        <v>0.75</v>
      </c>
      <c r="F141">
        <v>0.75</v>
      </c>
      <c r="G141">
        <v>0.77777777777777779</v>
      </c>
      <c r="H141">
        <v>0.66666666666666663</v>
      </c>
      <c r="I141">
        <v>0.6875</v>
      </c>
      <c r="J141" s="2">
        <v>10</v>
      </c>
      <c r="K141">
        <v>8</v>
      </c>
      <c r="L141">
        <v>2</v>
      </c>
      <c r="M141">
        <v>16</v>
      </c>
      <c r="N141">
        <v>14</v>
      </c>
      <c r="O141">
        <v>17</v>
      </c>
      <c r="P141">
        <v>7</v>
      </c>
      <c r="Q141" s="2">
        <v>0.55555555555555558</v>
      </c>
      <c r="R141">
        <v>0.5625</v>
      </c>
      <c r="S141">
        <v>0.75</v>
      </c>
      <c r="T141">
        <v>0.66666666666666663</v>
      </c>
      <c r="U141">
        <v>0.33333333333333331</v>
      </c>
      <c r="V141">
        <v>0.5625</v>
      </c>
      <c r="W141" s="2">
        <v>23</v>
      </c>
      <c r="X141">
        <v>18</v>
      </c>
      <c r="Y141">
        <v>7</v>
      </c>
      <c r="Z141" s="2">
        <v>23</v>
      </c>
      <c r="AA141">
        <v>21</v>
      </c>
      <c r="AB141">
        <v>4</v>
      </c>
      <c r="AC141" s="2">
        <v>3</v>
      </c>
      <c r="AD141">
        <v>3</v>
      </c>
      <c r="AE141">
        <v>2</v>
      </c>
      <c r="AF141" s="2" t="str">
        <f t="shared" si="13"/>
        <v>ok</v>
      </c>
      <c r="AG141" t="str">
        <f t="shared" si="14"/>
        <v>ok</v>
      </c>
      <c r="AH141" t="str">
        <f t="shared" si="15"/>
        <v>ok</v>
      </c>
      <c r="AI141" t="str">
        <f t="shared" si="12"/>
        <v>ok</v>
      </c>
      <c r="AJ141" t="str">
        <f t="shared" si="16"/>
        <v>complet</v>
      </c>
    </row>
    <row r="142" spans="1:36" x14ac:dyDescent="0.25">
      <c r="A142" s="2">
        <v>3672146</v>
      </c>
      <c r="B142">
        <v>8</v>
      </c>
      <c r="C142" t="s">
        <v>7</v>
      </c>
      <c r="D142" s="2">
        <v>0.61111111111111116</v>
      </c>
      <c r="E142">
        <v>0.75</v>
      </c>
      <c r="F142">
        <v>1</v>
      </c>
      <c r="G142">
        <v>0.77777777777777779</v>
      </c>
      <c r="H142">
        <v>0.5</v>
      </c>
      <c r="I142">
        <v>1</v>
      </c>
      <c r="J142" s="2">
        <v>5</v>
      </c>
      <c r="K142">
        <v>10</v>
      </c>
      <c r="L142">
        <v>14</v>
      </c>
      <c r="M142">
        <v>18</v>
      </c>
      <c r="N142">
        <v>8</v>
      </c>
      <c r="O142">
        <v>15</v>
      </c>
      <c r="P142">
        <v>8</v>
      </c>
      <c r="Q142" s="2">
        <v>0.5</v>
      </c>
      <c r="R142">
        <v>0.5625</v>
      </c>
      <c r="S142">
        <v>0.625</v>
      </c>
      <c r="T142">
        <v>0.77777777777777779</v>
      </c>
      <c r="U142">
        <v>0.5</v>
      </c>
      <c r="V142">
        <v>0.5625</v>
      </c>
      <c r="W142" s="2">
        <v>22</v>
      </c>
      <c r="X142">
        <v>17</v>
      </c>
      <c r="Y142">
        <v>18</v>
      </c>
      <c r="Z142" s="2">
        <v>24</v>
      </c>
      <c r="AA142">
        <v>25</v>
      </c>
      <c r="AB142">
        <v>10</v>
      </c>
      <c r="AC142" s="2">
        <v>3</v>
      </c>
      <c r="AD142">
        <v>0</v>
      </c>
      <c r="AE142">
        <v>0</v>
      </c>
      <c r="AF142" s="2" t="str">
        <f t="shared" si="13"/>
        <v>ok</v>
      </c>
      <c r="AG142" t="str">
        <f t="shared" si="14"/>
        <v>ok</v>
      </c>
      <c r="AH142" t="str">
        <f t="shared" si="15"/>
        <v>ok</v>
      </c>
      <c r="AI142" t="str">
        <f t="shared" si="12"/>
        <v>ok</v>
      </c>
      <c r="AJ142" t="str">
        <f t="shared" si="16"/>
        <v>complet</v>
      </c>
    </row>
    <row r="143" spans="1:36" x14ac:dyDescent="0.25">
      <c r="A143" s="2">
        <v>3672658</v>
      </c>
      <c r="B143">
        <v>8</v>
      </c>
      <c r="C143" t="s">
        <v>8</v>
      </c>
      <c r="D143" s="2">
        <v>0.55555555555555558</v>
      </c>
      <c r="E143">
        <v>0.8125</v>
      </c>
      <c r="F143">
        <v>0.75</v>
      </c>
      <c r="G143">
        <v>0.77777777777777779</v>
      </c>
      <c r="H143">
        <v>0.66666666666666663</v>
      </c>
      <c r="I143">
        <v>0.875</v>
      </c>
      <c r="J143" s="2">
        <v>-6</v>
      </c>
      <c r="K143">
        <v>4</v>
      </c>
      <c r="L143">
        <v>3</v>
      </c>
      <c r="M143">
        <v>9</v>
      </c>
      <c r="N143">
        <v>-1</v>
      </c>
      <c r="O143">
        <v>15</v>
      </c>
      <c r="P143">
        <v>3</v>
      </c>
      <c r="Q143" s="2">
        <v>0.55555555555555558</v>
      </c>
      <c r="R143">
        <v>0.875</v>
      </c>
      <c r="S143">
        <v>0.625</v>
      </c>
      <c r="T143">
        <v>0.55555555555555558</v>
      </c>
      <c r="U143">
        <v>0.5</v>
      </c>
      <c r="V143">
        <v>0.8125</v>
      </c>
      <c r="W143" s="2">
        <v>17</v>
      </c>
      <c r="X143">
        <v>15</v>
      </c>
      <c r="Y143">
        <v>11</v>
      </c>
      <c r="Z143" s="2">
        <v>18</v>
      </c>
      <c r="AA143">
        <v>19</v>
      </c>
      <c r="AB143">
        <v>8</v>
      </c>
      <c r="AC143" s="2">
        <v>3</v>
      </c>
      <c r="AD143">
        <v>0</v>
      </c>
      <c r="AE143">
        <v>3</v>
      </c>
      <c r="AF143" s="2" t="str">
        <f t="shared" si="13"/>
        <v>ok</v>
      </c>
      <c r="AG143" t="str">
        <f t="shared" si="14"/>
        <v>ok</v>
      </c>
      <c r="AH143" t="str">
        <f t="shared" si="15"/>
        <v>ok</v>
      </c>
      <c r="AI143" t="str">
        <f t="shared" si="12"/>
        <v>ok</v>
      </c>
      <c r="AJ143" t="str">
        <f t="shared" si="16"/>
        <v>complet</v>
      </c>
    </row>
    <row r="144" spans="1:36" x14ac:dyDescent="0.25">
      <c r="A144" s="2">
        <v>3673796</v>
      </c>
      <c r="B144">
        <v>8</v>
      </c>
      <c r="C144" t="s">
        <v>8</v>
      </c>
      <c r="D144" s="2" t="s">
        <v>17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s="2" t="s">
        <v>17</v>
      </c>
      <c r="K144" t="s">
        <v>17</v>
      </c>
      <c r="L144" t="s">
        <v>17</v>
      </c>
      <c r="M144" t="s">
        <v>17</v>
      </c>
      <c r="N144" t="s">
        <v>17</v>
      </c>
      <c r="O144" t="s">
        <v>17</v>
      </c>
      <c r="P144" t="s">
        <v>17</v>
      </c>
      <c r="Q144" s="2">
        <v>0.3888888888888889</v>
      </c>
      <c r="R144">
        <v>0.8125</v>
      </c>
      <c r="S144">
        <v>0.25</v>
      </c>
      <c r="T144">
        <v>0.77777777777777779</v>
      </c>
      <c r="U144">
        <v>0.16666666666666666</v>
      </c>
      <c r="V144">
        <v>0.5625</v>
      </c>
      <c r="W144" s="2">
        <v>14</v>
      </c>
      <c r="X144">
        <v>12</v>
      </c>
      <c r="Y144">
        <v>16</v>
      </c>
      <c r="Z144" s="2">
        <v>17</v>
      </c>
      <c r="AA144">
        <v>14</v>
      </c>
      <c r="AB144">
        <v>20</v>
      </c>
      <c r="AC144" s="2">
        <v>0</v>
      </c>
      <c r="AD144">
        <v>0</v>
      </c>
      <c r="AE144">
        <v>3</v>
      </c>
      <c r="AF144" s="2" t="str">
        <f t="shared" si="13"/>
        <v/>
      </c>
      <c r="AG144" t="str">
        <f t="shared" si="14"/>
        <v/>
      </c>
      <c r="AH144" t="str">
        <f t="shared" si="15"/>
        <v>ok</v>
      </c>
      <c r="AI144" t="str">
        <f t="shared" si="12"/>
        <v>ok</v>
      </c>
      <c r="AJ144" t="str">
        <f t="shared" si="16"/>
        <v/>
      </c>
    </row>
    <row r="145" spans="1:36" x14ac:dyDescent="0.25">
      <c r="A145" s="2">
        <v>3413097</v>
      </c>
      <c r="B145">
        <v>9</v>
      </c>
      <c r="C145" t="s">
        <v>9</v>
      </c>
      <c r="D145" s="2">
        <v>0.72222222222222221</v>
      </c>
      <c r="E145">
        <v>0.6875</v>
      </c>
      <c r="F145">
        <v>0.625</v>
      </c>
      <c r="G145">
        <v>0.88888888888888884</v>
      </c>
      <c r="H145">
        <v>0.66666666666666663</v>
      </c>
      <c r="I145">
        <v>0.8125</v>
      </c>
      <c r="J145" s="2">
        <v>17</v>
      </c>
      <c r="K145">
        <v>4</v>
      </c>
      <c r="L145">
        <v>7</v>
      </c>
      <c r="M145">
        <v>20</v>
      </c>
      <c r="N145">
        <v>11</v>
      </c>
      <c r="O145">
        <v>13</v>
      </c>
      <c r="P145">
        <v>12</v>
      </c>
      <c r="Q145" s="2">
        <v>0.66666666666666663</v>
      </c>
      <c r="R145">
        <v>0.625</v>
      </c>
      <c r="S145">
        <v>0.375</v>
      </c>
      <c r="T145">
        <v>0.66666666666666663</v>
      </c>
      <c r="U145">
        <v>0</v>
      </c>
      <c r="V145">
        <v>0.5</v>
      </c>
      <c r="W145" s="2">
        <v>19</v>
      </c>
      <c r="X145">
        <v>24</v>
      </c>
      <c r="Y145">
        <v>8</v>
      </c>
      <c r="Z145" s="2">
        <v>27</v>
      </c>
      <c r="AA145">
        <v>26</v>
      </c>
      <c r="AB145">
        <v>25</v>
      </c>
      <c r="AC145" s="2">
        <v>3</v>
      </c>
      <c r="AD145">
        <v>2</v>
      </c>
      <c r="AE145">
        <v>3</v>
      </c>
      <c r="AF145" s="2" t="str">
        <f t="shared" si="13"/>
        <v>ok</v>
      </c>
      <c r="AG145" t="str">
        <f t="shared" si="14"/>
        <v>ok</v>
      </c>
      <c r="AH145" t="str">
        <f t="shared" si="15"/>
        <v>ok</v>
      </c>
      <c r="AI145" t="str">
        <f t="shared" si="12"/>
        <v>ok</v>
      </c>
      <c r="AJ145" t="str">
        <f t="shared" si="16"/>
        <v>complet</v>
      </c>
    </row>
    <row r="146" spans="1:36" x14ac:dyDescent="0.25">
      <c r="A146" s="2">
        <v>3521038</v>
      </c>
      <c r="B146">
        <v>9</v>
      </c>
      <c r="C146" t="s">
        <v>8</v>
      </c>
      <c r="D146" s="2" t="s">
        <v>17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s="2" t="s">
        <v>17</v>
      </c>
      <c r="K146" t="s">
        <v>17</v>
      </c>
      <c r="L146" t="s">
        <v>17</v>
      </c>
      <c r="M146" t="s">
        <v>17</v>
      </c>
      <c r="N146" t="s">
        <v>17</v>
      </c>
      <c r="O146" t="s">
        <v>17</v>
      </c>
      <c r="P146" t="s">
        <v>17</v>
      </c>
      <c r="Q146" s="2" t="s">
        <v>17</v>
      </c>
      <c r="R146" t="s">
        <v>17</v>
      </c>
      <c r="S146" t="s">
        <v>17</v>
      </c>
      <c r="T146" t="s">
        <v>17</v>
      </c>
      <c r="U146" t="s">
        <v>17</v>
      </c>
      <c r="V146" t="s">
        <v>17</v>
      </c>
      <c r="W146" s="2" t="s">
        <v>17</v>
      </c>
      <c r="X146" t="s">
        <v>17</v>
      </c>
      <c r="Y146" t="s">
        <v>17</v>
      </c>
      <c r="Z146" s="2" t="s">
        <v>17</v>
      </c>
      <c r="AA146" t="s">
        <v>17</v>
      </c>
      <c r="AB146" t="s">
        <v>17</v>
      </c>
      <c r="AC146" s="2">
        <v>0</v>
      </c>
      <c r="AD146">
        <v>0</v>
      </c>
      <c r="AE146">
        <v>0</v>
      </c>
      <c r="AF146" s="2" t="str">
        <f t="shared" si="13"/>
        <v/>
      </c>
      <c r="AG146" t="str">
        <f t="shared" si="14"/>
        <v/>
      </c>
      <c r="AH146" t="str">
        <f t="shared" si="15"/>
        <v/>
      </c>
      <c r="AI146" t="str">
        <f t="shared" si="12"/>
        <v/>
      </c>
      <c r="AJ146" t="str">
        <f t="shared" si="16"/>
        <v/>
      </c>
    </row>
    <row r="147" spans="1:36" x14ac:dyDescent="0.25">
      <c r="A147" s="2">
        <v>3670056</v>
      </c>
      <c r="B147">
        <v>9</v>
      </c>
      <c r="C147" t="s">
        <v>9</v>
      </c>
      <c r="D147" s="2">
        <v>0.5</v>
      </c>
      <c r="E147">
        <v>0.5625</v>
      </c>
      <c r="F147">
        <v>0.75</v>
      </c>
      <c r="G147">
        <v>0.66666666666666663</v>
      </c>
      <c r="H147">
        <v>0.33333333333333331</v>
      </c>
      <c r="I147">
        <v>0.6875</v>
      </c>
      <c r="J147" s="2">
        <v>0</v>
      </c>
      <c r="K147">
        <v>2</v>
      </c>
      <c r="L147">
        <v>1</v>
      </c>
      <c r="M147">
        <v>14</v>
      </c>
      <c r="N147">
        <v>10</v>
      </c>
      <c r="O147">
        <v>11</v>
      </c>
      <c r="P147">
        <v>16</v>
      </c>
      <c r="Q147" s="2" t="s">
        <v>17</v>
      </c>
      <c r="R147" t="s">
        <v>17</v>
      </c>
      <c r="S147" t="s">
        <v>17</v>
      </c>
      <c r="T147" t="s">
        <v>17</v>
      </c>
      <c r="U147" t="s">
        <v>17</v>
      </c>
      <c r="V147" t="s">
        <v>17</v>
      </c>
      <c r="W147" s="2" t="s">
        <v>17</v>
      </c>
      <c r="X147" t="s">
        <v>17</v>
      </c>
      <c r="Y147" t="s">
        <v>17</v>
      </c>
      <c r="Z147" s="2" t="s">
        <v>17</v>
      </c>
      <c r="AA147" t="s">
        <v>17</v>
      </c>
      <c r="AB147" t="s">
        <v>17</v>
      </c>
      <c r="AC147" s="2">
        <v>0</v>
      </c>
      <c r="AD147">
        <v>0</v>
      </c>
      <c r="AE147">
        <v>0</v>
      </c>
      <c r="AF147" s="2" t="str">
        <f t="shared" si="13"/>
        <v>ok</v>
      </c>
      <c r="AG147" t="str">
        <f t="shared" si="14"/>
        <v>ok</v>
      </c>
      <c r="AH147" t="str">
        <f t="shared" si="15"/>
        <v/>
      </c>
      <c r="AI147" t="str">
        <f t="shared" si="12"/>
        <v/>
      </c>
      <c r="AJ147" t="str">
        <f t="shared" si="16"/>
        <v/>
      </c>
    </row>
    <row r="148" spans="1:36" x14ac:dyDescent="0.25">
      <c r="A148" s="2">
        <v>3670196</v>
      </c>
      <c r="B148">
        <v>9</v>
      </c>
      <c r="C148" t="s">
        <v>7</v>
      </c>
      <c r="D148" s="2">
        <v>0.61111111111111116</v>
      </c>
      <c r="E148">
        <v>0.75</v>
      </c>
      <c r="F148">
        <v>0.75</v>
      </c>
      <c r="G148">
        <v>0.77777777777777779</v>
      </c>
      <c r="H148">
        <v>0.66666666666666663</v>
      </c>
      <c r="I148">
        <v>0.75</v>
      </c>
      <c r="J148" s="2">
        <v>7</v>
      </c>
      <c r="K148">
        <v>3</v>
      </c>
      <c r="L148">
        <v>13</v>
      </c>
      <c r="M148">
        <v>14</v>
      </c>
      <c r="N148">
        <v>17</v>
      </c>
      <c r="O148">
        <v>17</v>
      </c>
      <c r="P148">
        <v>11</v>
      </c>
      <c r="Q148" s="2">
        <v>0.44444444444444442</v>
      </c>
      <c r="R148">
        <v>0.5625</v>
      </c>
      <c r="S148">
        <v>0.75</v>
      </c>
      <c r="T148">
        <v>0.77777777777777779</v>
      </c>
      <c r="U148">
        <v>0.5</v>
      </c>
      <c r="V148">
        <v>0.3125</v>
      </c>
      <c r="W148" s="2">
        <v>14</v>
      </c>
      <c r="X148">
        <v>19</v>
      </c>
      <c r="Y148">
        <v>15</v>
      </c>
      <c r="Z148" s="2">
        <v>12</v>
      </c>
      <c r="AA148">
        <v>16</v>
      </c>
      <c r="AB148">
        <v>22</v>
      </c>
      <c r="AC148" s="2">
        <v>3</v>
      </c>
      <c r="AD148">
        <v>0</v>
      </c>
      <c r="AE148">
        <v>3</v>
      </c>
      <c r="AF148" s="2" t="str">
        <f t="shared" si="13"/>
        <v>ok</v>
      </c>
      <c r="AG148" t="str">
        <f t="shared" si="14"/>
        <v>ok</v>
      </c>
      <c r="AH148" t="str">
        <f t="shared" si="15"/>
        <v>ok</v>
      </c>
      <c r="AI148" t="str">
        <f t="shared" si="12"/>
        <v>ok</v>
      </c>
      <c r="AJ148" t="str">
        <f t="shared" si="16"/>
        <v>complet</v>
      </c>
    </row>
    <row r="149" spans="1:36" x14ac:dyDescent="0.25">
      <c r="A149" s="2">
        <v>3670348</v>
      </c>
      <c r="B149">
        <v>9</v>
      </c>
      <c r="C149" t="s">
        <v>8</v>
      </c>
      <c r="D149" s="2">
        <v>0.61111111111111116</v>
      </c>
      <c r="E149">
        <v>0.625</v>
      </c>
      <c r="F149">
        <v>0.5</v>
      </c>
      <c r="G149">
        <v>0.44444444444444442</v>
      </c>
      <c r="H149">
        <v>0.33333333333333331</v>
      </c>
      <c r="I149">
        <v>0.6875</v>
      </c>
      <c r="J149" s="2">
        <v>4</v>
      </c>
      <c r="K149">
        <v>5</v>
      </c>
      <c r="L149">
        <v>13</v>
      </c>
      <c r="M149">
        <v>14</v>
      </c>
      <c r="N149">
        <v>13</v>
      </c>
      <c r="O149">
        <v>11</v>
      </c>
      <c r="P149">
        <v>6</v>
      </c>
      <c r="Q149" s="2">
        <v>0.5</v>
      </c>
      <c r="R149">
        <v>0.875</v>
      </c>
      <c r="S149">
        <v>0.375</v>
      </c>
      <c r="T149">
        <v>0.66666666666666663</v>
      </c>
      <c r="U149">
        <v>0.33333333333333331</v>
      </c>
      <c r="V149">
        <v>0.4375</v>
      </c>
      <c r="W149" s="2">
        <v>15</v>
      </c>
      <c r="X149">
        <v>25</v>
      </c>
      <c r="Y149">
        <v>12</v>
      </c>
      <c r="Z149" s="2">
        <v>21</v>
      </c>
      <c r="AA149">
        <v>15</v>
      </c>
      <c r="AB149">
        <v>8</v>
      </c>
      <c r="AC149" s="2">
        <v>2</v>
      </c>
      <c r="AD149">
        <v>2</v>
      </c>
      <c r="AE149">
        <v>0</v>
      </c>
      <c r="AF149" s="2" t="str">
        <f t="shared" si="13"/>
        <v>ok</v>
      </c>
      <c r="AG149" t="str">
        <f t="shared" si="14"/>
        <v>ok</v>
      </c>
      <c r="AH149" t="str">
        <f t="shared" si="15"/>
        <v>ok</v>
      </c>
      <c r="AI149" t="str">
        <f t="shared" si="12"/>
        <v>ok</v>
      </c>
      <c r="AJ149" t="str">
        <f t="shared" si="16"/>
        <v>complet</v>
      </c>
    </row>
    <row r="150" spans="1:36" x14ac:dyDescent="0.25">
      <c r="A150" s="2">
        <v>3670361</v>
      </c>
      <c r="B150">
        <v>9</v>
      </c>
      <c r="C150" t="s">
        <v>8</v>
      </c>
      <c r="D150" s="2">
        <v>0.66666666666666663</v>
      </c>
      <c r="E150">
        <v>0.875</v>
      </c>
      <c r="F150">
        <v>0.875</v>
      </c>
      <c r="G150">
        <v>0.77777777777777779</v>
      </c>
      <c r="H150">
        <v>0.66666666666666663</v>
      </c>
      <c r="I150">
        <v>0.75</v>
      </c>
      <c r="J150" s="2">
        <v>15</v>
      </c>
      <c r="K150">
        <v>0</v>
      </c>
      <c r="L150">
        <v>7</v>
      </c>
      <c r="M150">
        <v>12</v>
      </c>
      <c r="N150">
        <v>5</v>
      </c>
      <c r="O150">
        <v>17</v>
      </c>
      <c r="P150">
        <v>14</v>
      </c>
      <c r="Q150" s="2">
        <v>0.3888888888888889</v>
      </c>
      <c r="R150">
        <v>0.625</v>
      </c>
      <c r="S150">
        <v>0.625</v>
      </c>
      <c r="T150">
        <v>0.77777777777777779</v>
      </c>
      <c r="U150">
        <v>0.16666666666666666</v>
      </c>
      <c r="V150">
        <v>0.5625</v>
      </c>
      <c r="W150" s="2">
        <v>12</v>
      </c>
      <c r="X150">
        <v>12</v>
      </c>
      <c r="Y150">
        <v>20</v>
      </c>
      <c r="Z150" s="2">
        <v>10</v>
      </c>
      <c r="AA150">
        <v>8</v>
      </c>
      <c r="AB150">
        <v>17</v>
      </c>
      <c r="AC150" s="2">
        <v>3</v>
      </c>
      <c r="AD150">
        <v>3</v>
      </c>
      <c r="AE150">
        <v>2</v>
      </c>
      <c r="AF150" s="2" t="str">
        <f t="shared" si="13"/>
        <v>ok</v>
      </c>
      <c r="AG150" t="str">
        <f t="shared" si="14"/>
        <v>ok</v>
      </c>
      <c r="AH150" t="str">
        <f t="shared" si="15"/>
        <v>ok</v>
      </c>
      <c r="AI150" t="str">
        <f t="shared" si="12"/>
        <v>ok</v>
      </c>
      <c r="AJ150" t="str">
        <f t="shared" si="16"/>
        <v>complet</v>
      </c>
    </row>
    <row r="151" spans="1:36" x14ac:dyDescent="0.25">
      <c r="A151" s="2">
        <v>3670444</v>
      </c>
      <c r="B151">
        <v>9</v>
      </c>
      <c r="C151" t="s">
        <v>8</v>
      </c>
      <c r="D151" s="2" t="s">
        <v>17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s="2">
        <v>6</v>
      </c>
      <c r="K151">
        <v>4</v>
      </c>
      <c r="L151">
        <v>18</v>
      </c>
      <c r="M151">
        <v>9</v>
      </c>
      <c r="N151">
        <v>14</v>
      </c>
      <c r="O151">
        <v>13</v>
      </c>
      <c r="P151">
        <v>7</v>
      </c>
      <c r="Q151" s="2" t="s">
        <v>17</v>
      </c>
      <c r="R151" t="s">
        <v>17</v>
      </c>
      <c r="S151" t="s">
        <v>17</v>
      </c>
      <c r="T151" t="s">
        <v>17</v>
      </c>
      <c r="U151" t="s">
        <v>17</v>
      </c>
      <c r="V151" t="s">
        <v>17</v>
      </c>
      <c r="W151" s="2" t="s">
        <v>17</v>
      </c>
      <c r="X151" t="s">
        <v>17</v>
      </c>
      <c r="Y151" t="s">
        <v>17</v>
      </c>
      <c r="Z151" s="2" t="s">
        <v>17</v>
      </c>
      <c r="AA151" t="s">
        <v>17</v>
      </c>
      <c r="AB151" t="s">
        <v>17</v>
      </c>
      <c r="AC151" s="2">
        <v>0</v>
      </c>
      <c r="AD151">
        <v>0</v>
      </c>
      <c r="AE151">
        <v>0</v>
      </c>
      <c r="AF151" s="2" t="str">
        <f t="shared" si="13"/>
        <v/>
      </c>
      <c r="AG151" t="str">
        <f t="shared" si="14"/>
        <v>ok</v>
      </c>
      <c r="AH151" t="str">
        <f t="shared" si="15"/>
        <v/>
      </c>
      <c r="AI151" t="str">
        <f t="shared" si="12"/>
        <v/>
      </c>
      <c r="AJ151" t="str">
        <f t="shared" si="16"/>
        <v/>
      </c>
    </row>
    <row r="152" spans="1:36" x14ac:dyDescent="0.25">
      <c r="A152" s="2">
        <v>3670503</v>
      </c>
      <c r="B152">
        <v>9</v>
      </c>
      <c r="C152" t="s">
        <v>10</v>
      </c>
      <c r="D152" s="2">
        <v>0.61111111111111116</v>
      </c>
      <c r="E152">
        <v>0.75</v>
      </c>
      <c r="F152">
        <v>0.75</v>
      </c>
      <c r="G152">
        <v>0.88888888888888884</v>
      </c>
      <c r="H152">
        <v>0.16666666666666666</v>
      </c>
      <c r="I152">
        <v>0.8125</v>
      </c>
      <c r="J152" s="2">
        <v>14</v>
      </c>
      <c r="K152">
        <v>0</v>
      </c>
      <c r="L152">
        <v>9</v>
      </c>
      <c r="M152">
        <v>12</v>
      </c>
      <c r="N152">
        <v>10</v>
      </c>
      <c r="O152">
        <v>12</v>
      </c>
      <c r="P152">
        <v>16</v>
      </c>
      <c r="Q152" s="2">
        <v>0.33333333333333331</v>
      </c>
      <c r="R152">
        <v>0.4375</v>
      </c>
      <c r="S152">
        <v>0.375</v>
      </c>
      <c r="T152">
        <v>0.55555555555555558</v>
      </c>
      <c r="U152">
        <v>0</v>
      </c>
      <c r="V152">
        <v>0.4375</v>
      </c>
      <c r="W152" s="2">
        <v>12</v>
      </c>
      <c r="X152">
        <v>16</v>
      </c>
      <c r="Y152">
        <v>18</v>
      </c>
      <c r="Z152" s="2">
        <v>11</v>
      </c>
      <c r="AA152">
        <v>15</v>
      </c>
      <c r="AB152">
        <v>11</v>
      </c>
      <c r="AC152" s="2">
        <v>3</v>
      </c>
      <c r="AD152">
        <v>2</v>
      </c>
      <c r="AE152">
        <v>0</v>
      </c>
      <c r="AF152" s="2" t="str">
        <f t="shared" si="13"/>
        <v>ok</v>
      </c>
      <c r="AG152" t="str">
        <f t="shared" si="14"/>
        <v>ok</v>
      </c>
      <c r="AH152" t="str">
        <f t="shared" si="15"/>
        <v>ok</v>
      </c>
      <c r="AI152" t="str">
        <f t="shared" si="12"/>
        <v>ok</v>
      </c>
      <c r="AJ152" t="str">
        <f t="shared" si="16"/>
        <v>complet</v>
      </c>
    </row>
    <row r="153" spans="1:36" x14ac:dyDescent="0.25">
      <c r="A153" s="2">
        <v>3670579</v>
      </c>
      <c r="B153">
        <v>9</v>
      </c>
      <c r="C153" t="s">
        <v>9</v>
      </c>
      <c r="D153" s="2">
        <v>0.66666666666666663</v>
      </c>
      <c r="E153">
        <v>0.9375</v>
      </c>
      <c r="F153">
        <v>0.875</v>
      </c>
      <c r="G153">
        <v>1</v>
      </c>
      <c r="H153">
        <v>0.83333333333333337</v>
      </c>
      <c r="I153">
        <v>0.75</v>
      </c>
      <c r="J153" s="2">
        <v>13</v>
      </c>
      <c r="K153">
        <v>5</v>
      </c>
      <c r="L153">
        <v>11</v>
      </c>
      <c r="M153">
        <v>8</v>
      </c>
      <c r="N153">
        <v>19</v>
      </c>
      <c r="O153">
        <v>15</v>
      </c>
      <c r="P153">
        <v>15</v>
      </c>
      <c r="Q153" s="2">
        <v>0.66666666666666663</v>
      </c>
      <c r="R153">
        <v>0.875</v>
      </c>
      <c r="S153">
        <v>0.625</v>
      </c>
      <c r="T153">
        <v>0.77777777777777779</v>
      </c>
      <c r="U153">
        <v>0.16666666666666666</v>
      </c>
      <c r="V153">
        <v>0.6875</v>
      </c>
      <c r="W153" s="2">
        <v>13</v>
      </c>
      <c r="X153">
        <v>8</v>
      </c>
      <c r="Y153">
        <v>18</v>
      </c>
      <c r="Z153" s="2">
        <v>6</v>
      </c>
      <c r="AA153">
        <v>7</v>
      </c>
      <c r="AB153">
        <v>12</v>
      </c>
      <c r="AC153" s="2">
        <v>2</v>
      </c>
      <c r="AD153">
        <v>0</v>
      </c>
      <c r="AE153">
        <v>0</v>
      </c>
      <c r="AF153" s="2" t="str">
        <f t="shared" si="13"/>
        <v>ok</v>
      </c>
      <c r="AG153" t="str">
        <f t="shared" si="14"/>
        <v>ok</v>
      </c>
      <c r="AH153" t="str">
        <f t="shared" si="15"/>
        <v>ok</v>
      </c>
      <c r="AI153" t="str">
        <f t="shared" si="12"/>
        <v>ok</v>
      </c>
      <c r="AJ153" t="str">
        <f t="shared" si="16"/>
        <v>complet</v>
      </c>
    </row>
    <row r="154" spans="1:36" x14ac:dyDescent="0.25">
      <c r="A154" s="2">
        <v>3670720</v>
      </c>
      <c r="B154">
        <v>9</v>
      </c>
      <c r="C154" t="s">
        <v>9</v>
      </c>
      <c r="D154" s="2">
        <v>0.61111111111111116</v>
      </c>
      <c r="E154">
        <v>0.75</v>
      </c>
      <c r="F154">
        <v>0.75</v>
      </c>
      <c r="G154">
        <v>0.66666666666666663</v>
      </c>
      <c r="H154">
        <v>0.5</v>
      </c>
      <c r="I154">
        <v>0.75</v>
      </c>
      <c r="J154" s="2">
        <v>3</v>
      </c>
      <c r="K154">
        <v>8</v>
      </c>
      <c r="L154">
        <v>10</v>
      </c>
      <c r="M154">
        <v>7</v>
      </c>
      <c r="N154">
        <v>16</v>
      </c>
      <c r="O154">
        <v>7</v>
      </c>
      <c r="P154">
        <v>14</v>
      </c>
      <c r="Q154" s="2">
        <v>0.44444444444444442</v>
      </c>
      <c r="R154">
        <v>0.375</v>
      </c>
      <c r="S154">
        <v>0.25</v>
      </c>
      <c r="T154">
        <v>0.66666666666666663</v>
      </c>
      <c r="U154">
        <v>0</v>
      </c>
      <c r="V154">
        <v>0.6875</v>
      </c>
      <c r="W154" s="2">
        <v>8</v>
      </c>
      <c r="X154">
        <v>11</v>
      </c>
      <c r="Y154">
        <v>14</v>
      </c>
      <c r="Z154" s="2">
        <v>8</v>
      </c>
      <c r="AA154">
        <v>11</v>
      </c>
      <c r="AB154">
        <v>12</v>
      </c>
      <c r="AC154" s="2">
        <v>0</v>
      </c>
      <c r="AD154">
        <v>3</v>
      </c>
      <c r="AE154">
        <v>2</v>
      </c>
      <c r="AF154" s="2" t="str">
        <f t="shared" si="13"/>
        <v>ok</v>
      </c>
      <c r="AG154" t="str">
        <f t="shared" si="14"/>
        <v>ok</v>
      </c>
      <c r="AH154" t="str">
        <f t="shared" si="15"/>
        <v>ok</v>
      </c>
      <c r="AI154" t="str">
        <f t="shared" si="12"/>
        <v>ok</v>
      </c>
      <c r="AJ154" t="str">
        <f t="shared" si="16"/>
        <v>complet</v>
      </c>
    </row>
    <row r="155" spans="1:36" x14ac:dyDescent="0.25">
      <c r="A155" s="2">
        <v>3670776</v>
      </c>
      <c r="B155">
        <v>9</v>
      </c>
      <c r="C155" t="s">
        <v>7</v>
      </c>
      <c r="D155" s="2" t="s">
        <v>17</v>
      </c>
      <c r="E155" t="s">
        <v>17</v>
      </c>
      <c r="F155" t="s">
        <v>17</v>
      </c>
      <c r="G155" t="s">
        <v>17</v>
      </c>
      <c r="H155" t="s">
        <v>17</v>
      </c>
      <c r="I155" t="s">
        <v>17</v>
      </c>
      <c r="J155" s="2">
        <v>16</v>
      </c>
      <c r="K155">
        <v>13</v>
      </c>
      <c r="L155">
        <v>6</v>
      </c>
      <c r="M155">
        <v>13</v>
      </c>
      <c r="N155">
        <v>14</v>
      </c>
      <c r="O155">
        <v>6</v>
      </c>
      <c r="P155">
        <v>7</v>
      </c>
      <c r="Q155" s="2">
        <v>0.44444444444444442</v>
      </c>
      <c r="R155">
        <v>0.5625</v>
      </c>
      <c r="S155">
        <v>0.5</v>
      </c>
      <c r="T155">
        <v>0.77777777777777779</v>
      </c>
      <c r="U155">
        <v>0.16666666666666666</v>
      </c>
      <c r="V155">
        <v>0.5</v>
      </c>
      <c r="W155" s="2">
        <v>7</v>
      </c>
      <c r="X155">
        <v>9</v>
      </c>
      <c r="Y155">
        <v>12</v>
      </c>
      <c r="Z155" s="2">
        <v>4</v>
      </c>
      <c r="AA155">
        <v>9</v>
      </c>
      <c r="AB155">
        <v>12</v>
      </c>
      <c r="AC155" s="2">
        <v>3</v>
      </c>
      <c r="AD155">
        <v>0</v>
      </c>
      <c r="AE155">
        <v>1</v>
      </c>
      <c r="AF155" s="2" t="str">
        <f t="shared" si="13"/>
        <v/>
      </c>
      <c r="AG155" t="str">
        <f t="shared" si="14"/>
        <v>ok</v>
      </c>
      <c r="AH155" t="str">
        <f t="shared" si="15"/>
        <v>ok</v>
      </c>
      <c r="AI155" t="str">
        <f t="shared" si="12"/>
        <v>ok</v>
      </c>
      <c r="AJ155" t="str">
        <f t="shared" si="16"/>
        <v/>
      </c>
    </row>
    <row r="156" spans="1:36" x14ac:dyDescent="0.25">
      <c r="A156" s="2">
        <v>3670819</v>
      </c>
      <c r="B156">
        <v>9</v>
      </c>
      <c r="C156" t="s">
        <v>10</v>
      </c>
      <c r="D156" s="2">
        <v>0.66666666666666663</v>
      </c>
      <c r="E156">
        <v>0.8125</v>
      </c>
      <c r="F156">
        <v>0.875</v>
      </c>
      <c r="G156">
        <v>1</v>
      </c>
      <c r="H156">
        <v>0.83333333333333337</v>
      </c>
      <c r="I156">
        <v>0.8125</v>
      </c>
      <c r="J156" s="2">
        <v>15</v>
      </c>
      <c r="K156">
        <v>0</v>
      </c>
      <c r="L156">
        <v>11</v>
      </c>
      <c r="M156">
        <v>10</v>
      </c>
      <c r="N156">
        <v>12</v>
      </c>
      <c r="O156">
        <v>15</v>
      </c>
      <c r="P156">
        <v>15</v>
      </c>
      <c r="Q156" s="2">
        <v>0.61111111111111116</v>
      </c>
      <c r="R156">
        <v>0.75</v>
      </c>
      <c r="S156">
        <v>0.75</v>
      </c>
      <c r="T156">
        <v>0.77777777777777779</v>
      </c>
      <c r="U156">
        <v>0.33333333333333331</v>
      </c>
      <c r="V156">
        <v>0.6875</v>
      </c>
      <c r="W156" s="2">
        <v>12</v>
      </c>
      <c r="X156">
        <v>21</v>
      </c>
      <c r="Y156">
        <v>5</v>
      </c>
      <c r="Z156" s="2">
        <v>8</v>
      </c>
      <c r="AA156">
        <v>11</v>
      </c>
      <c r="AB156">
        <v>19</v>
      </c>
      <c r="AC156" s="2">
        <v>2</v>
      </c>
      <c r="AD156">
        <v>3</v>
      </c>
      <c r="AE156">
        <v>3</v>
      </c>
      <c r="AF156" s="2" t="str">
        <f t="shared" si="13"/>
        <v>ok</v>
      </c>
      <c r="AG156" t="str">
        <f t="shared" si="14"/>
        <v>ok</v>
      </c>
      <c r="AH156" t="str">
        <f t="shared" si="15"/>
        <v>ok</v>
      </c>
      <c r="AI156" t="str">
        <f t="shared" si="12"/>
        <v>ok</v>
      </c>
      <c r="AJ156" t="str">
        <f t="shared" si="16"/>
        <v>complet</v>
      </c>
    </row>
    <row r="157" spans="1:36" x14ac:dyDescent="0.25">
      <c r="A157" s="2">
        <v>3670917</v>
      </c>
      <c r="B157">
        <v>9</v>
      </c>
      <c r="C157" t="s">
        <v>7</v>
      </c>
      <c r="D157" s="2">
        <v>0.5</v>
      </c>
      <c r="E157">
        <v>0.5625</v>
      </c>
      <c r="F157">
        <v>0.625</v>
      </c>
      <c r="G157">
        <v>0.66666666666666663</v>
      </c>
      <c r="H157">
        <v>0.66666666666666663</v>
      </c>
      <c r="I157">
        <v>0.8125</v>
      </c>
      <c r="J157" s="2">
        <v>7</v>
      </c>
      <c r="K157">
        <v>3</v>
      </c>
      <c r="L157">
        <v>13</v>
      </c>
      <c r="M157">
        <v>17</v>
      </c>
      <c r="N157">
        <v>11</v>
      </c>
      <c r="O157">
        <v>8</v>
      </c>
      <c r="P157">
        <v>18</v>
      </c>
      <c r="Q157" s="2">
        <v>0.61111111111111116</v>
      </c>
      <c r="R157">
        <v>0.5</v>
      </c>
      <c r="S157">
        <v>0.5</v>
      </c>
      <c r="T157">
        <v>0.66666666666666663</v>
      </c>
      <c r="U157">
        <v>0.33333333333333331</v>
      </c>
      <c r="V157">
        <v>0.5</v>
      </c>
      <c r="W157" s="2">
        <v>21</v>
      </c>
      <c r="X157">
        <v>18</v>
      </c>
      <c r="Y157">
        <v>18</v>
      </c>
      <c r="Z157" s="2">
        <v>25</v>
      </c>
      <c r="AA157">
        <v>19</v>
      </c>
      <c r="AB157">
        <v>14</v>
      </c>
      <c r="AC157" s="2">
        <v>2</v>
      </c>
      <c r="AD157">
        <v>0</v>
      </c>
      <c r="AE157">
        <v>0</v>
      </c>
      <c r="AF157" s="2" t="str">
        <f t="shared" si="13"/>
        <v>ok</v>
      </c>
      <c r="AG157" t="str">
        <f t="shared" si="14"/>
        <v>ok</v>
      </c>
      <c r="AH157" t="str">
        <f t="shared" si="15"/>
        <v>ok</v>
      </c>
      <c r="AI157" t="str">
        <f t="shared" si="12"/>
        <v>ok</v>
      </c>
      <c r="AJ157" t="str">
        <f t="shared" si="16"/>
        <v>complet</v>
      </c>
    </row>
    <row r="158" spans="1:36" x14ac:dyDescent="0.25">
      <c r="A158" s="2">
        <v>3671059</v>
      </c>
      <c r="B158">
        <v>9</v>
      </c>
      <c r="C158" t="s">
        <v>9</v>
      </c>
      <c r="D158" s="2">
        <v>0.66666666666666663</v>
      </c>
      <c r="E158">
        <v>0.6875</v>
      </c>
      <c r="F158">
        <v>0.5</v>
      </c>
      <c r="G158">
        <v>0.22222222222222221</v>
      </c>
      <c r="H158">
        <v>0.5</v>
      </c>
      <c r="I158">
        <v>1</v>
      </c>
      <c r="J158" s="2">
        <v>8</v>
      </c>
      <c r="K158">
        <v>5</v>
      </c>
      <c r="L158">
        <v>8</v>
      </c>
      <c r="M158">
        <v>11</v>
      </c>
      <c r="N158">
        <v>8</v>
      </c>
      <c r="O158">
        <v>13</v>
      </c>
      <c r="P158">
        <v>8</v>
      </c>
      <c r="Q158" s="2">
        <v>0.55555555555555558</v>
      </c>
      <c r="R158">
        <v>0.375</v>
      </c>
      <c r="S158">
        <v>0.5</v>
      </c>
      <c r="T158">
        <v>0.44444444444444442</v>
      </c>
      <c r="U158">
        <v>0.16666666666666666</v>
      </c>
      <c r="V158">
        <v>0.625</v>
      </c>
      <c r="W158" s="2">
        <v>8</v>
      </c>
      <c r="X158">
        <v>6</v>
      </c>
      <c r="Y158">
        <v>18</v>
      </c>
      <c r="Z158" s="2">
        <v>6</v>
      </c>
      <c r="AA158">
        <v>5</v>
      </c>
      <c r="AB158">
        <v>17</v>
      </c>
      <c r="AC158" s="2">
        <v>3</v>
      </c>
      <c r="AD158">
        <v>3</v>
      </c>
      <c r="AE158">
        <v>2</v>
      </c>
      <c r="AF158" s="2" t="str">
        <f t="shared" si="13"/>
        <v>ok</v>
      </c>
      <c r="AG158" t="str">
        <f t="shared" si="14"/>
        <v>ok</v>
      </c>
      <c r="AH158" t="str">
        <f t="shared" si="15"/>
        <v>ok</v>
      </c>
      <c r="AI158" t="str">
        <f t="shared" si="12"/>
        <v>ok</v>
      </c>
      <c r="AJ158" t="str">
        <f t="shared" si="16"/>
        <v>complet</v>
      </c>
    </row>
    <row r="159" spans="1:36" x14ac:dyDescent="0.25">
      <c r="A159" s="2">
        <v>3671107</v>
      </c>
      <c r="B159">
        <v>9</v>
      </c>
      <c r="C159" t="s">
        <v>10</v>
      </c>
      <c r="D159" s="2">
        <v>0.44444444444444442</v>
      </c>
      <c r="E159">
        <v>0.8125</v>
      </c>
      <c r="F159">
        <v>0.875</v>
      </c>
      <c r="G159">
        <v>0.66666666666666663</v>
      </c>
      <c r="H159">
        <v>0.66666666666666663</v>
      </c>
      <c r="I159">
        <v>0.6875</v>
      </c>
      <c r="J159" s="2">
        <v>12</v>
      </c>
      <c r="K159">
        <v>2</v>
      </c>
      <c r="L159">
        <v>6</v>
      </c>
      <c r="M159">
        <v>15</v>
      </c>
      <c r="N159">
        <v>12</v>
      </c>
      <c r="O159">
        <v>18</v>
      </c>
      <c r="P159">
        <v>14</v>
      </c>
      <c r="Q159" s="2">
        <v>0.55555555555555558</v>
      </c>
      <c r="R159">
        <v>0.6875</v>
      </c>
      <c r="S159">
        <v>0.5</v>
      </c>
      <c r="T159">
        <v>0.55555555555555558</v>
      </c>
      <c r="U159">
        <v>0.16666666666666666</v>
      </c>
      <c r="V159">
        <v>0.4375</v>
      </c>
      <c r="W159" s="2">
        <v>8</v>
      </c>
      <c r="X159">
        <v>8</v>
      </c>
      <c r="Y159">
        <v>12</v>
      </c>
      <c r="Z159" s="2">
        <v>22</v>
      </c>
      <c r="AA159">
        <v>10</v>
      </c>
      <c r="AB159">
        <v>9</v>
      </c>
      <c r="AC159" s="2">
        <v>3</v>
      </c>
      <c r="AD159">
        <v>3</v>
      </c>
      <c r="AE159">
        <v>3</v>
      </c>
      <c r="AF159" s="2" t="str">
        <f t="shared" si="13"/>
        <v>ok</v>
      </c>
      <c r="AG159" t="str">
        <f t="shared" si="14"/>
        <v>ok</v>
      </c>
      <c r="AH159" t="str">
        <f t="shared" si="15"/>
        <v>ok</v>
      </c>
      <c r="AI159" t="str">
        <f t="shared" si="12"/>
        <v>ok</v>
      </c>
      <c r="AJ159" t="str">
        <f t="shared" si="16"/>
        <v>complet</v>
      </c>
    </row>
    <row r="160" spans="1:36" x14ac:dyDescent="0.25">
      <c r="A160" s="2">
        <v>3671112</v>
      </c>
      <c r="B160">
        <v>9</v>
      </c>
      <c r="C160" t="s">
        <v>10</v>
      </c>
      <c r="D160" s="2" t="s">
        <v>17</v>
      </c>
      <c r="E160" t="s">
        <v>17</v>
      </c>
      <c r="F160" t="s">
        <v>17</v>
      </c>
      <c r="G160" t="s">
        <v>17</v>
      </c>
      <c r="H160" t="s">
        <v>17</v>
      </c>
      <c r="I160" t="s">
        <v>17</v>
      </c>
      <c r="J160" s="2">
        <v>8</v>
      </c>
      <c r="K160">
        <v>-2</v>
      </c>
      <c r="L160">
        <v>7</v>
      </c>
      <c r="M160">
        <v>20</v>
      </c>
      <c r="N160">
        <v>11</v>
      </c>
      <c r="O160">
        <v>14</v>
      </c>
      <c r="P160">
        <v>6</v>
      </c>
      <c r="Q160" s="2">
        <v>0.27777777777777779</v>
      </c>
      <c r="R160">
        <v>0.625</v>
      </c>
      <c r="S160">
        <v>0.875</v>
      </c>
      <c r="T160">
        <v>0.44444444444444442</v>
      </c>
      <c r="U160">
        <v>0.16666666666666666</v>
      </c>
      <c r="V160">
        <v>0.625</v>
      </c>
      <c r="W160" s="2">
        <v>4</v>
      </c>
      <c r="X160">
        <v>6</v>
      </c>
      <c r="Y160">
        <v>6</v>
      </c>
      <c r="Z160" s="2">
        <v>12</v>
      </c>
      <c r="AA160">
        <v>6</v>
      </c>
      <c r="AB160">
        <v>9</v>
      </c>
      <c r="AC160" s="2">
        <v>0</v>
      </c>
      <c r="AD160">
        <v>0</v>
      </c>
      <c r="AE160">
        <v>0</v>
      </c>
      <c r="AF160" s="2" t="str">
        <f t="shared" si="13"/>
        <v/>
      </c>
      <c r="AG160" t="str">
        <f t="shared" si="14"/>
        <v>ok</v>
      </c>
      <c r="AH160" t="str">
        <f t="shared" si="15"/>
        <v>ok</v>
      </c>
      <c r="AI160" t="str">
        <f t="shared" si="12"/>
        <v>ok</v>
      </c>
      <c r="AJ160" t="str">
        <f t="shared" si="16"/>
        <v/>
      </c>
    </row>
    <row r="161" spans="1:37" x14ac:dyDescent="0.25">
      <c r="A161" s="2">
        <v>3671119</v>
      </c>
      <c r="B161">
        <v>9</v>
      </c>
      <c r="C161" t="s">
        <v>7</v>
      </c>
      <c r="D161" s="2">
        <v>0.55555555555555558</v>
      </c>
      <c r="E161">
        <v>0.8125</v>
      </c>
      <c r="F161">
        <v>0.75</v>
      </c>
      <c r="G161">
        <v>0.55555555555555558</v>
      </c>
      <c r="H161">
        <v>0.33333333333333331</v>
      </c>
      <c r="I161">
        <v>0.625</v>
      </c>
      <c r="J161" s="2">
        <v>3</v>
      </c>
      <c r="K161">
        <v>5</v>
      </c>
      <c r="L161">
        <v>11</v>
      </c>
      <c r="M161">
        <v>19</v>
      </c>
      <c r="N161">
        <v>14</v>
      </c>
      <c r="O161">
        <v>10</v>
      </c>
      <c r="P161">
        <v>8</v>
      </c>
      <c r="Q161" s="2">
        <v>0.55555555555555558</v>
      </c>
      <c r="R161">
        <v>0.5</v>
      </c>
      <c r="S161">
        <v>0.625</v>
      </c>
      <c r="T161">
        <v>0.44444444444444442</v>
      </c>
      <c r="U161">
        <v>0.16666666666666666</v>
      </c>
      <c r="V161">
        <v>0.5625</v>
      </c>
      <c r="W161" s="2">
        <v>10</v>
      </c>
      <c r="X161">
        <v>8</v>
      </c>
      <c r="Y161">
        <v>22</v>
      </c>
      <c r="Z161" s="2">
        <v>12</v>
      </c>
      <c r="AA161">
        <v>12</v>
      </c>
      <c r="AB161">
        <v>19</v>
      </c>
      <c r="AC161" s="2">
        <v>2</v>
      </c>
      <c r="AD161">
        <v>2</v>
      </c>
      <c r="AE161">
        <v>3</v>
      </c>
      <c r="AF161" s="2" t="str">
        <f t="shared" si="13"/>
        <v>ok</v>
      </c>
      <c r="AG161" t="str">
        <f t="shared" si="14"/>
        <v>ok</v>
      </c>
      <c r="AH161" t="str">
        <f t="shared" si="15"/>
        <v>ok</v>
      </c>
      <c r="AI161" t="str">
        <f t="shared" si="12"/>
        <v>ok</v>
      </c>
      <c r="AJ161" t="str">
        <f t="shared" si="16"/>
        <v>complet</v>
      </c>
    </row>
    <row r="162" spans="1:37" x14ac:dyDescent="0.25">
      <c r="A162" s="2">
        <v>3672156</v>
      </c>
      <c r="B162">
        <v>9</v>
      </c>
      <c r="C162" t="s">
        <v>10</v>
      </c>
      <c r="D162" s="2">
        <v>0.55555555555555558</v>
      </c>
      <c r="E162">
        <v>0.5</v>
      </c>
      <c r="F162">
        <v>0.75</v>
      </c>
      <c r="G162">
        <v>0.55555555555555558</v>
      </c>
      <c r="H162">
        <v>0.16666666666666666</v>
      </c>
      <c r="I162">
        <v>0.75</v>
      </c>
      <c r="J162" s="2">
        <v>10</v>
      </c>
      <c r="K162">
        <v>0</v>
      </c>
      <c r="L162">
        <v>4</v>
      </c>
      <c r="M162">
        <v>14</v>
      </c>
      <c r="N162">
        <v>9</v>
      </c>
      <c r="O162">
        <v>15</v>
      </c>
      <c r="P162">
        <v>17</v>
      </c>
      <c r="Q162" s="2">
        <v>0.3888888888888889</v>
      </c>
      <c r="R162">
        <v>0.75</v>
      </c>
      <c r="S162">
        <v>0.625</v>
      </c>
      <c r="T162">
        <v>0.55555555555555558</v>
      </c>
      <c r="U162">
        <v>0</v>
      </c>
      <c r="V162">
        <v>0.4375</v>
      </c>
      <c r="W162" s="2">
        <v>12</v>
      </c>
      <c r="X162">
        <v>14</v>
      </c>
      <c r="Y162">
        <v>21</v>
      </c>
      <c r="Z162" s="2">
        <v>15</v>
      </c>
      <c r="AA162">
        <v>16</v>
      </c>
      <c r="AB162">
        <v>19</v>
      </c>
      <c r="AC162" s="2">
        <v>0</v>
      </c>
      <c r="AD162">
        <v>0</v>
      </c>
      <c r="AE162">
        <v>3</v>
      </c>
      <c r="AF162" s="2" t="str">
        <f t="shared" si="13"/>
        <v>ok</v>
      </c>
      <c r="AG162" t="str">
        <f t="shared" si="14"/>
        <v>ok</v>
      </c>
      <c r="AH162" t="str">
        <f t="shared" si="15"/>
        <v>ok</v>
      </c>
      <c r="AI162" t="str">
        <f t="shared" si="12"/>
        <v>ok</v>
      </c>
      <c r="AJ162" t="str">
        <f t="shared" si="16"/>
        <v>complet</v>
      </c>
    </row>
    <row r="163" spans="1:37" x14ac:dyDescent="0.25">
      <c r="A163" s="2">
        <v>3522986</v>
      </c>
      <c r="B163">
        <v>10</v>
      </c>
      <c r="C163" t="s">
        <v>10</v>
      </c>
      <c r="D163" s="2">
        <v>0.66666666666666663</v>
      </c>
      <c r="E163">
        <v>0.75</v>
      </c>
      <c r="F163">
        <v>0.625</v>
      </c>
      <c r="G163">
        <v>1</v>
      </c>
      <c r="H163">
        <v>0.66666666666666663</v>
      </c>
      <c r="I163">
        <v>0.8125</v>
      </c>
      <c r="J163" s="2">
        <v>11</v>
      </c>
      <c r="K163">
        <v>-1</v>
      </c>
      <c r="L163">
        <v>0</v>
      </c>
      <c r="M163">
        <v>9</v>
      </c>
      <c r="N163">
        <v>19</v>
      </c>
      <c r="O163">
        <v>15</v>
      </c>
      <c r="P163">
        <v>7</v>
      </c>
      <c r="Q163" s="2">
        <v>0.61111111111111116</v>
      </c>
      <c r="R163">
        <v>0.8125</v>
      </c>
      <c r="S163">
        <v>0.625</v>
      </c>
      <c r="T163">
        <v>0.55555555555555558</v>
      </c>
      <c r="U163">
        <v>0.16666666666666666</v>
      </c>
      <c r="V163">
        <v>0.625</v>
      </c>
      <c r="W163" s="2">
        <v>13</v>
      </c>
      <c r="X163">
        <v>10</v>
      </c>
      <c r="Y163">
        <v>10</v>
      </c>
      <c r="Z163" s="2">
        <v>14</v>
      </c>
      <c r="AA163">
        <v>10</v>
      </c>
      <c r="AB163">
        <v>6</v>
      </c>
      <c r="AC163" s="2">
        <v>2</v>
      </c>
      <c r="AD163">
        <v>2</v>
      </c>
      <c r="AE163">
        <v>1</v>
      </c>
      <c r="AF163" s="2" t="str">
        <f t="shared" si="13"/>
        <v>ok</v>
      </c>
      <c r="AG163" t="str">
        <f t="shared" si="14"/>
        <v>ok</v>
      </c>
      <c r="AH163" t="str">
        <f t="shared" si="15"/>
        <v>ok</v>
      </c>
      <c r="AI163" t="str">
        <f t="shared" ref="AI163:AI175" si="17">IF(W163&lt;&gt;"","ok","")</f>
        <v>ok</v>
      </c>
      <c r="AJ163" t="str">
        <f t="shared" si="16"/>
        <v>complet</v>
      </c>
    </row>
    <row r="164" spans="1:37" x14ac:dyDescent="0.25">
      <c r="A164" s="2">
        <v>3523018</v>
      </c>
      <c r="B164">
        <v>10</v>
      </c>
      <c r="C164" t="s">
        <v>7</v>
      </c>
      <c r="D164" s="2">
        <v>0.5</v>
      </c>
      <c r="E164">
        <v>0.6875</v>
      </c>
      <c r="F164">
        <v>0.75</v>
      </c>
      <c r="G164">
        <v>0.77777777777777779</v>
      </c>
      <c r="H164">
        <v>0.33333333333333331</v>
      </c>
      <c r="I164">
        <v>0.6875</v>
      </c>
      <c r="J164" s="2">
        <v>16</v>
      </c>
      <c r="K164">
        <v>-4</v>
      </c>
      <c r="L164">
        <v>2</v>
      </c>
      <c r="M164">
        <v>11</v>
      </c>
      <c r="N164">
        <v>7</v>
      </c>
      <c r="O164">
        <v>16</v>
      </c>
      <c r="P164">
        <v>11</v>
      </c>
      <c r="Q164" s="2">
        <v>0.44444444444444442</v>
      </c>
      <c r="R164">
        <v>0.5625</v>
      </c>
      <c r="S164">
        <v>0.625</v>
      </c>
      <c r="T164">
        <v>0.55555555555555558</v>
      </c>
      <c r="U164">
        <v>0</v>
      </c>
      <c r="V164">
        <v>0.5</v>
      </c>
      <c r="W164" s="2">
        <v>21</v>
      </c>
      <c r="X164">
        <v>18</v>
      </c>
      <c r="Y164">
        <v>8</v>
      </c>
      <c r="Z164" s="2">
        <v>18</v>
      </c>
      <c r="AA164">
        <v>18</v>
      </c>
      <c r="AB164">
        <v>7</v>
      </c>
      <c r="AC164" s="2">
        <v>2</v>
      </c>
      <c r="AD164">
        <v>0</v>
      </c>
      <c r="AE164">
        <v>0</v>
      </c>
      <c r="AF164" s="2" t="str">
        <f t="shared" si="13"/>
        <v>ok</v>
      </c>
      <c r="AG164" t="str">
        <f t="shared" si="14"/>
        <v>ok</v>
      </c>
      <c r="AH164" t="str">
        <f t="shared" si="15"/>
        <v>ok</v>
      </c>
      <c r="AI164" t="str">
        <f t="shared" si="17"/>
        <v>ok</v>
      </c>
      <c r="AJ164" t="str">
        <f t="shared" si="16"/>
        <v>complet</v>
      </c>
    </row>
    <row r="165" spans="1:37" x14ac:dyDescent="0.25">
      <c r="A165" s="2">
        <v>3534921</v>
      </c>
      <c r="B165">
        <v>10</v>
      </c>
      <c r="C165" t="s">
        <v>8</v>
      </c>
      <c r="D165" s="2">
        <v>0.44444444444444442</v>
      </c>
      <c r="E165">
        <v>0.8125</v>
      </c>
      <c r="F165">
        <v>0.75</v>
      </c>
      <c r="G165">
        <v>0.44444444444444442</v>
      </c>
      <c r="H165">
        <v>0.66666666666666663</v>
      </c>
      <c r="I165">
        <v>0.625</v>
      </c>
      <c r="J165" s="2">
        <v>4</v>
      </c>
      <c r="K165">
        <v>0</v>
      </c>
      <c r="L165">
        <v>9</v>
      </c>
      <c r="M165">
        <v>14</v>
      </c>
      <c r="N165">
        <v>20</v>
      </c>
      <c r="O165">
        <v>11</v>
      </c>
      <c r="P165">
        <v>16</v>
      </c>
      <c r="Q165" s="2">
        <v>0.33333333333333331</v>
      </c>
      <c r="R165">
        <v>0.625</v>
      </c>
      <c r="S165">
        <v>0.375</v>
      </c>
      <c r="T165">
        <v>0.55555555555555558</v>
      </c>
      <c r="U165">
        <v>0.16666666666666666</v>
      </c>
      <c r="V165">
        <v>0.4375</v>
      </c>
      <c r="W165" s="2">
        <v>8</v>
      </c>
      <c r="X165">
        <v>12</v>
      </c>
      <c r="Y165">
        <v>13</v>
      </c>
      <c r="Z165" s="2">
        <v>7</v>
      </c>
      <c r="AA165">
        <v>10</v>
      </c>
      <c r="AB165">
        <v>13</v>
      </c>
      <c r="AC165" s="2">
        <v>2</v>
      </c>
      <c r="AD165">
        <v>0</v>
      </c>
      <c r="AE165">
        <v>0</v>
      </c>
      <c r="AF165" s="2" t="str">
        <f t="shared" si="13"/>
        <v>ok</v>
      </c>
      <c r="AG165" t="str">
        <f t="shared" si="14"/>
        <v>ok</v>
      </c>
      <c r="AH165" t="str">
        <f t="shared" si="15"/>
        <v>ok</v>
      </c>
      <c r="AI165" t="str">
        <f t="shared" si="17"/>
        <v>ok</v>
      </c>
      <c r="AJ165" t="str">
        <f t="shared" si="16"/>
        <v>complet</v>
      </c>
    </row>
    <row r="166" spans="1:37" x14ac:dyDescent="0.25">
      <c r="A166" s="2">
        <v>3670731</v>
      </c>
      <c r="B166">
        <v>10</v>
      </c>
      <c r="C166" t="s">
        <v>9</v>
      </c>
      <c r="D166" s="2">
        <v>0.72222222222222221</v>
      </c>
      <c r="E166">
        <v>0.625</v>
      </c>
      <c r="F166">
        <v>0.625</v>
      </c>
      <c r="G166">
        <v>0.77777777777777779</v>
      </c>
      <c r="H166">
        <v>0.16666666666666666</v>
      </c>
      <c r="I166">
        <v>0.75</v>
      </c>
      <c r="J166" s="2">
        <v>17</v>
      </c>
      <c r="K166">
        <v>5</v>
      </c>
      <c r="L166">
        <v>11</v>
      </c>
      <c r="M166">
        <v>8</v>
      </c>
      <c r="N166">
        <v>14</v>
      </c>
      <c r="O166">
        <v>17</v>
      </c>
      <c r="P166">
        <v>14</v>
      </c>
      <c r="Q166" s="2">
        <v>0.44444444444444442</v>
      </c>
      <c r="R166">
        <v>0.5</v>
      </c>
      <c r="S166">
        <v>0.25</v>
      </c>
      <c r="T166">
        <v>0.44444444444444442</v>
      </c>
      <c r="U166">
        <v>0.16666666666666666</v>
      </c>
      <c r="V166">
        <v>0.5</v>
      </c>
      <c r="W166" s="2">
        <v>14</v>
      </c>
      <c r="X166">
        <v>19</v>
      </c>
      <c r="Y166">
        <v>12</v>
      </c>
      <c r="Z166" s="2">
        <v>14</v>
      </c>
      <c r="AA166">
        <v>18</v>
      </c>
      <c r="AB166">
        <v>11</v>
      </c>
      <c r="AC166" s="2">
        <v>2</v>
      </c>
      <c r="AD166">
        <v>2</v>
      </c>
      <c r="AE166">
        <v>2</v>
      </c>
      <c r="AF166" s="2" t="str">
        <f t="shared" si="13"/>
        <v>ok</v>
      </c>
      <c r="AG166" t="str">
        <f t="shared" si="14"/>
        <v>ok</v>
      </c>
      <c r="AH166" t="str">
        <f t="shared" si="15"/>
        <v>ok</v>
      </c>
      <c r="AI166" t="str">
        <f t="shared" si="17"/>
        <v>ok</v>
      </c>
      <c r="AJ166" t="str">
        <f t="shared" si="16"/>
        <v>complet</v>
      </c>
    </row>
    <row r="167" spans="1:37" x14ac:dyDescent="0.25">
      <c r="A167" s="2">
        <v>3670785</v>
      </c>
      <c r="B167">
        <v>10</v>
      </c>
      <c r="C167" t="s">
        <v>10</v>
      </c>
      <c r="D167" s="2">
        <v>0.61111111111111116</v>
      </c>
      <c r="E167">
        <v>0.75</v>
      </c>
      <c r="F167">
        <v>0.625</v>
      </c>
      <c r="G167">
        <v>0.55555555555555558</v>
      </c>
      <c r="H167">
        <v>0.33333333333333331</v>
      </c>
      <c r="I167">
        <v>0.75</v>
      </c>
      <c r="J167" s="2">
        <v>3</v>
      </c>
      <c r="K167">
        <v>0</v>
      </c>
      <c r="L167">
        <v>14</v>
      </c>
      <c r="M167">
        <v>6</v>
      </c>
      <c r="N167">
        <v>18</v>
      </c>
      <c r="O167">
        <v>8</v>
      </c>
      <c r="P167">
        <v>16</v>
      </c>
      <c r="Q167" s="2" t="s">
        <v>17</v>
      </c>
      <c r="R167" t="s">
        <v>17</v>
      </c>
      <c r="S167" t="s">
        <v>17</v>
      </c>
      <c r="T167" t="s">
        <v>17</v>
      </c>
      <c r="U167" t="s">
        <v>17</v>
      </c>
      <c r="V167" t="s">
        <v>17</v>
      </c>
      <c r="W167" s="2" t="s">
        <v>17</v>
      </c>
      <c r="X167" t="s">
        <v>17</v>
      </c>
      <c r="Y167" t="s">
        <v>17</v>
      </c>
      <c r="Z167" s="2" t="s">
        <v>17</v>
      </c>
      <c r="AA167" t="s">
        <v>17</v>
      </c>
      <c r="AB167" t="s">
        <v>17</v>
      </c>
      <c r="AC167" s="2">
        <v>0</v>
      </c>
      <c r="AD167">
        <v>2</v>
      </c>
      <c r="AE167">
        <v>0</v>
      </c>
      <c r="AF167" s="2" t="str">
        <f t="shared" si="13"/>
        <v>ok</v>
      </c>
      <c r="AG167" t="str">
        <f t="shared" si="14"/>
        <v>ok</v>
      </c>
      <c r="AH167" t="str">
        <f t="shared" si="15"/>
        <v/>
      </c>
      <c r="AI167" t="str">
        <f t="shared" si="17"/>
        <v/>
      </c>
      <c r="AJ167" t="str">
        <f t="shared" si="16"/>
        <v/>
      </c>
    </row>
    <row r="168" spans="1:37" x14ac:dyDescent="0.25">
      <c r="A168" s="2">
        <v>3671030</v>
      </c>
      <c r="B168">
        <v>10</v>
      </c>
      <c r="C168" t="s">
        <v>10</v>
      </c>
      <c r="D168" s="2">
        <v>0.72222222222222221</v>
      </c>
      <c r="E168">
        <v>0.6875</v>
      </c>
      <c r="F168">
        <v>0.625</v>
      </c>
      <c r="G168">
        <v>0.55555555555555558</v>
      </c>
      <c r="H168">
        <v>0.66666666666666663</v>
      </c>
      <c r="I168">
        <v>0.625</v>
      </c>
      <c r="J168" s="2">
        <v>6</v>
      </c>
      <c r="K168">
        <v>9</v>
      </c>
      <c r="L168">
        <v>7</v>
      </c>
      <c r="M168">
        <v>11</v>
      </c>
      <c r="N168">
        <v>8</v>
      </c>
      <c r="O168">
        <v>14</v>
      </c>
      <c r="P168">
        <v>20</v>
      </c>
      <c r="Q168" s="2">
        <v>0.44444444444444442</v>
      </c>
      <c r="R168">
        <v>0.75</v>
      </c>
      <c r="S168">
        <v>0.625</v>
      </c>
      <c r="T168">
        <v>0.55555555555555558</v>
      </c>
      <c r="U168">
        <v>0.16666666666666666</v>
      </c>
      <c r="V168">
        <v>0.4375</v>
      </c>
      <c r="W168" s="2">
        <v>19</v>
      </c>
      <c r="X168">
        <v>13</v>
      </c>
      <c r="Y168">
        <v>5</v>
      </c>
      <c r="Z168" s="2">
        <v>14</v>
      </c>
      <c r="AA168">
        <v>16</v>
      </c>
      <c r="AB168">
        <v>4</v>
      </c>
      <c r="AC168" s="2">
        <v>2</v>
      </c>
      <c r="AD168">
        <v>2</v>
      </c>
      <c r="AE168">
        <v>2</v>
      </c>
      <c r="AF168" s="2" t="str">
        <f t="shared" si="13"/>
        <v>ok</v>
      </c>
      <c r="AG168" t="str">
        <f t="shared" si="14"/>
        <v>ok</v>
      </c>
      <c r="AH168" t="str">
        <f t="shared" si="15"/>
        <v>ok</v>
      </c>
      <c r="AI168" t="str">
        <f t="shared" si="17"/>
        <v>ok</v>
      </c>
      <c r="AJ168" t="str">
        <f t="shared" si="16"/>
        <v>complet</v>
      </c>
    </row>
    <row r="169" spans="1:37" x14ac:dyDescent="0.25">
      <c r="A169" s="2">
        <v>3671292</v>
      </c>
      <c r="B169">
        <v>10</v>
      </c>
      <c r="C169" t="s">
        <v>8</v>
      </c>
      <c r="D169" s="2">
        <v>0.72222222222222221</v>
      </c>
      <c r="E169">
        <v>0.75</v>
      </c>
      <c r="F169">
        <v>0.875</v>
      </c>
      <c r="G169">
        <v>0.66666666666666663</v>
      </c>
      <c r="H169">
        <v>0.66666666666666663</v>
      </c>
      <c r="I169">
        <v>0.9375</v>
      </c>
      <c r="J169" s="2">
        <v>13</v>
      </c>
      <c r="K169">
        <v>9</v>
      </c>
      <c r="L169">
        <v>8</v>
      </c>
      <c r="M169">
        <v>17</v>
      </c>
      <c r="N169">
        <v>6</v>
      </c>
      <c r="O169">
        <v>2</v>
      </c>
      <c r="P169">
        <v>18</v>
      </c>
      <c r="Q169" s="2" t="s">
        <v>17</v>
      </c>
      <c r="R169" t="s">
        <v>17</v>
      </c>
      <c r="S169" t="s">
        <v>17</v>
      </c>
      <c r="T169" t="s">
        <v>17</v>
      </c>
      <c r="U169" t="s">
        <v>17</v>
      </c>
      <c r="V169" t="s">
        <v>17</v>
      </c>
      <c r="W169" s="2" t="s">
        <v>17</v>
      </c>
      <c r="X169" t="s">
        <v>17</v>
      </c>
      <c r="Y169" t="s">
        <v>17</v>
      </c>
      <c r="Z169" s="2" t="s">
        <v>17</v>
      </c>
      <c r="AA169" t="s">
        <v>17</v>
      </c>
      <c r="AB169" t="s">
        <v>17</v>
      </c>
      <c r="AC169" s="2">
        <v>0</v>
      </c>
      <c r="AD169">
        <v>0</v>
      </c>
      <c r="AE169">
        <v>0</v>
      </c>
      <c r="AF169" s="2" t="str">
        <f t="shared" si="13"/>
        <v>ok</v>
      </c>
      <c r="AG169" t="str">
        <f t="shared" si="14"/>
        <v>ok</v>
      </c>
      <c r="AH169" t="str">
        <f t="shared" si="15"/>
        <v/>
      </c>
      <c r="AI169" t="str">
        <f t="shared" si="17"/>
        <v/>
      </c>
      <c r="AJ169" t="str">
        <f t="shared" si="16"/>
        <v/>
      </c>
    </row>
    <row r="170" spans="1:37" x14ac:dyDescent="0.25">
      <c r="A170" s="2">
        <v>3671294</v>
      </c>
      <c r="B170">
        <v>10</v>
      </c>
      <c r="C170" t="s">
        <v>9</v>
      </c>
      <c r="D170" s="2">
        <v>0.61111111111111116</v>
      </c>
      <c r="E170">
        <v>0.625</v>
      </c>
      <c r="F170">
        <v>0.5</v>
      </c>
      <c r="G170">
        <v>0.55555555555555558</v>
      </c>
      <c r="H170">
        <v>0.33333333333333331</v>
      </c>
      <c r="I170">
        <v>0.8125</v>
      </c>
      <c r="J170" s="2">
        <v>19</v>
      </c>
      <c r="K170">
        <v>1</v>
      </c>
      <c r="L170">
        <v>3</v>
      </c>
      <c r="M170">
        <v>7</v>
      </c>
      <c r="N170">
        <v>9</v>
      </c>
      <c r="O170">
        <v>13</v>
      </c>
      <c r="P170">
        <v>17</v>
      </c>
      <c r="Q170" s="2">
        <v>0.3888888888888889</v>
      </c>
      <c r="R170">
        <v>0.25</v>
      </c>
      <c r="S170">
        <v>0.5</v>
      </c>
      <c r="T170">
        <v>0.66666666666666663</v>
      </c>
      <c r="U170">
        <v>0.16666666666666666</v>
      </c>
      <c r="V170">
        <v>0.4375</v>
      </c>
      <c r="W170" s="2">
        <v>18</v>
      </c>
      <c r="X170">
        <v>25</v>
      </c>
      <c r="Y170">
        <v>4</v>
      </c>
      <c r="Z170" s="2">
        <v>16</v>
      </c>
      <c r="AA170">
        <v>25</v>
      </c>
      <c r="AB170">
        <v>4</v>
      </c>
      <c r="AC170" s="2">
        <v>1</v>
      </c>
      <c r="AD170">
        <v>2</v>
      </c>
      <c r="AE170">
        <v>1</v>
      </c>
      <c r="AF170" s="2" t="str">
        <f t="shared" si="13"/>
        <v>ok</v>
      </c>
      <c r="AG170" t="str">
        <f t="shared" si="14"/>
        <v>ok</v>
      </c>
      <c r="AH170" t="str">
        <f t="shared" si="15"/>
        <v>ok</v>
      </c>
      <c r="AI170" t="str">
        <f t="shared" si="17"/>
        <v>ok</v>
      </c>
      <c r="AJ170" t="str">
        <f t="shared" si="16"/>
        <v>complet</v>
      </c>
    </row>
    <row r="171" spans="1:37" x14ac:dyDescent="0.25">
      <c r="A171" s="2">
        <v>3672569</v>
      </c>
      <c r="B171">
        <v>10</v>
      </c>
      <c r="C171" t="s">
        <v>8</v>
      </c>
      <c r="D171" s="2">
        <v>0.33333333333333331</v>
      </c>
      <c r="E171">
        <v>0.375</v>
      </c>
      <c r="F171">
        <v>0.5</v>
      </c>
      <c r="G171">
        <v>0.55555555555555558</v>
      </c>
      <c r="H171">
        <v>0.5</v>
      </c>
      <c r="I171">
        <v>0.375</v>
      </c>
      <c r="J171" s="2" t="s">
        <v>17</v>
      </c>
      <c r="K171" t="s">
        <v>17</v>
      </c>
      <c r="L171" t="s">
        <v>17</v>
      </c>
      <c r="M171" t="s">
        <v>17</v>
      </c>
      <c r="N171" t="s">
        <v>17</v>
      </c>
      <c r="O171" t="s">
        <v>17</v>
      </c>
      <c r="P171" t="s">
        <v>17</v>
      </c>
      <c r="Q171" s="2">
        <v>0.27777777777777779</v>
      </c>
      <c r="R171">
        <v>0.5</v>
      </c>
      <c r="S171">
        <v>0.5</v>
      </c>
      <c r="T171">
        <v>0.44444444444444442</v>
      </c>
      <c r="U171">
        <v>0.16666666666666666</v>
      </c>
      <c r="V171">
        <v>0.5625</v>
      </c>
      <c r="W171" s="2">
        <v>17</v>
      </c>
      <c r="X171">
        <v>25</v>
      </c>
      <c r="Y171">
        <v>5</v>
      </c>
      <c r="Z171" s="2">
        <v>28</v>
      </c>
      <c r="AA171">
        <v>28</v>
      </c>
      <c r="AB171">
        <v>4</v>
      </c>
      <c r="AC171" s="2">
        <v>2</v>
      </c>
      <c r="AD171">
        <v>1</v>
      </c>
      <c r="AE171">
        <v>1</v>
      </c>
      <c r="AF171" s="2" t="str">
        <f t="shared" si="13"/>
        <v>ok</v>
      </c>
      <c r="AG171" t="str">
        <f t="shared" si="14"/>
        <v/>
      </c>
      <c r="AH171" t="str">
        <f t="shared" si="15"/>
        <v>ok</v>
      </c>
      <c r="AI171" t="str">
        <f t="shared" si="17"/>
        <v>ok</v>
      </c>
      <c r="AJ171" t="str">
        <f t="shared" si="16"/>
        <v/>
      </c>
    </row>
    <row r="172" spans="1:37" x14ac:dyDescent="0.25">
      <c r="A172" s="2">
        <v>3672762</v>
      </c>
      <c r="B172">
        <v>10</v>
      </c>
      <c r="C172" t="s">
        <v>7</v>
      </c>
      <c r="D172" s="2">
        <v>0.61111111111111116</v>
      </c>
      <c r="E172">
        <v>0.6875</v>
      </c>
      <c r="F172">
        <v>0.875</v>
      </c>
      <c r="G172">
        <v>0.66666666666666663</v>
      </c>
      <c r="H172">
        <v>0</v>
      </c>
      <c r="I172">
        <v>0.75</v>
      </c>
      <c r="J172" s="2">
        <v>2</v>
      </c>
      <c r="K172">
        <v>-3</v>
      </c>
      <c r="L172">
        <v>3</v>
      </c>
      <c r="M172">
        <v>19</v>
      </c>
      <c r="N172">
        <v>6</v>
      </c>
      <c r="O172">
        <v>15</v>
      </c>
      <c r="P172">
        <v>10</v>
      </c>
      <c r="Q172" s="2">
        <v>0.66666666666666663</v>
      </c>
      <c r="R172">
        <v>0.4375</v>
      </c>
      <c r="S172">
        <v>0.25</v>
      </c>
      <c r="T172">
        <v>0.55555555555555558</v>
      </c>
      <c r="U172">
        <v>0.16666666666666666</v>
      </c>
      <c r="V172">
        <v>0.625</v>
      </c>
      <c r="W172" s="2">
        <v>22</v>
      </c>
      <c r="X172">
        <v>23</v>
      </c>
      <c r="Y172">
        <v>8</v>
      </c>
      <c r="Z172" s="2">
        <v>19</v>
      </c>
      <c r="AA172">
        <v>23</v>
      </c>
      <c r="AB172">
        <v>9</v>
      </c>
      <c r="AC172" s="2">
        <v>0</v>
      </c>
      <c r="AD172">
        <v>3</v>
      </c>
      <c r="AE172">
        <v>2</v>
      </c>
      <c r="AF172" s="2" t="str">
        <f t="shared" si="13"/>
        <v>ok</v>
      </c>
      <c r="AG172" t="str">
        <f t="shared" si="14"/>
        <v>ok</v>
      </c>
      <c r="AH172" t="str">
        <f t="shared" si="15"/>
        <v>ok</v>
      </c>
      <c r="AI172" t="str">
        <f t="shared" si="17"/>
        <v>ok</v>
      </c>
      <c r="AJ172" t="str">
        <f t="shared" si="16"/>
        <v>complet</v>
      </c>
    </row>
    <row r="173" spans="1:37" x14ac:dyDescent="0.25">
      <c r="A173" s="2">
        <v>3672778</v>
      </c>
      <c r="B173">
        <v>10</v>
      </c>
      <c r="C173" t="s">
        <v>9</v>
      </c>
      <c r="D173" s="2">
        <v>0.27777777777777779</v>
      </c>
      <c r="E173">
        <v>0.6875</v>
      </c>
      <c r="F173">
        <v>0.75</v>
      </c>
      <c r="G173">
        <v>0.55555555555555558</v>
      </c>
      <c r="H173">
        <v>0.33333333333333331</v>
      </c>
      <c r="I173">
        <v>0.25</v>
      </c>
      <c r="J173" s="2">
        <v>17</v>
      </c>
      <c r="K173">
        <v>0</v>
      </c>
      <c r="L173">
        <v>5</v>
      </c>
      <c r="M173">
        <v>17</v>
      </c>
      <c r="N173">
        <v>9</v>
      </c>
      <c r="O173">
        <v>14</v>
      </c>
      <c r="P173">
        <v>10</v>
      </c>
      <c r="Q173" s="2" t="s">
        <v>17</v>
      </c>
      <c r="R173" t="s">
        <v>17</v>
      </c>
      <c r="S173" t="s">
        <v>17</v>
      </c>
      <c r="T173" t="s">
        <v>17</v>
      </c>
      <c r="U173" t="s">
        <v>17</v>
      </c>
      <c r="V173" t="s">
        <v>17</v>
      </c>
      <c r="W173" s="2" t="s">
        <v>17</v>
      </c>
      <c r="X173" t="s">
        <v>17</v>
      </c>
      <c r="Y173" t="s">
        <v>17</v>
      </c>
      <c r="Z173" s="2" t="s">
        <v>17</v>
      </c>
      <c r="AA173" t="s">
        <v>17</v>
      </c>
      <c r="AB173" t="s">
        <v>17</v>
      </c>
      <c r="AC173" s="2">
        <v>0</v>
      </c>
      <c r="AD173">
        <v>2</v>
      </c>
      <c r="AE173">
        <v>0</v>
      </c>
      <c r="AF173" s="2" t="str">
        <f t="shared" si="13"/>
        <v>ok</v>
      </c>
      <c r="AG173" t="str">
        <f t="shared" si="14"/>
        <v>ok</v>
      </c>
      <c r="AH173" t="str">
        <f t="shared" si="15"/>
        <v/>
      </c>
      <c r="AI173" t="str">
        <f t="shared" si="17"/>
        <v/>
      </c>
      <c r="AJ173" t="str">
        <f t="shared" si="16"/>
        <v/>
      </c>
    </row>
    <row r="174" spans="1:37" x14ac:dyDescent="0.25">
      <c r="A174" s="2">
        <v>3671100</v>
      </c>
      <c r="B174">
        <v>10</v>
      </c>
      <c r="C174" t="s">
        <v>8</v>
      </c>
      <c r="D174" s="2">
        <v>0.66666666666666663</v>
      </c>
      <c r="E174">
        <v>0.8125</v>
      </c>
      <c r="F174">
        <v>0.5</v>
      </c>
      <c r="G174">
        <v>1</v>
      </c>
      <c r="H174">
        <v>0.5</v>
      </c>
      <c r="I174">
        <v>0.625</v>
      </c>
      <c r="J174" s="2">
        <v>12</v>
      </c>
      <c r="K174">
        <v>1</v>
      </c>
      <c r="L174">
        <v>7</v>
      </c>
      <c r="M174">
        <v>9</v>
      </c>
      <c r="N174">
        <v>1</v>
      </c>
      <c r="O174">
        <v>16</v>
      </c>
      <c r="P174">
        <v>18</v>
      </c>
      <c r="Q174" s="2">
        <v>0.33333333333333331</v>
      </c>
      <c r="R174">
        <v>0.625</v>
      </c>
      <c r="S174">
        <v>0.5</v>
      </c>
      <c r="T174">
        <v>0.66666666666666663</v>
      </c>
      <c r="U174">
        <v>0.33333333333333331</v>
      </c>
      <c r="V174">
        <v>0.375</v>
      </c>
      <c r="W174" s="2">
        <v>24</v>
      </c>
      <c r="X174">
        <v>21</v>
      </c>
      <c r="Y174">
        <v>4</v>
      </c>
      <c r="Z174" s="2">
        <v>24</v>
      </c>
      <c r="AA174">
        <v>21</v>
      </c>
      <c r="AB174">
        <v>4</v>
      </c>
      <c r="AC174" s="2">
        <v>0</v>
      </c>
      <c r="AD174">
        <v>0</v>
      </c>
      <c r="AE174">
        <v>3</v>
      </c>
      <c r="AF174" s="2" t="str">
        <f t="shared" si="13"/>
        <v>ok</v>
      </c>
      <c r="AG174" t="str">
        <f t="shared" si="14"/>
        <v>ok</v>
      </c>
      <c r="AH174" t="str">
        <f t="shared" si="15"/>
        <v>ok</v>
      </c>
      <c r="AI174" t="str">
        <f t="shared" si="17"/>
        <v>ok</v>
      </c>
      <c r="AJ174" t="str">
        <f t="shared" si="16"/>
        <v>complet</v>
      </c>
    </row>
    <row r="175" spans="1:37" x14ac:dyDescent="0.25">
      <c r="A175" s="8">
        <v>3672875</v>
      </c>
      <c r="B175" s="8">
        <v>10</v>
      </c>
      <c r="C175" t="s">
        <v>7</v>
      </c>
      <c r="D175" s="2" t="s">
        <v>17</v>
      </c>
      <c r="E175" t="s">
        <v>17</v>
      </c>
      <c r="F175" t="s">
        <v>17</v>
      </c>
      <c r="G175" t="s">
        <v>17</v>
      </c>
      <c r="H175" t="s">
        <v>17</v>
      </c>
      <c r="I175" t="s">
        <v>17</v>
      </c>
      <c r="J175" s="2" t="s">
        <v>17</v>
      </c>
      <c r="K175" t="s">
        <v>17</v>
      </c>
      <c r="L175" t="s">
        <v>17</v>
      </c>
      <c r="M175" t="s">
        <v>17</v>
      </c>
      <c r="N175" t="s">
        <v>17</v>
      </c>
      <c r="O175" t="s">
        <v>17</v>
      </c>
      <c r="P175" t="s">
        <v>17</v>
      </c>
      <c r="Q175" s="2" t="s">
        <v>17</v>
      </c>
      <c r="R175" t="s">
        <v>17</v>
      </c>
      <c r="S175" t="s">
        <v>17</v>
      </c>
      <c r="T175" t="s">
        <v>17</v>
      </c>
      <c r="U175" t="s">
        <v>17</v>
      </c>
      <c r="V175" t="s">
        <v>17</v>
      </c>
      <c r="W175" s="2" t="s">
        <v>17</v>
      </c>
      <c r="X175" t="s">
        <v>17</v>
      </c>
      <c r="Y175" t="s">
        <v>17</v>
      </c>
      <c r="Z175" s="2" t="s">
        <v>17</v>
      </c>
      <c r="AA175" t="s">
        <v>17</v>
      </c>
      <c r="AB175" t="s">
        <v>17</v>
      </c>
      <c r="AC175" s="2">
        <v>0</v>
      </c>
      <c r="AD175">
        <v>0</v>
      </c>
      <c r="AE175">
        <v>0</v>
      </c>
      <c r="AF175" s="2" t="str">
        <f t="shared" si="13"/>
        <v/>
      </c>
      <c r="AG175" t="str">
        <f t="shared" si="14"/>
        <v/>
      </c>
      <c r="AH175" t="str">
        <f t="shared" si="15"/>
        <v/>
      </c>
      <c r="AI175" t="str">
        <f t="shared" si="17"/>
        <v/>
      </c>
      <c r="AJ175" t="str">
        <f t="shared" si="16"/>
        <v/>
      </c>
    </row>
    <row r="176" spans="1:37" s="9" customFormat="1" x14ac:dyDescent="0.25">
      <c r="D176" s="10"/>
      <c r="J176" s="10"/>
      <c r="Q176" s="10"/>
      <c r="W176" s="10"/>
      <c r="Z176" s="10"/>
      <c r="AC176" s="10"/>
      <c r="AE176" s="11"/>
      <c r="AF176" s="10">
        <f>COUNTIF(AF3:AF175,"ok")</f>
        <v>140</v>
      </c>
      <c r="AG176" s="9">
        <f>COUNTIF(AG3:AG175,"ok")</f>
        <v>121</v>
      </c>
      <c r="AH176" s="9">
        <f t="shared" ref="AH176:AI176" si="18">COUNTIF(AH3:AH175,"ok")</f>
        <v>110</v>
      </c>
      <c r="AI176" s="9">
        <f t="shared" si="18"/>
        <v>108</v>
      </c>
      <c r="AJ176" s="9">
        <f>COUNTIF(AJ3:AJ175,"complet")</f>
        <v>91</v>
      </c>
      <c r="AK176" s="10"/>
    </row>
    <row r="177" spans="3:22" x14ac:dyDescent="0.25">
      <c r="C177" s="16" t="s">
        <v>78</v>
      </c>
      <c r="D177" s="92">
        <f>_xlfn.VAR.P(D3:D175)</f>
        <v>1.2389140841520499E-2</v>
      </c>
      <c r="E177" s="69">
        <f t="shared" ref="E177:I177" si="19">_xlfn.VAR.P(E3:E175)</f>
        <v>2.1902702487244897E-2</v>
      </c>
      <c r="F177" s="69">
        <f t="shared" si="19"/>
        <v>2.1556122448979594E-2</v>
      </c>
      <c r="G177" s="69">
        <f t="shared" si="19"/>
        <v>3.13202317964223E-2</v>
      </c>
      <c r="H177" s="69">
        <f t="shared" si="19"/>
        <v>4.1852324263038365E-2</v>
      </c>
      <c r="I177" s="69">
        <f t="shared" si="19"/>
        <v>2.2075095663265307E-2</v>
      </c>
      <c r="Q177" s="92">
        <f>_xlfn.VAR.P(Q3:Q175)</f>
        <v>1.4730384654627069E-2</v>
      </c>
      <c r="R177" s="69">
        <f t="shared" ref="R177:V177" si="20">_xlfn.VAR.P(R3:R175)</f>
        <v>1.8499806301652894E-2</v>
      </c>
      <c r="S177" s="69">
        <f t="shared" si="20"/>
        <v>3.1528925619834711E-2</v>
      </c>
      <c r="T177" s="69">
        <f t="shared" si="20"/>
        <v>2.2075298438933841E-2</v>
      </c>
      <c r="U177" s="69">
        <f t="shared" si="20"/>
        <v>2.1306244260789593E-2</v>
      </c>
      <c r="V177" s="69">
        <f t="shared" si="20"/>
        <v>1.4690082644628099E-2</v>
      </c>
    </row>
    <row r="179" spans="3:22" x14ac:dyDescent="0.25">
      <c r="C179" t="s">
        <v>79</v>
      </c>
      <c r="D179" s="92">
        <f>AVERAGE(D177:I177)</f>
        <v>2.5182602916745161E-2</v>
      </c>
      <c r="Q179" s="92">
        <f>AVERAGE(Q177:V177)</f>
        <v>2.0471790320077701E-2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3"/>
  <sheetViews>
    <sheetView tabSelected="1" topLeftCell="A2" workbookViewId="0">
      <pane ySplit="2" topLeftCell="A4" activePane="bottomLeft" state="frozen"/>
      <selection activeCell="A2" sqref="A2"/>
      <selection pane="bottomLeft" activeCell="BB181" sqref="BB181"/>
    </sheetView>
  </sheetViews>
  <sheetFormatPr baseColWidth="10" defaultRowHeight="15" x14ac:dyDescent="0.25"/>
  <cols>
    <col min="4" max="8" width="4.7109375" customWidth="1"/>
    <col min="9" max="9" width="4.7109375" style="52" customWidth="1"/>
    <col min="10" max="15" width="4.7109375" customWidth="1"/>
    <col min="16" max="16" width="8.7109375" style="37" customWidth="1"/>
    <col min="17" max="22" width="4.7109375" customWidth="1"/>
    <col min="23" max="23" width="8.7109375" style="37" customWidth="1"/>
    <col min="24" max="29" width="5.7109375" customWidth="1"/>
    <col min="30" max="30" width="12.7109375" style="37" customWidth="1"/>
    <col min="31" max="31" width="13.42578125" style="37" customWidth="1"/>
    <col min="32" max="32" width="14.85546875" style="52" customWidth="1"/>
    <col min="33" max="38" width="5.7109375" customWidth="1"/>
    <col min="39" max="39" width="5.7109375" style="52" customWidth="1"/>
    <col min="40" max="46" width="4.7109375" customWidth="1"/>
    <col min="47" max="47" width="7.7109375" customWidth="1"/>
    <col min="49" max="69" width="6.7109375" customWidth="1"/>
  </cols>
  <sheetData>
    <row r="1" spans="1:48" x14ac:dyDescent="0.25">
      <c r="D1" t="s">
        <v>31</v>
      </c>
      <c r="J1" t="s">
        <v>32</v>
      </c>
      <c r="Q1" t="s">
        <v>34</v>
      </c>
      <c r="AG1" t="s">
        <v>35</v>
      </c>
      <c r="AJ1" t="s">
        <v>25</v>
      </c>
      <c r="AO1" t="s">
        <v>26</v>
      </c>
    </row>
    <row r="2" spans="1:48" s="6" customFormat="1" x14ac:dyDescent="0.25">
      <c r="D2" s="7" t="s">
        <v>31</v>
      </c>
      <c r="I2" s="53"/>
      <c r="J2" s="7" t="s">
        <v>32</v>
      </c>
      <c r="P2" s="38"/>
      <c r="Q2" s="7" t="s">
        <v>34</v>
      </c>
      <c r="W2" s="38"/>
      <c r="X2" s="6" t="s">
        <v>42</v>
      </c>
      <c r="AD2" s="38"/>
      <c r="AE2" s="38"/>
      <c r="AF2" s="53"/>
      <c r="AG2" s="7" t="s">
        <v>35</v>
      </c>
      <c r="AJ2" s="7" t="s">
        <v>25</v>
      </c>
      <c r="AM2" s="53"/>
      <c r="AO2" s="7" t="s">
        <v>26</v>
      </c>
      <c r="AV2" s="7"/>
    </row>
    <row r="3" spans="1:48" x14ac:dyDescent="0.25">
      <c r="A3" t="s">
        <v>0</v>
      </c>
      <c r="B3" t="s">
        <v>5</v>
      </c>
      <c r="C3" t="s">
        <v>6</v>
      </c>
      <c r="D3">
        <v>1</v>
      </c>
      <c r="E3">
        <v>2</v>
      </c>
      <c r="F3">
        <v>3</v>
      </c>
      <c r="G3">
        <v>4</v>
      </c>
      <c r="H3" t="s">
        <v>36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s="37" t="s">
        <v>39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s="37" t="s">
        <v>40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s="37" t="s">
        <v>41</v>
      </c>
      <c r="AE3" s="37" t="s">
        <v>69</v>
      </c>
      <c r="AH3" t="s">
        <v>30</v>
      </c>
      <c r="AK3" t="s">
        <v>30</v>
      </c>
      <c r="AO3" t="s">
        <v>27</v>
      </c>
      <c r="AP3" t="s">
        <v>28</v>
      </c>
      <c r="AQ3" t="s">
        <v>29</v>
      </c>
    </row>
    <row r="4" spans="1:48" x14ac:dyDescent="0.25">
      <c r="A4">
        <v>3530946</v>
      </c>
      <c r="B4">
        <v>1</v>
      </c>
      <c r="C4" t="s">
        <v>9</v>
      </c>
      <c r="D4" t="s">
        <v>37</v>
      </c>
      <c r="E4" t="s">
        <v>37</v>
      </c>
      <c r="F4" t="s">
        <v>37</v>
      </c>
      <c r="G4" t="s">
        <v>37</v>
      </c>
      <c r="H4" t="s">
        <v>38</v>
      </c>
      <c r="J4">
        <v>0.55555555555555558</v>
      </c>
      <c r="K4">
        <v>0.625</v>
      </c>
      <c r="L4">
        <v>0.625</v>
      </c>
      <c r="M4">
        <v>0.66666666666666663</v>
      </c>
      <c r="N4">
        <v>0.33333333333333331</v>
      </c>
      <c r="O4">
        <v>0.5625</v>
      </c>
      <c r="P4" s="39">
        <f t="shared" ref="P4:P44" si="0">AVERAGE(J4:O4)</f>
        <v>0.56134259259259267</v>
      </c>
      <c r="Q4">
        <v>0.66666666666666663</v>
      </c>
      <c r="R4">
        <v>0.6875</v>
      </c>
      <c r="S4">
        <v>0.625</v>
      </c>
      <c r="T4">
        <v>0.44444444444444442</v>
      </c>
      <c r="U4">
        <v>0.16666666666666666</v>
      </c>
      <c r="V4">
        <v>0.4375</v>
      </c>
      <c r="W4" s="39">
        <f t="shared" ref="W4:W44" si="1">AVERAGE(Q4:V4)</f>
        <v>0.50462962962962954</v>
      </c>
      <c r="X4">
        <f t="shared" ref="X4:AD4" si="2">Q4-J4</f>
        <v>0.11111111111111105</v>
      </c>
      <c r="Y4">
        <f t="shared" si="2"/>
        <v>6.25E-2</v>
      </c>
      <c r="Z4">
        <f t="shared" si="2"/>
        <v>0</v>
      </c>
      <c r="AA4">
        <f t="shared" si="2"/>
        <v>-0.22222222222222221</v>
      </c>
      <c r="AB4">
        <f t="shared" si="2"/>
        <v>-0.16666666666666666</v>
      </c>
      <c r="AC4">
        <f t="shared" si="2"/>
        <v>-0.125</v>
      </c>
      <c r="AD4" s="39">
        <f t="shared" si="2"/>
        <v>-5.6712962962963132E-2</v>
      </c>
      <c r="AE4" s="39">
        <f>(W4-P4)*(1-P4)</f>
        <v>-2.4877561299725723E-2</v>
      </c>
      <c r="AF4" s="57"/>
      <c r="AG4">
        <v>13</v>
      </c>
      <c r="AH4">
        <v>12</v>
      </c>
      <c r="AI4">
        <v>12</v>
      </c>
      <c r="AJ4">
        <v>15</v>
      </c>
      <c r="AK4">
        <v>16</v>
      </c>
      <c r="AL4">
        <v>10</v>
      </c>
      <c r="AO4">
        <v>3</v>
      </c>
      <c r="AP4">
        <v>3</v>
      </c>
      <c r="AQ4">
        <v>2</v>
      </c>
    </row>
    <row r="5" spans="1:48" x14ac:dyDescent="0.25">
      <c r="A5">
        <v>3670292</v>
      </c>
      <c r="B5">
        <v>1</v>
      </c>
      <c r="C5" t="s">
        <v>9</v>
      </c>
      <c r="D5" t="s">
        <v>37</v>
      </c>
      <c r="E5" t="s">
        <v>37</v>
      </c>
      <c r="F5" t="s">
        <v>37</v>
      </c>
      <c r="G5" t="s">
        <v>37</v>
      </c>
      <c r="H5" t="s">
        <v>38</v>
      </c>
      <c r="J5">
        <v>0.66666666666666663</v>
      </c>
      <c r="K5">
        <v>0.8125</v>
      </c>
      <c r="L5">
        <v>0.875</v>
      </c>
      <c r="M5">
        <v>0.88888888888888884</v>
      </c>
      <c r="N5">
        <v>0.66666666666666663</v>
      </c>
      <c r="O5">
        <v>0.9375</v>
      </c>
      <c r="P5" s="39">
        <f t="shared" si="0"/>
        <v>0.80787037037037024</v>
      </c>
      <c r="Q5">
        <v>0.66666666666666663</v>
      </c>
      <c r="R5">
        <v>0.5625</v>
      </c>
      <c r="S5">
        <v>0.875</v>
      </c>
      <c r="T5">
        <v>0.88888888888888884</v>
      </c>
      <c r="U5">
        <v>0.16666666666666666</v>
      </c>
      <c r="V5">
        <v>0.6875</v>
      </c>
      <c r="W5" s="39">
        <f t="shared" si="1"/>
        <v>0.64120370370370361</v>
      </c>
      <c r="X5">
        <f t="shared" ref="X5:X82" si="3">Q5-J5</f>
        <v>0</v>
      </c>
      <c r="Y5">
        <f t="shared" ref="Y5:Y82" si="4">R5-K5</f>
        <v>-0.25</v>
      </c>
      <c r="Z5">
        <f t="shared" ref="Z5:Z82" si="5">S5-L5</f>
        <v>0</v>
      </c>
      <c r="AA5">
        <f t="shared" ref="AA5:AA82" si="6">T5-M5</f>
        <v>0</v>
      </c>
      <c r="AB5">
        <f t="shared" ref="AB5:AB82" si="7">U5-N5</f>
        <v>-0.5</v>
      </c>
      <c r="AC5">
        <f t="shared" ref="AC5:AC82" si="8">V5-O5</f>
        <v>-0.25</v>
      </c>
      <c r="AD5" s="39">
        <f t="shared" ref="AD5:AD45" si="9">W5-P5</f>
        <v>-0.16666666666666663</v>
      </c>
      <c r="AE5" s="39">
        <f t="shared" ref="AE5:AE68" si="10">(W5-P5)*(1-P5)</f>
        <v>-3.2021604938271622E-2</v>
      </c>
      <c r="AF5" s="57"/>
      <c r="AG5">
        <v>6</v>
      </c>
      <c r="AH5">
        <v>8</v>
      </c>
      <c r="AI5">
        <v>22</v>
      </c>
      <c r="AJ5">
        <v>6</v>
      </c>
      <c r="AK5">
        <v>8</v>
      </c>
      <c r="AL5">
        <v>22</v>
      </c>
      <c r="AO5">
        <v>2</v>
      </c>
      <c r="AP5">
        <v>0</v>
      </c>
      <c r="AQ5">
        <v>0</v>
      </c>
    </row>
    <row r="6" spans="1:48" x14ac:dyDescent="0.25">
      <c r="A6">
        <v>3521947</v>
      </c>
      <c r="B6">
        <v>2</v>
      </c>
      <c r="C6" t="s">
        <v>9</v>
      </c>
      <c r="D6" t="s">
        <v>37</v>
      </c>
      <c r="E6" t="s">
        <v>37</v>
      </c>
      <c r="F6" t="s">
        <v>37</v>
      </c>
      <c r="G6" t="s">
        <v>37</v>
      </c>
      <c r="H6" t="s">
        <v>38</v>
      </c>
      <c r="J6">
        <v>0.55555555555555558</v>
      </c>
      <c r="K6">
        <v>0.625</v>
      </c>
      <c r="L6">
        <v>0.875</v>
      </c>
      <c r="M6">
        <v>0.55555555555555558</v>
      </c>
      <c r="N6">
        <v>0.66666666666666663</v>
      </c>
      <c r="O6">
        <v>0.875</v>
      </c>
      <c r="P6" s="39">
        <f t="shared" si="0"/>
        <v>0.69212962962962943</v>
      </c>
      <c r="Q6">
        <v>0.66666666666666663</v>
      </c>
      <c r="R6">
        <v>0.6875</v>
      </c>
      <c r="S6">
        <v>0.5</v>
      </c>
      <c r="T6">
        <v>0.77777777777777779</v>
      </c>
      <c r="U6">
        <v>0.5</v>
      </c>
      <c r="V6">
        <v>0.6875</v>
      </c>
      <c r="W6" s="39">
        <f t="shared" si="1"/>
        <v>0.63657407407407407</v>
      </c>
      <c r="X6">
        <f t="shared" si="3"/>
        <v>0.11111111111111105</v>
      </c>
      <c r="Y6">
        <f t="shared" si="4"/>
        <v>6.25E-2</v>
      </c>
      <c r="Z6">
        <f t="shared" si="5"/>
        <v>-0.375</v>
      </c>
      <c r="AA6">
        <f t="shared" si="6"/>
        <v>0.22222222222222221</v>
      </c>
      <c r="AB6">
        <f t="shared" si="7"/>
        <v>-0.16666666666666663</v>
      </c>
      <c r="AC6">
        <f t="shared" si="8"/>
        <v>-0.1875</v>
      </c>
      <c r="AD6" s="39">
        <f t="shared" si="9"/>
        <v>-5.5555555555555358E-2</v>
      </c>
      <c r="AE6" s="39">
        <f t="shared" si="10"/>
        <v>-1.7103909465020526E-2</v>
      </c>
      <c r="AF6" s="57"/>
      <c r="AG6">
        <v>14</v>
      </c>
      <c r="AH6">
        <v>8</v>
      </c>
      <c r="AI6">
        <v>19</v>
      </c>
      <c r="AJ6">
        <v>14</v>
      </c>
      <c r="AK6">
        <v>8</v>
      </c>
      <c r="AL6">
        <v>17</v>
      </c>
      <c r="AO6">
        <v>3</v>
      </c>
      <c r="AP6">
        <v>2</v>
      </c>
      <c r="AQ6">
        <v>3</v>
      </c>
    </row>
    <row r="7" spans="1:48" x14ac:dyDescent="0.25">
      <c r="A7">
        <v>3532910</v>
      </c>
      <c r="B7">
        <v>2</v>
      </c>
      <c r="C7" t="s">
        <v>9</v>
      </c>
      <c r="D7" t="s">
        <v>37</v>
      </c>
      <c r="E7" t="s">
        <v>37</v>
      </c>
      <c r="F7" t="s">
        <v>37</v>
      </c>
      <c r="G7" t="s">
        <v>37</v>
      </c>
      <c r="H7" t="s">
        <v>38</v>
      </c>
      <c r="J7">
        <v>0.55555555555555558</v>
      </c>
      <c r="K7">
        <v>0.75</v>
      </c>
      <c r="L7">
        <v>0.75</v>
      </c>
      <c r="M7">
        <v>0.77777777777777779</v>
      </c>
      <c r="N7">
        <v>0.66666666666666663</v>
      </c>
      <c r="O7">
        <v>0.75</v>
      </c>
      <c r="P7" s="39">
        <f t="shared" si="0"/>
        <v>0.70833333333333337</v>
      </c>
      <c r="Q7">
        <v>0.44444444444444442</v>
      </c>
      <c r="R7">
        <v>0.5625</v>
      </c>
      <c r="S7">
        <v>0.375</v>
      </c>
      <c r="T7">
        <v>0.77777777777777779</v>
      </c>
      <c r="U7">
        <v>0.33333333333333331</v>
      </c>
      <c r="V7">
        <v>0.5625</v>
      </c>
      <c r="W7" s="39">
        <f t="shared" si="1"/>
        <v>0.5092592592592593</v>
      </c>
      <c r="X7">
        <f t="shared" si="3"/>
        <v>-0.11111111111111116</v>
      </c>
      <c r="Y7">
        <f t="shared" si="4"/>
        <v>-0.1875</v>
      </c>
      <c r="Z7">
        <f t="shared" si="5"/>
        <v>-0.375</v>
      </c>
      <c r="AA7">
        <f t="shared" si="6"/>
        <v>0</v>
      </c>
      <c r="AB7">
        <f t="shared" si="7"/>
        <v>-0.33333333333333331</v>
      </c>
      <c r="AC7">
        <f t="shared" si="8"/>
        <v>-0.1875</v>
      </c>
      <c r="AD7" s="39">
        <f t="shared" si="9"/>
        <v>-0.19907407407407407</v>
      </c>
      <c r="AE7" s="39">
        <f t="shared" si="10"/>
        <v>-5.8063271604938266E-2</v>
      </c>
      <c r="AF7" s="57"/>
      <c r="AG7">
        <v>14</v>
      </c>
      <c r="AH7">
        <v>16</v>
      </c>
      <c r="AI7">
        <v>16</v>
      </c>
      <c r="AJ7">
        <v>13</v>
      </c>
      <c r="AK7">
        <v>14</v>
      </c>
      <c r="AL7">
        <v>9</v>
      </c>
      <c r="AO7">
        <v>2</v>
      </c>
      <c r="AP7">
        <v>3</v>
      </c>
      <c r="AQ7">
        <v>3</v>
      </c>
    </row>
    <row r="8" spans="1:48" x14ac:dyDescent="0.25">
      <c r="A8">
        <v>3671001</v>
      </c>
      <c r="B8">
        <v>2</v>
      </c>
      <c r="C8" t="s">
        <v>9</v>
      </c>
      <c r="D8" t="s">
        <v>37</v>
      </c>
      <c r="E8" t="s">
        <v>37</v>
      </c>
      <c r="F8" t="s">
        <v>37</v>
      </c>
      <c r="G8" t="s">
        <v>37</v>
      </c>
      <c r="H8" t="s">
        <v>38</v>
      </c>
      <c r="J8">
        <v>0.5</v>
      </c>
      <c r="K8">
        <v>0.6875</v>
      </c>
      <c r="L8">
        <v>0.75</v>
      </c>
      <c r="M8">
        <v>0.88888888888888884</v>
      </c>
      <c r="N8">
        <v>0.33333333333333331</v>
      </c>
      <c r="O8">
        <v>0.75</v>
      </c>
      <c r="P8" s="39">
        <f t="shared" si="0"/>
        <v>0.65162037037037035</v>
      </c>
      <c r="Q8">
        <v>0.5</v>
      </c>
      <c r="R8">
        <v>0.5625</v>
      </c>
      <c r="S8">
        <v>0.75</v>
      </c>
      <c r="T8">
        <v>0.66666666666666663</v>
      </c>
      <c r="U8">
        <v>0.33333333333333331</v>
      </c>
      <c r="V8">
        <v>0.5625</v>
      </c>
      <c r="W8" s="39">
        <f t="shared" si="1"/>
        <v>0.5625</v>
      </c>
      <c r="X8">
        <f t="shared" si="3"/>
        <v>0</v>
      </c>
      <c r="Y8">
        <f t="shared" si="4"/>
        <v>-0.125</v>
      </c>
      <c r="Z8">
        <f t="shared" si="5"/>
        <v>0</v>
      </c>
      <c r="AA8">
        <f t="shared" si="6"/>
        <v>-0.22222222222222221</v>
      </c>
      <c r="AB8">
        <f t="shared" si="7"/>
        <v>0</v>
      </c>
      <c r="AC8">
        <f t="shared" si="8"/>
        <v>-0.1875</v>
      </c>
      <c r="AD8" s="39">
        <f t="shared" si="9"/>
        <v>-8.912037037037035E-2</v>
      </c>
      <c r="AE8" s="39">
        <f t="shared" si="10"/>
        <v>-3.1047721622085044E-2</v>
      </c>
      <c r="AF8" s="57"/>
      <c r="AG8">
        <v>6</v>
      </c>
      <c r="AH8">
        <v>13</v>
      </c>
      <c r="AI8">
        <v>10</v>
      </c>
      <c r="AJ8">
        <v>12</v>
      </c>
      <c r="AK8">
        <v>8</v>
      </c>
      <c r="AL8">
        <v>4</v>
      </c>
      <c r="AO8">
        <v>2</v>
      </c>
      <c r="AP8">
        <v>0</v>
      </c>
      <c r="AQ8">
        <v>2</v>
      </c>
    </row>
    <row r="9" spans="1:48" x14ac:dyDescent="0.25">
      <c r="A9">
        <v>3671028</v>
      </c>
      <c r="B9">
        <v>2</v>
      </c>
      <c r="C9" t="s">
        <v>9</v>
      </c>
      <c r="D9" t="s">
        <v>37</v>
      </c>
      <c r="E9" t="s">
        <v>37</v>
      </c>
      <c r="F9" t="s">
        <v>37</v>
      </c>
      <c r="G9" t="s">
        <v>37</v>
      </c>
      <c r="H9" t="s">
        <v>38</v>
      </c>
      <c r="J9">
        <v>0.66666666666666663</v>
      </c>
      <c r="K9">
        <v>0.6875</v>
      </c>
      <c r="L9">
        <v>0.75</v>
      </c>
      <c r="M9">
        <v>0.66666666666666663</v>
      </c>
      <c r="N9">
        <v>0.5</v>
      </c>
      <c r="O9">
        <v>0.875</v>
      </c>
      <c r="P9" s="39">
        <f t="shared" si="0"/>
        <v>0.69097222222222221</v>
      </c>
      <c r="Q9">
        <v>0.27777777777777779</v>
      </c>
      <c r="R9">
        <v>0.625</v>
      </c>
      <c r="S9">
        <v>0.375</v>
      </c>
      <c r="T9">
        <v>0.55555555555555558</v>
      </c>
      <c r="U9">
        <v>0</v>
      </c>
      <c r="V9">
        <v>0.5625</v>
      </c>
      <c r="W9" s="39">
        <f t="shared" si="1"/>
        <v>0.39930555555555552</v>
      </c>
      <c r="X9">
        <f t="shared" si="3"/>
        <v>-0.38888888888888884</v>
      </c>
      <c r="Y9">
        <f t="shared" si="4"/>
        <v>-6.25E-2</v>
      </c>
      <c r="Z9">
        <f t="shared" si="5"/>
        <v>-0.375</v>
      </c>
      <c r="AA9">
        <f t="shared" si="6"/>
        <v>-0.11111111111111105</v>
      </c>
      <c r="AB9">
        <f t="shared" si="7"/>
        <v>-0.5</v>
      </c>
      <c r="AC9">
        <f t="shared" si="8"/>
        <v>-0.3125</v>
      </c>
      <c r="AD9" s="39">
        <f t="shared" si="9"/>
        <v>-0.29166666666666669</v>
      </c>
      <c r="AE9" s="39">
        <f t="shared" si="10"/>
        <v>-9.013310185185186E-2</v>
      </c>
      <c r="AF9" s="57"/>
      <c r="AG9">
        <v>18</v>
      </c>
      <c r="AH9">
        <v>23</v>
      </c>
      <c r="AI9">
        <v>4</v>
      </c>
      <c r="AJ9">
        <v>25</v>
      </c>
      <c r="AK9">
        <v>22</v>
      </c>
      <c r="AL9">
        <v>5</v>
      </c>
      <c r="AO9">
        <v>3</v>
      </c>
      <c r="AP9">
        <v>1</v>
      </c>
      <c r="AQ9">
        <v>3</v>
      </c>
    </row>
    <row r="10" spans="1:48" x14ac:dyDescent="0.25">
      <c r="A10">
        <v>3670251</v>
      </c>
      <c r="B10">
        <v>4</v>
      </c>
      <c r="C10" t="s">
        <v>9</v>
      </c>
      <c r="D10" t="s">
        <v>37</v>
      </c>
      <c r="E10" t="s">
        <v>37</v>
      </c>
      <c r="F10" t="s">
        <v>37</v>
      </c>
      <c r="G10" t="s">
        <v>37</v>
      </c>
      <c r="H10" t="s">
        <v>38</v>
      </c>
      <c r="J10">
        <v>0.55555555555555558</v>
      </c>
      <c r="K10">
        <v>0.6875</v>
      </c>
      <c r="L10">
        <v>0.75</v>
      </c>
      <c r="M10">
        <v>0.44444444444444442</v>
      </c>
      <c r="N10">
        <v>0.16666666666666666</v>
      </c>
      <c r="O10">
        <v>0.6875</v>
      </c>
      <c r="P10" s="39">
        <f t="shared" si="0"/>
        <v>0.54861111111111105</v>
      </c>
      <c r="Q10">
        <v>0.33333333333333331</v>
      </c>
      <c r="R10">
        <v>0.5</v>
      </c>
      <c r="S10">
        <v>0.375</v>
      </c>
      <c r="T10">
        <v>0.66666666666666663</v>
      </c>
      <c r="U10">
        <v>0.16666666666666666</v>
      </c>
      <c r="V10">
        <v>0.4375</v>
      </c>
      <c r="W10" s="39">
        <f t="shared" si="1"/>
        <v>0.41319444444444442</v>
      </c>
      <c r="X10">
        <f t="shared" si="3"/>
        <v>-0.22222222222222227</v>
      </c>
      <c r="Y10">
        <f t="shared" si="4"/>
        <v>-0.1875</v>
      </c>
      <c r="Z10">
        <f t="shared" si="5"/>
        <v>-0.375</v>
      </c>
      <c r="AA10">
        <f t="shared" si="6"/>
        <v>0.22222222222222221</v>
      </c>
      <c r="AB10">
        <f t="shared" si="7"/>
        <v>0</v>
      </c>
      <c r="AC10">
        <f t="shared" si="8"/>
        <v>-0.25</v>
      </c>
      <c r="AD10" s="39">
        <f t="shared" si="9"/>
        <v>-0.13541666666666663</v>
      </c>
      <c r="AE10" s="39">
        <f t="shared" si="10"/>
        <v>-6.1125578703703692E-2</v>
      </c>
      <c r="AF10" s="57"/>
      <c r="AG10">
        <v>18</v>
      </c>
      <c r="AH10">
        <v>20</v>
      </c>
      <c r="AI10">
        <v>8</v>
      </c>
      <c r="AJ10">
        <v>19</v>
      </c>
      <c r="AK10">
        <v>16</v>
      </c>
      <c r="AL10">
        <v>12</v>
      </c>
      <c r="AO10">
        <v>0</v>
      </c>
      <c r="AP10">
        <v>3</v>
      </c>
      <c r="AQ10">
        <v>3</v>
      </c>
    </row>
    <row r="11" spans="1:48" x14ac:dyDescent="0.25">
      <c r="A11">
        <v>3670927</v>
      </c>
      <c r="B11">
        <v>4</v>
      </c>
      <c r="C11" t="s">
        <v>9</v>
      </c>
      <c r="D11" t="s">
        <v>37</v>
      </c>
      <c r="E11" t="s">
        <v>37</v>
      </c>
      <c r="F11" t="s">
        <v>37</v>
      </c>
      <c r="G11" t="s">
        <v>37</v>
      </c>
      <c r="H11" t="s">
        <v>38</v>
      </c>
      <c r="J11">
        <v>0.61111111111111116</v>
      </c>
      <c r="K11">
        <v>0.75</v>
      </c>
      <c r="L11">
        <v>0.875</v>
      </c>
      <c r="M11">
        <v>0.88888888888888884</v>
      </c>
      <c r="N11">
        <v>0.5</v>
      </c>
      <c r="O11">
        <v>0.6875</v>
      </c>
      <c r="P11" s="39">
        <f t="shared" si="0"/>
        <v>0.71875</v>
      </c>
      <c r="Q11">
        <v>0.61111111111111116</v>
      </c>
      <c r="R11">
        <v>0.6875</v>
      </c>
      <c r="S11">
        <v>0.75</v>
      </c>
      <c r="T11">
        <v>0.77777777777777779</v>
      </c>
      <c r="U11">
        <v>0.33333333333333331</v>
      </c>
      <c r="V11">
        <v>0.8125</v>
      </c>
      <c r="W11" s="39">
        <f t="shared" si="1"/>
        <v>0.66203703703703709</v>
      </c>
      <c r="X11">
        <f t="shared" si="3"/>
        <v>0</v>
      </c>
      <c r="Y11">
        <f t="shared" si="4"/>
        <v>-6.25E-2</v>
      </c>
      <c r="Z11">
        <f t="shared" si="5"/>
        <v>-0.125</v>
      </c>
      <c r="AA11">
        <f t="shared" si="6"/>
        <v>-0.11111111111111105</v>
      </c>
      <c r="AB11">
        <f t="shared" si="7"/>
        <v>-0.16666666666666669</v>
      </c>
      <c r="AC11">
        <f t="shared" si="8"/>
        <v>0.125</v>
      </c>
      <c r="AD11" s="39">
        <f t="shared" si="9"/>
        <v>-5.671296296296291E-2</v>
      </c>
      <c r="AE11" s="39">
        <f t="shared" si="10"/>
        <v>-1.5950520833333318E-2</v>
      </c>
      <c r="AF11" s="57"/>
      <c r="AG11">
        <v>18</v>
      </c>
      <c r="AH11">
        <v>21</v>
      </c>
      <c r="AI11">
        <v>4</v>
      </c>
      <c r="AJ11">
        <v>18</v>
      </c>
      <c r="AK11">
        <v>21</v>
      </c>
      <c r="AL11">
        <v>4</v>
      </c>
      <c r="AO11">
        <v>3</v>
      </c>
      <c r="AP11">
        <v>3</v>
      </c>
      <c r="AQ11">
        <v>3</v>
      </c>
    </row>
    <row r="12" spans="1:48" x14ac:dyDescent="0.25">
      <c r="A12">
        <v>3530982</v>
      </c>
      <c r="B12">
        <v>6</v>
      </c>
      <c r="C12" t="s">
        <v>9</v>
      </c>
      <c r="D12" t="s">
        <v>37</v>
      </c>
      <c r="E12" t="s">
        <v>37</v>
      </c>
      <c r="F12" t="s">
        <v>37</v>
      </c>
      <c r="G12" t="s">
        <v>37</v>
      </c>
      <c r="H12" t="s">
        <v>38</v>
      </c>
      <c r="J12">
        <v>0.55555555555555558</v>
      </c>
      <c r="K12">
        <v>0.6875</v>
      </c>
      <c r="L12">
        <v>0.75</v>
      </c>
      <c r="M12">
        <v>0.88888888888888884</v>
      </c>
      <c r="N12">
        <v>0.66666666666666663</v>
      </c>
      <c r="O12">
        <v>0.8125</v>
      </c>
      <c r="P12" s="39">
        <f t="shared" si="0"/>
        <v>0.72685185185185175</v>
      </c>
      <c r="Q12">
        <v>0.5</v>
      </c>
      <c r="R12">
        <v>0.6875</v>
      </c>
      <c r="S12">
        <v>0.625</v>
      </c>
      <c r="T12">
        <v>0.77777777777777779</v>
      </c>
      <c r="U12">
        <v>0</v>
      </c>
      <c r="V12">
        <v>0.5</v>
      </c>
      <c r="W12" s="39">
        <f t="shared" si="1"/>
        <v>0.51504629629629628</v>
      </c>
      <c r="X12">
        <f t="shared" si="3"/>
        <v>-5.555555555555558E-2</v>
      </c>
      <c r="Y12">
        <f t="shared" si="4"/>
        <v>0</v>
      </c>
      <c r="Z12">
        <f t="shared" si="5"/>
        <v>-0.125</v>
      </c>
      <c r="AA12">
        <f t="shared" si="6"/>
        <v>-0.11111111111111105</v>
      </c>
      <c r="AB12">
        <f t="shared" si="7"/>
        <v>-0.66666666666666663</v>
      </c>
      <c r="AC12">
        <f t="shared" si="8"/>
        <v>-0.3125</v>
      </c>
      <c r="AD12" s="39">
        <f t="shared" si="9"/>
        <v>-0.21180555555555547</v>
      </c>
      <c r="AE12" s="39">
        <f t="shared" si="10"/>
        <v>-5.7854295267489711E-2</v>
      </c>
      <c r="AF12" s="57"/>
      <c r="AG12">
        <v>22</v>
      </c>
      <c r="AH12">
        <v>18</v>
      </c>
      <c r="AI12">
        <v>28</v>
      </c>
      <c r="AJ12">
        <v>15</v>
      </c>
      <c r="AK12">
        <v>13</v>
      </c>
      <c r="AL12">
        <v>28</v>
      </c>
      <c r="AO12">
        <v>0</v>
      </c>
      <c r="AP12">
        <v>3</v>
      </c>
      <c r="AQ12">
        <v>2</v>
      </c>
    </row>
    <row r="13" spans="1:48" x14ac:dyDescent="0.25">
      <c r="A13">
        <v>3671276</v>
      </c>
      <c r="B13">
        <v>6</v>
      </c>
      <c r="C13" t="s">
        <v>9</v>
      </c>
      <c r="D13" t="s">
        <v>37</v>
      </c>
      <c r="E13" t="s">
        <v>37</v>
      </c>
      <c r="F13" t="s">
        <v>37</v>
      </c>
      <c r="G13" t="s">
        <v>37</v>
      </c>
      <c r="H13" t="s">
        <v>38</v>
      </c>
      <c r="J13">
        <v>0.72222222222222221</v>
      </c>
      <c r="K13">
        <v>0.6875</v>
      </c>
      <c r="L13">
        <v>0.625</v>
      </c>
      <c r="M13">
        <v>0.55555555555555558</v>
      </c>
      <c r="N13">
        <v>0.16666666666666666</v>
      </c>
      <c r="O13">
        <v>0.625</v>
      </c>
      <c r="P13" s="39">
        <f t="shared" si="0"/>
        <v>0.56365740740740733</v>
      </c>
      <c r="Q13">
        <v>0.5</v>
      </c>
      <c r="R13">
        <v>0.6875</v>
      </c>
      <c r="S13">
        <v>0.375</v>
      </c>
      <c r="T13">
        <v>0.55555555555555558</v>
      </c>
      <c r="U13">
        <v>0.16666666666666666</v>
      </c>
      <c r="V13">
        <v>0.75</v>
      </c>
      <c r="W13" s="39">
        <f t="shared" si="1"/>
        <v>0.50578703703703698</v>
      </c>
      <c r="X13">
        <f t="shared" si="3"/>
        <v>-0.22222222222222221</v>
      </c>
      <c r="Y13">
        <f t="shared" si="4"/>
        <v>0</v>
      </c>
      <c r="Z13">
        <f t="shared" si="5"/>
        <v>-0.25</v>
      </c>
      <c r="AA13">
        <f t="shared" si="6"/>
        <v>0</v>
      </c>
      <c r="AB13">
        <f t="shared" si="7"/>
        <v>0</v>
      </c>
      <c r="AC13">
        <f t="shared" si="8"/>
        <v>0.125</v>
      </c>
      <c r="AD13" s="39">
        <f t="shared" si="9"/>
        <v>-5.787037037037035E-2</v>
      </c>
      <c r="AE13" s="39">
        <f t="shared" si="10"/>
        <v>-2.5251307441700954E-2</v>
      </c>
      <c r="AF13" s="57"/>
      <c r="AG13">
        <v>16</v>
      </c>
      <c r="AH13">
        <v>20</v>
      </c>
      <c r="AI13">
        <v>7</v>
      </c>
      <c r="AJ13">
        <v>22</v>
      </c>
      <c r="AK13">
        <v>23</v>
      </c>
      <c r="AL13">
        <v>12</v>
      </c>
      <c r="AO13">
        <v>0</v>
      </c>
      <c r="AP13">
        <v>3</v>
      </c>
      <c r="AQ13">
        <v>2</v>
      </c>
    </row>
    <row r="14" spans="1:48" x14ac:dyDescent="0.25">
      <c r="A14">
        <v>3522116</v>
      </c>
      <c r="B14">
        <v>7</v>
      </c>
      <c r="C14" t="s">
        <v>9</v>
      </c>
      <c r="D14" t="s">
        <v>37</v>
      </c>
      <c r="E14" t="s">
        <v>37</v>
      </c>
      <c r="F14" t="s">
        <v>37</v>
      </c>
      <c r="G14" t="s">
        <v>37</v>
      </c>
      <c r="H14" t="s">
        <v>38</v>
      </c>
      <c r="J14">
        <v>0.66666666666666663</v>
      </c>
      <c r="K14">
        <v>0.75</v>
      </c>
      <c r="L14">
        <v>0.875</v>
      </c>
      <c r="M14">
        <v>0.77777777777777779</v>
      </c>
      <c r="N14">
        <v>0.33333333333333331</v>
      </c>
      <c r="O14">
        <v>0.8125</v>
      </c>
      <c r="P14" s="39">
        <f t="shared" si="0"/>
        <v>0.70254629629629628</v>
      </c>
      <c r="Q14">
        <v>0.5</v>
      </c>
      <c r="R14">
        <v>0.5625</v>
      </c>
      <c r="S14">
        <v>0.375</v>
      </c>
      <c r="T14">
        <v>0.77777777777777779</v>
      </c>
      <c r="U14">
        <v>0.16666666666666666</v>
      </c>
      <c r="V14">
        <v>0.6875</v>
      </c>
      <c r="W14" s="39">
        <f t="shared" si="1"/>
        <v>0.51157407407407407</v>
      </c>
      <c r="X14">
        <f t="shared" si="3"/>
        <v>-0.16666666666666663</v>
      </c>
      <c r="Y14">
        <f t="shared" si="4"/>
        <v>-0.1875</v>
      </c>
      <c r="Z14">
        <f t="shared" si="5"/>
        <v>-0.5</v>
      </c>
      <c r="AA14">
        <f t="shared" si="6"/>
        <v>0</v>
      </c>
      <c r="AB14">
        <f t="shared" si="7"/>
        <v>-0.16666666666666666</v>
      </c>
      <c r="AC14">
        <f t="shared" si="8"/>
        <v>-0.125</v>
      </c>
      <c r="AD14" s="39">
        <f t="shared" si="9"/>
        <v>-0.19097222222222221</v>
      </c>
      <c r="AE14" s="39">
        <f t="shared" si="10"/>
        <v>-5.6805394804526746E-2</v>
      </c>
      <c r="AF14" s="57"/>
      <c r="AG14">
        <v>4</v>
      </c>
      <c r="AH14">
        <v>6</v>
      </c>
      <c r="AI14">
        <v>24</v>
      </c>
      <c r="AJ14">
        <v>4</v>
      </c>
      <c r="AK14">
        <v>7</v>
      </c>
      <c r="AL14">
        <v>18</v>
      </c>
      <c r="AO14">
        <v>3</v>
      </c>
      <c r="AP14">
        <v>0</v>
      </c>
      <c r="AQ14">
        <v>2</v>
      </c>
    </row>
    <row r="15" spans="1:48" x14ac:dyDescent="0.25">
      <c r="A15">
        <v>3671180</v>
      </c>
      <c r="B15">
        <v>7</v>
      </c>
      <c r="C15" t="s">
        <v>9</v>
      </c>
      <c r="D15" t="s">
        <v>37</v>
      </c>
      <c r="E15" t="s">
        <v>37</v>
      </c>
      <c r="F15" t="s">
        <v>37</v>
      </c>
      <c r="G15" t="s">
        <v>37</v>
      </c>
      <c r="H15" t="s">
        <v>38</v>
      </c>
      <c r="J15">
        <v>0.55555555555555558</v>
      </c>
      <c r="K15">
        <v>0.5625</v>
      </c>
      <c r="L15">
        <v>0.875</v>
      </c>
      <c r="M15">
        <v>0.55555555555555558</v>
      </c>
      <c r="N15">
        <v>0.33333333333333331</v>
      </c>
      <c r="O15">
        <v>0.5</v>
      </c>
      <c r="P15" s="39">
        <f t="shared" si="0"/>
        <v>0.56365740740740744</v>
      </c>
      <c r="Q15">
        <v>0.44444444444444442</v>
      </c>
      <c r="R15">
        <v>0.625</v>
      </c>
      <c r="S15">
        <v>0.25</v>
      </c>
      <c r="T15">
        <v>0.55555555555555558</v>
      </c>
      <c r="U15">
        <v>0.16666666666666666</v>
      </c>
      <c r="V15">
        <v>0.75</v>
      </c>
      <c r="W15" s="39">
        <f t="shared" si="1"/>
        <v>0.46527777777777773</v>
      </c>
      <c r="X15">
        <f t="shared" si="3"/>
        <v>-0.11111111111111116</v>
      </c>
      <c r="Y15">
        <f t="shared" si="4"/>
        <v>6.25E-2</v>
      </c>
      <c r="Z15">
        <f t="shared" si="5"/>
        <v>-0.625</v>
      </c>
      <c r="AA15">
        <f t="shared" si="6"/>
        <v>0</v>
      </c>
      <c r="AB15">
        <f t="shared" si="7"/>
        <v>-0.16666666666666666</v>
      </c>
      <c r="AC15">
        <f t="shared" si="8"/>
        <v>0.25</v>
      </c>
      <c r="AD15" s="39">
        <f t="shared" si="9"/>
        <v>-9.8379629629629706E-2</v>
      </c>
      <c r="AE15" s="39">
        <f t="shared" si="10"/>
        <v>-4.2927222650891661E-2</v>
      </c>
      <c r="AF15" s="57"/>
      <c r="AG15">
        <v>16</v>
      </c>
      <c r="AH15">
        <v>17</v>
      </c>
      <c r="AI15">
        <v>7</v>
      </c>
      <c r="AJ15">
        <v>17</v>
      </c>
      <c r="AK15">
        <v>25</v>
      </c>
      <c r="AL15">
        <v>4</v>
      </c>
      <c r="AO15">
        <v>0</v>
      </c>
      <c r="AP15">
        <v>0</v>
      </c>
      <c r="AQ15">
        <v>0</v>
      </c>
    </row>
    <row r="16" spans="1:48" x14ac:dyDescent="0.25">
      <c r="A16">
        <v>3670152</v>
      </c>
      <c r="B16">
        <v>8</v>
      </c>
      <c r="C16" t="s">
        <v>9</v>
      </c>
      <c r="D16" t="s">
        <v>37</v>
      </c>
      <c r="E16" t="s">
        <v>37</v>
      </c>
      <c r="F16" t="s">
        <v>37</v>
      </c>
      <c r="G16" t="s">
        <v>37</v>
      </c>
      <c r="H16" t="s">
        <v>38</v>
      </c>
      <c r="J16">
        <v>0.83333333333333337</v>
      </c>
      <c r="K16">
        <v>0.875</v>
      </c>
      <c r="L16">
        <v>0.75</v>
      </c>
      <c r="M16">
        <v>0.66666666666666663</v>
      </c>
      <c r="N16">
        <v>0.5</v>
      </c>
      <c r="O16">
        <v>0.9375</v>
      </c>
      <c r="P16" s="39">
        <f t="shared" si="0"/>
        <v>0.76041666666666663</v>
      </c>
      <c r="Q16">
        <v>0.55555555555555558</v>
      </c>
      <c r="R16">
        <v>0.625</v>
      </c>
      <c r="S16">
        <v>0.875</v>
      </c>
      <c r="T16">
        <v>0.55555555555555558</v>
      </c>
      <c r="U16">
        <v>0.33333333333333331</v>
      </c>
      <c r="V16">
        <v>0.5625</v>
      </c>
      <c r="W16" s="39">
        <f t="shared" si="1"/>
        <v>0.5844907407407407</v>
      </c>
      <c r="X16">
        <f t="shared" si="3"/>
        <v>-0.27777777777777779</v>
      </c>
      <c r="Y16">
        <f t="shared" si="4"/>
        <v>-0.25</v>
      </c>
      <c r="Z16">
        <f t="shared" si="5"/>
        <v>0.125</v>
      </c>
      <c r="AA16">
        <f t="shared" si="6"/>
        <v>-0.11111111111111105</v>
      </c>
      <c r="AB16">
        <f t="shared" si="7"/>
        <v>-0.16666666666666669</v>
      </c>
      <c r="AC16">
        <f t="shared" si="8"/>
        <v>-0.375</v>
      </c>
      <c r="AD16" s="39">
        <f t="shared" si="9"/>
        <v>-0.17592592592592593</v>
      </c>
      <c r="AE16" s="39">
        <f t="shared" si="10"/>
        <v>-4.2148919753086427E-2</v>
      </c>
      <c r="AF16" s="57"/>
      <c r="AG16">
        <v>21</v>
      </c>
      <c r="AH16">
        <v>23</v>
      </c>
      <c r="AI16">
        <v>8</v>
      </c>
      <c r="AJ16">
        <v>28</v>
      </c>
      <c r="AK16">
        <v>23</v>
      </c>
      <c r="AL16">
        <v>8</v>
      </c>
      <c r="AO16">
        <v>3</v>
      </c>
      <c r="AP16">
        <v>3</v>
      </c>
      <c r="AQ16">
        <v>3</v>
      </c>
    </row>
    <row r="17" spans="1:43" x14ac:dyDescent="0.25">
      <c r="A17">
        <v>3670708</v>
      </c>
      <c r="B17">
        <v>1</v>
      </c>
      <c r="C17" t="s">
        <v>9</v>
      </c>
      <c r="D17" t="s">
        <v>37</v>
      </c>
      <c r="E17" t="s">
        <v>37</v>
      </c>
      <c r="F17" t="s">
        <v>37</v>
      </c>
      <c r="G17" t="s">
        <v>37</v>
      </c>
      <c r="H17" t="s">
        <v>38</v>
      </c>
      <c r="J17">
        <v>0.55555555555555558</v>
      </c>
      <c r="K17">
        <v>0.375</v>
      </c>
      <c r="L17">
        <v>0.75</v>
      </c>
      <c r="M17">
        <v>0.55555555555555558</v>
      </c>
      <c r="N17">
        <v>0.5</v>
      </c>
      <c r="O17">
        <v>0.8125</v>
      </c>
      <c r="P17" s="39">
        <f t="shared" si="0"/>
        <v>0.59143518518518523</v>
      </c>
      <c r="Q17">
        <v>0.3888888888888889</v>
      </c>
      <c r="R17">
        <v>0.3125</v>
      </c>
      <c r="S17">
        <v>0.375</v>
      </c>
      <c r="T17">
        <v>0.44444444444444442</v>
      </c>
      <c r="U17">
        <v>0.33333333333333331</v>
      </c>
      <c r="V17">
        <v>0.5</v>
      </c>
      <c r="W17" s="39">
        <f t="shared" ref="W17" si="11">AVERAGE(Q17:V17)</f>
        <v>0.3923611111111111</v>
      </c>
      <c r="X17">
        <f t="shared" ref="X17" si="12">Q17-J17</f>
        <v>-0.16666666666666669</v>
      </c>
      <c r="Y17">
        <f t="shared" ref="Y17" si="13">R17-K17</f>
        <v>-6.25E-2</v>
      </c>
      <c r="Z17">
        <f t="shared" ref="Z17" si="14">S17-L17</f>
        <v>-0.375</v>
      </c>
      <c r="AA17">
        <f t="shared" ref="AA17" si="15">T17-M17</f>
        <v>-0.11111111111111116</v>
      </c>
      <c r="AB17">
        <f t="shared" ref="AB17" si="16">U17-N17</f>
        <v>-0.16666666666666669</v>
      </c>
      <c r="AC17">
        <f t="shared" ref="AC17" si="17">V17-O17</f>
        <v>-0.3125</v>
      </c>
      <c r="AD17" s="39">
        <f t="shared" ref="AD17" si="18">W17-P17</f>
        <v>-0.19907407407407413</v>
      </c>
      <c r="AE17" s="39">
        <f t="shared" si="10"/>
        <v>-8.1334662208504813E-2</v>
      </c>
      <c r="AF17" s="57"/>
      <c r="AG17">
        <v>4</v>
      </c>
      <c r="AH17">
        <v>8</v>
      </c>
      <c r="AI17">
        <v>9</v>
      </c>
      <c r="AJ17">
        <v>4</v>
      </c>
      <c r="AK17">
        <v>11</v>
      </c>
      <c r="AL17">
        <v>6</v>
      </c>
      <c r="AO17">
        <v>2</v>
      </c>
      <c r="AP17">
        <v>2</v>
      </c>
      <c r="AQ17">
        <v>2</v>
      </c>
    </row>
    <row r="18" spans="1:43" x14ac:dyDescent="0.25">
      <c r="A18">
        <v>3670605</v>
      </c>
      <c r="B18">
        <v>8</v>
      </c>
      <c r="C18" t="s">
        <v>9</v>
      </c>
      <c r="D18" t="s">
        <v>37</v>
      </c>
      <c r="E18" t="s">
        <v>37</v>
      </c>
      <c r="F18" t="s">
        <v>37</v>
      </c>
      <c r="G18" t="s">
        <v>37</v>
      </c>
      <c r="H18" t="s">
        <v>38</v>
      </c>
      <c r="J18">
        <v>0.55555555555555558</v>
      </c>
      <c r="K18">
        <v>0.6875</v>
      </c>
      <c r="L18">
        <v>0.875</v>
      </c>
      <c r="M18">
        <v>0.88888888888888884</v>
      </c>
      <c r="N18">
        <v>0.83333333333333337</v>
      </c>
      <c r="O18">
        <v>0.8125</v>
      </c>
      <c r="P18" s="39">
        <f t="shared" si="0"/>
        <v>0.77546296296296291</v>
      </c>
      <c r="Q18">
        <v>0.5</v>
      </c>
      <c r="R18">
        <v>0.6875</v>
      </c>
      <c r="S18">
        <v>0.5</v>
      </c>
      <c r="T18">
        <v>0.77777777777777779</v>
      </c>
      <c r="U18">
        <v>0.16666666666666666</v>
      </c>
      <c r="V18">
        <v>0.6875</v>
      </c>
      <c r="W18" s="39">
        <f t="shared" si="1"/>
        <v>0.5532407407407407</v>
      </c>
      <c r="X18">
        <f t="shared" si="3"/>
        <v>-5.555555555555558E-2</v>
      </c>
      <c r="Y18">
        <f t="shared" si="4"/>
        <v>0</v>
      </c>
      <c r="Z18">
        <f t="shared" si="5"/>
        <v>-0.375</v>
      </c>
      <c r="AA18">
        <f t="shared" si="6"/>
        <v>-0.11111111111111105</v>
      </c>
      <c r="AB18">
        <f t="shared" si="7"/>
        <v>-0.66666666666666674</v>
      </c>
      <c r="AC18">
        <f t="shared" si="8"/>
        <v>-0.125</v>
      </c>
      <c r="AD18" s="39">
        <f t="shared" si="9"/>
        <v>-0.22222222222222221</v>
      </c>
      <c r="AE18" s="39">
        <f t="shared" si="10"/>
        <v>-4.9897119341563795E-2</v>
      </c>
      <c r="AF18" s="57"/>
      <c r="AG18">
        <v>22</v>
      </c>
      <c r="AH18">
        <v>24</v>
      </c>
      <c r="AI18">
        <v>6</v>
      </c>
      <c r="AJ18">
        <v>23</v>
      </c>
      <c r="AK18">
        <v>24</v>
      </c>
      <c r="AL18">
        <v>4</v>
      </c>
      <c r="AO18">
        <v>3</v>
      </c>
      <c r="AP18">
        <v>3</v>
      </c>
      <c r="AQ18">
        <v>3</v>
      </c>
    </row>
    <row r="19" spans="1:43" x14ac:dyDescent="0.25">
      <c r="A19">
        <v>3671848</v>
      </c>
      <c r="B19">
        <v>8</v>
      </c>
      <c r="C19" t="s">
        <v>9</v>
      </c>
      <c r="D19" t="s">
        <v>37</v>
      </c>
      <c r="E19" t="s">
        <v>37</v>
      </c>
      <c r="F19" t="s">
        <v>37</v>
      </c>
      <c r="G19" t="s">
        <v>37</v>
      </c>
      <c r="H19" t="s">
        <v>38</v>
      </c>
      <c r="J19">
        <v>0.61111111111111116</v>
      </c>
      <c r="K19">
        <v>0.75</v>
      </c>
      <c r="L19">
        <v>0.75</v>
      </c>
      <c r="M19">
        <v>0.77777777777777779</v>
      </c>
      <c r="N19">
        <v>0.66666666666666663</v>
      </c>
      <c r="O19">
        <v>0.6875</v>
      </c>
      <c r="P19" s="39">
        <f t="shared" si="0"/>
        <v>0.70717592592592593</v>
      </c>
      <c r="Q19">
        <v>0.55555555555555558</v>
      </c>
      <c r="R19">
        <v>0.5625</v>
      </c>
      <c r="S19">
        <v>0.75</v>
      </c>
      <c r="T19">
        <v>0.66666666666666663</v>
      </c>
      <c r="U19">
        <v>0.33333333333333331</v>
      </c>
      <c r="V19">
        <v>0.5625</v>
      </c>
      <c r="W19" s="39">
        <f t="shared" si="1"/>
        <v>0.5717592592592593</v>
      </c>
      <c r="X19">
        <f t="shared" si="3"/>
        <v>-5.555555555555558E-2</v>
      </c>
      <c r="Y19">
        <f t="shared" si="4"/>
        <v>-0.1875</v>
      </c>
      <c r="Z19">
        <f t="shared" si="5"/>
        <v>0</v>
      </c>
      <c r="AA19">
        <f t="shared" si="6"/>
        <v>-0.11111111111111116</v>
      </c>
      <c r="AB19">
        <f t="shared" si="7"/>
        <v>-0.33333333333333331</v>
      </c>
      <c r="AC19">
        <f t="shared" si="8"/>
        <v>-0.125</v>
      </c>
      <c r="AD19" s="39">
        <f t="shared" si="9"/>
        <v>-0.13541666666666663</v>
      </c>
      <c r="AE19" s="39">
        <f t="shared" si="10"/>
        <v>-3.9653260030864189E-2</v>
      </c>
      <c r="AF19" s="57"/>
      <c r="AG19">
        <v>23</v>
      </c>
      <c r="AH19">
        <v>18</v>
      </c>
      <c r="AI19">
        <v>7</v>
      </c>
      <c r="AJ19">
        <v>23</v>
      </c>
      <c r="AK19">
        <v>21</v>
      </c>
      <c r="AL19">
        <v>4</v>
      </c>
      <c r="AO19">
        <v>3</v>
      </c>
      <c r="AP19">
        <v>3</v>
      </c>
      <c r="AQ19">
        <v>2</v>
      </c>
    </row>
    <row r="20" spans="1:43" x14ac:dyDescent="0.25">
      <c r="A20">
        <v>3413097</v>
      </c>
      <c r="B20">
        <v>9</v>
      </c>
      <c r="C20" t="s">
        <v>9</v>
      </c>
      <c r="D20" t="s">
        <v>37</v>
      </c>
      <c r="E20" t="s">
        <v>37</v>
      </c>
      <c r="F20" t="s">
        <v>37</v>
      </c>
      <c r="G20" t="s">
        <v>37</v>
      </c>
      <c r="H20" t="s">
        <v>38</v>
      </c>
      <c r="J20">
        <v>0.72222222222222221</v>
      </c>
      <c r="K20">
        <v>0.6875</v>
      </c>
      <c r="L20">
        <v>0.625</v>
      </c>
      <c r="M20">
        <v>0.88888888888888884</v>
      </c>
      <c r="N20">
        <v>0.66666666666666663</v>
      </c>
      <c r="O20">
        <v>0.8125</v>
      </c>
      <c r="P20" s="39">
        <f t="shared" si="0"/>
        <v>0.73379629629629628</v>
      </c>
      <c r="Q20">
        <v>0.66666666666666663</v>
      </c>
      <c r="R20">
        <v>0.625</v>
      </c>
      <c r="S20">
        <v>0.375</v>
      </c>
      <c r="T20">
        <v>0.66666666666666663</v>
      </c>
      <c r="U20">
        <v>0</v>
      </c>
      <c r="V20">
        <v>0.5</v>
      </c>
      <c r="W20" s="39">
        <f t="shared" si="1"/>
        <v>0.47222222222222215</v>
      </c>
      <c r="X20">
        <f t="shared" si="3"/>
        <v>-5.555555555555558E-2</v>
      </c>
      <c r="Y20">
        <f t="shared" si="4"/>
        <v>-6.25E-2</v>
      </c>
      <c r="Z20">
        <f t="shared" si="5"/>
        <v>-0.25</v>
      </c>
      <c r="AA20">
        <f t="shared" si="6"/>
        <v>-0.22222222222222221</v>
      </c>
      <c r="AB20">
        <f t="shared" si="7"/>
        <v>-0.66666666666666663</v>
      </c>
      <c r="AC20">
        <f t="shared" si="8"/>
        <v>-0.3125</v>
      </c>
      <c r="AD20" s="39">
        <f t="shared" si="9"/>
        <v>-0.26157407407407413</v>
      </c>
      <c r="AE20" s="39">
        <f t="shared" si="10"/>
        <v>-6.9631987311385479E-2</v>
      </c>
      <c r="AF20" s="57"/>
      <c r="AG20">
        <v>19</v>
      </c>
      <c r="AH20">
        <v>24</v>
      </c>
      <c r="AI20">
        <v>8</v>
      </c>
      <c r="AJ20">
        <v>27</v>
      </c>
      <c r="AK20">
        <v>26</v>
      </c>
      <c r="AL20">
        <v>25</v>
      </c>
      <c r="AO20">
        <v>3</v>
      </c>
      <c r="AP20">
        <v>2</v>
      </c>
      <c r="AQ20">
        <v>3</v>
      </c>
    </row>
    <row r="21" spans="1:43" x14ac:dyDescent="0.25">
      <c r="A21">
        <v>3670720</v>
      </c>
      <c r="B21">
        <v>9</v>
      </c>
      <c r="C21" t="s">
        <v>9</v>
      </c>
      <c r="D21" t="s">
        <v>37</v>
      </c>
      <c r="E21" t="s">
        <v>37</v>
      </c>
      <c r="F21" t="s">
        <v>37</v>
      </c>
      <c r="G21" t="s">
        <v>37</v>
      </c>
      <c r="H21" t="s">
        <v>38</v>
      </c>
      <c r="J21">
        <v>0.61111111111111116</v>
      </c>
      <c r="K21">
        <v>0.75</v>
      </c>
      <c r="L21">
        <v>0.75</v>
      </c>
      <c r="M21">
        <v>0.66666666666666663</v>
      </c>
      <c r="N21">
        <v>0.5</v>
      </c>
      <c r="O21">
        <v>0.75</v>
      </c>
      <c r="P21" s="39">
        <f t="shared" si="0"/>
        <v>0.67129629629629628</v>
      </c>
      <c r="Q21">
        <v>0.44444444444444442</v>
      </c>
      <c r="R21">
        <v>0.375</v>
      </c>
      <c r="S21">
        <v>0.25</v>
      </c>
      <c r="T21">
        <v>0.66666666666666663</v>
      </c>
      <c r="U21">
        <v>0</v>
      </c>
      <c r="V21">
        <v>0.6875</v>
      </c>
      <c r="W21" s="39">
        <f t="shared" ref="W21:W25" si="19">AVERAGE(Q21:V21)</f>
        <v>0.40393518518518517</v>
      </c>
      <c r="X21">
        <f t="shared" ref="X21:X25" si="20">Q21-J21</f>
        <v>-0.16666666666666674</v>
      </c>
      <c r="Y21">
        <f t="shared" ref="Y21:Y25" si="21">R21-K21</f>
        <v>-0.375</v>
      </c>
      <c r="Z21">
        <f t="shared" ref="Z21:Z25" si="22">S21-L21</f>
        <v>-0.5</v>
      </c>
      <c r="AA21">
        <f t="shared" ref="AA21:AA25" si="23">T21-M21</f>
        <v>0</v>
      </c>
      <c r="AB21">
        <f t="shared" ref="AB21:AB25" si="24">U21-N21</f>
        <v>-0.5</v>
      </c>
      <c r="AC21">
        <f t="shared" ref="AC21:AC25" si="25">V21-O21</f>
        <v>-6.25E-2</v>
      </c>
      <c r="AD21" s="39">
        <f t="shared" ref="AD21:AD25" si="26">W21-P21</f>
        <v>-0.2673611111111111</v>
      </c>
      <c r="AE21" s="39">
        <f t="shared" si="10"/>
        <v>-8.7882587448559674E-2</v>
      </c>
      <c r="AF21" s="57"/>
      <c r="AG21">
        <v>8</v>
      </c>
      <c r="AH21">
        <v>11</v>
      </c>
      <c r="AI21">
        <v>14</v>
      </c>
      <c r="AJ21">
        <v>8</v>
      </c>
      <c r="AK21">
        <v>11</v>
      </c>
      <c r="AL21">
        <v>12</v>
      </c>
      <c r="AO21">
        <v>0</v>
      </c>
      <c r="AP21">
        <v>3</v>
      </c>
      <c r="AQ21">
        <v>2</v>
      </c>
    </row>
    <row r="22" spans="1:43" x14ac:dyDescent="0.25">
      <c r="A22">
        <v>3670234</v>
      </c>
      <c r="B22">
        <v>3</v>
      </c>
      <c r="C22" t="s">
        <v>9</v>
      </c>
      <c r="D22" t="s">
        <v>37</v>
      </c>
      <c r="E22" t="s">
        <v>17</v>
      </c>
      <c r="F22" t="s">
        <v>37</v>
      </c>
      <c r="G22" t="s">
        <v>37</v>
      </c>
      <c r="J22">
        <v>0.55555555555555558</v>
      </c>
      <c r="K22">
        <v>0.625</v>
      </c>
      <c r="L22">
        <v>1</v>
      </c>
      <c r="M22">
        <v>0.44444444444444442</v>
      </c>
      <c r="N22">
        <v>0.33333333333333331</v>
      </c>
      <c r="O22">
        <v>0.625</v>
      </c>
      <c r="P22" s="39">
        <f t="shared" si="0"/>
        <v>0.59722222222222221</v>
      </c>
      <c r="Q22">
        <v>0.5</v>
      </c>
      <c r="R22">
        <v>0.6875</v>
      </c>
      <c r="S22">
        <v>0.375</v>
      </c>
      <c r="T22">
        <v>0.44444444444444442</v>
      </c>
      <c r="U22">
        <v>0.16666666666666666</v>
      </c>
      <c r="V22">
        <v>0.5625</v>
      </c>
      <c r="W22" s="39">
        <f t="shared" si="19"/>
        <v>0.45601851851851855</v>
      </c>
      <c r="X22">
        <f t="shared" si="20"/>
        <v>-5.555555555555558E-2</v>
      </c>
      <c r="Y22">
        <f t="shared" si="21"/>
        <v>6.25E-2</v>
      </c>
      <c r="Z22">
        <f t="shared" si="22"/>
        <v>-0.625</v>
      </c>
      <c r="AA22">
        <f t="shared" si="23"/>
        <v>0</v>
      </c>
      <c r="AB22">
        <f t="shared" si="24"/>
        <v>-0.16666666666666666</v>
      </c>
      <c r="AC22">
        <f t="shared" si="25"/>
        <v>-6.25E-2</v>
      </c>
      <c r="AD22" s="39">
        <f t="shared" si="26"/>
        <v>-0.14120370370370366</v>
      </c>
      <c r="AE22" s="39">
        <f t="shared" si="10"/>
        <v>-5.6873713991769534E-2</v>
      </c>
      <c r="AF22" s="57"/>
      <c r="AG22">
        <v>10</v>
      </c>
      <c r="AH22">
        <v>12</v>
      </c>
      <c r="AI22">
        <v>21</v>
      </c>
      <c r="AJ22">
        <v>20</v>
      </c>
      <c r="AK22">
        <v>8</v>
      </c>
      <c r="AL22">
        <v>12</v>
      </c>
      <c r="AO22">
        <v>3</v>
      </c>
      <c r="AP22">
        <v>2</v>
      </c>
      <c r="AQ22">
        <v>3</v>
      </c>
    </row>
    <row r="23" spans="1:43" x14ac:dyDescent="0.25">
      <c r="A23">
        <v>3673513</v>
      </c>
      <c r="B23">
        <v>3</v>
      </c>
      <c r="C23" t="s">
        <v>9</v>
      </c>
      <c r="D23" t="s">
        <v>37</v>
      </c>
      <c r="E23" t="s">
        <v>17</v>
      </c>
      <c r="F23" t="s">
        <v>37</v>
      </c>
      <c r="G23" t="s">
        <v>37</v>
      </c>
      <c r="J23">
        <v>0.61111111111111116</v>
      </c>
      <c r="K23">
        <v>0.8125</v>
      </c>
      <c r="L23">
        <v>0.75</v>
      </c>
      <c r="M23">
        <v>0.88888888888888884</v>
      </c>
      <c r="N23">
        <v>0.66666666666666663</v>
      </c>
      <c r="O23">
        <v>0.6875</v>
      </c>
      <c r="P23" s="39">
        <f t="shared" si="0"/>
        <v>0.73611111111111105</v>
      </c>
      <c r="Q23">
        <v>0.44444444444444442</v>
      </c>
      <c r="R23">
        <v>0.5</v>
      </c>
      <c r="S23">
        <v>0.25</v>
      </c>
      <c r="T23">
        <v>0.55555555555555558</v>
      </c>
      <c r="U23">
        <v>0</v>
      </c>
      <c r="V23">
        <v>0.625</v>
      </c>
      <c r="W23" s="39">
        <f t="shared" si="19"/>
        <v>0.39583333333333331</v>
      </c>
      <c r="X23">
        <f t="shared" si="20"/>
        <v>-0.16666666666666674</v>
      </c>
      <c r="Y23">
        <f t="shared" si="21"/>
        <v>-0.3125</v>
      </c>
      <c r="Z23">
        <f t="shared" si="22"/>
        <v>-0.5</v>
      </c>
      <c r="AA23">
        <f t="shared" si="23"/>
        <v>-0.33333333333333326</v>
      </c>
      <c r="AB23">
        <f t="shared" si="24"/>
        <v>-0.66666666666666663</v>
      </c>
      <c r="AC23">
        <f t="shared" si="25"/>
        <v>-6.25E-2</v>
      </c>
      <c r="AD23" s="39">
        <f t="shared" si="26"/>
        <v>-0.34027777777777773</v>
      </c>
      <c r="AE23" s="39">
        <f t="shared" si="10"/>
        <v>-8.9795524691358028E-2</v>
      </c>
      <c r="AF23" s="57"/>
      <c r="AG23">
        <v>12</v>
      </c>
      <c r="AH23">
        <v>17</v>
      </c>
      <c r="AI23">
        <v>5</v>
      </c>
      <c r="AJ23">
        <v>25</v>
      </c>
      <c r="AK23">
        <v>18</v>
      </c>
      <c r="AL23">
        <v>9</v>
      </c>
      <c r="AO23">
        <v>2</v>
      </c>
      <c r="AP23">
        <v>2</v>
      </c>
      <c r="AQ23">
        <v>0</v>
      </c>
    </row>
    <row r="24" spans="1:43" x14ac:dyDescent="0.25">
      <c r="A24">
        <v>3672251</v>
      </c>
      <c r="B24">
        <v>3</v>
      </c>
      <c r="C24" t="s">
        <v>9</v>
      </c>
      <c r="D24" t="s">
        <v>37</v>
      </c>
      <c r="E24" t="s">
        <v>17</v>
      </c>
      <c r="F24" t="s">
        <v>37</v>
      </c>
      <c r="G24" t="s">
        <v>37</v>
      </c>
      <c r="J24">
        <v>0.3888888888888889</v>
      </c>
      <c r="K24">
        <v>0.5625</v>
      </c>
      <c r="L24">
        <v>0.625</v>
      </c>
      <c r="M24">
        <v>0.77777777777777779</v>
      </c>
      <c r="N24">
        <v>0.5</v>
      </c>
      <c r="O24">
        <v>0.5625</v>
      </c>
      <c r="P24" s="39">
        <f t="shared" si="0"/>
        <v>0.56944444444444442</v>
      </c>
      <c r="Q24">
        <v>0.3888888888888889</v>
      </c>
      <c r="R24">
        <v>0.6875</v>
      </c>
      <c r="S24">
        <v>0.375</v>
      </c>
      <c r="T24">
        <v>0.77777777777777779</v>
      </c>
      <c r="U24">
        <v>0</v>
      </c>
      <c r="V24">
        <v>0.5</v>
      </c>
      <c r="W24" s="39">
        <f t="shared" si="19"/>
        <v>0.4548611111111111</v>
      </c>
      <c r="X24">
        <f t="shared" si="20"/>
        <v>0</v>
      </c>
      <c r="Y24">
        <f t="shared" si="21"/>
        <v>0.125</v>
      </c>
      <c r="Z24">
        <f t="shared" si="22"/>
        <v>-0.25</v>
      </c>
      <c r="AA24">
        <f t="shared" si="23"/>
        <v>0</v>
      </c>
      <c r="AB24">
        <f t="shared" si="24"/>
        <v>-0.5</v>
      </c>
      <c r="AC24">
        <f t="shared" si="25"/>
        <v>-6.25E-2</v>
      </c>
      <c r="AD24" s="39">
        <f t="shared" si="26"/>
        <v>-0.11458333333333331</v>
      </c>
      <c r="AE24" s="39">
        <f t="shared" si="10"/>
        <v>-4.9334490740740734E-2</v>
      </c>
      <c r="AF24" s="57"/>
      <c r="AG24">
        <v>6</v>
      </c>
      <c r="AH24">
        <v>6</v>
      </c>
      <c r="AI24">
        <v>11</v>
      </c>
      <c r="AJ24">
        <v>16</v>
      </c>
      <c r="AK24">
        <v>7</v>
      </c>
      <c r="AL24">
        <v>10</v>
      </c>
      <c r="AO24">
        <v>2</v>
      </c>
      <c r="AP24">
        <v>0</v>
      </c>
      <c r="AQ24">
        <v>0</v>
      </c>
    </row>
    <row r="25" spans="1:43" x14ac:dyDescent="0.25">
      <c r="A25">
        <v>3673513</v>
      </c>
      <c r="B25">
        <v>3</v>
      </c>
      <c r="C25" t="s">
        <v>9</v>
      </c>
      <c r="D25" t="s">
        <v>37</v>
      </c>
      <c r="E25" t="s">
        <v>17</v>
      </c>
      <c r="F25" t="s">
        <v>37</v>
      </c>
      <c r="G25" t="s">
        <v>37</v>
      </c>
      <c r="J25">
        <v>0.61111111111111116</v>
      </c>
      <c r="K25">
        <v>0.8125</v>
      </c>
      <c r="L25">
        <v>0.75</v>
      </c>
      <c r="M25">
        <v>0.88888888888888884</v>
      </c>
      <c r="N25">
        <v>0.66666666666666663</v>
      </c>
      <c r="O25">
        <v>0.6875</v>
      </c>
      <c r="P25" s="39">
        <f t="shared" si="0"/>
        <v>0.73611111111111105</v>
      </c>
      <c r="Q25">
        <v>0.44444444444444442</v>
      </c>
      <c r="R25">
        <v>0.5</v>
      </c>
      <c r="S25">
        <v>0.25</v>
      </c>
      <c r="T25">
        <v>0.55555555555555558</v>
      </c>
      <c r="U25">
        <v>0</v>
      </c>
      <c r="V25">
        <v>0.625</v>
      </c>
      <c r="W25" s="39">
        <f t="shared" si="19"/>
        <v>0.39583333333333331</v>
      </c>
      <c r="X25">
        <f t="shared" si="20"/>
        <v>-0.16666666666666674</v>
      </c>
      <c r="Y25">
        <f t="shared" si="21"/>
        <v>-0.3125</v>
      </c>
      <c r="Z25">
        <f t="shared" si="22"/>
        <v>-0.5</v>
      </c>
      <c r="AA25">
        <f t="shared" si="23"/>
        <v>-0.33333333333333326</v>
      </c>
      <c r="AB25">
        <f t="shared" si="24"/>
        <v>-0.66666666666666663</v>
      </c>
      <c r="AC25">
        <f t="shared" si="25"/>
        <v>-6.25E-2</v>
      </c>
      <c r="AD25" s="39">
        <f t="shared" si="26"/>
        <v>-0.34027777777777773</v>
      </c>
      <c r="AE25" s="39">
        <f t="shared" si="10"/>
        <v>-8.9795524691358028E-2</v>
      </c>
      <c r="AF25" s="57"/>
      <c r="AG25">
        <v>12</v>
      </c>
      <c r="AH25">
        <v>17</v>
      </c>
      <c r="AI25">
        <v>5</v>
      </c>
      <c r="AJ25">
        <v>25</v>
      </c>
      <c r="AK25">
        <v>18</v>
      </c>
      <c r="AL25">
        <v>9</v>
      </c>
      <c r="AO25">
        <v>2</v>
      </c>
      <c r="AP25">
        <v>2</v>
      </c>
      <c r="AQ25">
        <v>0</v>
      </c>
    </row>
    <row r="26" spans="1:43" x14ac:dyDescent="0.25">
      <c r="A26">
        <v>3670833</v>
      </c>
      <c r="B26">
        <v>5</v>
      </c>
      <c r="C26" t="s">
        <v>9</v>
      </c>
      <c r="D26" t="s">
        <v>37</v>
      </c>
      <c r="E26" t="s">
        <v>17</v>
      </c>
      <c r="F26" t="s">
        <v>37</v>
      </c>
      <c r="G26" t="s">
        <v>37</v>
      </c>
      <c r="J26">
        <v>0.66666666666666663</v>
      </c>
      <c r="K26">
        <v>0.6875</v>
      </c>
      <c r="L26">
        <v>0.625</v>
      </c>
      <c r="M26">
        <v>1</v>
      </c>
      <c r="N26">
        <v>0.5</v>
      </c>
      <c r="O26">
        <v>0.8125</v>
      </c>
      <c r="P26" s="39">
        <f t="shared" si="0"/>
        <v>0.71527777777777768</v>
      </c>
      <c r="Q26">
        <v>0.5</v>
      </c>
      <c r="R26">
        <v>0.6875</v>
      </c>
      <c r="S26">
        <v>0.625</v>
      </c>
      <c r="T26">
        <v>0.66666666666666663</v>
      </c>
      <c r="U26">
        <v>0.16666666666666666</v>
      </c>
      <c r="V26">
        <v>0.5</v>
      </c>
      <c r="W26" s="39">
        <f t="shared" ref="W26" si="27">AVERAGE(Q26:V26)</f>
        <v>0.52430555555555547</v>
      </c>
      <c r="X26">
        <f t="shared" ref="X26" si="28">Q26-J26</f>
        <v>-0.16666666666666663</v>
      </c>
      <c r="Y26">
        <f t="shared" ref="Y26" si="29">R26-K26</f>
        <v>0</v>
      </c>
      <c r="Z26">
        <f t="shared" ref="Z26" si="30">S26-L26</f>
        <v>0</v>
      </c>
      <c r="AA26">
        <f t="shared" ref="AA26" si="31">T26-M26</f>
        <v>-0.33333333333333337</v>
      </c>
      <c r="AB26">
        <f t="shared" ref="AB26" si="32">U26-N26</f>
        <v>-0.33333333333333337</v>
      </c>
      <c r="AC26">
        <f t="shared" ref="AC26" si="33">V26-O26</f>
        <v>-0.3125</v>
      </c>
      <c r="AD26" s="39">
        <f t="shared" ref="AD26" si="34">W26-P26</f>
        <v>-0.19097222222222221</v>
      </c>
      <c r="AE26" s="39">
        <f t="shared" si="10"/>
        <v>-5.4374035493827175E-2</v>
      </c>
      <c r="AF26" s="57"/>
      <c r="AG26">
        <v>10</v>
      </c>
      <c r="AH26">
        <v>8</v>
      </c>
      <c r="AI26">
        <v>13</v>
      </c>
      <c r="AJ26">
        <v>8</v>
      </c>
      <c r="AK26">
        <v>8</v>
      </c>
      <c r="AL26">
        <v>20</v>
      </c>
      <c r="AO26">
        <v>2</v>
      </c>
      <c r="AP26">
        <v>0</v>
      </c>
      <c r="AQ26">
        <v>3</v>
      </c>
    </row>
    <row r="27" spans="1:43" x14ac:dyDescent="0.25">
      <c r="A27" s="2">
        <v>3670579</v>
      </c>
      <c r="B27">
        <v>9</v>
      </c>
      <c r="C27" t="s">
        <v>9</v>
      </c>
      <c r="D27" t="s">
        <v>37</v>
      </c>
      <c r="E27" t="s">
        <v>37</v>
      </c>
      <c r="F27" t="s">
        <v>37</v>
      </c>
      <c r="G27" t="s">
        <v>37</v>
      </c>
      <c r="H27" t="s">
        <v>38</v>
      </c>
      <c r="J27" s="8">
        <v>0.66666666666666663</v>
      </c>
      <c r="K27" s="8">
        <v>0.9375</v>
      </c>
      <c r="L27" s="8">
        <v>0.875</v>
      </c>
      <c r="M27" s="8">
        <v>1</v>
      </c>
      <c r="N27" s="8">
        <v>0.83333333333333337</v>
      </c>
      <c r="O27" s="8">
        <v>0.75</v>
      </c>
      <c r="P27" s="74">
        <f t="shared" si="0"/>
        <v>0.84375</v>
      </c>
      <c r="Q27" s="8">
        <v>0.66666666666666663</v>
      </c>
      <c r="R27">
        <v>0.875</v>
      </c>
      <c r="S27">
        <v>0.625</v>
      </c>
      <c r="T27">
        <v>0.77777777777777779</v>
      </c>
      <c r="U27">
        <v>0.16666666666666666</v>
      </c>
      <c r="V27">
        <v>0.6875</v>
      </c>
      <c r="W27" s="39">
        <f t="shared" ref="W27" si="35">AVERAGE(Q27:V27)</f>
        <v>0.63310185185185175</v>
      </c>
      <c r="X27">
        <f t="shared" ref="X27" si="36">Q27-J27</f>
        <v>0</v>
      </c>
      <c r="Y27">
        <f t="shared" ref="Y27" si="37">R27-K27</f>
        <v>-6.25E-2</v>
      </c>
      <c r="Z27">
        <f t="shared" ref="Z27" si="38">S27-L27</f>
        <v>-0.25</v>
      </c>
      <c r="AA27">
        <f t="shared" ref="AA27" si="39">T27-M27</f>
        <v>-0.22222222222222221</v>
      </c>
      <c r="AB27">
        <f t="shared" ref="AB27" si="40">U27-N27</f>
        <v>-0.66666666666666674</v>
      </c>
      <c r="AC27">
        <f t="shared" ref="AC27" si="41">V27-O27</f>
        <v>-6.25E-2</v>
      </c>
      <c r="AD27" s="39">
        <f t="shared" ref="AD27" si="42">W27-P27</f>
        <v>-0.21064814814814825</v>
      </c>
      <c r="AE27" s="39">
        <f t="shared" si="10"/>
        <v>-3.2913773148148168E-2</v>
      </c>
      <c r="AF27" s="57"/>
      <c r="AG27">
        <v>13</v>
      </c>
      <c r="AH27">
        <v>8</v>
      </c>
      <c r="AI27">
        <v>18</v>
      </c>
      <c r="AJ27">
        <v>6</v>
      </c>
      <c r="AK27">
        <v>7</v>
      </c>
      <c r="AL27">
        <v>12</v>
      </c>
      <c r="AO27">
        <v>2</v>
      </c>
      <c r="AP27">
        <v>0</v>
      </c>
      <c r="AQ27">
        <v>0</v>
      </c>
    </row>
    <row r="28" spans="1:43" x14ac:dyDescent="0.25">
      <c r="A28" s="2">
        <v>3670294</v>
      </c>
      <c r="B28">
        <v>7</v>
      </c>
      <c r="C28" t="s">
        <v>9</v>
      </c>
      <c r="D28" t="s">
        <v>37</v>
      </c>
      <c r="E28" t="s">
        <v>37</v>
      </c>
      <c r="F28" t="s">
        <v>37</v>
      </c>
      <c r="G28" t="s">
        <v>37</v>
      </c>
      <c r="H28" t="s">
        <v>38</v>
      </c>
      <c r="J28" s="8">
        <v>0.3888888888888889</v>
      </c>
      <c r="K28" s="8">
        <v>0.3125</v>
      </c>
      <c r="L28" s="8">
        <v>0.5</v>
      </c>
      <c r="M28" s="8">
        <v>0.44444444444444442</v>
      </c>
      <c r="N28" s="8">
        <v>0.16666666666666666</v>
      </c>
      <c r="O28" s="8">
        <v>0.1875</v>
      </c>
      <c r="P28" s="74">
        <f t="shared" si="0"/>
        <v>0.33333333333333331</v>
      </c>
      <c r="Q28" s="8">
        <v>0.72222222222222221</v>
      </c>
      <c r="R28">
        <v>0.25</v>
      </c>
      <c r="S28">
        <v>0.125</v>
      </c>
      <c r="T28">
        <v>0.44444444444444442</v>
      </c>
      <c r="U28">
        <v>0</v>
      </c>
      <c r="V28">
        <v>0.6875</v>
      </c>
      <c r="W28" s="39">
        <v>0.63310185185185175</v>
      </c>
      <c r="X28">
        <v>0</v>
      </c>
      <c r="Y28">
        <v>-6.25E-2</v>
      </c>
      <c r="Z28">
        <v>-0.25</v>
      </c>
      <c r="AA28">
        <v>-0.22222222222222221</v>
      </c>
      <c r="AB28">
        <v>-0.66666666666666674</v>
      </c>
      <c r="AC28">
        <v>-6.25E-2</v>
      </c>
      <c r="AD28" s="39">
        <v>-0.21064814814814825</v>
      </c>
      <c r="AE28" s="39">
        <f t="shared" si="10"/>
        <v>0.19984567901234565</v>
      </c>
      <c r="AF28" s="57"/>
      <c r="AG28">
        <v>9</v>
      </c>
      <c r="AH28">
        <v>8</v>
      </c>
      <c r="AI28">
        <v>7</v>
      </c>
      <c r="AJ28">
        <v>8</v>
      </c>
      <c r="AK28">
        <v>8</v>
      </c>
      <c r="AL28">
        <v>8</v>
      </c>
      <c r="AO28">
        <v>3</v>
      </c>
      <c r="AP28">
        <v>0</v>
      </c>
      <c r="AQ28">
        <v>3</v>
      </c>
    </row>
    <row r="29" spans="1:43" x14ac:dyDescent="0.25">
      <c r="A29" s="2">
        <v>3670859</v>
      </c>
      <c r="B29">
        <v>4</v>
      </c>
      <c r="C29" t="s">
        <v>9</v>
      </c>
      <c r="D29" t="s">
        <v>37</v>
      </c>
      <c r="E29" t="s">
        <v>37</v>
      </c>
      <c r="F29" t="s">
        <v>37</v>
      </c>
      <c r="G29" t="s">
        <v>37</v>
      </c>
      <c r="H29" t="s">
        <v>38</v>
      </c>
      <c r="J29" s="8">
        <v>0.5</v>
      </c>
      <c r="K29">
        <v>0.6875</v>
      </c>
      <c r="L29">
        <v>0.625</v>
      </c>
      <c r="M29">
        <v>0.55555555555555558</v>
      </c>
      <c r="N29">
        <v>0.33333333333333331</v>
      </c>
      <c r="O29">
        <v>0.6875</v>
      </c>
      <c r="P29" s="74">
        <f t="shared" si="0"/>
        <v>0.56481481481481477</v>
      </c>
      <c r="Q29" s="8">
        <v>0.5</v>
      </c>
      <c r="R29">
        <v>0.6875</v>
      </c>
      <c r="S29">
        <v>0.625</v>
      </c>
      <c r="T29">
        <v>0.55555555555555558</v>
      </c>
      <c r="U29">
        <v>0.33333333333333331</v>
      </c>
      <c r="V29">
        <v>0.6875</v>
      </c>
      <c r="W29" s="39">
        <f t="shared" ref="W29" si="43">AVERAGE(Q29:V29)</f>
        <v>0.56481481481481477</v>
      </c>
      <c r="X29">
        <f t="shared" ref="X29" si="44">Q29-J29</f>
        <v>0</v>
      </c>
      <c r="Y29">
        <f t="shared" ref="Y29" si="45">R29-K29</f>
        <v>0</v>
      </c>
      <c r="Z29">
        <f t="shared" ref="Z29" si="46">S29-L29</f>
        <v>0</v>
      </c>
      <c r="AA29">
        <f t="shared" ref="AA29" si="47">T29-M29</f>
        <v>0</v>
      </c>
      <c r="AB29">
        <f t="shared" ref="AB29" si="48">U29-N29</f>
        <v>0</v>
      </c>
      <c r="AC29">
        <f t="shared" ref="AC29" si="49">V29-O29</f>
        <v>0</v>
      </c>
      <c r="AD29" s="39">
        <f t="shared" ref="AD29" si="50">W29-P29</f>
        <v>0</v>
      </c>
      <c r="AE29" s="39">
        <f t="shared" si="10"/>
        <v>0</v>
      </c>
      <c r="AF29" s="57"/>
      <c r="AG29">
        <v>16</v>
      </c>
      <c r="AH29">
        <v>16</v>
      </c>
      <c r="AI29">
        <v>16</v>
      </c>
      <c r="AJ29">
        <v>22</v>
      </c>
      <c r="AK29">
        <v>24</v>
      </c>
      <c r="AL29">
        <v>8</v>
      </c>
      <c r="AO29">
        <v>0</v>
      </c>
      <c r="AP29">
        <v>0</v>
      </c>
      <c r="AQ29">
        <v>0</v>
      </c>
    </row>
    <row r="30" spans="1:43" x14ac:dyDescent="0.25">
      <c r="A30">
        <v>3671059</v>
      </c>
      <c r="B30">
        <v>9</v>
      </c>
      <c r="C30" t="s">
        <v>9</v>
      </c>
      <c r="D30" t="s">
        <v>37</v>
      </c>
      <c r="E30" t="s">
        <v>37</v>
      </c>
      <c r="F30" t="s">
        <v>37</v>
      </c>
      <c r="G30" t="s">
        <v>37</v>
      </c>
      <c r="H30" t="s">
        <v>38</v>
      </c>
      <c r="J30">
        <v>0.66666666666666663</v>
      </c>
      <c r="K30">
        <v>0.6875</v>
      </c>
      <c r="L30">
        <v>0.5</v>
      </c>
      <c r="M30">
        <v>0.22222222222222221</v>
      </c>
      <c r="N30">
        <v>0.5</v>
      </c>
      <c r="O30">
        <v>1</v>
      </c>
      <c r="P30" s="39">
        <f t="shared" si="0"/>
        <v>0.59606481481481477</v>
      </c>
      <c r="Q30">
        <v>0.55555555555555558</v>
      </c>
      <c r="R30">
        <v>0.375</v>
      </c>
      <c r="S30">
        <v>0.5</v>
      </c>
      <c r="T30">
        <v>0.44444444444444442</v>
      </c>
      <c r="U30">
        <v>0.16666666666666666</v>
      </c>
      <c r="V30">
        <v>0.625</v>
      </c>
      <c r="W30" s="39">
        <f t="shared" si="1"/>
        <v>0.44444444444444442</v>
      </c>
      <c r="X30">
        <f t="shared" si="3"/>
        <v>-0.11111111111111105</v>
      </c>
      <c r="Y30">
        <f t="shared" si="4"/>
        <v>-0.3125</v>
      </c>
      <c r="Z30">
        <f t="shared" si="5"/>
        <v>0</v>
      </c>
      <c r="AA30">
        <f t="shared" si="6"/>
        <v>0.22222222222222221</v>
      </c>
      <c r="AB30">
        <f t="shared" si="7"/>
        <v>-0.33333333333333337</v>
      </c>
      <c r="AC30">
        <f t="shared" si="8"/>
        <v>-0.375</v>
      </c>
      <c r="AD30" s="39">
        <f t="shared" si="9"/>
        <v>-0.15162037037037035</v>
      </c>
      <c r="AE30" s="39">
        <f t="shared" si="10"/>
        <v>-6.1244802383401922E-2</v>
      </c>
      <c r="AF30" s="57"/>
      <c r="AG30">
        <v>8</v>
      </c>
      <c r="AH30">
        <v>6</v>
      </c>
      <c r="AI30">
        <v>18</v>
      </c>
      <c r="AJ30">
        <v>6</v>
      </c>
      <c r="AK30">
        <v>5</v>
      </c>
      <c r="AL30">
        <v>17</v>
      </c>
      <c r="AO30">
        <v>3</v>
      </c>
      <c r="AP30">
        <v>3</v>
      </c>
      <c r="AQ30">
        <v>2</v>
      </c>
    </row>
    <row r="31" spans="1:43" x14ac:dyDescent="0.25">
      <c r="A31">
        <v>3670731</v>
      </c>
      <c r="B31">
        <v>10</v>
      </c>
      <c r="C31" t="s">
        <v>9</v>
      </c>
      <c r="D31" t="s">
        <v>37</v>
      </c>
      <c r="E31" t="s">
        <v>37</v>
      </c>
      <c r="F31" t="s">
        <v>37</v>
      </c>
      <c r="G31" t="s">
        <v>37</v>
      </c>
      <c r="H31" t="s">
        <v>38</v>
      </c>
      <c r="J31">
        <v>0.72222222222222221</v>
      </c>
      <c r="K31">
        <v>0.625</v>
      </c>
      <c r="L31">
        <v>0.625</v>
      </c>
      <c r="M31">
        <v>0.77777777777777779</v>
      </c>
      <c r="N31">
        <v>0.16666666666666666</v>
      </c>
      <c r="O31">
        <v>0.75</v>
      </c>
      <c r="P31" s="39">
        <f t="shared" si="0"/>
        <v>0.61111111111111105</v>
      </c>
      <c r="Q31">
        <v>0.44444444444444442</v>
      </c>
      <c r="R31">
        <v>0.5</v>
      </c>
      <c r="S31">
        <v>0.25</v>
      </c>
      <c r="T31">
        <v>0.44444444444444442</v>
      </c>
      <c r="U31">
        <v>0.16666666666666666</v>
      </c>
      <c r="V31">
        <v>0.5</v>
      </c>
      <c r="W31" s="39">
        <f t="shared" si="1"/>
        <v>0.38425925925925924</v>
      </c>
      <c r="X31">
        <f t="shared" si="3"/>
        <v>-0.27777777777777779</v>
      </c>
      <c r="Y31">
        <f t="shared" si="4"/>
        <v>-0.125</v>
      </c>
      <c r="Z31">
        <f t="shared" si="5"/>
        <v>-0.375</v>
      </c>
      <c r="AA31">
        <f t="shared" si="6"/>
        <v>-0.33333333333333337</v>
      </c>
      <c r="AB31">
        <f t="shared" si="7"/>
        <v>0</v>
      </c>
      <c r="AC31">
        <f t="shared" si="8"/>
        <v>-0.25</v>
      </c>
      <c r="AD31" s="39">
        <f t="shared" si="9"/>
        <v>-0.2268518518518518</v>
      </c>
      <c r="AE31" s="39">
        <f t="shared" si="10"/>
        <v>-8.8220164609053492E-2</v>
      </c>
      <c r="AF31" s="57"/>
      <c r="AG31">
        <v>14</v>
      </c>
      <c r="AH31">
        <v>19</v>
      </c>
      <c r="AI31">
        <v>12</v>
      </c>
      <c r="AJ31">
        <v>14</v>
      </c>
      <c r="AK31">
        <v>18</v>
      </c>
      <c r="AL31">
        <v>11</v>
      </c>
      <c r="AO31">
        <v>2</v>
      </c>
      <c r="AP31">
        <v>2</v>
      </c>
      <c r="AQ31">
        <v>2</v>
      </c>
    </row>
    <row r="32" spans="1:43" x14ac:dyDescent="0.25">
      <c r="A32">
        <v>3671294</v>
      </c>
      <c r="B32">
        <v>10</v>
      </c>
      <c r="C32" t="s">
        <v>9</v>
      </c>
      <c r="D32" t="s">
        <v>37</v>
      </c>
      <c r="E32" t="s">
        <v>37</v>
      </c>
      <c r="F32" t="s">
        <v>37</v>
      </c>
      <c r="G32" t="s">
        <v>37</v>
      </c>
      <c r="H32" t="s">
        <v>38</v>
      </c>
      <c r="J32">
        <v>0.61111111111111116</v>
      </c>
      <c r="K32">
        <v>0.625</v>
      </c>
      <c r="L32">
        <v>0.5</v>
      </c>
      <c r="M32">
        <v>0.55555555555555558</v>
      </c>
      <c r="N32">
        <v>0.33333333333333331</v>
      </c>
      <c r="O32">
        <v>0.8125</v>
      </c>
      <c r="P32" s="39">
        <f t="shared" si="0"/>
        <v>0.57291666666666674</v>
      </c>
      <c r="Q32">
        <v>0.3888888888888889</v>
      </c>
      <c r="R32">
        <v>0.25</v>
      </c>
      <c r="S32">
        <v>0.5</v>
      </c>
      <c r="T32">
        <v>0.66666666666666663</v>
      </c>
      <c r="U32">
        <v>0.16666666666666666</v>
      </c>
      <c r="V32">
        <v>0.4375</v>
      </c>
      <c r="W32" s="39">
        <f t="shared" si="1"/>
        <v>0.40162037037037041</v>
      </c>
      <c r="X32">
        <f t="shared" si="3"/>
        <v>-0.22222222222222227</v>
      </c>
      <c r="Y32">
        <f t="shared" si="4"/>
        <v>-0.375</v>
      </c>
      <c r="Z32">
        <f t="shared" si="5"/>
        <v>0</v>
      </c>
      <c r="AA32">
        <f t="shared" si="6"/>
        <v>0.11111111111111105</v>
      </c>
      <c r="AB32">
        <f t="shared" si="7"/>
        <v>-0.16666666666666666</v>
      </c>
      <c r="AC32">
        <f t="shared" si="8"/>
        <v>-0.375</v>
      </c>
      <c r="AD32" s="39">
        <f t="shared" si="9"/>
        <v>-0.17129629629629634</v>
      </c>
      <c r="AE32" s="39">
        <f t="shared" si="10"/>
        <v>-7.3157793209876545E-2</v>
      </c>
      <c r="AF32" s="57"/>
      <c r="AG32">
        <v>18</v>
      </c>
      <c r="AH32">
        <v>25</v>
      </c>
      <c r="AI32">
        <v>4</v>
      </c>
      <c r="AJ32">
        <v>16</v>
      </c>
      <c r="AK32">
        <v>25</v>
      </c>
      <c r="AL32">
        <v>4</v>
      </c>
      <c r="AO32">
        <v>1</v>
      </c>
      <c r="AP32">
        <v>2</v>
      </c>
      <c r="AQ32">
        <v>1</v>
      </c>
    </row>
    <row r="33" spans="1:43" s="9" customFormat="1" x14ac:dyDescent="0.25">
      <c r="A33" s="9">
        <v>3532425</v>
      </c>
      <c r="B33" s="9">
        <v>1</v>
      </c>
      <c r="C33" s="9" t="s">
        <v>10</v>
      </c>
      <c r="D33" s="9" t="s">
        <v>37</v>
      </c>
      <c r="E33" s="9" t="s">
        <v>37</v>
      </c>
      <c r="F33" s="9" t="s">
        <v>37</v>
      </c>
      <c r="G33" s="9" t="s">
        <v>37</v>
      </c>
      <c r="H33" s="9" t="s">
        <v>38</v>
      </c>
      <c r="I33" s="54"/>
      <c r="J33" s="9">
        <v>0.61111111111111116</v>
      </c>
      <c r="K33" s="9">
        <v>0.5625</v>
      </c>
      <c r="L33" s="9">
        <v>0.625</v>
      </c>
      <c r="M33" s="9">
        <v>0.77777777777777779</v>
      </c>
      <c r="N33" s="9">
        <v>0.16666666666666666</v>
      </c>
      <c r="O33" s="9">
        <v>0.75</v>
      </c>
      <c r="P33" s="39">
        <f t="shared" si="0"/>
        <v>0.58217592592592593</v>
      </c>
      <c r="Q33" s="9">
        <v>0.44444444444444442</v>
      </c>
      <c r="R33" s="9">
        <v>0.75</v>
      </c>
      <c r="S33" s="9">
        <v>0.375</v>
      </c>
      <c r="T33" s="9">
        <v>0.55555555555555558</v>
      </c>
      <c r="U33" s="9">
        <v>0.33333333333333331</v>
      </c>
      <c r="V33" s="9">
        <v>0.5625</v>
      </c>
      <c r="W33" s="39">
        <f t="shared" si="1"/>
        <v>0.50347222222222221</v>
      </c>
      <c r="X33">
        <f t="shared" si="3"/>
        <v>-0.16666666666666674</v>
      </c>
      <c r="Y33">
        <f t="shared" si="4"/>
        <v>0.1875</v>
      </c>
      <c r="Z33">
        <f t="shared" si="5"/>
        <v>-0.25</v>
      </c>
      <c r="AA33">
        <f t="shared" si="6"/>
        <v>-0.22222222222222221</v>
      </c>
      <c r="AB33">
        <f t="shared" si="7"/>
        <v>0.16666666666666666</v>
      </c>
      <c r="AC33">
        <f t="shared" si="8"/>
        <v>-0.1875</v>
      </c>
      <c r="AD33" s="39">
        <f t="shared" si="9"/>
        <v>-7.870370370370372E-2</v>
      </c>
      <c r="AE33" s="39">
        <f t="shared" si="10"/>
        <v>-3.2884302126200284E-2</v>
      </c>
      <c r="AF33" s="57"/>
      <c r="AG33" s="9">
        <v>14</v>
      </c>
      <c r="AH33" s="9">
        <v>22</v>
      </c>
      <c r="AI33" s="9">
        <v>5</v>
      </c>
      <c r="AJ33" s="9">
        <v>6</v>
      </c>
      <c r="AK33" s="9">
        <v>21</v>
      </c>
      <c r="AL33" s="9">
        <v>15</v>
      </c>
      <c r="AM33" s="54"/>
      <c r="AO33" s="9">
        <v>0</v>
      </c>
      <c r="AP33" s="9">
        <v>2</v>
      </c>
      <c r="AQ33" s="9">
        <v>2</v>
      </c>
    </row>
    <row r="34" spans="1:43" x14ac:dyDescent="0.25">
      <c r="A34">
        <v>3670643</v>
      </c>
      <c r="B34">
        <v>1</v>
      </c>
      <c r="C34" t="s">
        <v>10</v>
      </c>
      <c r="D34" t="s">
        <v>37</v>
      </c>
      <c r="E34" t="s">
        <v>37</v>
      </c>
      <c r="F34" t="s">
        <v>37</v>
      </c>
      <c r="G34" t="s">
        <v>37</v>
      </c>
      <c r="H34" t="s">
        <v>38</v>
      </c>
      <c r="J34">
        <v>0.44444444444444442</v>
      </c>
      <c r="K34">
        <v>0.625</v>
      </c>
      <c r="L34">
        <v>0.625</v>
      </c>
      <c r="M34">
        <v>0.55555555555555558</v>
      </c>
      <c r="N34">
        <v>0.66666666666666663</v>
      </c>
      <c r="O34">
        <v>0.6875</v>
      </c>
      <c r="P34" s="39">
        <f t="shared" si="0"/>
        <v>0.60069444444444442</v>
      </c>
      <c r="Q34">
        <v>0.44444444444444442</v>
      </c>
      <c r="R34">
        <v>0.5625</v>
      </c>
      <c r="S34">
        <v>0.5</v>
      </c>
      <c r="T34">
        <v>0.88888888888888884</v>
      </c>
      <c r="U34">
        <v>0.33333333333333331</v>
      </c>
      <c r="V34">
        <v>0.625</v>
      </c>
      <c r="W34" s="39">
        <f t="shared" si="1"/>
        <v>0.55902777777777779</v>
      </c>
      <c r="X34">
        <f t="shared" si="3"/>
        <v>0</v>
      </c>
      <c r="Y34">
        <f t="shared" si="4"/>
        <v>-6.25E-2</v>
      </c>
      <c r="Z34">
        <f t="shared" si="5"/>
        <v>-0.125</v>
      </c>
      <c r="AA34">
        <f t="shared" si="6"/>
        <v>0.33333333333333326</v>
      </c>
      <c r="AB34">
        <f t="shared" si="7"/>
        <v>-0.33333333333333331</v>
      </c>
      <c r="AC34">
        <f t="shared" si="8"/>
        <v>-6.25E-2</v>
      </c>
      <c r="AD34" s="39">
        <f t="shared" si="9"/>
        <v>-4.166666666666663E-2</v>
      </c>
      <c r="AE34" s="39">
        <f t="shared" si="10"/>
        <v>-1.6637731481481469E-2</v>
      </c>
      <c r="AF34" s="57"/>
      <c r="AG34">
        <v>22</v>
      </c>
      <c r="AH34">
        <v>25</v>
      </c>
      <c r="AI34">
        <v>4</v>
      </c>
      <c r="AJ34">
        <v>14</v>
      </c>
      <c r="AK34">
        <v>20</v>
      </c>
      <c r="AL34">
        <v>11</v>
      </c>
      <c r="AO34">
        <v>0</v>
      </c>
      <c r="AP34">
        <v>3</v>
      </c>
      <c r="AQ34">
        <v>0</v>
      </c>
    </row>
    <row r="35" spans="1:43" x14ac:dyDescent="0.25">
      <c r="A35">
        <v>3409615</v>
      </c>
      <c r="B35">
        <v>2</v>
      </c>
      <c r="C35" t="s">
        <v>10</v>
      </c>
      <c r="D35" t="s">
        <v>37</v>
      </c>
      <c r="E35" t="s">
        <v>37</v>
      </c>
      <c r="F35" t="s">
        <v>37</v>
      </c>
      <c r="G35" t="s">
        <v>37</v>
      </c>
      <c r="H35" t="s">
        <v>38</v>
      </c>
      <c r="J35">
        <v>0.66666666666666663</v>
      </c>
      <c r="K35">
        <v>0.8125</v>
      </c>
      <c r="L35">
        <v>0.875</v>
      </c>
      <c r="M35">
        <v>0.88888888888888884</v>
      </c>
      <c r="N35">
        <v>0</v>
      </c>
      <c r="O35">
        <v>0.9375</v>
      </c>
      <c r="P35" s="39">
        <f t="shared" si="0"/>
        <v>0.69675925925925919</v>
      </c>
      <c r="Q35">
        <v>0.44444444444444442</v>
      </c>
      <c r="R35">
        <v>0.6875</v>
      </c>
      <c r="S35">
        <v>0.5</v>
      </c>
      <c r="T35">
        <v>0.77777777777777779</v>
      </c>
      <c r="U35">
        <v>0.5</v>
      </c>
      <c r="V35">
        <v>0.625</v>
      </c>
      <c r="W35" s="39">
        <f t="shared" si="1"/>
        <v>0.58912037037037035</v>
      </c>
      <c r="X35">
        <f t="shared" si="3"/>
        <v>-0.22222222222222221</v>
      </c>
      <c r="Y35">
        <f t="shared" si="4"/>
        <v>-0.125</v>
      </c>
      <c r="Z35">
        <f t="shared" si="5"/>
        <v>-0.375</v>
      </c>
      <c r="AA35">
        <f t="shared" si="6"/>
        <v>-0.11111111111111105</v>
      </c>
      <c r="AB35">
        <f t="shared" si="7"/>
        <v>0.5</v>
      </c>
      <c r="AC35">
        <f t="shared" si="8"/>
        <v>-0.3125</v>
      </c>
      <c r="AD35" s="39">
        <f t="shared" si="9"/>
        <v>-0.10763888888888884</v>
      </c>
      <c r="AE35" s="39">
        <f t="shared" si="10"/>
        <v>-3.2640496399176946E-2</v>
      </c>
      <c r="AF35" s="57"/>
      <c r="AG35">
        <v>12</v>
      </c>
      <c r="AH35">
        <v>14</v>
      </c>
      <c r="AI35">
        <v>24</v>
      </c>
      <c r="AJ35">
        <v>12</v>
      </c>
      <c r="AK35">
        <v>14</v>
      </c>
      <c r="AL35">
        <v>24</v>
      </c>
      <c r="AO35">
        <v>2</v>
      </c>
      <c r="AP35">
        <v>0</v>
      </c>
      <c r="AQ35">
        <v>3</v>
      </c>
    </row>
    <row r="36" spans="1:43" x14ac:dyDescent="0.25">
      <c r="A36">
        <v>3521993</v>
      </c>
      <c r="B36">
        <v>2</v>
      </c>
      <c r="C36" t="s">
        <v>10</v>
      </c>
      <c r="D36" t="s">
        <v>37</v>
      </c>
      <c r="E36" t="s">
        <v>37</v>
      </c>
      <c r="F36" t="s">
        <v>37</v>
      </c>
      <c r="G36" t="s">
        <v>37</v>
      </c>
      <c r="H36" t="s">
        <v>38</v>
      </c>
      <c r="J36">
        <v>0.3888888888888889</v>
      </c>
      <c r="K36">
        <v>0.4375</v>
      </c>
      <c r="L36">
        <v>0.625</v>
      </c>
      <c r="M36">
        <v>0.33333333333333331</v>
      </c>
      <c r="N36">
        <v>0.5</v>
      </c>
      <c r="O36">
        <v>0.4375</v>
      </c>
      <c r="P36" s="39">
        <f t="shared" si="0"/>
        <v>0.45370370370370372</v>
      </c>
      <c r="Q36">
        <v>0.27777777777777779</v>
      </c>
      <c r="R36">
        <v>0.4375</v>
      </c>
      <c r="S36">
        <v>0.5</v>
      </c>
      <c r="T36">
        <v>0.33333333333333331</v>
      </c>
      <c r="U36">
        <v>0</v>
      </c>
      <c r="V36">
        <v>0.3125</v>
      </c>
      <c r="W36" s="39">
        <f t="shared" si="1"/>
        <v>0.31018518518518517</v>
      </c>
      <c r="X36">
        <f t="shared" si="3"/>
        <v>-0.1111111111111111</v>
      </c>
      <c r="Y36">
        <f t="shared" si="4"/>
        <v>0</v>
      </c>
      <c r="Z36">
        <f t="shared" si="5"/>
        <v>-0.125</v>
      </c>
      <c r="AA36">
        <f t="shared" si="6"/>
        <v>0</v>
      </c>
      <c r="AB36">
        <f t="shared" si="7"/>
        <v>-0.5</v>
      </c>
      <c r="AC36">
        <f t="shared" si="8"/>
        <v>-0.125</v>
      </c>
      <c r="AD36" s="39">
        <f t="shared" si="9"/>
        <v>-0.14351851851851855</v>
      </c>
      <c r="AE36" s="39">
        <f t="shared" si="10"/>
        <v>-7.8403635116598092E-2</v>
      </c>
      <c r="AF36" s="57"/>
      <c r="AG36">
        <v>7</v>
      </c>
      <c r="AH36">
        <v>16</v>
      </c>
      <c r="AI36">
        <v>10</v>
      </c>
      <c r="AJ36">
        <v>13</v>
      </c>
      <c r="AK36">
        <v>20</v>
      </c>
      <c r="AL36">
        <v>9</v>
      </c>
      <c r="AO36">
        <v>3</v>
      </c>
      <c r="AP36">
        <v>0</v>
      </c>
      <c r="AQ36">
        <v>3</v>
      </c>
    </row>
    <row r="37" spans="1:43" x14ac:dyDescent="0.25">
      <c r="A37">
        <v>3522154</v>
      </c>
      <c r="B37">
        <v>2</v>
      </c>
      <c r="C37" t="s">
        <v>10</v>
      </c>
      <c r="D37" t="s">
        <v>37</v>
      </c>
      <c r="E37" t="s">
        <v>37</v>
      </c>
      <c r="F37" t="s">
        <v>37</v>
      </c>
      <c r="G37" t="s">
        <v>37</v>
      </c>
      <c r="H37" t="s">
        <v>38</v>
      </c>
      <c r="J37">
        <v>0.72222222222222221</v>
      </c>
      <c r="K37">
        <v>0.6875</v>
      </c>
      <c r="L37">
        <v>0.5</v>
      </c>
      <c r="M37">
        <v>0.66666666666666663</v>
      </c>
      <c r="N37">
        <v>0.33333333333333331</v>
      </c>
      <c r="O37">
        <v>0.875</v>
      </c>
      <c r="P37" s="39">
        <f t="shared" si="0"/>
        <v>0.63078703703703709</v>
      </c>
      <c r="Q37">
        <v>0.55555555555555558</v>
      </c>
      <c r="R37">
        <v>0.75</v>
      </c>
      <c r="S37">
        <v>0.5</v>
      </c>
      <c r="T37">
        <v>0.66666666666666663</v>
      </c>
      <c r="U37">
        <v>0.33333333333333331</v>
      </c>
      <c r="V37">
        <v>0.4375</v>
      </c>
      <c r="W37" s="39">
        <f t="shared" si="1"/>
        <v>0.5405092592592593</v>
      </c>
      <c r="X37">
        <f t="shared" si="3"/>
        <v>-0.16666666666666663</v>
      </c>
      <c r="Y37">
        <f t="shared" si="4"/>
        <v>6.25E-2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-0.4375</v>
      </c>
      <c r="AD37" s="39">
        <f t="shared" si="9"/>
        <v>-9.027777777777779E-2</v>
      </c>
      <c r="AE37" s="39">
        <f t="shared" si="10"/>
        <v>-3.333172582304527E-2</v>
      </c>
      <c r="AF37" s="57"/>
      <c r="AG37">
        <v>11</v>
      </c>
      <c r="AH37">
        <v>25</v>
      </c>
      <c r="AI37">
        <v>6</v>
      </c>
      <c r="AJ37">
        <v>14</v>
      </c>
      <c r="AK37">
        <v>23</v>
      </c>
      <c r="AL37">
        <v>4</v>
      </c>
      <c r="AO37">
        <v>2</v>
      </c>
      <c r="AP37">
        <v>0</v>
      </c>
      <c r="AQ37">
        <v>0</v>
      </c>
    </row>
    <row r="38" spans="1:43" x14ac:dyDescent="0.25">
      <c r="A38">
        <v>3670493</v>
      </c>
      <c r="B38">
        <v>3</v>
      </c>
      <c r="C38" t="s">
        <v>10</v>
      </c>
      <c r="D38" t="s">
        <v>37</v>
      </c>
      <c r="E38" t="s">
        <v>37</v>
      </c>
      <c r="F38" t="s">
        <v>37</v>
      </c>
      <c r="G38" t="s">
        <v>37</v>
      </c>
      <c r="H38" t="s">
        <v>38</v>
      </c>
      <c r="J38">
        <v>0.66666666666666663</v>
      </c>
      <c r="K38">
        <v>0.8125</v>
      </c>
      <c r="L38">
        <v>0.75</v>
      </c>
      <c r="M38">
        <v>0.66666666666666663</v>
      </c>
      <c r="N38">
        <v>0.83333333333333337</v>
      </c>
      <c r="O38">
        <v>0.875</v>
      </c>
      <c r="P38" s="39">
        <f t="shared" si="0"/>
        <v>0.76736111111111105</v>
      </c>
      <c r="Q38">
        <v>0.55555555555555558</v>
      </c>
      <c r="R38">
        <v>0.6875</v>
      </c>
      <c r="S38">
        <v>0.5</v>
      </c>
      <c r="T38">
        <v>0.55555555555555558</v>
      </c>
      <c r="U38">
        <v>0.16666666666666666</v>
      </c>
      <c r="V38">
        <v>0.75</v>
      </c>
      <c r="W38" s="39">
        <f t="shared" si="1"/>
        <v>0.53587962962962965</v>
      </c>
      <c r="X38">
        <f t="shared" si="3"/>
        <v>-0.11111111111111105</v>
      </c>
      <c r="Y38">
        <f t="shared" si="4"/>
        <v>-0.125</v>
      </c>
      <c r="Z38">
        <f t="shared" si="5"/>
        <v>-0.25</v>
      </c>
      <c r="AA38">
        <f t="shared" si="6"/>
        <v>-0.11111111111111105</v>
      </c>
      <c r="AB38">
        <f t="shared" si="7"/>
        <v>-0.66666666666666674</v>
      </c>
      <c r="AC38">
        <f t="shared" si="8"/>
        <v>-0.125</v>
      </c>
      <c r="AD38" s="39">
        <f t="shared" si="9"/>
        <v>-0.2314814814814814</v>
      </c>
      <c r="AE38" s="39">
        <f t="shared" si="10"/>
        <v>-5.385159465020576E-2</v>
      </c>
      <c r="AF38" s="57"/>
      <c r="AG38">
        <v>15</v>
      </c>
      <c r="AH38">
        <v>11</v>
      </c>
      <c r="AI38">
        <v>13</v>
      </c>
      <c r="AJ38">
        <v>10</v>
      </c>
      <c r="AK38">
        <v>13</v>
      </c>
      <c r="AL38">
        <v>13</v>
      </c>
      <c r="AO38">
        <v>3</v>
      </c>
      <c r="AP38">
        <v>3</v>
      </c>
      <c r="AQ38">
        <v>3</v>
      </c>
    </row>
    <row r="39" spans="1:43" x14ac:dyDescent="0.25">
      <c r="A39">
        <v>3672656</v>
      </c>
      <c r="B39">
        <v>3</v>
      </c>
      <c r="C39" t="s">
        <v>10</v>
      </c>
      <c r="D39" t="s">
        <v>37</v>
      </c>
      <c r="E39" t="s">
        <v>37</v>
      </c>
      <c r="F39" t="s">
        <v>37</v>
      </c>
      <c r="G39" t="s">
        <v>37</v>
      </c>
      <c r="H39" t="s">
        <v>38</v>
      </c>
      <c r="J39">
        <v>0.66666666666666663</v>
      </c>
      <c r="K39">
        <v>1</v>
      </c>
      <c r="L39">
        <v>0.75</v>
      </c>
      <c r="M39">
        <v>0.88888888888888884</v>
      </c>
      <c r="N39">
        <v>0.5</v>
      </c>
      <c r="O39">
        <v>1</v>
      </c>
      <c r="P39" s="39">
        <f t="shared" si="0"/>
        <v>0.80092592592592593</v>
      </c>
      <c r="Q39">
        <v>0.72222222222222221</v>
      </c>
      <c r="R39">
        <v>0.6875</v>
      </c>
      <c r="S39">
        <v>0.625</v>
      </c>
      <c r="T39">
        <v>0.88888888888888884</v>
      </c>
      <c r="U39">
        <v>0.5</v>
      </c>
      <c r="V39">
        <v>0.75</v>
      </c>
      <c r="W39" s="39">
        <f t="shared" si="1"/>
        <v>0.69560185185185175</v>
      </c>
      <c r="X39">
        <f t="shared" si="3"/>
        <v>5.555555555555558E-2</v>
      </c>
      <c r="Y39">
        <f t="shared" si="4"/>
        <v>-0.3125</v>
      </c>
      <c r="Z39">
        <f t="shared" si="5"/>
        <v>-0.125</v>
      </c>
      <c r="AA39">
        <f t="shared" si="6"/>
        <v>0</v>
      </c>
      <c r="AB39">
        <f t="shared" si="7"/>
        <v>0</v>
      </c>
      <c r="AC39">
        <f t="shared" si="8"/>
        <v>-0.25</v>
      </c>
      <c r="AD39" s="39">
        <f t="shared" si="9"/>
        <v>-0.10532407407407418</v>
      </c>
      <c r="AE39" s="39">
        <f t="shared" si="10"/>
        <v>-2.0967292524005508E-2</v>
      </c>
      <c r="AF39" s="57"/>
      <c r="AG39">
        <v>11</v>
      </c>
      <c r="AH39">
        <v>14</v>
      </c>
      <c r="AI39">
        <v>13</v>
      </c>
      <c r="AJ39">
        <v>17</v>
      </c>
      <c r="AK39">
        <v>16</v>
      </c>
      <c r="AL39">
        <v>6</v>
      </c>
      <c r="AO39">
        <v>2</v>
      </c>
      <c r="AP39">
        <v>2</v>
      </c>
      <c r="AQ39">
        <v>2</v>
      </c>
    </row>
    <row r="40" spans="1:43" x14ac:dyDescent="0.25">
      <c r="A40">
        <v>3409833</v>
      </c>
      <c r="B40">
        <v>4</v>
      </c>
      <c r="C40" t="s">
        <v>10</v>
      </c>
      <c r="D40" t="s">
        <v>37</v>
      </c>
      <c r="E40" t="s">
        <v>37</v>
      </c>
      <c r="F40" t="s">
        <v>37</v>
      </c>
      <c r="G40" t="s">
        <v>37</v>
      </c>
      <c r="H40" t="s">
        <v>38</v>
      </c>
      <c r="J40">
        <v>0.72222222222222221</v>
      </c>
      <c r="K40">
        <v>1</v>
      </c>
      <c r="L40">
        <v>0.75</v>
      </c>
      <c r="M40">
        <v>0.77777777777777779</v>
      </c>
      <c r="N40">
        <v>0.83333333333333337</v>
      </c>
      <c r="O40">
        <v>0.9375</v>
      </c>
      <c r="P40" s="39">
        <f t="shared" si="0"/>
        <v>0.83680555555555547</v>
      </c>
      <c r="Q40">
        <v>0.77777777777777779</v>
      </c>
      <c r="R40">
        <v>0.75</v>
      </c>
      <c r="S40">
        <v>0.625</v>
      </c>
      <c r="T40">
        <v>0.77777777777777779</v>
      </c>
      <c r="U40">
        <v>0.33333333333333331</v>
      </c>
      <c r="V40">
        <v>0.625</v>
      </c>
      <c r="W40" s="39">
        <f t="shared" si="1"/>
        <v>0.64814814814814814</v>
      </c>
      <c r="X40">
        <f t="shared" si="3"/>
        <v>5.555555555555558E-2</v>
      </c>
      <c r="Y40">
        <f t="shared" si="4"/>
        <v>-0.25</v>
      </c>
      <c r="Z40">
        <f t="shared" si="5"/>
        <v>-0.125</v>
      </c>
      <c r="AA40">
        <f t="shared" si="6"/>
        <v>0</v>
      </c>
      <c r="AB40">
        <f t="shared" si="7"/>
        <v>-0.5</v>
      </c>
      <c r="AC40">
        <f t="shared" si="8"/>
        <v>-0.3125</v>
      </c>
      <c r="AD40" s="39">
        <f t="shared" si="9"/>
        <v>-0.18865740740740733</v>
      </c>
      <c r="AE40" s="39">
        <f t="shared" si="10"/>
        <v>-3.0787840792181075E-2</v>
      </c>
      <c r="AF40" s="57"/>
      <c r="AG40">
        <v>19</v>
      </c>
      <c r="AH40">
        <v>18</v>
      </c>
      <c r="AI40">
        <v>15</v>
      </c>
      <c r="AJ40">
        <v>21</v>
      </c>
      <c r="AK40">
        <v>21</v>
      </c>
      <c r="AL40">
        <v>5</v>
      </c>
      <c r="AO40">
        <v>0</v>
      </c>
      <c r="AP40">
        <v>2</v>
      </c>
      <c r="AQ40">
        <v>1</v>
      </c>
    </row>
    <row r="41" spans="1:43" x14ac:dyDescent="0.25">
      <c r="A41">
        <v>3671595</v>
      </c>
      <c r="B41">
        <v>4</v>
      </c>
      <c r="C41" t="s">
        <v>10</v>
      </c>
      <c r="D41" t="s">
        <v>37</v>
      </c>
      <c r="E41" t="s">
        <v>37</v>
      </c>
      <c r="F41" t="s">
        <v>37</v>
      </c>
      <c r="G41" t="s">
        <v>37</v>
      </c>
      <c r="H41" t="s">
        <v>38</v>
      </c>
      <c r="J41">
        <v>0.55555555555555558</v>
      </c>
      <c r="K41">
        <v>0.6875</v>
      </c>
      <c r="L41">
        <v>0.625</v>
      </c>
      <c r="M41">
        <v>0.66666666666666663</v>
      </c>
      <c r="N41">
        <v>0.5</v>
      </c>
      <c r="O41">
        <v>0.5625</v>
      </c>
      <c r="P41" s="39">
        <f t="shared" si="0"/>
        <v>0.59953703703703709</v>
      </c>
      <c r="Q41">
        <v>0.3888888888888889</v>
      </c>
      <c r="R41">
        <v>0.625</v>
      </c>
      <c r="S41">
        <v>0.75</v>
      </c>
      <c r="T41">
        <v>0.66666666666666663</v>
      </c>
      <c r="U41">
        <v>0.33333333333333331</v>
      </c>
      <c r="V41">
        <v>0.4375</v>
      </c>
      <c r="W41" s="39">
        <f t="shared" si="1"/>
        <v>0.53356481481481477</v>
      </c>
      <c r="X41">
        <f t="shared" si="3"/>
        <v>-0.16666666666666669</v>
      </c>
      <c r="Y41">
        <f t="shared" si="4"/>
        <v>-6.25E-2</v>
      </c>
      <c r="Z41">
        <f t="shared" si="5"/>
        <v>0.125</v>
      </c>
      <c r="AA41">
        <f t="shared" si="6"/>
        <v>0</v>
      </c>
      <c r="AB41">
        <f t="shared" si="7"/>
        <v>-0.16666666666666669</v>
      </c>
      <c r="AC41">
        <f t="shared" si="8"/>
        <v>-0.125</v>
      </c>
      <c r="AD41" s="39">
        <f t="shared" si="9"/>
        <v>-6.5972222222222321E-2</v>
      </c>
      <c r="AE41" s="39">
        <f t="shared" si="10"/>
        <v>-2.6419431584362177E-2</v>
      </c>
      <c r="AF41" s="57"/>
      <c r="AG41">
        <v>11</v>
      </c>
      <c r="AH41">
        <v>9</v>
      </c>
      <c r="AI41">
        <v>11</v>
      </c>
      <c r="AJ41">
        <v>15</v>
      </c>
      <c r="AK41">
        <v>13</v>
      </c>
      <c r="AL41">
        <v>10</v>
      </c>
      <c r="AO41">
        <v>2</v>
      </c>
      <c r="AP41">
        <v>0</v>
      </c>
      <c r="AQ41">
        <v>2</v>
      </c>
    </row>
    <row r="42" spans="1:43" x14ac:dyDescent="0.25">
      <c r="A42">
        <v>3670431</v>
      </c>
      <c r="B42">
        <v>5</v>
      </c>
      <c r="C42" t="s">
        <v>10</v>
      </c>
      <c r="D42" t="s">
        <v>37</v>
      </c>
      <c r="E42" t="s">
        <v>37</v>
      </c>
      <c r="F42" t="s">
        <v>37</v>
      </c>
      <c r="G42" t="s">
        <v>37</v>
      </c>
      <c r="H42" t="s">
        <v>38</v>
      </c>
      <c r="J42">
        <v>0.72222222222222221</v>
      </c>
      <c r="K42">
        <v>0.8125</v>
      </c>
      <c r="L42">
        <v>0.875</v>
      </c>
      <c r="M42">
        <v>0.66666666666666663</v>
      </c>
      <c r="N42">
        <v>0.5</v>
      </c>
      <c r="O42">
        <v>0.875</v>
      </c>
      <c r="P42" s="39">
        <f t="shared" si="0"/>
        <v>0.74189814814814825</v>
      </c>
      <c r="Q42">
        <v>0.61111111111111116</v>
      </c>
      <c r="R42">
        <v>0.875</v>
      </c>
      <c r="S42">
        <v>0.625</v>
      </c>
      <c r="T42">
        <v>0.77777777777777779</v>
      </c>
      <c r="U42">
        <v>0.33333333333333331</v>
      </c>
      <c r="V42">
        <v>0.75</v>
      </c>
      <c r="W42" s="39">
        <f t="shared" si="1"/>
        <v>0.66203703703703709</v>
      </c>
      <c r="X42">
        <f t="shared" si="3"/>
        <v>-0.11111111111111105</v>
      </c>
      <c r="Y42">
        <f t="shared" si="4"/>
        <v>6.25E-2</v>
      </c>
      <c r="Z42">
        <f t="shared" si="5"/>
        <v>-0.25</v>
      </c>
      <c r="AA42">
        <f t="shared" si="6"/>
        <v>0.11111111111111116</v>
      </c>
      <c r="AB42">
        <f t="shared" si="7"/>
        <v>-0.16666666666666669</v>
      </c>
      <c r="AC42">
        <f t="shared" si="8"/>
        <v>-0.125</v>
      </c>
      <c r="AD42" s="39">
        <f t="shared" si="9"/>
        <v>-7.986111111111116E-2</v>
      </c>
      <c r="AE42" s="39">
        <f t="shared" si="10"/>
        <v>-2.0612300668724284E-2</v>
      </c>
      <c r="AF42" s="57"/>
      <c r="AG42">
        <v>10</v>
      </c>
      <c r="AH42">
        <v>5</v>
      </c>
      <c r="AI42">
        <v>20</v>
      </c>
      <c r="AJ42">
        <v>14</v>
      </c>
      <c r="AK42">
        <v>10</v>
      </c>
      <c r="AL42">
        <v>21</v>
      </c>
      <c r="AO42">
        <v>3</v>
      </c>
      <c r="AP42">
        <v>3</v>
      </c>
      <c r="AQ42">
        <v>3</v>
      </c>
    </row>
    <row r="43" spans="1:43" x14ac:dyDescent="0.25">
      <c r="A43">
        <v>3670704</v>
      </c>
      <c r="B43">
        <v>5</v>
      </c>
      <c r="C43" t="s">
        <v>10</v>
      </c>
      <c r="D43" t="s">
        <v>37</v>
      </c>
      <c r="E43" t="s">
        <v>37</v>
      </c>
      <c r="F43" t="s">
        <v>37</v>
      </c>
      <c r="G43" t="s">
        <v>37</v>
      </c>
      <c r="H43" t="s">
        <v>38</v>
      </c>
      <c r="J43">
        <v>0.61111111111111116</v>
      </c>
      <c r="K43">
        <v>0.8125</v>
      </c>
      <c r="L43">
        <v>0.75</v>
      </c>
      <c r="M43">
        <v>1</v>
      </c>
      <c r="N43">
        <v>0.66666666666666663</v>
      </c>
      <c r="O43">
        <v>0.75</v>
      </c>
      <c r="P43" s="39">
        <f t="shared" si="0"/>
        <v>0.76504629629629628</v>
      </c>
      <c r="Q43">
        <v>0.5</v>
      </c>
      <c r="R43">
        <v>0.75</v>
      </c>
      <c r="S43">
        <v>0.5</v>
      </c>
      <c r="T43">
        <v>0.66666666666666663</v>
      </c>
      <c r="U43">
        <v>0.5</v>
      </c>
      <c r="V43">
        <v>0.5625</v>
      </c>
      <c r="W43" s="39">
        <f t="shared" si="1"/>
        <v>0.57986111111111105</v>
      </c>
      <c r="X43">
        <f t="shared" si="3"/>
        <v>-0.11111111111111116</v>
      </c>
      <c r="Y43">
        <f t="shared" si="4"/>
        <v>-6.25E-2</v>
      </c>
      <c r="Z43">
        <f t="shared" si="5"/>
        <v>-0.25</v>
      </c>
      <c r="AA43">
        <f t="shared" si="6"/>
        <v>-0.33333333333333337</v>
      </c>
      <c r="AB43">
        <f t="shared" si="7"/>
        <v>-0.16666666666666663</v>
      </c>
      <c r="AC43">
        <f t="shared" si="8"/>
        <v>-0.1875</v>
      </c>
      <c r="AD43" s="39">
        <f t="shared" si="9"/>
        <v>-0.18518518518518523</v>
      </c>
      <c r="AE43" s="39">
        <f t="shared" si="10"/>
        <v>-4.3509945130315517E-2</v>
      </c>
      <c r="AF43" s="57"/>
      <c r="AG43">
        <v>14</v>
      </c>
      <c r="AH43">
        <v>11</v>
      </c>
      <c r="AI43">
        <v>20</v>
      </c>
      <c r="AJ43">
        <v>14</v>
      </c>
      <c r="AK43">
        <v>15</v>
      </c>
      <c r="AL43">
        <v>20</v>
      </c>
      <c r="AO43">
        <v>0</v>
      </c>
      <c r="AP43">
        <v>2</v>
      </c>
      <c r="AQ43">
        <v>0</v>
      </c>
    </row>
    <row r="44" spans="1:43" x14ac:dyDescent="0.25">
      <c r="A44">
        <v>3670806</v>
      </c>
      <c r="B44">
        <v>5</v>
      </c>
      <c r="C44" t="s">
        <v>10</v>
      </c>
      <c r="D44" t="s">
        <v>37</v>
      </c>
      <c r="E44" t="s">
        <v>37</v>
      </c>
      <c r="F44" t="s">
        <v>37</v>
      </c>
      <c r="G44" t="s">
        <v>37</v>
      </c>
      <c r="H44" t="s">
        <v>38</v>
      </c>
      <c r="J44">
        <v>0.72222222222222221</v>
      </c>
      <c r="K44">
        <v>0.75</v>
      </c>
      <c r="L44">
        <v>0.75</v>
      </c>
      <c r="M44">
        <v>0.55555555555555558</v>
      </c>
      <c r="N44">
        <v>0.83333333333333337</v>
      </c>
      <c r="O44">
        <v>0.75</v>
      </c>
      <c r="P44" s="39">
        <f t="shared" si="0"/>
        <v>0.72685185185185175</v>
      </c>
      <c r="Q44">
        <v>0.5</v>
      </c>
      <c r="R44">
        <v>0.625</v>
      </c>
      <c r="S44">
        <v>0.625</v>
      </c>
      <c r="T44">
        <v>0.66666666666666663</v>
      </c>
      <c r="U44">
        <v>0.16666666666666666</v>
      </c>
      <c r="V44">
        <v>0.5625</v>
      </c>
      <c r="W44" s="39">
        <f t="shared" si="1"/>
        <v>0.52430555555555547</v>
      </c>
      <c r="X44">
        <f t="shared" si="3"/>
        <v>-0.22222222222222221</v>
      </c>
      <c r="Y44">
        <f t="shared" si="4"/>
        <v>-0.125</v>
      </c>
      <c r="Z44">
        <f t="shared" si="5"/>
        <v>-0.125</v>
      </c>
      <c r="AA44">
        <f t="shared" si="6"/>
        <v>0.11111111111111105</v>
      </c>
      <c r="AB44">
        <f t="shared" si="7"/>
        <v>-0.66666666666666674</v>
      </c>
      <c r="AC44">
        <f t="shared" si="8"/>
        <v>-0.1875</v>
      </c>
      <c r="AD44" s="39">
        <f t="shared" si="9"/>
        <v>-0.20254629629629628</v>
      </c>
      <c r="AE44" s="39">
        <f t="shared" si="10"/>
        <v>-5.5325145747599468E-2</v>
      </c>
      <c r="AF44" s="57"/>
      <c r="AG44">
        <v>13</v>
      </c>
      <c r="AH44">
        <v>8</v>
      </c>
      <c r="AI44">
        <v>21</v>
      </c>
      <c r="AJ44">
        <v>24</v>
      </c>
      <c r="AK44">
        <v>9</v>
      </c>
      <c r="AL44">
        <v>16</v>
      </c>
      <c r="AO44">
        <v>3</v>
      </c>
      <c r="AP44">
        <v>2</v>
      </c>
      <c r="AQ44">
        <v>2</v>
      </c>
    </row>
    <row r="45" spans="1:43" x14ac:dyDescent="0.25">
      <c r="A45">
        <v>3521817</v>
      </c>
      <c r="B45">
        <v>6</v>
      </c>
      <c r="C45" t="s">
        <v>10</v>
      </c>
      <c r="D45" t="s">
        <v>37</v>
      </c>
      <c r="E45" t="s">
        <v>37</v>
      </c>
      <c r="F45" t="s">
        <v>37</v>
      </c>
      <c r="G45" t="s">
        <v>37</v>
      </c>
      <c r="H45" t="s">
        <v>38</v>
      </c>
      <c r="J45">
        <v>0.55555555555555558</v>
      </c>
      <c r="K45">
        <v>0.6875</v>
      </c>
      <c r="L45">
        <v>0.625</v>
      </c>
      <c r="M45">
        <v>0.44444444444444442</v>
      </c>
      <c r="N45">
        <v>0.33333333333333331</v>
      </c>
      <c r="O45">
        <v>0.4375</v>
      </c>
      <c r="P45" s="39">
        <f t="shared" ref="P45:P81" si="51">AVERAGE(J45:O45)</f>
        <v>0.51388888888888895</v>
      </c>
      <c r="Q45">
        <v>0.5</v>
      </c>
      <c r="R45">
        <v>0.4375</v>
      </c>
      <c r="S45">
        <v>0.25</v>
      </c>
      <c r="T45">
        <v>0.33333333333333331</v>
      </c>
      <c r="U45">
        <v>0.16666666666666666</v>
      </c>
      <c r="V45">
        <v>0.5</v>
      </c>
      <c r="W45" s="39">
        <f t="shared" ref="W45:W81" si="52">AVERAGE(Q45:V45)</f>
        <v>0.36458333333333331</v>
      </c>
      <c r="X45">
        <f t="shared" si="3"/>
        <v>-5.555555555555558E-2</v>
      </c>
      <c r="Y45">
        <f t="shared" si="4"/>
        <v>-0.25</v>
      </c>
      <c r="Z45">
        <f t="shared" si="5"/>
        <v>-0.375</v>
      </c>
      <c r="AA45">
        <f t="shared" si="6"/>
        <v>-0.1111111111111111</v>
      </c>
      <c r="AB45">
        <f t="shared" si="7"/>
        <v>-0.16666666666666666</v>
      </c>
      <c r="AC45">
        <f t="shared" si="8"/>
        <v>6.25E-2</v>
      </c>
      <c r="AD45" s="39">
        <f t="shared" si="9"/>
        <v>-0.14930555555555564</v>
      </c>
      <c r="AE45" s="39">
        <f t="shared" si="10"/>
        <v>-7.2579089506172867E-2</v>
      </c>
      <c r="AF45" s="57"/>
      <c r="AG45">
        <v>13</v>
      </c>
      <c r="AH45">
        <v>18</v>
      </c>
      <c r="AI45">
        <v>18</v>
      </c>
      <c r="AJ45">
        <v>13</v>
      </c>
      <c r="AK45">
        <v>15</v>
      </c>
      <c r="AL45">
        <v>14</v>
      </c>
      <c r="AO45">
        <v>3</v>
      </c>
      <c r="AP45">
        <v>3</v>
      </c>
      <c r="AQ45">
        <v>2</v>
      </c>
    </row>
    <row r="46" spans="1:43" x14ac:dyDescent="0.25">
      <c r="A46">
        <v>3528969</v>
      </c>
      <c r="B46">
        <v>6</v>
      </c>
      <c r="C46" t="s">
        <v>10</v>
      </c>
      <c r="D46" t="s">
        <v>37</v>
      </c>
      <c r="E46" t="s">
        <v>37</v>
      </c>
      <c r="F46" t="s">
        <v>37</v>
      </c>
      <c r="G46" t="s">
        <v>37</v>
      </c>
      <c r="H46" t="s">
        <v>38</v>
      </c>
      <c r="J46">
        <v>0.66666666666666663</v>
      </c>
      <c r="K46">
        <v>0.6875</v>
      </c>
      <c r="L46">
        <v>0.75</v>
      </c>
      <c r="M46">
        <v>0.77777777777777779</v>
      </c>
      <c r="N46">
        <v>0.5</v>
      </c>
      <c r="O46">
        <v>0.75</v>
      </c>
      <c r="P46" s="39">
        <f t="shared" si="51"/>
        <v>0.68865740740740744</v>
      </c>
      <c r="Q46">
        <v>0.3888888888888889</v>
      </c>
      <c r="R46">
        <v>0.5625</v>
      </c>
      <c r="S46">
        <v>0.375</v>
      </c>
      <c r="T46">
        <v>0.55555555555555558</v>
      </c>
      <c r="U46">
        <v>0.16666666666666666</v>
      </c>
      <c r="V46">
        <v>0.3125</v>
      </c>
      <c r="W46" s="39">
        <f t="shared" si="52"/>
        <v>0.39351851851851855</v>
      </c>
      <c r="X46">
        <f t="shared" si="3"/>
        <v>-0.27777777777777773</v>
      </c>
      <c r="Y46">
        <f t="shared" si="4"/>
        <v>-0.125</v>
      </c>
      <c r="Z46">
        <f t="shared" si="5"/>
        <v>-0.375</v>
      </c>
      <c r="AA46">
        <f t="shared" si="6"/>
        <v>-0.22222222222222221</v>
      </c>
      <c r="AB46">
        <f t="shared" si="7"/>
        <v>-0.33333333333333337</v>
      </c>
      <c r="AC46">
        <f t="shared" si="8"/>
        <v>-0.4375</v>
      </c>
      <c r="AD46" s="39">
        <f t="shared" ref="AD46:AD82" si="53">W46-P46</f>
        <v>-0.2951388888888889</v>
      </c>
      <c r="AE46" s="39">
        <f t="shared" si="10"/>
        <v>-9.1889306841563781E-2</v>
      </c>
      <c r="AF46" s="57"/>
      <c r="AG46">
        <v>9</v>
      </c>
      <c r="AH46">
        <v>8</v>
      </c>
      <c r="AI46">
        <v>10</v>
      </c>
      <c r="AJ46">
        <v>9</v>
      </c>
      <c r="AK46">
        <v>9</v>
      </c>
      <c r="AL46">
        <v>8</v>
      </c>
      <c r="AO46">
        <v>0</v>
      </c>
      <c r="AP46">
        <v>0</v>
      </c>
      <c r="AQ46">
        <v>0</v>
      </c>
    </row>
    <row r="47" spans="1:43" x14ac:dyDescent="0.25">
      <c r="A47">
        <v>3670035</v>
      </c>
      <c r="B47">
        <v>4</v>
      </c>
      <c r="C47" t="s">
        <v>10</v>
      </c>
      <c r="D47" t="s">
        <v>37</v>
      </c>
      <c r="E47" t="s">
        <v>37</v>
      </c>
      <c r="F47" t="s">
        <v>37</v>
      </c>
      <c r="G47" t="s">
        <v>37</v>
      </c>
      <c r="H47" t="s">
        <v>38</v>
      </c>
      <c r="J47">
        <v>0.61111111111111116</v>
      </c>
      <c r="K47">
        <v>0.75</v>
      </c>
      <c r="L47">
        <v>0.375</v>
      </c>
      <c r="M47">
        <v>0.55555555555555558</v>
      </c>
      <c r="N47">
        <v>0.33333333333333331</v>
      </c>
      <c r="O47" s="75">
        <v>0.875</v>
      </c>
      <c r="P47" s="39">
        <f t="shared" si="51"/>
        <v>0.58333333333333337</v>
      </c>
      <c r="Q47">
        <v>0.3888888888888889</v>
      </c>
      <c r="R47">
        <v>0.6875</v>
      </c>
      <c r="S47">
        <v>0.25</v>
      </c>
      <c r="T47">
        <v>0.55555555555555558</v>
      </c>
      <c r="U47">
        <v>0.16666666666666666</v>
      </c>
      <c r="V47">
        <v>0.5625</v>
      </c>
      <c r="W47" s="39">
        <f t="shared" ref="W47" si="54">AVERAGE(Q47:V47)</f>
        <v>0.43518518518518517</v>
      </c>
      <c r="X47">
        <f t="shared" ref="X47" si="55">Q47-J47</f>
        <v>-0.22222222222222227</v>
      </c>
      <c r="Y47">
        <f t="shared" ref="Y47" si="56">R47-K47</f>
        <v>-6.25E-2</v>
      </c>
      <c r="Z47">
        <f t="shared" ref="Z47" si="57">S47-L47</f>
        <v>-0.125</v>
      </c>
      <c r="AA47">
        <f t="shared" ref="AA47" si="58">T47-M47</f>
        <v>0</v>
      </c>
      <c r="AB47">
        <f t="shared" ref="AB47" si="59">U47-N47</f>
        <v>-0.16666666666666666</v>
      </c>
      <c r="AC47">
        <f t="shared" ref="AC47" si="60">V47-O47</f>
        <v>-0.3125</v>
      </c>
      <c r="AD47" s="39">
        <f t="shared" ref="AD47" si="61">W47-P47</f>
        <v>-0.1481481481481482</v>
      </c>
      <c r="AE47" s="39">
        <f t="shared" si="10"/>
        <v>-6.1728395061728412E-2</v>
      </c>
      <c r="AF47" s="57"/>
      <c r="AG47">
        <v>16</v>
      </c>
      <c r="AH47">
        <v>26</v>
      </c>
      <c r="AI47">
        <v>5</v>
      </c>
      <c r="AJ47">
        <v>16</v>
      </c>
      <c r="AK47">
        <v>26</v>
      </c>
      <c r="AL47">
        <v>4</v>
      </c>
      <c r="AO47">
        <v>0</v>
      </c>
      <c r="AP47">
        <v>2</v>
      </c>
      <c r="AQ47">
        <v>0</v>
      </c>
    </row>
    <row r="48" spans="1:43" x14ac:dyDescent="0.25">
      <c r="A48">
        <v>3530706</v>
      </c>
      <c r="B48">
        <v>6</v>
      </c>
      <c r="C48" t="s">
        <v>10</v>
      </c>
      <c r="D48" t="s">
        <v>37</v>
      </c>
      <c r="E48" t="s">
        <v>37</v>
      </c>
      <c r="F48" t="s">
        <v>37</v>
      </c>
      <c r="G48" t="s">
        <v>37</v>
      </c>
      <c r="H48" t="s">
        <v>38</v>
      </c>
      <c r="J48">
        <v>0.61111111111111116</v>
      </c>
      <c r="K48">
        <v>0.8125</v>
      </c>
      <c r="L48">
        <v>0.5</v>
      </c>
      <c r="M48">
        <v>0.77777777777777779</v>
      </c>
      <c r="N48">
        <v>0.5</v>
      </c>
      <c r="O48">
        <v>0.75</v>
      </c>
      <c r="P48" s="39">
        <f t="shared" si="51"/>
        <v>0.65856481481481477</v>
      </c>
      <c r="Q48">
        <v>0.5</v>
      </c>
      <c r="R48">
        <v>0.625</v>
      </c>
      <c r="S48">
        <v>0.5</v>
      </c>
      <c r="T48">
        <v>0.66666666666666663</v>
      </c>
      <c r="U48">
        <v>0</v>
      </c>
      <c r="V48">
        <v>0.6875</v>
      </c>
      <c r="W48" s="39">
        <f t="shared" si="52"/>
        <v>0.49652777777777773</v>
      </c>
      <c r="X48">
        <f t="shared" si="3"/>
        <v>-0.11111111111111116</v>
      </c>
      <c r="Y48">
        <f t="shared" si="4"/>
        <v>-0.1875</v>
      </c>
      <c r="Z48">
        <f t="shared" si="5"/>
        <v>0</v>
      </c>
      <c r="AA48">
        <f t="shared" si="6"/>
        <v>-0.11111111111111116</v>
      </c>
      <c r="AB48">
        <f t="shared" si="7"/>
        <v>-0.5</v>
      </c>
      <c r="AC48">
        <f t="shared" si="8"/>
        <v>-6.25E-2</v>
      </c>
      <c r="AD48" s="39">
        <f t="shared" si="53"/>
        <v>-0.16203703703703703</v>
      </c>
      <c r="AE48" s="39">
        <f t="shared" si="10"/>
        <v>-5.5325145747599461E-2</v>
      </c>
      <c r="AF48" s="57"/>
      <c r="AG48">
        <v>19</v>
      </c>
      <c r="AH48">
        <v>25</v>
      </c>
      <c r="AI48">
        <v>4</v>
      </c>
      <c r="AJ48">
        <v>19</v>
      </c>
      <c r="AK48">
        <v>25</v>
      </c>
      <c r="AL48">
        <v>4</v>
      </c>
      <c r="AO48">
        <v>3</v>
      </c>
      <c r="AP48">
        <v>3</v>
      </c>
      <c r="AQ48">
        <v>3</v>
      </c>
    </row>
    <row r="49" spans="1:43" x14ac:dyDescent="0.25">
      <c r="A49">
        <v>3670195</v>
      </c>
      <c r="B49">
        <v>6</v>
      </c>
      <c r="C49" t="s">
        <v>10</v>
      </c>
      <c r="D49" t="s">
        <v>37</v>
      </c>
      <c r="E49" t="s">
        <v>37</v>
      </c>
      <c r="F49" t="s">
        <v>37</v>
      </c>
      <c r="G49" t="s">
        <v>37</v>
      </c>
      <c r="H49" t="s">
        <v>38</v>
      </c>
      <c r="J49">
        <v>0.72222222222222221</v>
      </c>
      <c r="K49">
        <v>0.6875</v>
      </c>
      <c r="L49">
        <v>0.625</v>
      </c>
      <c r="M49">
        <v>0.55555555555555558</v>
      </c>
      <c r="N49">
        <v>0.83333333333333337</v>
      </c>
      <c r="O49">
        <v>0.5625</v>
      </c>
      <c r="P49" s="39">
        <f t="shared" si="51"/>
        <v>0.66435185185185186</v>
      </c>
      <c r="Q49">
        <v>0.44444444444444442</v>
      </c>
      <c r="R49">
        <v>0.625</v>
      </c>
      <c r="S49">
        <v>0.625</v>
      </c>
      <c r="T49">
        <v>0.55555555555555558</v>
      </c>
      <c r="U49">
        <v>0.16666666666666666</v>
      </c>
      <c r="V49">
        <v>0.5625</v>
      </c>
      <c r="W49" s="39">
        <f t="shared" si="52"/>
        <v>0.49652777777777773</v>
      </c>
      <c r="X49">
        <f t="shared" si="3"/>
        <v>-0.27777777777777779</v>
      </c>
      <c r="Y49">
        <f t="shared" si="4"/>
        <v>-6.25E-2</v>
      </c>
      <c r="Z49">
        <f t="shared" si="5"/>
        <v>0</v>
      </c>
      <c r="AA49">
        <f t="shared" si="6"/>
        <v>0</v>
      </c>
      <c r="AB49">
        <f t="shared" si="7"/>
        <v>-0.66666666666666674</v>
      </c>
      <c r="AC49">
        <f t="shared" si="8"/>
        <v>0</v>
      </c>
      <c r="AD49" s="39">
        <f t="shared" si="53"/>
        <v>-0.16782407407407413</v>
      </c>
      <c r="AE49" s="39">
        <f t="shared" si="10"/>
        <v>-5.6329839677640617E-2</v>
      </c>
      <c r="AF49" s="57"/>
      <c r="AG49">
        <v>11</v>
      </c>
      <c r="AH49">
        <v>8</v>
      </c>
      <c r="AI49">
        <v>11</v>
      </c>
      <c r="AJ49">
        <v>9</v>
      </c>
      <c r="AK49">
        <v>13</v>
      </c>
      <c r="AL49">
        <v>10</v>
      </c>
      <c r="AO49">
        <v>0</v>
      </c>
      <c r="AP49">
        <v>1</v>
      </c>
      <c r="AQ49">
        <v>1</v>
      </c>
    </row>
    <row r="50" spans="1:43" x14ac:dyDescent="0.25">
      <c r="A50">
        <v>3670021</v>
      </c>
      <c r="B50">
        <v>8</v>
      </c>
      <c r="C50" t="s">
        <v>10</v>
      </c>
      <c r="D50" t="s">
        <v>37</v>
      </c>
      <c r="E50" t="s">
        <v>37</v>
      </c>
      <c r="F50" t="s">
        <v>37</v>
      </c>
      <c r="G50" t="s">
        <v>37</v>
      </c>
      <c r="H50" t="s">
        <v>38</v>
      </c>
      <c r="J50">
        <v>0.61111111111111116</v>
      </c>
      <c r="K50">
        <v>0.6875</v>
      </c>
      <c r="L50">
        <v>0.625</v>
      </c>
      <c r="M50">
        <v>1</v>
      </c>
      <c r="N50">
        <v>0.83333333333333337</v>
      </c>
      <c r="O50">
        <v>0.5625</v>
      </c>
      <c r="P50" s="39">
        <f t="shared" si="51"/>
        <v>0.71990740740740744</v>
      </c>
      <c r="Q50">
        <v>0.61111111111111116</v>
      </c>
      <c r="R50">
        <v>0.625</v>
      </c>
      <c r="S50">
        <v>0.5</v>
      </c>
      <c r="T50">
        <v>0.77777777777777779</v>
      </c>
      <c r="U50">
        <v>0.33333333333333331</v>
      </c>
      <c r="V50">
        <v>0.5625</v>
      </c>
      <c r="W50" s="39">
        <f t="shared" si="52"/>
        <v>0.56828703703703709</v>
      </c>
      <c r="X50">
        <f t="shared" si="3"/>
        <v>0</v>
      </c>
      <c r="Y50">
        <f t="shared" si="4"/>
        <v>-6.25E-2</v>
      </c>
      <c r="Z50">
        <f t="shared" si="5"/>
        <v>-0.125</v>
      </c>
      <c r="AA50">
        <f t="shared" si="6"/>
        <v>-0.22222222222222221</v>
      </c>
      <c r="AB50">
        <f t="shared" si="7"/>
        <v>-0.5</v>
      </c>
      <c r="AC50">
        <f t="shared" si="8"/>
        <v>0</v>
      </c>
      <c r="AD50" s="39">
        <f t="shared" si="53"/>
        <v>-0.15162037037037035</v>
      </c>
      <c r="AE50" s="39">
        <f t="shared" si="10"/>
        <v>-4.2467742626886136E-2</v>
      </c>
      <c r="AF50" s="57"/>
      <c r="AG50">
        <v>13</v>
      </c>
      <c r="AH50">
        <v>15</v>
      </c>
      <c r="AI50">
        <v>16</v>
      </c>
      <c r="AJ50">
        <v>14</v>
      </c>
      <c r="AK50">
        <v>16</v>
      </c>
      <c r="AL50">
        <v>15</v>
      </c>
      <c r="AO50">
        <v>2</v>
      </c>
      <c r="AP50">
        <v>1</v>
      </c>
      <c r="AQ50">
        <v>1</v>
      </c>
    </row>
    <row r="51" spans="1:43" x14ac:dyDescent="0.25">
      <c r="A51">
        <v>3670450</v>
      </c>
      <c r="B51">
        <v>8</v>
      </c>
      <c r="C51" t="s">
        <v>10</v>
      </c>
      <c r="D51" t="s">
        <v>37</v>
      </c>
      <c r="E51" t="s">
        <v>37</v>
      </c>
      <c r="F51" t="s">
        <v>37</v>
      </c>
      <c r="G51" t="s">
        <v>37</v>
      </c>
      <c r="H51" t="s">
        <v>38</v>
      </c>
      <c r="J51">
        <v>0.66666666666666663</v>
      </c>
      <c r="K51">
        <v>0.875</v>
      </c>
      <c r="L51">
        <v>0.875</v>
      </c>
      <c r="M51">
        <v>0.77777777777777779</v>
      </c>
      <c r="N51">
        <v>0.66666666666666663</v>
      </c>
      <c r="O51">
        <v>0.75</v>
      </c>
      <c r="P51" s="39">
        <f t="shared" si="51"/>
        <v>0.76851851851851849</v>
      </c>
      <c r="Q51">
        <v>0.27777777777777779</v>
      </c>
      <c r="R51">
        <v>0.5625</v>
      </c>
      <c r="S51">
        <v>0.625</v>
      </c>
      <c r="T51">
        <v>0.66666666666666663</v>
      </c>
      <c r="U51">
        <v>0.16666666666666666</v>
      </c>
      <c r="V51">
        <v>0.5625</v>
      </c>
      <c r="W51" s="39">
        <f t="shared" si="52"/>
        <v>0.4768518518518518</v>
      </c>
      <c r="X51">
        <f t="shared" si="3"/>
        <v>-0.38888888888888884</v>
      </c>
      <c r="Y51">
        <f t="shared" si="4"/>
        <v>-0.3125</v>
      </c>
      <c r="Z51">
        <f t="shared" si="5"/>
        <v>-0.25</v>
      </c>
      <c r="AA51">
        <f t="shared" si="6"/>
        <v>-0.11111111111111116</v>
      </c>
      <c r="AB51">
        <f t="shared" si="7"/>
        <v>-0.5</v>
      </c>
      <c r="AC51">
        <f t="shared" si="8"/>
        <v>-0.1875</v>
      </c>
      <c r="AD51" s="39">
        <f t="shared" si="53"/>
        <v>-0.29166666666666669</v>
      </c>
      <c r="AE51" s="39">
        <f t="shared" si="10"/>
        <v>-6.751543209876544E-2</v>
      </c>
      <c r="AF51" s="57"/>
      <c r="AG51">
        <v>8</v>
      </c>
      <c r="AH51">
        <v>15</v>
      </c>
      <c r="AI51">
        <v>14</v>
      </c>
      <c r="AJ51">
        <v>13</v>
      </c>
      <c r="AK51">
        <v>15</v>
      </c>
      <c r="AL51">
        <v>12</v>
      </c>
      <c r="AO51">
        <v>0</v>
      </c>
      <c r="AP51">
        <v>3</v>
      </c>
      <c r="AQ51">
        <v>2</v>
      </c>
    </row>
    <row r="52" spans="1:43" x14ac:dyDescent="0.25">
      <c r="A52">
        <v>3670945</v>
      </c>
      <c r="B52">
        <v>8</v>
      </c>
      <c r="C52" t="s">
        <v>10</v>
      </c>
      <c r="D52" t="s">
        <v>37</v>
      </c>
      <c r="E52" t="s">
        <v>37</v>
      </c>
      <c r="F52" t="s">
        <v>37</v>
      </c>
      <c r="G52" t="s">
        <v>37</v>
      </c>
      <c r="H52" t="s">
        <v>38</v>
      </c>
      <c r="J52">
        <v>0.72222222222222221</v>
      </c>
      <c r="K52">
        <v>0.6875</v>
      </c>
      <c r="L52">
        <v>0.75</v>
      </c>
      <c r="M52">
        <v>0.88888888888888884</v>
      </c>
      <c r="N52">
        <v>1</v>
      </c>
      <c r="O52">
        <v>0.8125</v>
      </c>
      <c r="P52" s="39">
        <f t="shared" si="51"/>
        <v>0.81018518518518512</v>
      </c>
      <c r="Q52">
        <v>0.3888888888888889</v>
      </c>
      <c r="R52">
        <v>0.5</v>
      </c>
      <c r="S52">
        <v>0.5</v>
      </c>
      <c r="T52">
        <v>0.77777777777777779</v>
      </c>
      <c r="U52">
        <v>0.16666666666666666</v>
      </c>
      <c r="V52">
        <v>0.5</v>
      </c>
      <c r="W52" s="39">
        <f t="shared" si="52"/>
        <v>0.47222222222222215</v>
      </c>
      <c r="X52">
        <f t="shared" si="3"/>
        <v>-0.33333333333333331</v>
      </c>
      <c r="Y52">
        <f t="shared" si="4"/>
        <v>-0.1875</v>
      </c>
      <c r="Z52">
        <f t="shared" si="5"/>
        <v>-0.25</v>
      </c>
      <c r="AA52">
        <f t="shared" si="6"/>
        <v>-0.11111111111111105</v>
      </c>
      <c r="AB52">
        <f t="shared" si="7"/>
        <v>-0.83333333333333337</v>
      </c>
      <c r="AC52">
        <f t="shared" si="8"/>
        <v>-0.3125</v>
      </c>
      <c r="AD52" s="39">
        <f t="shared" si="53"/>
        <v>-0.33796296296296297</v>
      </c>
      <c r="AE52" s="39">
        <f t="shared" si="10"/>
        <v>-6.4150377229080957E-2</v>
      </c>
      <c r="AF52" s="57"/>
      <c r="AG52">
        <v>22</v>
      </c>
      <c r="AH52">
        <v>17</v>
      </c>
      <c r="AI52">
        <v>13</v>
      </c>
      <c r="AJ52">
        <v>22</v>
      </c>
      <c r="AK52">
        <v>17</v>
      </c>
      <c r="AL52">
        <v>13</v>
      </c>
      <c r="AO52">
        <v>3</v>
      </c>
      <c r="AP52">
        <v>3</v>
      </c>
      <c r="AQ52">
        <v>3</v>
      </c>
    </row>
    <row r="53" spans="1:43" x14ac:dyDescent="0.25">
      <c r="A53">
        <v>3670503</v>
      </c>
      <c r="B53">
        <v>9</v>
      </c>
      <c r="C53" t="s">
        <v>10</v>
      </c>
      <c r="D53" t="s">
        <v>37</v>
      </c>
      <c r="E53" t="s">
        <v>37</v>
      </c>
      <c r="F53" t="s">
        <v>37</v>
      </c>
      <c r="G53" t="s">
        <v>37</v>
      </c>
      <c r="H53" t="s">
        <v>38</v>
      </c>
      <c r="J53">
        <v>0.61111111111111116</v>
      </c>
      <c r="K53">
        <v>0.75</v>
      </c>
      <c r="L53">
        <v>0.75</v>
      </c>
      <c r="M53">
        <v>0.88888888888888884</v>
      </c>
      <c r="N53">
        <v>0.16666666666666666</v>
      </c>
      <c r="O53">
        <v>0.8125</v>
      </c>
      <c r="P53" s="39">
        <f t="shared" si="51"/>
        <v>0.66319444444444442</v>
      </c>
      <c r="Q53">
        <v>0.33333333333333331</v>
      </c>
      <c r="R53">
        <v>0.4375</v>
      </c>
      <c r="S53">
        <v>0.375</v>
      </c>
      <c r="T53">
        <v>0.55555555555555558</v>
      </c>
      <c r="U53">
        <v>0</v>
      </c>
      <c r="V53">
        <v>0.4375</v>
      </c>
      <c r="W53" s="39">
        <f t="shared" si="52"/>
        <v>0.35648148148148145</v>
      </c>
      <c r="X53">
        <f t="shared" si="3"/>
        <v>-0.27777777777777785</v>
      </c>
      <c r="Y53">
        <f t="shared" si="4"/>
        <v>-0.3125</v>
      </c>
      <c r="Z53">
        <f t="shared" si="5"/>
        <v>-0.375</v>
      </c>
      <c r="AA53">
        <f t="shared" si="6"/>
        <v>-0.33333333333333326</v>
      </c>
      <c r="AB53">
        <f t="shared" si="7"/>
        <v>-0.16666666666666666</v>
      </c>
      <c r="AC53">
        <f t="shared" si="8"/>
        <v>-0.375</v>
      </c>
      <c r="AD53" s="39">
        <f t="shared" si="53"/>
        <v>-0.30671296296296297</v>
      </c>
      <c r="AE53" s="39">
        <f t="shared" si="10"/>
        <v>-0.10330262988683128</v>
      </c>
      <c r="AF53" s="57"/>
      <c r="AG53">
        <v>12</v>
      </c>
      <c r="AH53">
        <v>16</v>
      </c>
      <c r="AI53">
        <v>18</v>
      </c>
      <c r="AJ53">
        <v>11</v>
      </c>
      <c r="AK53">
        <v>15</v>
      </c>
      <c r="AL53">
        <v>11</v>
      </c>
      <c r="AO53">
        <v>3</v>
      </c>
      <c r="AP53">
        <v>2</v>
      </c>
      <c r="AQ53">
        <v>0</v>
      </c>
    </row>
    <row r="54" spans="1:43" x14ac:dyDescent="0.25">
      <c r="A54">
        <v>3670819</v>
      </c>
      <c r="B54">
        <v>9</v>
      </c>
      <c r="C54" t="s">
        <v>10</v>
      </c>
      <c r="D54" t="s">
        <v>37</v>
      </c>
      <c r="E54" t="s">
        <v>37</v>
      </c>
      <c r="F54" t="s">
        <v>37</v>
      </c>
      <c r="G54" t="s">
        <v>37</v>
      </c>
      <c r="H54" t="s">
        <v>38</v>
      </c>
      <c r="J54">
        <v>0.66666666666666663</v>
      </c>
      <c r="K54">
        <v>0.8125</v>
      </c>
      <c r="L54">
        <v>0.875</v>
      </c>
      <c r="M54">
        <v>1</v>
      </c>
      <c r="N54">
        <v>0.83333333333333337</v>
      </c>
      <c r="O54">
        <v>0.8125</v>
      </c>
      <c r="P54" s="39">
        <f t="shared" si="51"/>
        <v>0.83333333333333337</v>
      </c>
      <c r="Q54">
        <v>0.61111111111111116</v>
      </c>
      <c r="R54">
        <v>0.75</v>
      </c>
      <c r="S54">
        <v>0.75</v>
      </c>
      <c r="T54">
        <v>0.77777777777777779</v>
      </c>
      <c r="U54">
        <v>0.33333333333333331</v>
      </c>
      <c r="V54">
        <v>0.6875</v>
      </c>
      <c r="W54" s="39">
        <f t="shared" si="52"/>
        <v>0.65162037037037035</v>
      </c>
      <c r="X54">
        <f t="shared" si="3"/>
        <v>-5.5555555555555469E-2</v>
      </c>
      <c r="Y54">
        <f t="shared" si="4"/>
        <v>-6.25E-2</v>
      </c>
      <c r="Z54">
        <f t="shared" si="5"/>
        <v>-0.125</v>
      </c>
      <c r="AA54">
        <f t="shared" si="6"/>
        <v>-0.22222222222222221</v>
      </c>
      <c r="AB54">
        <f t="shared" si="7"/>
        <v>-0.5</v>
      </c>
      <c r="AC54">
        <f t="shared" si="8"/>
        <v>-0.125</v>
      </c>
      <c r="AD54" s="39">
        <f t="shared" si="53"/>
        <v>-0.18171296296296302</v>
      </c>
      <c r="AE54" s="39">
        <f t="shared" si="10"/>
        <v>-3.0285493827160496E-2</v>
      </c>
      <c r="AF54" s="57"/>
      <c r="AG54">
        <v>12</v>
      </c>
      <c r="AH54">
        <v>21</v>
      </c>
      <c r="AI54">
        <v>5</v>
      </c>
      <c r="AJ54">
        <v>8</v>
      </c>
      <c r="AK54">
        <v>11</v>
      </c>
      <c r="AL54">
        <v>19</v>
      </c>
      <c r="AO54">
        <v>2</v>
      </c>
      <c r="AP54">
        <v>3</v>
      </c>
      <c r="AQ54">
        <v>3</v>
      </c>
    </row>
    <row r="55" spans="1:43" x14ac:dyDescent="0.25">
      <c r="A55">
        <v>3671107</v>
      </c>
      <c r="B55">
        <v>9</v>
      </c>
      <c r="C55" t="s">
        <v>10</v>
      </c>
      <c r="D55" t="s">
        <v>37</v>
      </c>
      <c r="E55" t="s">
        <v>37</v>
      </c>
      <c r="F55" t="s">
        <v>37</v>
      </c>
      <c r="G55" t="s">
        <v>37</v>
      </c>
      <c r="H55" t="s">
        <v>38</v>
      </c>
      <c r="J55">
        <v>0.44444444444444442</v>
      </c>
      <c r="K55">
        <v>0.8125</v>
      </c>
      <c r="L55">
        <v>0.875</v>
      </c>
      <c r="M55">
        <v>0.66666666666666663</v>
      </c>
      <c r="N55">
        <v>0.66666666666666663</v>
      </c>
      <c r="O55">
        <v>0.6875</v>
      </c>
      <c r="P55" s="39">
        <f t="shared" si="51"/>
        <v>0.69212962962962965</v>
      </c>
      <c r="Q55">
        <v>0.55555555555555558</v>
      </c>
      <c r="R55">
        <v>0.6875</v>
      </c>
      <c r="S55">
        <v>0.5</v>
      </c>
      <c r="T55">
        <v>0.55555555555555558</v>
      </c>
      <c r="U55">
        <v>0.16666666666666666</v>
      </c>
      <c r="V55">
        <v>0.4375</v>
      </c>
      <c r="W55" s="39">
        <f t="shared" si="52"/>
        <v>0.48379629629629628</v>
      </c>
      <c r="X55">
        <f t="shared" si="3"/>
        <v>0.11111111111111116</v>
      </c>
      <c r="Y55">
        <f t="shared" si="4"/>
        <v>-0.125</v>
      </c>
      <c r="Z55">
        <f t="shared" si="5"/>
        <v>-0.375</v>
      </c>
      <c r="AA55">
        <f t="shared" si="6"/>
        <v>-0.11111111111111105</v>
      </c>
      <c r="AB55">
        <f t="shared" si="7"/>
        <v>-0.5</v>
      </c>
      <c r="AC55">
        <f t="shared" si="8"/>
        <v>-0.25</v>
      </c>
      <c r="AD55" s="39">
        <f t="shared" si="53"/>
        <v>-0.20833333333333337</v>
      </c>
      <c r="AE55" s="39">
        <f t="shared" si="10"/>
        <v>-6.4139660493827161E-2</v>
      </c>
      <c r="AF55" s="57"/>
      <c r="AG55">
        <v>8</v>
      </c>
      <c r="AH55">
        <v>8</v>
      </c>
      <c r="AI55">
        <v>12</v>
      </c>
      <c r="AJ55">
        <v>22</v>
      </c>
      <c r="AK55">
        <v>10</v>
      </c>
      <c r="AL55">
        <v>9</v>
      </c>
      <c r="AO55">
        <v>3</v>
      </c>
      <c r="AP55">
        <v>3</v>
      </c>
      <c r="AQ55">
        <v>3</v>
      </c>
    </row>
    <row r="56" spans="1:43" x14ac:dyDescent="0.25">
      <c r="A56">
        <v>3672156</v>
      </c>
      <c r="B56">
        <v>9</v>
      </c>
      <c r="C56" t="s">
        <v>10</v>
      </c>
      <c r="D56" t="s">
        <v>37</v>
      </c>
      <c r="E56" t="s">
        <v>37</v>
      </c>
      <c r="F56" t="s">
        <v>37</v>
      </c>
      <c r="G56" t="s">
        <v>37</v>
      </c>
      <c r="H56" t="s">
        <v>38</v>
      </c>
      <c r="J56">
        <v>0.55555555555555558</v>
      </c>
      <c r="K56">
        <v>0.5</v>
      </c>
      <c r="L56">
        <v>0.75</v>
      </c>
      <c r="M56">
        <v>0.55555555555555558</v>
      </c>
      <c r="N56">
        <v>0.16666666666666666</v>
      </c>
      <c r="O56">
        <v>0.75</v>
      </c>
      <c r="P56" s="39">
        <f t="shared" si="51"/>
        <v>0.54629629629629628</v>
      </c>
      <c r="Q56">
        <v>0.3888888888888889</v>
      </c>
      <c r="R56">
        <v>0.75</v>
      </c>
      <c r="S56">
        <v>0.625</v>
      </c>
      <c r="T56">
        <v>0.55555555555555558</v>
      </c>
      <c r="U56">
        <v>0</v>
      </c>
      <c r="V56">
        <v>0.4375</v>
      </c>
      <c r="W56" s="39">
        <f t="shared" si="52"/>
        <v>0.45949074074074076</v>
      </c>
      <c r="X56">
        <f t="shared" si="3"/>
        <v>-0.16666666666666669</v>
      </c>
      <c r="Y56">
        <f t="shared" si="4"/>
        <v>0.25</v>
      </c>
      <c r="Z56">
        <f t="shared" si="5"/>
        <v>-0.125</v>
      </c>
      <c r="AA56">
        <f t="shared" si="6"/>
        <v>0</v>
      </c>
      <c r="AB56">
        <f t="shared" si="7"/>
        <v>-0.16666666666666666</v>
      </c>
      <c r="AC56">
        <f t="shared" si="8"/>
        <v>-0.3125</v>
      </c>
      <c r="AD56" s="39">
        <f t="shared" si="53"/>
        <v>-8.6805555555555525E-2</v>
      </c>
      <c r="AE56" s="39">
        <f t="shared" si="10"/>
        <v>-3.9384002057613159E-2</v>
      </c>
      <c r="AF56" s="57"/>
      <c r="AG56">
        <v>12</v>
      </c>
      <c r="AH56">
        <v>14</v>
      </c>
      <c r="AI56">
        <v>21</v>
      </c>
      <c r="AJ56">
        <v>15</v>
      </c>
      <c r="AK56">
        <v>16</v>
      </c>
      <c r="AL56">
        <v>19</v>
      </c>
      <c r="AO56">
        <v>0</v>
      </c>
      <c r="AP56">
        <v>0</v>
      </c>
      <c r="AQ56">
        <v>3</v>
      </c>
    </row>
    <row r="57" spans="1:43" x14ac:dyDescent="0.25">
      <c r="A57">
        <v>3522986</v>
      </c>
      <c r="B57">
        <v>10</v>
      </c>
      <c r="C57" t="s">
        <v>10</v>
      </c>
      <c r="D57" t="s">
        <v>37</v>
      </c>
      <c r="E57" t="s">
        <v>37</v>
      </c>
      <c r="F57" t="s">
        <v>37</v>
      </c>
      <c r="G57" t="s">
        <v>37</v>
      </c>
      <c r="H57" t="s">
        <v>38</v>
      </c>
      <c r="J57">
        <v>0.66666666666666663</v>
      </c>
      <c r="K57">
        <v>0.75</v>
      </c>
      <c r="L57">
        <v>0.625</v>
      </c>
      <c r="M57">
        <v>1</v>
      </c>
      <c r="N57">
        <v>0.66666666666666663</v>
      </c>
      <c r="O57">
        <v>0.8125</v>
      </c>
      <c r="P57" s="39">
        <f t="shared" si="51"/>
        <v>0.75347222222222221</v>
      </c>
      <c r="Q57">
        <v>0.61111111111111116</v>
      </c>
      <c r="R57">
        <v>0.8125</v>
      </c>
      <c r="S57">
        <v>0.625</v>
      </c>
      <c r="T57">
        <v>0.55555555555555558</v>
      </c>
      <c r="U57">
        <v>0.16666666666666666</v>
      </c>
      <c r="V57">
        <v>0.625</v>
      </c>
      <c r="W57" s="39">
        <f t="shared" si="52"/>
        <v>0.56597222222222221</v>
      </c>
      <c r="X57">
        <f t="shared" si="3"/>
        <v>-5.5555555555555469E-2</v>
      </c>
      <c r="Y57">
        <f t="shared" si="4"/>
        <v>6.25E-2</v>
      </c>
      <c r="Z57">
        <f t="shared" si="5"/>
        <v>0</v>
      </c>
      <c r="AA57">
        <f t="shared" si="6"/>
        <v>-0.44444444444444442</v>
      </c>
      <c r="AB57">
        <f t="shared" si="7"/>
        <v>-0.5</v>
      </c>
      <c r="AC57">
        <f t="shared" si="8"/>
        <v>-0.1875</v>
      </c>
      <c r="AD57" s="39">
        <f t="shared" si="53"/>
        <v>-0.1875</v>
      </c>
      <c r="AE57" s="39">
        <f t="shared" si="10"/>
        <v>-4.6223958333333336E-2</v>
      </c>
      <c r="AF57" s="57"/>
      <c r="AG57">
        <v>13</v>
      </c>
      <c r="AH57">
        <v>10</v>
      </c>
      <c r="AI57">
        <v>10</v>
      </c>
      <c r="AJ57">
        <v>14</v>
      </c>
      <c r="AK57">
        <v>10</v>
      </c>
      <c r="AL57">
        <v>6</v>
      </c>
      <c r="AO57">
        <v>2</v>
      </c>
      <c r="AP57">
        <v>2</v>
      </c>
      <c r="AQ57">
        <v>1</v>
      </c>
    </row>
    <row r="58" spans="1:43" x14ac:dyDescent="0.25">
      <c r="A58">
        <v>3671030</v>
      </c>
      <c r="B58">
        <v>10</v>
      </c>
      <c r="C58" t="s">
        <v>10</v>
      </c>
      <c r="D58" t="s">
        <v>37</v>
      </c>
      <c r="E58" t="s">
        <v>37</v>
      </c>
      <c r="F58" t="s">
        <v>37</v>
      </c>
      <c r="G58" t="s">
        <v>37</v>
      </c>
      <c r="H58" t="s">
        <v>38</v>
      </c>
      <c r="J58">
        <v>0.72222222222222221</v>
      </c>
      <c r="K58">
        <v>0.6875</v>
      </c>
      <c r="L58">
        <v>0.625</v>
      </c>
      <c r="M58">
        <v>0.55555555555555558</v>
      </c>
      <c r="N58">
        <v>0.66666666666666663</v>
      </c>
      <c r="O58">
        <v>0.625</v>
      </c>
      <c r="P58" s="39">
        <f t="shared" si="51"/>
        <v>0.6469907407407407</v>
      </c>
      <c r="Q58">
        <v>0.44444444444444442</v>
      </c>
      <c r="R58">
        <v>0.75</v>
      </c>
      <c r="S58">
        <v>0.625</v>
      </c>
      <c r="T58">
        <v>0.55555555555555558</v>
      </c>
      <c r="U58">
        <v>0.16666666666666666</v>
      </c>
      <c r="V58">
        <v>0.4375</v>
      </c>
      <c r="W58" s="39">
        <f t="shared" si="52"/>
        <v>0.49652777777777773</v>
      </c>
      <c r="X58">
        <f t="shared" si="3"/>
        <v>-0.27777777777777779</v>
      </c>
      <c r="Y58">
        <f t="shared" si="4"/>
        <v>6.25E-2</v>
      </c>
      <c r="Z58">
        <f t="shared" si="5"/>
        <v>0</v>
      </c>
      <c r="AA58">
        <f t="shared" si="6"/>
        <v>0</v>
      </c>
      <c r="AB58">
        <f t="shared" si="7"/>
        <v>-0.5</v>
      </c>
      <c r="AC58">
        <f t="shared" si="8"/>
        <v>-0.1875</v>
      </c>
      <c r="AD58" s="39">
        <f t="shared" si="53"/>
        <v>-0.15046296296296297</v>
      </c>
      <c r="AE58" s="39">
        <f t="shared" si="10"/>
        <v>-5.311481910150892E-2</v>
      </c>
      <c r="AF58" s="57"/>
      <c r="AG58">
        <v>19</v>
      </c>
      <c r="AH58">
        <v>13</v>
      </c>
      <c r="AI58">
        <v>5</v>
      </c>
      <c r="AJ58">
        <v>14</v>
      </c>
      <c r="AK58">
        <v>16</v>
      </c>
      <c r="AL58">
        <v>4</v>
      </c>
      <c r="AO58">
        <v>2</v>
      </c>
      <c r="AP58">
        <v>2</v>
      </c>
      <c r="AQ58">
        <v>2</v>
      </c>
    </row>
    <row r="59" spans="1:43" s="9" customFormat="1" x14ac:dyDescent="0.25">
      <c r="A59" s="9">
        <v>3521901</v>
      </c>
      <c r="B59" s="9">
        <v>1</v>
      </c>
      <c r="C59" s="9" t="s">
        <v>7</v>
      </c>
      <c r="D59" s="9" t="s">
        <v>37</v>
      </c>
      <c r="E59" s="9" t="s">
        <v>37</v>
      </c>
      <c r="F59" s="9" t="s">
        <v>37</v>
      </c>
      <c r="G59" s="9" t="s">
        <v>37</v>
      </c>
      <c r="H59" s="9" t="s">
        <v>38</v>
      </c>
      <c r="I59" s="54"/>
      <c r="J59" s="9">
        <v>0.5</v>
      </c>
      <c r="K59" s="9">
        <v>0.75</v>
      </c>
      <c r="L59" s="9">
        <v>0.375</v>
      </c>
      <c r="M59" s="9">
        <v>0.55555555555555558</v>
      </c>
      <c r="N59" s="9">
        <v>0.5</v>
      </c>
      <c r="O59" s="9">
        <v>0.5</v>
      </c>
      <c r="P59" s="39">
        <f t="shared" si="51"/>
        <v>0.53009259259259256</v>
      </c>
      <c r="Q59" s="9">
        <v>0.3888888888888889</v>
      </c>
      <c r="R59" s="9">
        <v>0.8125</v>
      </c>
      <c r="S59" s="9">
        <v>0.25</v>
      </c>
      <c r="T59" s="9">
        <v>0.66666666666666663</v>
      </c>
      <c r="U59" s="9">
        <v>0.16666666666666666</v>
      </c>
      <c r="V59" s="9">
        <v>0.4375</v>
      </c>
      <c r="W59" s="39">
        <f t="shared" si="52"/>
        <v>0.45370370370370366</v>
      </c>
      <c r="X59">
        <f t="shared" si="3"/>
        <v>-0.1111111111111111</v>
      </c>
      <c r="Y59">
        <f t="shared" si="4"/>
        <v>6.25E-2</v>
      </c>
      <c r="Z59">
        <f t="shared" si="5"/>
        <v>-0.125</v>
      </c>
      <c r="AA59">
        <f t="shared" si="6"/>
        <v>0.11111111111111105</v>
      </c>
      <c r="AB59">
        <f t="shared" si="7"/>
        <v>-0.33333333333333337</v>
      </c>
      <c r="AC59">
        <f t="shared" si="8"/>
        <v>-6.25E-2</v>
      </c>
      <c r="AD59" s="39">
        <f t="shared" si="53"/>
        <v>-7.6388888888888895E-2</v>
      </c>
      <c r="AE59" s="39">
        <f t="shared" si="10"/>
        <v>-3.5895704732510296E-2</v>
      </c>
      <c r="AF59" s="57"/>
      <c r="AG59" s="9">
        <v>16</v>
      </c>
      <c r="AH59" s="9">
        <v>13</v>
      </c>
      <c r="AI59" s="9">
        <v>16</v>
      </c>
      <c r="AJ59" s="9">
        <v>13</v>
      </c>
      <c r="AK59" s="9">
        <v>12</v>
      </c>
      <c r="AL59" s="9">
        <v>16</v>
      </c>
      <c r="AM59" s="54"/>
      <c r="AO59" s="9">
        <v>2</v>
      </c>
      <c r="AP59" s="9">
        <v>0</v>
      </c>
      <c r="AQ59" s="9">
        <v>0</v>
      </c>
    </row>
    <row r="60" spans="1:43" x14ac:dyDescent="0.25">
      <c r="A60">
        <v>3670310</v>
      </c>
      <c r="B60">
        <v>1</v>
      </c>
      <c r="C60" t="s">
        <v>7</v>
      </c>
      <c r="D60" t="s">
        <v>37</v>
      </c>
      <c r="E60" t="s">
        <v>37</v>
      </c>
      <c r="F60" t="s">
        <v>37</v>
      </c>
      <c r="G60" t="s">
        <v>37</v>
      </c>
      <c r="H60" t="s">
        <v>38</v>
      </c>
      <c r="J60">
        <v>0.61111111111111116</v>
      </c>
      <c r="K60">
        <v>0.5625</v>
      </c>
      <c r="L60">
        <v>0.875</v>
      </c>
      <c r="M60">
        <v>0.55555555555555558</v>
      </c>
      <c r="N60">
        <v>0.5</v>
      </c>
      <c r="O60">
        <v>0.8125</v>
      </c>
      <c r="P60" s="39">
        <f t="shared" si="51"/>
        <v>0.65277777777777779</v>
      </c>
      <c r="Q60">
        <v>0.66666666666666663</v>
      </c>
      <c r="R60">
        <v>0.6875</v>
      </c>
      <c r="S60">
        <v>0.75</v>
      </c>
      <c r="T60">
        <v>0.55555555555555558</v>
      </c>
      <c r="U60">
        <v>0.16666666666666666</v>
      </c>
      <c r="V60">
        <v>0.375</v>
      </c>
      <c r="W60" s="39">
        <f t="shared" si="52"/>
        <v>0.53356481481481477</v>
      </c>
      <c r="X60">
        <f t="shared" si="3"/>
        <v>5.5555555555555469E-2</v>
      </c>
      <c r="Y60">
        <f t="shared" si="4"/>
        <v>0.125</v>
      </c>
      <c r="Z60">
        <f t="shared" si="5"/>
        <v>-0.125</v>
      </c>
      <c r="AA60">
        <f t="shared" si="6"/>
        <v>0</v>
      </c>
      <c r="AB60">
        <f t="shared" si="7"/>
        <v>-0.33333333333333337</v>
      </c>
      <c r="AC60">
        <f t="shared" si="8"/>
        <v>-0.4375</v>
      </c>
      <c r="AD60" s="39">
        <f t="shared" si="53"/>
        <v>-0.11921296296296302</v>
      </c>
      <c r="AE60" s="39">
        <f t="shared" si="10"/>
        <v>-4.1393389917695492E-2</v>
      </c>
      <c r="AF60" s="57"/>
      <c r="AG60">
        <v>9</v>
      </c>
      <c r="AH60">
        <v>13</v>
      </c>
      <c r="AI60">
        <v>14</v>
      </c>
      <c r="AJ60">
        <v>12</v>
      </c>
      <c r="AK60">
        <v>11</v>
      </c>
      <c r="AL60">
        <v>24</v>
      </c>
      <c r="AO60">
        <v>0</v>
      </c>
      <c r="AP60">
        <v>3</v>
      </c>
      <c r="AQ60">
        <v>1</v>
      </c>
    </row>
    <row r="61" spans="1:43" x14ac:dyDescent="0.25">
      <c r="A61">
        <v>3522580</v>
      </c>
      <c r="B61">
        <v>2</v>
      </c>
      <c r="C61" t="s">
        <v>7</v>
      </c>
      <c r="D61" t="s">
        <v>37</v>
      </c>
      <c r="E61" t="s">
        <v>37</v>
      </c>
      <c r="F61" t="s">
        <v>37</v>
      </c>
      <c r="G61" t="s">
        <v>37</v>
      </c>
      <c r="H61" t="s">
        <v>38</v>
      </c>
      <c r="J61">
        <v>0.66666666666666663</v>
      </c>
      <c r="K61">
        <v>0.25</v>
      </c>
      <c r="L61">
        <v>0.75</v>
      </c>
      <c r="M61">
        <v>0.1111111111111111</v>
      </c>
      <c r="N61">
        <v>0.5</v>
      </c>
      <c r="O61">
        <v>0.4375</v>
      </c>
      <c r="P61" s="39">
        <f t="shared" si="51"/>
        <v>0.45254629629629628</v>
      </c>
      <c r="Q61">
        <v>0.33333333333333331</v>
      </c>
      <c r="R61">
        <v>0.4375</v>
      </c>
      <c r="S61">
        <v>0.375</v>
      </c>
      <c r="T61">
        <v>0.44444444444444442</v>
      </c>
      <c r="U61">
        <v>0</v>
      </c>
      <c r="V61">
        <v>0.25</v>
      </c>
      <c r="W61" s="39">
        <f t="shared" si="52"/>
        <v>0.30671296296296297</v>
      </c>
      <c r="X61">
        <f t="shared" si="3"/>
        <v>-0.33333333333333331</v>
      </c>
      <c r="Y61">
        <f t="shared" si="4"/>
        <v>0.1875</v>
      </c>
      <c r="Z61">
        <f t="shared" si="5"/>
        <v>-0.375</v>
      </c>
      <c r="AA61">
        <f t="shared" si="6"/>
        <v>0.33333333333333331</v>
      </c>
      <c r="AB61">
        <f t="shared" si="7"/>
        <v>-0.5</v>
      </c>
      <c r="AC61">
        <f t="shared" si="8"/>
        <v>-0.1875</v>
      </c>
      <c r="AD61" s="39">
        <f t="shared" si="53"/>
        <v>-0.14583333333333331</v>
      </c>
      <c r="AE61" s="39">
        <f t="shared" si="10"/>
        <v>-7.9836998456790112E-2</v>
      </c>
      <c r="AF61" s="57"/>
      <c r="AG61">
        <v>15</v>
      </c>
      <c r="AH61">
        <v>25</v>
      </c>
      <c r="AI61">
        <v>8</v>
      </c>
      <c r="AJ61">
        <v>14</v>
      </c>
      <c r="AK61">
        <v>24</v>
      </c>
      <c r="AL61">
        <v>7</v>
      </c>
      <c r="AO61">
        <v>2</v>
      </c>
      <c r="AP61">
        <v>0</v>
      </c>
      <c r="AQ61">
        <v>3</v>
      </c>
    </row>
    <row r="62" spans="1:43" x14ac:dyDescent="0.25">
      <c r="A62">
        <v>3531185</v>
      </c>
      <c r="B62">
        <v>2</v>
      </c>
      <c r="C62" t="s">
        <v>7</v>
      </c>
      <c r="D62" t="s">
        <v>37</v>
      </c>
      <c r="E62" t="s">
        <v>37</v>
      </c>
      <c r="F62" t="s">
        <v>37</v>
      </c>
      <c r="G62" t="s">
        <v>37</v>
      </c>
      <c r="H62" t="s">
        <v>38</v>
      </c>
      <c r="J62">
        <v>0.72222222222222221</v>
      </c>
      <c r="K62">
        <v>0.875</v>
      </c>
      <c r="L62">
        <v>0.75</v>
      </c>
      <c r="M62">
        <v>0.66666666666666663</v>
      </c>
      <c r="N62">
        <v>0.66666666666666663</v>
      </c>
      <c r="O62">
        <v>0.875</v>
      </c>
      <c r="P62" s="39">
        <f t="shared" si="51"/>
        <v>0.75925925925925919</v>
      </c>
      <c r="Q62">
        <v>0.55555555555555558</v>
      </c>
      <c r="R62">
        <v>0.8125</v>
      </c>
      <c r="S62">
        <v>0.625</v>
      </c>
      <c r="T62">
        <v>0.77777777777777779</v>
      </c>
      <c r="U62">
        <v>0.16666666666666666</v>
      </c>
      <c r="V62">
        <v>0.4375</v>
      </c>
      <c r="W62" s="39">
        <f t="shared" si="52"/>
        <v>0.5625</v>
      </c>
      <c r="X62">
        <f t="shared" si="3"/>
        <v>-0.16666666666666663</v>
      </c>
      <c r="Y62">
        <f t="shared" si="4"/>
        <v>-6.25E-2</v>
      </c>
      <c r="Z62">
        <f t="shared" si="5"/>
        <v>-0.125</v>
      </c>
      <c r="AA62">
        <f t="shared" si="6"/>
        <v>0.11111111111111116</v>
      </c>
      <c r="AB62">
        <f t="shared" si="7"/>
        <v>-0.5</v>
      </c>
      <c r="AC62">
        <f t="shared" si="8"/>
        <v>-0.4375</v>
      </c>
      <c r="AD62" s="39">
        <f t="shared" si="53"/>
        <v>-0.19675925925925919</v>
      </c>
      <c r="AE62" s="39">
        <f t="shared" si="10"/>
        <v>-4.7367969821673524E-2</v>
      </c>
      <c r="AF62" s="57"/>
      <c r="AG62">
        <v>16</v>
      </c>
      <c r="AH62">
        <v>19</v>
      </c>
      <c r="AI62">
        <v>7</v>
      </c>
      <c r="AJ62">
        <v>17</v>
      </c>
      <c r="AK62">
        <v>15</v>
      </c>
      <c r="AL62">
        <v>6</v>
      </c>
      <c r="AO62">
        <v>2</v>
      </c>
      <c r="AP62">
        <v>0</v>
      </c>
      <c r="AQ62">
        <v>0</v>
      </c>
    </row>
    <row r="63" spans="1:43" x14ac:dyDescent="0.25">
      <c r="A63">
        <v>3670933</v>
      </c>
      <c r="B63">
        <v>2</v>
      </c>
      <c r="C63" t="s">
        <v>7</v>
      </c>
      <c r="D63" t="s">
        <v>37</v>
      </c>
      <c r="E63" t="s">
        <v>37</v>
      </c>
      <c r="F63" t="s">
        <v>37</v>
      </c>
      <c r="G63" t="s">
        <v>37</v>
      </c>
      <c r="H63" t="s">
        <v>38</v>
      </c>
      <c r="J63">
        <v>0.72222222222222221</v>
      </c>
      <c r="K63">
        <v>0.8125</v>
      </c>
      <c r="L63">
        <v>0.875</v>
      </c>
      <c r="M63">
        <v>0.55555555555555558</v>
      </c>
      <c r="N63">
        <v>0.33333333333333331</v>
      </c>
      <c r="O63">
        <v>0.5625</v>
      </c>
      <c r="P63" s="39">
        <f t="shared" si="51"/>
        <v>0.64351851851851849</v>
      </c>
      <c r="Q63">
        <v>0.61111111111111116</v>
      </c>
      <c r="R63">
        <v>0.5625</v>
      </c>
      <c r="S63">
        <v>0.625</v>
      </c>
      <c r="T63">
        <v>0.55555555555555558</v>
      </c>
      <c r="U63">
        <v>0.16666666666666666</v>
      </c>
      <c r="V63">
        <v>0.375</v>
      </c>
      <c r="W63" s="39">
        <f t="shared" si="52"/>
        <v>0.4826388888888889</v>
      </c>
      <c r="X63">
        <f t="shared" si="3"/>
        <v>-0.11111111111111105</v>
      </c>
      <c r="Y63">
        <f t="shared" si="4"/>
        <v>-0.25</v>
      </c>
      <c r="Z63">
        <f t="shared" si="5"/>
        <v>-0.25</v>
      </c>
      <c r="AA63">
        <f t="shared" si="6"/>
        <v>0</v>
      </c>
      <c r="AB63">
        <f t="shared" si="7"/>
        <v>-0.16666666666666666</v>
      </c>
      <c r="AC63">
        <f t="shared" si="8"/>
        <v>-0.1875</v>
      </c>
      <c r="AD63" s="39">
        <f t="shared" si="53"/>
        <v>-0.16087962962962959</v>
      </c>
      <c r="AE63" s="39">
        <f t="shared" si="10"/>
        <v>-5.7350608710562405E-2</v>
      </c>
      <c r="AF63" s="57"/>
      <c r="AG63">
        <v>14</v>
      </c>
      <c r="AH63">
        <v>15</v>
      </c>
      <c r="AI63">
        <v>9</v>
      </c>
      <c r="AJ63">
        <v>21</v>
      </c>
      <c r="AK63">
        <v>17</v>
      </c>
      <c r="AL63">
        <v>14</v>
      </c>
      <c r="AO63">
        <v>2</v>
      </c>
      <c r="AP63">
        <v>0</v>
      </c>
      <c r="AQ63">
        <v>3</v>
      </c>
    </row>
    <row r="64" spans="1:43" x14ac:dyDescent="0.25">
      <c r="A64">
        <v>3670998</v>
      </c>
      <c r="B64">
        <v>4</v>
      </c>
      <c r="C64" t="s">
        <v>7</v>
      </c>
      <c r="D64" t="s">
        <v>37</v>
      </c>
      <c r="E64" t="s">
        <v>37</v>
      </c>
      <c r="F64" t="s">
        <v>37</v>
      </c>
      <c r="G64" t="s">
        <v>37</v>
      </c>
      <c r="H64" t="s">
        <v>38</v>
      </c>
      <c r="J64">
        <v>0.72222222222222221</v>
      </c>
      <c r="K64">
        <v>0.1875</v>
      </c>
      <c r="L64">
        <v>0.875</v>
      </c>
      <c r="M64">
        <v>0.33333333333333331</v>
      </c>
      <c r="N64">
        <v>0.5</v>
      </c>
      <c r="O64">
        <v>0.5</v>
      </c>
      <c r="P64" s="39">
        <f t="shared" si="51"/>
        <v>0.51967592592592593</v>
      </c>
      <c r="Q64">
        <v>0.44444444444444442</v>
      </c>
      <c r="R64">
        <v>0.5625</v>
      </c>
      <c r="S64">
        <v>0.375</v>
      </c>
      <c r="T64">
        <v>0.44444444444444442</v>
      </c>
      <c r="U64">
        <v>0</v>
      </c>
      <c r="V64">
        <v>0.5</v>
      </c>
      <c r="W64" s="39">
        <f t="shared" ref="W64" si="62">AVERAGE(Q64:V64)</f>
        <v>0.38773148148148145</v>
      </c>
      <c r="X64">
        <f t="shared" ref="X64" si="63">Q64-J64</f>
        <v>-0.27777777777777779</v>
      </c>
      <c r="Y64">
        <f t="shared" ref="Y64" si="64">R64-K64</f>
        <v>0.375</v>
      </c>
      <c r="Z64">
        <f t="shared" ref="Z64" si="65">S64-L64</f>
        <v>-0.5</v>
      </c>
      <c r="AA64">
        <f t="shared" ref="AA64" si="66">T64-M64</f>
        <v>0.1111111111111111</v>
      </c>
      <c r="AB64">
        <f t="shared" ref="AB64" si="67">U64-N64</f>
        <v>-0.5</v>
      </c>
      <c r="AC64">
        <f t="shared" ref="AC64" si="68">V64-O64</f>
        <v>0</v>
      </c>
      <c r="AD64" s="39">
        <f t="shared" ref="AD64" si="69">W64-P64</f>
        <v>-0.13194444444444448</v>
      </c>
      <c r="AE64" s="39">
        <f t="shared" si="10"/>
        <v>-6.3376093106995893E-2</v>
      </c>
      <c r="AF64" s="57"/>
      <c r="AG64">
        <v>8</v>
      </c>
      <c r="AH64">
        <v>11</v>
      </c>
      <c r="AI64">
        <v>19</v>
      </c>
      <c r="AJ64">
        <v>28</v>
      </c>
      <c r="AK64">
        <v>26</v>
      </c>
      <c r="AL64">
        <v>11</v>
      </c>
      <c r="AO64">
        <v>0</v>
      </c>
      <c r="AP64">
        <v>0</v>
      </c>
      <c r="AQ64">
        <v>2</v>
      </c>
    </row>
    <row r="65" spans="1:43" x14ac:dyDescent="0.25">
      <c r="A65">
        <v>3670971</v>
      </c>
      <c r="B65">
        <v>2</v>
      </c>
      <c r="C65" t="s">
        <v>7</v>
      </c>
      <c r="D65" t="s">
        <v>37</v>
      </c>
      <c r="E65" t="s">
        <v>37</v>
      </c>
      <c r="F65" t="s">
        <v>37</v>
      </c>
      <c r="G65" t="s">
        <v>37</v>
      </c>
      <c r="H65" t="s">
        <v>38</v>
      </c>
      <c r="J65">
        <v>0.55555555555555558</v>
      </c>
      <c r="K65">
        <v>0.625</v>
      </c>
      <c r="L65">
        <v>0.75</v>
      </c>
      <c r="M65">
        <v>0.77777777777777779</v>
      </c>
      <c r="N65">
        <v>0.5</v>
      </c>
      <c r="O65">
        <v>0.6875</v>
      </c>
      <c r="P65" s="39">
        <f t="shared" si="51"/>
        <v>0.64930555555555558</v>
      </c>
      <c r="Q65">
        <v>0.44444444444444442</v>
      </c>
      <c r="R65">
        <v>0.4375</v>
      </c>
      <c r="S65">
        <v>0.125</v>
      </c>
      <c r="T65">
        <v>0.44444444444444442</v>
      </c>
      <c r="U65">
        <v>0</v>
      </c>
      <c r="V65">
        <v>0.4375</v>
      </c>
      <c r="W65" s="39">
        <f t="shared" si="52"/>
        <v>0.31481481481481483</v>
      </c>
      <c r="X65">
        <f t="shared" si="3"/>
        <v>-0.11111111111111116</v>
      </c>
      <c r="Y65">
        <f t="shared" si="4"/>
        <v>-0.1875</v>
      </c>
      <c r="Z65">
        <f t="shared" si="5"/>
        <v>-0.625</v>
      </c>
      <c r="AA65">
        <f t="shared" si="6"/>
        <v>-0.33333333333333337</v>
      </c>
      <c r="AB65">
        <f t="shared" si="7"/>
        <v>-0.5</v>
      </c>
      <c r="AC65">
        <f t="shared" si="8"/>
        <v>-0.25</v>
      </c>
      <c r="AD65" s="39">
        <f t="shared" si="53"/>
        <v>-0.33449074074074076</v>
      </c>
      <c r="AE65" s="39">
        <f t="shared" si="10"/>
        <v>-0.11730404449588477</v>
      </c>
      <c r="AF65" s="57"/>
      <c r="AG65">
        <v>6</v>
      </c>
      <c r="AH65">
        <v>8</v>
      </c>
      <c r="AI65">
        <v>23</v>
      </c>
      <c r="AJ65">
        <v>15</v>
      </c>
      <c r="AK65">
        <v>13</v>
      </c>
      <c r="AL65">
        <v>13</v>
      </c>
      <c r="AO65">
        <v>2</v>
      </c>
      <c r="AP65">
        <v>0</v>
      </c>
      <c r="AQ65">
        <v>0</v>
      </c>
    </row>
    <row r="66" spans="1:43" x14ac:dyDescent="0.25">
      <c r="A66">
        <v>3534964</v>
      </c>
      <c r="B66">
        <v>4</v>
      </c>
      <c r="C66" t="s">
        <v>7</v>
      </c>
      <c r="D66" t="s">
        <v>37</v>
      </c>
      <c r="E66" t="s">
        <v>37</v>
      </c>
      <c r="F66" t="s">
        <v>37</v>
      </c>
      <c r="G66" t="s">
        <v>37</v>
      </c>
      <c r="H66" t="s">
        <v>38</v>
      </c>
      <c r="J66">
        <v>0.66666666666666663</v>
      </c>
      <c r="K66">
        <v>0.8125</v>
      </c>
      <c r="L66">
        <v>0.875</v>
      </c>
      <c r="M66">
        <v>0.88888888888888884</v>
      </c>
      <c r="N66">
        <v>0.66666666666666663</v>
      </c>
      <c r="O66">
        <v>0.75</v>
      </c>
      <c r="P66" s="39">
        <f t="shared" si="51"/>
        <v>0.77662037037037024</v>
      </c>
      <c r="Q66">
        <v>0.33333333333333331</v>
      </c>
      <c r="R66">
        <v>0.625</v>
      </c>
      <c r="S66">
        <v>0.5</v>
      </c>
      <c r="T66">
        <v>0.66666666666666663</v>
      </c>
      <c r="U66">
        <v>0.16666666666666666</v>
      </c>
      <c r="V66">
        <v>0.5</v>
      </c>
      <c r="W66" s="39">
        <f t="shared" si="52"/>
        <v>0.46527777777777773</v>
      </c>
      <c r="X66">
        <f t="shared" si="3"/>
        <v>-0.33333333333333331</v>
      </c>
      <c r="Y66">
        <f t="shared" si="4"/>
        <v>-0.1875</v>
      </c>
      <c r="Z66">
        <f t="shared" si="5"/>
        <v>-0.375</v>
      </c>
      <c r="AA66">
        <f t="shared" si="6"/>
        <v>-0.22222222222222221</v>
      </c>
      <c r="AB66">
        <f t="shared" si="7"/>
        <v>-0.5</v>
      </c>
      <c r="AC66">
        <f t="shared" si="8"/>
        <v>-0.25</v>
      </c>
      <c r="AD66" s="39">
        <f t="shared" si="53"/>
        <v>-0.3113425925925925</v>
      </c>
      <c r="AE66" s="39">
        <f t="shared" si="10"/>
        <v>-6.9547593021262025E-2</v>
      </c>
      <c r="AF66" s="57"/>
      <c r="AG66">
        <v>9</v>
      </c>
      <c r="AH66">
        <v>7</v>
      </c>
      <c r="AI66">
        <v>11</v>
      </c>
      <c r="AJ66">
        <v>9</v>
      </c>
      <c r="AK66">
        <v>8</v>
      </c>
      <c r="AL66">
        <v>11</v>
      </c>
      <c r="AO66">
        <v>3</v>
      </c>
      <c r="AP66">
        <v>0</v>
      </c>
      <c r="AQ66">
        <v>3</v>
      </c>
    </row>
    <row r="67" spans="1:43" x14ac:dyDescent="0.25">
      <c r="A67">
        <v>3670375</v>
      </c>
      <c r="B67">
        <v>4</v>
      </c>
      <c r="C67" t="s">
        <v>7</v>
      </c>
      <c r="D67" t="s">
        <v>37</v>
      </c>
      <c r="E67" t="s">
        <v>37</v>
      </c>
      <c r="F67" t="s">
        <v>37</v>
      </c>
      <c r="G67" t="s">
        <v>37</v>
      </c>
      <c r="H67" t="s">
        <v>38</v>
      </c>
      <c r="J67">
        <v>0.55555555555555558</v>
      </c>
      <c r="K67">
        <v>0.625</v>
      </c>
      <c r="L67">
        <v>0.5</v>
      </c>
      <c r="M67">
        <v>0.77777777777777779</v>
      </c>
      <c r="N67">
        <v>0.33333333333333331</v>
      </c>
      <c r="O67">
        <v>0.75</v>
      </c>
      <c r="P67" s="39">
        <f t="shared" si="51"/>
        <v>0.59027777777777779</v>
      </c>
      <c r="Q67">
        <v>0.55555555555555558</v>
      </c>
      <c r="R67">
        <v>0.5625</v>
      </c>
      <c r="S67">
        <v>0.375</v>
      </c>
      <c r="T67">
        <v>0.66666666666666663</v>
      </c>
      <c r="U67">
        <v>0</v>
      </c>
      <c r="V67">
        <v>0.5625</v>
      </c>
      <c r="W67" s="39">
        <f t="shared" si="52"/>
        <v>0.45370370370370372</v>
      </c>
      <c r="X67">
        <f t="shared" si="3"/>
        <v>0</v>
      </c>
      <c r="Y67">
        <f t="shared" si="4"/>
        <v>-6.25E-2</v>
      </c>
      <c r="Z67">
        <f t="shared" si="5"/>
        <v>-0.125</v>
      </c>
      <c r="AA67">
        <f t="shared" si="6"/>
        <v>-0.11111111111111116</v>
      </c>
      <c r="AB67">
        <f t="shared" si="7"/>
        <v>-0.33333333333333331</v>
      </c>
      <c r="AC67">
        <f t="shared" si="8"/>
        <v>-0.1875</v>
      </c>
      <c r="AD67" s="39">
        <f t="shared" si="53"/>
        <v>-0.13657407407407407</v>
      </c>
      <c r="AE67" s="39">
        <f t="shared" si="10"/>
        <v>-5.5957433127572016E-2</v>
      </c>
      <c r="AF67" s="57"/>
      <c r="AG67">
        <v>21</v>
      </c>
      <c r="AH67">
        <v>23</v>
      </c>
      <c r="AI67">
        <v>7</v>
      </c>
      <c r="AJ67">
        <v>18</v>
      </c>
      <c r="AK67">
        <v>22</v>
      </c>
      <c r="AL67">
        <v>10</v>
      </c>
      <c r="AO67">
        <v>2</v>
      </c>
      <c r="AP67">
        <v>0</v>
      </c>
      <c r="AQ67">
        <v>3</v>
      </c>
    </row>
    <row r="68" spans="1:43" x14ac:dyDescent="0.25">
      <c r="A68">
        <v>3670461</v>
      </c>
      <c r="B68">
        <v>4</v>
      </c>
      <c r="C68" t="s">
        <v>7</v>
      </c>
      <c r="D68" t="s">
        <v>37</v>
      </c>
      <c r="E68" t="s">
        <v>37</v>
      </c>
      <c r="F68" t="s">
        <v>37</v>
      </c>
      <c r="G68" t="s">
        <v>37</v>
      </c>
      <c r="H68" t="s">
        <v>38</v>
      </c>
      <c r="J68">
        <v>0.44444444444444442</v>
      </c>
      <c r="K68">
        <v>0.75</v>
      </c>
      <c r="L68">
        <v>1</v>
      </c>
      <c r="M68">
        <v>0.66666666666666663</v>
      </c>
      <c r="N68">
        <v>0.66666666666666663</v>
      </c>
      <c r="O68">
        <v>0.6875</v>
      </c>
      <c r="P68" s="39">
        <f t="shared" si="51"/>
        <v>0.70254629629629628</v>
      </c>
      <c r="Q68">
        <v>0.3888888888888889</v>
      </c>
      <c r="R68">
        <v>0.5625</v>
      </c>
      <c r="S68">
        <v>0.5</v>
      </c>
      <c r="T68">
        <v>0.66666666666666663</v>
      </c>
      <c r="U68">
        <v>0.16666666666666666</v>
      </c>
      <c r="V68">
        <v>0.5</v>
      </c>
      <c r="W68" s="39">
        <f t="shared" si="52"/>
        <v>0.46412037037037029</v>
      </c>
      <c r="X68">
        <f t="shared" si="3"/>
        <v>-5.5555555555555525E-2</v>
      </c>
      <c r="Y68">
        <f t="shared" si="4"/>
        <v>-0.1875</v>
      </c>
      <c r="Z68">
        <f t="shared" si="5"/>
        <v>-0.5</v>
      </c>
      <c r="AA68">
        <f t="shared" si="6"/>
        <v>0</v>
      </c>
      <c r="AB68">
        <f t="shared" si="7"/>
        <v>-0.5</v>
      </c>
      <c r="AC68">
        <f t="shared" si="8"/>
        <v>-0.1875</v>
      </c>
      <c r="AD68" s="39">
        <f t="shared" si="53"/>
        <v>-0.23842592592592599</v>
      </c>
      <c r="AE68" s="39">
        <f t="shared" si="10"/>
        <v>-7.0920674725651597E-2</v>
      </c>
      <c r="AF68" s="57"/>
      <c r="AG68">
        <v>11</v>
      </c>
      <c r="AH68">
        <v>18</v>
      </c>
      <c r="AI68">
        <v>6</v>
      </c>
      <c r="AJ68">
        <v>11</v>
      </c>
      <c r="AK68">
        <v>18</v>
      </c>
      <c r="AL68">
        <v>11</v>
      </c>
      <c r="AO68">
        <v>2</v>
      </c>
      <c r="AP68">
        <v>2</v>
      </c>
      <c r="AQ68">
        <v>2</v>
      </c>
    </row>
    <row r="69" spans="1:43" x14ac:dyDescent="0.25">
      <c r="A69">
        <v>3671275</v>
      </c>
      <c r="B69">
        <v>4</v>
      </c>
      <c r="C69" t="s">
        <v>7</v>
      </c>
      <c r="D69" t="s">
        <v>37</v>
      </c>
      <c r="E69" t="s">
        <v>37</v>
      </c>
      <c r="F69" t="s">
        <v>37</v>
      </c>
      <c r="G69" t="s">
        <v>37</v>
      </c>
      <c r="H69" t="s">
        <v>38</v>
      </c>
      <c r="J69">
        <v>0.66666666666666663</v>
      </c>
      <c r="K69">
        <v>0.6875</v>
      </c>
      <c r="L69">
        <v>0.625</v>
      </c>
      <c r="M69">
        <v>0.77777777777777779</v>
      </c>
      <c r="N69">
        <v>0.5</v>
      </c>
      <c r="O69">
        <v>0.875</v>
      </c>
      <c r="P69" s="39">
        <f t="shared" si="51"/>
        <v>0.68865740740740744</v>
      </c>
      <c r="Q69">
        <v>0.55555555555555558</v>
      </c>
      <c r="R69">
        <v>0.75</v>
      </c>
      <c r="S69">
        <v>0.75</v>
      </c>
      <c r="T69">
        <v>0.66666666666666663</v>
      </c>
      <c r="U69">
        <v>0.16666666666666666</v>
      </c>
      <c r="V69">
        <v>0.75</v>
      </c>
      <c r="W69" s="39">
        <f t="shared" ref="W69:W71" si="70">AVERAGE(Q69:V69)</f>
        <v>0.6064814814814814</v>
      </c>
      <c r="X69">
        <f t="shared" ref="X69:X71" si="71">Q69-J69</f>
        <v>-0.11111111111111105</v>
      </c>
      <c r="Y69">
        <f t="shared" ref="Y69:Y71" si="72">R69-K69</f>
        <v>6.25E-2</v>
      </c>
      <c r="Z69">
        <f t="shared" ref="Z69:Z71" si="73">S69-L69</f>
        <v>0.125</v>
      </c>
      <c r="AA69">
        <f t="shared" ref="AA69:AA71" si="74">T69-M69</f>
        <v>-0.11111111111111116</v>
      </c>
      <c r="AB69">
        <f t="shared" ref="AB69:AB71" si="75">U69-N69</f>
        <v>-0.33333333333333337</v>
      </c>
      <c r="AC69">
        <f t="shared" ref="AC69:AC71" si="76">V69-O69</f>
        <v>-0.125</v>
      </c>
      <c r="AD69" s="39">
        <f t="shared" ref="AD69:AD71" si="77">W69-P69</f>
        <v>-8.2175925925926041E-2</v>
      </c>
      <c r="AE69" s="39">
        <f t="shared" ref="AE69:AE101" si="78">(W69-P69)*(1-P69)</f>
        <v>-2.5584865826474654E-2</v>
      </c>
      <c r="AF69" s="57"/>
      <c r="AG69">
        <v>15</v>
      </c>
      <c r="AH69">
        <v>16</v>
      </c>
      <c r="AI69">
        <v>13</v>
      </c>
      <c r="AJ69">
        <v>19</v>
      </c>
      <c r="AK69">
        <v>19</v>
      </c>
      <c r="AL69">
        <v>12</v>
      </c>
      <c r="AO69">
        <v>0</v>
      </c>
      <c r="AP69">
        <v>0</v>
      </c>
      <c r="AQ69">
        <v>3</v>
      </c>
    </row>
    <row r="70" spans="1:43" x14ac:dyDescent="0.25">
      <c r="A70">
        <v>3671101</v>
      </c>
      <c r="B70">
        <v>3</v>
      </c>
      <c r="C70" t="s">
        <v>7</v>
      </c>
      <c r="D70" t="s">
        <v>37</v>
      </c>
      <c r="F70" t="s">
        <v>37</v>
      </c>
      <c r="G70" t="s">
        <v>37</v>
      </c>
      <c r="J70">
        <v>0.66666666666666663</v>
      </c>
      <c r="K70">
        <v>0.8125</v>
      </c>
      <c r="L70">
        <v>0.875</v>
      </c>
      <c r="M70">
        <v>0.66666666666666663</v>
      </c>
      <c r="N70">
        <v>0.83333333333333337</v>
      </c>
      <c r="O70">
        <v>0.9375</v>
      </c>
      <c r="P70" s="39">
        <f t="shared" si="51"/>
        <v>0.79861111111111105</v>
      </c>
      <c r="Q70">
        <v>0.55555555555555558</v>
      </c>
      <c r="R70">
        <v>0.5625</v>
      </c>
      <c r="S70">
        <v>0.125</v>
      </c>
      <c r="T70">
        <v>0.66666666666666663</v>
      </c>
      <c r="U70">
        <v>0.33333333333333331</v>
      </c>
      <c r="V70">
        <v>0.5625</v>
      </c>
      <c r="W70" s="39">
        <f t="shared" si="70"/>
        <v>0.46759259259259262</v>
      </c>
      <c r="X70">
        <f t="shared" si="71"/>
        <v>-0.11111111111111105</v>
      </c>
      <c r="Y70">
        <f t="shared" si="72"/>
        <v>-0.25</v>
      </c>
      <c r="Z70">
        <f t="shared" si="73"/>
        <v>-0.75</v>
      </c>
      <c r="AA70">
        <f t="shared" si="74"/>
        <v>0</v>
      </c>
      <c r="AB70">
        <f t="shared" si="75"/>
        <v>-0.5</v>
      </c>
      <c r="AC70">
        <f t="shared" si="76"/>
        <v>-0.375</v>
      </c>
      <c r="AD70" s="39">
        <f t="shared" si="77"/>
        <v>-0.33101851851851843</v>
      </c>
      <c r="AE70" s="39">
        <f t="shared" si="78"/>
        <v>-6.6663451646090541E-2</v>
      </c>
      <c r="AF70" s="57"/>
      <c r="AG70">
        <v>8</v>
      </c>
      <c r="AH70">
        <v>13</v>
      </c>
      <c r="AI70">
        <v>5</v>
      </c>
      <c r="AJ70">
        <v>9</v>
      </c>
      <c r="AK70">
        <v>11</v>
      </c>
      <c r="AL70">
        <v>4</v>
      </c>
      <c r="AO70">
        <v>0</v>
      </c>
      <c r="AP70">
        <v>2</v>
      </c>
      <c r="AQ70">
        <v>2</v>
      </c>
    </row>
    <row r="71" spans="1:43" x14ac:dyDescent="0.25">
      <c r="A71">
        <v>3672799</v>
      </c>
      <c r="B71">
        <v>3</v>
      </c>
      <c r="C71" t="s">
        <v>7</v>
      </c>
      <c r="D71" t="s">
        <v>37</v>
      </c>
      <c r="F71" t="s">
        <v>37</v>
      </c>
      <c r="G71" t="s">
        <v>37</v>
      </c>
      <c r="J71">
        <v>0.66666666666666663</v>
      </c>
      <c r="K71">
        <v>0.75</v>
      </c>
      <c r="L71">
        <v>1</v>
      </c>
      <c r="M71">
        <v>0.88888888888888884</v>
      </c>
      <c r="N71">
        <v>0.16666666666666666</v>
      </c>
      <c r="O71">
        <v>0.625</v>
      </c>
      <c r="P71" s="39">
        <f t="shared" si="51"/>
        <v>0.68287037037037024</v>
      </c>
      <c r="Q71">
        <v>0.44444444444444442</v>
      </c>
      <c r="R71">
        <v>0.6875</v>
      </c>
      <c r="S71">
        <v>0.5</v>
      </c>
      <c r="T71">
        <v>0.77777777777777779</v>
      </c>
      <c r="U71">
        <v>0.16666666666666666</v>
      </c>
      <c r="V71">
        <v>0.6875</v>
      </c>
      <c r="W71" s="39">
        <f t="shared" si="70"/>
        <v>0.54398148148148151</v>
      </c>
      <c r="X71">
        <f t="shared" si="71"/>
        <v>-0.22222222222222221</v>
      </c>
      <c r="Y71">
        <f t="shared" si="72"/>
        <v>-6.25E-2</v>
      </c>
      <c r="Z71">
        <f t="shared" si="73"/>
        <v>-0.5</v>
      </c>
      <c r="AA71">
        <f t="shared" si="74"/>
        <v>-0.11111111111111105</v>
      </c>
      <c r="AB71">
        <f t="shared" si="75"/>
        <v>0</v>
      </c>
      <c r="AC71">
        <f t="shared" si="76"/>
        <v>6.25E-2</v>
      </c>
      <c r="AD71" s="39">
        <f t="shared" si="77"/>
        <v>-0.13888888888888873</v>
      </c>
      <c r="AE71" s="39">
        <f t="shared" si="78"/>
        <v>-4.404578189300408E-2</v>
      </c>
      <c r="AF71" s="57"/>
      <c r="AG71">
        <v>14</v>
      </c>
      <c r="AH71">
        <v>17</v>
      </c>
      <c r="AI71">
        <v>12</v>
      </c>
      <c r="AJ71">
        <v>18</v>
      </c>
      <c r="AK71">
        <v>22</v>
      </c>
      <c r="AL71">
        <v>7</v>
      </c>
      <c r="AO71">
        <v>3</v>
      </c>
      <c r="AP71">
        <v>3</v>
      </c>
      <c r="AQ71">
        <v>0</v>
      </c>
    </row>
    <row r="72" spans="1:43" x14ac:dyDescent="0.25">
      <c r="A72">
        <v>3670962</v>
      </c>
      <c r="B72">
        <v>5</v>
      </c>
      <c r="C72" t="s">
        <v>7</v>
      </c>
      <c r="D72" t="s">
        <v>37</v>
      </c>
      <c r="E72" t="s">
        <v>37</v>
      </c>
      <c r="F72" t="s">
        <v>37</v>
      </c>
      <c r="G72" t="s">
        <v>37</v>
      </c>
      <c r="H72" t="s">
        <v>38</v>
      </c>
      <c r="J72">
        <v>0.5</v>
      </c>
      <c r="K72">
        <v>0.9375</v>
      </c>
      <c r="L72">
        <v>0.625</v>
      </c>
      <c r="M72">
        <v>0.66666666666666663</v>
      </c>
      <c r="N72">
        <v>0.5</v>
      </c>
      <c r="O72">
        <v>0.8125</v>
      </c>
      <c r="P72" s="39">
        <f t="shared" si="51"/>
        <v>0.67361111111111105</v>
      </c>
      <c r="Q72">
        <v>0.3888888888888889</v>
      </c>
      <c r="R72">
        <v>0.75</v>
      </c>
      <c r="S72">
        <v>0.375</v>
      </c>
      <c r="T72">
        <v>0.66666666666666663</v>
      </c>
      <c r="U72">
        <v>0.33333333333333331</v>
      </c>
      <c r="V72">
        <v>0.5</v>
      </c>
      <c r="W72" s="39">
        <f t="shared" si="52"/>
        <v>0.50231481481481477</v>
      </c>
      <c r="X72">
        <f t="shared" si="3"/>
        <v>-0.1111111111111111</v>
      </c>
      <c r="Y72">
        <f t="shared" si="4"/>
        <v>-0.1875</v>
      </c>
      <c r="Z72">
        <f t="shared" si="5"/>
        <v>-0.25</v>
      </c>
      <c r="AA72">
        <f t="shared" si="6"/>
        <v>0</v>
      </c>
      <c r="AB72">
        <f t="shared" si="7"/>
        <v>-0.16666666666666669</v>
      </c>
      <c r="AC72">
        <f t="shared" si="8"/>
        <v>-0.3125</v>
      </c>
      <c r="AD72" s="39">
        <f t="shared" si="53"/>
        <v>-0.17129629629629628</v>
      </c>
      <c r="AE72" s="39">
        <f t="shared" si="78"/>
        <v>-5.5909207818930044E-2</v>
      </c>
      <c r="AF72" s="57"/>
      <c r="AG72">
        <v>10</v>
      </c>
      <c r="AH72">
        <v>17</v>
      </c>
      <c r="AI72">
        <v>16</v>
      </c>
      <c r="AJ72">
        <v>18</v>
      </c>
      <c r="AK72">
        <v>22</v>
      </c>
      <c r="AL72">
        <v>17</v>
      </c>
      <c r="AO72">
        <v>2</v>
      </c>
      <c r="AP72">
        <v>0</v>
      </c>
      <c r="AQ72">
        <v>2</v>
      </c>
    </row>
    <row r="73" spans="1:43" x14ac:dyDescent="0.25">
      <c r="A73">
        <v>3670210</v>
      </c>
      <c r="B73">
        <v>8</v>
      </c>
      <c r="C73" t="s">
        <v>7</v>
      </c>
      <c r="D73" t="s">
        <v>37</v>
      </c>
      <c r="E73" t="s">
        <v>37</v>
      </c>
      <c r="F73" t="s">
        <v>37</v>
      </c>
      <c r="G73" t="s">
        <v>37</v>
      </c>
      <c r="H73" t="s">
        <v>38</v>
      </c>
      <c r="J73">
        <v>0.72222222222222221</v>
      </c>
      <c r="K73">
        <v>0.6875</v>
      </c>
      <c r="L73">
        <v>0.75</v>
      </c>
      <c r="M73">
        <v>0.77777777777777779</v>
      </c>
      <c r="N73">
        <v>0.33333333333333331</v>
      </c>
      <c r="O73">
        <v>0.6875</v>
      </c>
      <c r="P73" s="39">
        <f t="shared" si="51"/>
        <v>0.65972222222222221</v>
      </c>
      <c r="Q73">
        <v>0.44444444444444442</v>
      </c>
      <c r="R73">
        <v>0.5625</v>
      </c>
      <c r="S73">
        <v>0.375</v>
      </c>
      <c r="T73">
        <v>0.55555555555555558</v>
      </c>
      <c r="U73">
        <v>0.16666666666666666</v>
      </c>
      <c r="V73">
        <v>0.375</v>
      </c>
      <c r="W73" s="39">
        <f t="shared" si="52"/>
        <v>0.41319444444444442</v>
      </c>
      <c r="X73">
        <f t="shared" si="3"/>
        <v>-0.27777777777777779</v>
      </c>
      <c r="Y73">
        <f t="shared" si="4"/>
        <v>-0.125</v>
      </c>
      <c r="Z73">
        <f t="shared" si="5"/>
        <v>-0.375</v>
      </c>
      <c r="AA73">
        <f t="shared" si="6"/>
        <v>-0.22222222222222221</v>
      </c>
      <c r="AB73">
        <f t="shared" si="7"/>
        <v>-0.16666666666666666</v>
      </c>
      <c r="AC73">
        <f t="shared" si="8"/>
        <v>-0.3125</v>
      </c>
      <c r="AD73" s="39">
        <f t="shared" si="53"/>
        <v>-0.24652777777777779</v>
      </c>
      <c r="AE73" s="39">
        <f t="shared" si="78"/>
        <v>-8.3887924382716056E-2</v>
      </c>
      <c r="AF73" s="57"/>
      <c r="AG73">
        <v>18</v>
      </c>
      <c r="AH73">
        <v>15</v>
      </c>
      <c r="AI73">
        <v>7</v>
      </c>
      <c r="AJ73">
        <v>23</v>
      </c>
      <c r="AK73">
        <v>20</v>
      </c>
      <c r="AL73">
        <v>7</v>
      </c>
      <c r="AO73">
        <v>2</v>
      </c>
      <c r="AP73">
        <v>3</v>
      </c>
      <c r="AQ73">
        <v>2</v>
      </c>
    </row>
    <row r="74" spans="1:43" x14ac:dyDescent="0.25">
      <c r="A74">
        <v>3670463</v>
      </c>
      <c r="B74">
        <v>8</v>
      </c>
      <c r="C74" t="s">
        <v>7</v>
      </c>
      <c r="D74" t="s">
        <v>37</v>
      </c>
      <c r="E74" t="s">
        <v>37</v>
      </c>
      <c r="F74" t="s">
        <v>37</v>
      </c>
      <c r="G74" t="s">
        <v>37</v>
      </c>
      <c r="H74" t="s">
        <v>38</v>
      </c>
      <c r="J74">
        <v>0.66666666666666663</v>
      </c>
      <c r="K74">
        <v>0.6875</v>
      </c>
      <c r="L74">
        <v>0.625</v>
      </c>
      <c r="M74">
        <v>0.77777777777777779</v>
      </c>
      <c r="N74">
        <v>0.5</v>
      </c>
      <c r="O74">
        <v>0.9375</v>
      </c>
      <c r="P74" s="39">
        <f t="shared" si="51"/>
        <v>0.69907407407407407</v>
      </c>
      <c r="Q74">
        <v>0.55555555555555558</v>
      </c>
      <c r="R74">
        <v>0.8125</v>
      </c>
      <c r="S74">
        <v>0.625</v>
      </c>
      <c r="T74">
        <v>0.88888888888888884</v>
      </c>
      <c r="U74">
        <v>0</v>
      </c>
      <c r="V74">
        <v>0.5625</v>
      </c>
      <c r="W74" s="39">
        <f t="shared" si="52"/>
        <v>0.57407407407407407</v>
      </c>
      <c r="X74">
        <f t="shared" si="3"/>
        <v>-0.11111111111111105</v>
      </c>
      <c r="Y74">
        <f t="shared" si="4"/>
        <v>0.125</v>
      </c>
      <c r="Z74">
        <f t="shared" si="5"/>
        <v>0</v>
      </c>
      <c r="AA74">
        <f t="shared" si="6"/>
        <v>0.11111111111111105</v>
      </c>
      <c r="AB74">
        <f t="shared" si="7"/>
        <v>-0.5</v>
      </c>
      <c r="AC74">
        <f t="shared" si="8"/>
        <v>-0.375</v>
      </c>
      <c r="AD74" s="39">
        <f t="shared" si="53"/>
        <v>-0.125</v>
      </c>
      <c r="AE74" s="39">
        <f t="shared" si="78"/>
        <v>-3.7615740740740741E-2</v>
      </c>
      <c r="AF74" s="57"/>
      <c r="AG74">
        <v>18</v>
      </c>
      <c r="AH74">
        <v>11</v>
      </c>
      <c r="AI74">
        <v>10</v>
      </c>
      <c r="AJ74">
        <v>21</v>
      </c>
      <c r="AK74">
        <v>15</v>
      </c>
      <c r="AL74">
        <v>4</v>
      </c>
      <c r="AO74">
        <v>2</v>
      </c>
      <c r="AP74">
        <v>2</v>
      </c>
      <c r="AQ74">
        <v>2</v>
      </c>
    </row>
    <row r="75" spans="1:43" x14ac:dyDescent="0.25">
      <c r="A75">
        <v>3533371</v>
      </c>
      <c r="B75">
        <v>8</v>
      </c>
      <c r="C75" t="s">
        <v>7</v>
      </c>
      <c r="D75" t="s">
        <v>37</v>
      </c>
      <c r="E75" t="s">
        <v>37</v>
      </c>
      <c r="F75" t="s">
        <v>37</v>
      </c>
      <c r="G75" t="s">
        <v>37</v>
      </c>
      <c r="H75" t="s">
        <v>38</v>
      </c>
      <c r="J75">
        <v>0.66666666666666663</v>
      </c>
      <c r="K75">
        <v>0.6875</v>
      </c>
      <c r="L75">
        <v>0.875</v>
      </c>
      <c r="M75">
        <v>0.66666666666666663</v>
      </c>
      <c r="N75">
        <v>0.5</v>
      </c>
      <c r="O75">
        <v>0.6875</v>
      </c>
      <c r="P75" s="39">
        <f t="shared" si="51"/>
        <v>0.68055555555555547</v>
      </c>
      <c r="Q75">
        <v>0.66666666666666663</v>
      </c>
      <c r="R75">
        <v>0.4375</v>
      </c>
      <c r="S75">
        <v>0.375</v>
      </c>
      <c r="T75">
        <v>0.55555555555555558</v>
      </c>
      <c r="U75">
        <v>0.33333333333333331</v>
      </c>
      <c r="V75">
        <v>0.5625</v>
      </c>
      <c r="W75" s="39">
        <f t="shared" ref="W75" si="79">AVERAGE(Q75:V75)</f>
        <v>0.48842592592592599</v>
      </c>
      <c r="X75">
        <f t="shared" ref="X75" si="80">Q75-J75</f>
        <v>0</v>
      </c>
      <c r="Y75">
        <f t="shared" ref="Y75" si="81">R75-K75</f>
        <v>-0.25</v>
      </c>
      <c r="Z75">
        <f t="shared" ref="Z75" si="82">S75-L75</f>
        <v>-0.5</v>
      </c>
      <c r="AA75">
        <f t="shared" ref="AA75" si="83">T75-M75</f>
        <v>-0.11111111111111105</v>
      </c>
      <c r="AB75">
        <f t="shared" ref="AB75" si="84">U75-N75</f>
        <v>-0.16666666666666669</v>
      </c>
      <c r="AC75">
        <f t="shared" ref="AC75" si="85">V75-O75</f>
        <v>-0.125</v>
      </c>
      <c r="AD75" s="39">
        <f t="shared" ref="AD75" si="86">W75-P75</f>
        <v>-0.19212962962962948</v>
      </c>
      <c r="AE75" s="39">
        <f t="shared" si="78"/>
        <v>-6.1374742798353879E-2</v>
      </c>
      <c r="AF75" s="57"/>
      <c r="AG75">
        <v>15</v>
      </c>
      <c r="AH75">
        <v>25</v>
      </c>
      <c r="AI75">
        <v>7</v>
      </c>
      <c r="AJ75">
        <v>14</v>
      </c>
      <c r="AK75">
        <v>24</v>
      </c>
      <c r="AL75">
        <v>4</v>
      </c>
      <c r="AO75">
        <v>2</v>
      </c>
      <c r="AP75">
        <v>2</v>
      </c>
      <c r="AQ75">
        <v>2</v>
      </c>
    </row>
    <row r="76" spans="1:43" x14ac:dyDescent="0.25">
      <c r="A76">
        <v>3670999</v>
      </c>
      <c r="B76">
        <v>8</v>
      </c>
      <c r="C76" t="s">
        <v>7</v>
      </c>
      <c r="D76" t="s">
        <v>37</v>
      </c>
      <c r="E76" t="s">
        <v>37</v>
      </c>
      <c r="F76" t="s">
        <v>37</v>
      </c>
      <c r="G76" t="s">
        <v>37</v>
      </c>
      <c r="H76" t="s">
        <v>38</v>
      </c>
      <c r="J76">
        <v>0.55555555555555558</v>
      </c>
      <c r="K76">
        <v>0.75</v>
      </c>
      <c r="L76">
        <v>0.5</v>
      </c>
      <c r="M76">
        <v>0.88888888888888884</v>
      </c>
      <c r="N76">
        <v>0.83333333333333337</v>
      </c>
      <c r="O76">
        <v>0.75</v>
      </c>
      <c r="P76" s="39">
        <f t="shared" si="51"/>
        <v>0.71296296296296313</v>
      </c>
      <c r="Q76">
        <v>0.22222222222222221</v>
      </c>
      <c r="R76">
        <v>0.5625</v>
      </c>
      <c r="S76">
        <v>0.375</v>
      </c>
      <c r="T76">
        <v>0.55555555555555558</v>
      </c>
      <c r="U76">
        <v>0.5</v>
      </c>
      <c r="V76">
        <v>0.4375</v>
      </c>
      <c r="W76" s="39">
        <f t="shared" si="52"/>
        <v>0.44212962962962959</v>
      </c>
      <c r="X76">
        <f t="shared" si="3"/>
        <v>-0.33333333333333337</v>
      </c>
      <c r="Y76">
        <f t="shared" si="4"/>
        <v>-0.1875</v>
      </c>
      <c r="Z76">
        <f t="shared" si="5"/>
        <v>-0.125</v>
      </c>
      <c r="AA76">
        <f t="shared" si="6"/>
        <v>-0.33333333333333326</v>
      </c>
      <c r="AB76">
        <f t="shared" si="7"/>
        <v>-0.33333333333333337</v>
      </c>
      <c r="AC76">
        <f t="shared" si="8"/>
        <v>-0.3125</v>
      </c>
      <c r="AD76" s="39">
        <f t="shared" si="53"/>
        <v>-0.27083333333333354</v>
      </c>
      <c r="AE76" s="39">
        <f t="shared" si="78"/>
        <v>-7.773919753086421E-2</v>
      </c>
      <c r="AF76" s="57"/>
      <c r="AG76">
        <v>12</v>
      </c>
      <c r="AH76">
        <v>12</v>
      </c>
      <c r="AI76">
        <v>12</v>
      </c>
      <c r="AJ76">
        <v>8</v>
      </c>
      <c r="AK76">
        <v>15</v>
      </c>
      <c r="AL76">
        <v>15</v>
      </c>
      <c r="AO76">
        <v>3</v>
      </c>
      <c r="AP76">
        <v>2</v>
      </c>
      <c r="AQ76">
        <v>2</v>
      </c>
    </row>
    <row r="77" spans="1:43" x14ac:dyDescent="0.25">
      <c r="A77">
        <v>3672146</v>
      </c>
      <c r="B77">
        <v>8</v>
      </c>
      <c r="C77" t="s">
        <v>7</v>
      </c>
      <c r="D77" t="s">
        <v>37</v>
      </c>
      <c r="E77" t="s">
        <v>37</v>
      </c>
      <c r="F77" t="s">
        <v>37</v>
      </c>
      <c r="G77" t="s">
        <v>37</v>
      </c>
      <c r="H77" t="s">
        <v>38</v>
      </c>
      <c r="J77">
        <v>0.61111111111111116</v>
      </c>
      <c r="K77">
        <v>0.75</v>
      </c>
      <c r="L77">
        <v>1</v>
      </c>
      <c r="M77">
        <v>0.77777777777777779</v>
      </c>
      <c r="N77">
        <v>0.5</v>
      </c>
      <c r="O77">
        <v>1</v>
      </c>
      <c r="P77" s="39">
        <f t="shared" si="51"/>
        <v>0.77314814814814825</v>
      </c>
      <c r="Q77">
        <v>0.5</v>
      </c>
      <c r="R77">
        <v>0.5625</v>
      </c>
      <c r="S77">
        <v>0.625</v>
      </c>
      <c r="T77">
        <v>0.77777777777777779</v>
      </c>
      <c r="U77">
        <v>0.5</v>
      </c>
      <c r="V77">
        <v>0.5625</v>
      </c>
      <c r="W77" s="39">
        <f t="shared" si="52"/>
        <v>0.58796296296296291</v>
      </c>
      <c r="X77">
        <f t="shared" si="3"/>
        <v>-0.11111111111111116</v>
      </c>
      <c r="Y77">
        <f t="shared" si="4"/>
        <v>-0.1875</v>
      </c>
      <c r="Z77">
        <f t="shared" si="5"/>
        <v>-0.375</v>
      </c>
      <c r="AA77">
        <f t="shared" si="6"/>
        <v>0</v>
      </c>
      <c r="AB77">
        <f t="shared" si="7"/>
        <v>0</v>
      </c>
      <c r="AC77">
        <f t="shared" si="8"/>
        <v>-0.4375</v>
      </c>
      <c r="AD77" s="39">
        <f t="shared" si="53"/>
        <v>-0.18518518518518534</v>
      </c>
      <c r="AE77" s="39">
        <f t="shared" si="78"/>
        <v>-4.2009602194787395E-2</v>
      </c>
      <c r="AF77" s="57"/>
      <c r="AG77">
        <v>22</v>
      </c>
      <c r="AH77">
        <v>17</v>
      </c>
      <c r="AI77">
        <v>18</v>
      </c>
      <c r="AJ77">
        <v>24</v>
      </c>
      <c r="AK77">
        <v>25</v>
      </c>
      <c r="AL77">
        <v>10</v>
      </c>
      <c r="AO77">
        <v>3</v>
      </c>
      <c r="AP77">
        <v>0</v>
      </c>
      <c r="AQ77">
        <v>0</v>
      </c>
    </row>
    <row r="78" spans="1:43" x14ac:dyDescent="0.25">
      <c r="A78">
        <v>3670196</v>
      </c>
      <c r="B78">
        <v>9</v>
      </c>
      <c r="C78" t="s">
        <v>7</v>
      </c>
      <c r="D78" t="s">
        <v>37</v>
      </c>
      <c r="E78" t="s">
        <v>37</v>
      </c>
      <c r="F78" t="s">
        <v>37</v>
      </c>
      <c r="G78" t="s">
        <v>37</v>
      </c>
      <c r="H78" t="s">
        <v>38</v>
      </c>
      <c r="J78">
        <v>0.61111111111111116</v>
      </c>
      <c r="K78">
        <v>0.75</v>
      </c>
      <c r="L78">
        <v>0.75</v>
      </c>
      <c r="M78">
        <v>0.77777777777777779</v>
      </c>
      <c r="N78">
        <v>0.66666666666666663</v>
      </c>
      <c r="O78">
        <v>0.75</v>
      </c>
      <c r="P78" s="39">
        <f t="shared" si="51"/>
        <v>0.71759259259259256</v>
      </c>
      <c r="Q78">
        <v>0.44444444444444442</v>
      </c>
      <c r="R78">
        <v>0.5625</v>
      </c>
      <c r="S78">
        <v>0.75</v>
      </c>
      <c r="T78">
        <v>0.77777777777777779</v>
      </c>
      <c r="U78">
        <v>0.5</v>
      </c>
      <c r="V78">
        <v>0.3125</v>
      </c>
      <c r="W78" s="39">
        <f t="shared" si="52"/>
        <v>0.55787037037037035</v>
      </c>
      <c r="X78">
        <f t="shared" si="3"/>
        <v>-0.16666666666666674</v>
      </c>
      <c r="Y78">
        <f t="shared" si="4"/>
        <v>-0.1875</v>
      </c>
      <c r="Z78">
        <f t="shared" si="5"/>
        <v>0</v>
      </c>
      <c r="AA78">
        <f t="shared" si="6"/>
        <v>0</v>
      </c>
      <c r="AB78">
        <f t="shared" si="7"/>
        <v>-0.16666666666666663</v>
      </c>
      <c r="AC78">
        <f t="shared" si="8"/>
        <v>-0.4375</v>
      </c>
      <c r="AD78" s="39">
        <f t="shared" si="53"/>
        <v>-0.15972222222222221</v>
      </c>
      <c r="AE78" s="39">
        <f t="shared" si="78"/>
        <v>-4.5106738683127576E-2</v>
      </c>
      <c r="AF78" s="57"/>
      <c r="AG78">
        <v>14</v>
      </c>
      <c r="AH78">
        <v>19</v>
      </c>
      <c r="AI78">
        <v>15</v>
      </c>
      <c r="AJ78">
        <v>12</v>
      </c>
      <c r="AK78">
        <v>16</v>
      </c>
      <c r="AL78">
        <v>22</v>
      </c>
      <c r="AO78">
        <v>3</v>
      </c>
      <c r="AP78">
        <v>0</v>
      </c>
      <c r="AQ78">
        <v>3</v>
      </c>
    </row>
    <row r="79" spans="1:43" x14ac:dyDescent="0.25">
      <c r="A79">
        <v>3670917</v>
      </c>
      <c r="B79">
        <v>9</v>
      </c>
      <c r="C79" t="s">
        <v>7</v>
      </c>
      <c r="D79" t="s">
        <v>37</v>
      </c>
      <c r="E79" t="s">
        <v>37</v>
      </c>
      <c r="F79" t="s">
        <v>37</v>
      </c>
      <c r="G79" t="s">
        <v>37</v>
      </c>
      <c r="H79" t="s">
        <v>38</v>
      </c>
      <c r="J79">
        <v>0.5</v>
      </c>
      <c r="K79">
        <v>0.5625</v>
      </c>
      <c r="L79">
        <v>0.625</v>
      </c>
      <c r="M79">
        <v>0.66666666666666663</v>
      </c>
      <c r="N79">
        <v>0.66666666666666663</v>
      </c>
      <c r="O79">
        <v>0.8125</v>
      </c>
      <c r="P79" s="39">
        <f t="shared" si="51"/>
        <v>0.63888888888888884</v>
      </c>
      <c r="Q79">
        <v>0.61111111111111116</v>
      </c>
      <c r="R79">
        <v>0.5</v>
      </c>
      <c r="S79">
        <v>0.5</v>
      </c>
      <c r="T79">
        <v>0.66666666666666663</v>
      </c>
      <c r="U79">
        <v>0.33333333333333331</v>
      </c>
      <c r="V79">
        <v>0.5</v>
      </c>
      <c r="W79" s="39">
        <f t="shared" si="52"/>
        <v>0.51851851851851849</v>
      </c>
      <c r="X79">
        <f t="shared" si="3"/>
        <v>0.11111111111111116</v>
      </c>
      <c r="Y79">
        <f t="shared" si="4"/>
        <v>-6.25E-2</v>
      </c>
      <c r="Z79">
        <f t="shared" si="5"/>
        <v>-0.125</v>
      </c>
      <c r="AA79">
        <f t="shared" si="6"/>
        <v>0</v>
      </c>
      <c r="AB79">
        <f t="shared" si="7"/>
        <v>-0.33333333333333331</v>
      </c>
      <c r="AC79">
        <f t="shared" si="8"/>
        <v>-0.3125</v>
      </c>
      <c r="AD79" s="39">
        <f t="shared" si="53"/>
        <v>-0.12037037037037035</v>
      </c>
      <c r="AE79" s="39">
        <f t="shared" si="78"/>
        <v>-4.3467078189300408E-2</v>
      </c>
      <c r="AF79" s="57"/>
      <c r="AG79">
        <v>21</v>
      </c>
      <c r="AH79">
        <v>18</v>
      </c>
      <c r="AI79">
        <v>18</v>
      </c>
      <c r="AJ79">
        <v>25</v>
      </c>
      <c r="AK79">
        <v>19</v>
      </c>
      <c r="AL79">
        <v>14</v>
      </c>
      <c r="AO79">
        <v>2</v>
      </c>
      <c r="AP79">
        <v>0</v>
      </c>
      <c r="AQ79">
        <v>0</v>
      </c>
    </row>
    <row r="80" spans="1:43" x14ac:dyDescent="0.25">
      <c r="A80">
        <v>3671119</v>
      </c>
      <c r="B80">
        <v>9</v>
      </c>
      <c r="C80" t="s">
        <v>7</v>
      </c>
      <c r="D80" t="s">
        <v>37</v>
      </c>
      <c r="E80" t="s">
        <v>37</v>
      </c>
      <c r="F80" t="s">
        <v>37</v>
      </c>
      <c r="G80" t="s">
        <v>37</v>
      </c>
      <c r="H80" t="s">
        <v>38</v>
      </c>
      <c r="J80">
        <v>0.55555555555555558</v>
      </c>
      <c r="K80">
        <v>0.8125</v>
      </c>
      <c r="L80">
        <v>0.75</v>
      </c>
      <c r="M80">
        <v>0.55555555555555558</v>
      </c>
      <c r="N80">
        <v>0.33333333333333331</v>
      </c>
      <c r="O80">
        <v>0.625</v>
      </c>
      <c r="P80" s="39">
        <f t="shared" si="51"/>
        <v>0.60532407407407407</v>
      </c>
      <c r="Q80">
        <v>0.55555555555555558</v>
      </c>
      <c r="R80">
        <v>0.5</v>
      </c>
      <c r="S80">
        <v>0.625</v>
      </c>
      <c r="T80">
        <v>0.44444444444444442</v>
      </c>
      <c r="U80">
        <v>0.16666666666666666</v>
      </c>
      <c r="V80">
        <v>0.5625</v>
      </c>
      <c r="W80" s="39">
        <f t="shared" si="52"/>
        <v>0.47569444444444442</v>
      </c>
      <c r="X80">
        <f t="shared" si="3"/>
        <v>0</v>
      </c>
      <c r="Y80">
        <f t="shared" si="4"/>
        <v>-0.3125</v>
      </c>
      <c r="Z80">
        <f t="shared" si="5"/>
        <v>-0.125</v>
      </c>
      <c r="AA80">
        <f t="shared" si="6"/>
        <v>-0.11111111111111116</v>
      </c>
      <c r="AB80">
        <f t="shared" si="7"/>
        <v>-0.16666666666666666</v>
      </c>
      <c r="AC80">
        <f t="shared" si="8"/>
        <v>-6.25E-2</v>
      </c>
      <c r="AD80" s="39">
        <f t="shared" si="53"/>
        <v>-0.12962962962962965</v>
      </c>
      <c r="AE80" s="39">
        <f t="shared" si="78"/>
        <v>-5.1161694101508927E-2</v>
      </c>
      <c r="AF80" s="57"/>
      <c r="AG80">
        <v>10</v>
      </c>
      <c r="AH80">
        <v>8</v>
      </c>
      <c r="AI80">
        <v>22</v>
      </c>
      <c r="AJ80">
        <v>12</v>
      </c>
      <c r="AK80">
        <v>12</v>
      </c>
      <c r="AL80">
        <v>19</v>
      </c>
      <c r="AO80">
        <v>2</v>
      </c>
      <c r="AP80">
        <v>2</v>
      </c>
      <c r="AQ80">
        <v>3</v>
      </c>
    </row>
    <row r="81" spans="1:43" x14ac:dyDescent="0.25">
      <c r="A81">
        <v>3523018</v>
      </c>
      <c r="B81">
        <v>10</v>
      </c>
      <c r="C81" t="s">
        <v>7</v>
      </c>
      <c r="D81" t="s">
        <v>37</v>
      </c>
      <c r="E81" t="s">
        <v>37</v>
      </c>
      <c r="F81" t="s">
        <v>37</v>
      </c>
      <c r="G81" t="s">
        <v>37</v>
      </c>
      <c r="H81" t="s">
        <v>38</v>
      </c>
      <c r="J81">
        <v>0.5</v>
      </c>
      <c r="K81">
        <v>0.6875</v>
      </c>
      <c r="L81">
        <v>0.75</v>
      </c>
      <c r="M81">
        <v>0.77777777777777779</v>
      </c>
      <c r="N81">
        <v>0.33333333333333331</v>
      </c>
      <c r="O81">
        <v>0.6875</v>
      </c>
      <c r="P81" s="39">
        <f t="shared" si="51"/>
        <v>0.62268518518518523</v>
      </c>
      <c r="Q81">
        <v>0.44444444444444442</v>
      </c>
      <c r="R81">
        <v>0.5625</v>
      </c>
      <c r="S81">
        <v>0.625</v>
      </c>
      <c r="T81">
        <v>0.55555555555555558</v>
      </c>
      <c r="U81">
        <v>0</v>
      </c>
      <c r="V81">
        <v>0.5</v>
      </c>
      <c r="W81" s="39">
        <f t="shared" si="52"/>
        <v>0.44791666666666669</v>
      </c>
      <c r="X81">
        <f t="shared" si="3"/>
        <v>-5.555555555555558E-2</v>
      </c>
      <c r="Y81">
        <f t="shared" si="4"/>
        <v>-0.125</v>
      </c>
      <c r="Z81">
        <f t="shared" si="5"/>
        <v>-0.125</v>
      </c>
      <c r="AA81">
        <f t="shared" si="6"/>
        <v>-0.22222222222222221</v>
      </c>
      <c r="AB81">
        <f t="shared" si="7"/>
        <v>-0.33333333333333331</v>
      </c>
      <c r="AC81">
        <f t="shared" si="8"/>
        <v>-0.1875</v>
      </c>
      <c r="AD81" s="39">
        <f t="shared" si="53"/>
        <v>-0.17476851851851855</v>
      </c>
      <c r="AE81" s="39">
        <f t="shared" si="78"/>
        <v>-6.5942751200274347E-2</v>
      </c>
      <c r="AF81" s="57"/>
      <c r="AG81">
        <v>21</v>
      </c>
      <c r="AH81">
        <v>18</v>
      </c>
      <c r="AI81">
        <v>8</v>
      </c>
      <c r="AJ81">
        <v>18</v>
      </c>
      <c r="AK81">
        <v>18</v>
      </c>
      <c r="AL81">
        <v>7</v>
      </c>
      <c r="AO81">
        <v>2</v>
      </c>
      <c r="AP81">
        <v>0</v>
      </c>
      <c r="AQ81">
        <v>0</v>
      </c>
    </row>
    <row r="82" spans="1:43" x14ac:dyDescent="0.25">
      <c r="A82">
        <v>3672762</v>
      </c>
      <c r="B82">
        <v>10</v>
      </c>
      <c r="C82" t="s">
        <v>7</v>
      </c>
      <c r="D82" t="s">
        <v>37</v>
      </c>
      <c r="E82" t="s">
        <v>37</v>
      </c>
      <c r="F82" t="s">
        <v>37</v>
      </c>
      <c r="G82" t="s">
        <v>37</v>
      </c>
      <c r="H82" t="s">
        <v>38</v>
      </c>
      <c r="J82">
        <v>0.61111111111111116</v>
      </c>
      <c r="K82">
        <v>0.6875</v>
      </c>
      <c r="L82">
        <v>0.875</v>
      </c>
      <c r="M82">
        <v>0.66666666666666663</v>
      </c>
      <c r="N82">
        <v>0</v>
      </c>
      <c r="O82">
        <v>0.75</v>
      </c>
      <c r="P82" s="39">
        <f t="shared" ref="P82:P101" si="87">AVERAGE(J82:O82)</f>
        <v>0.59837962962962965</v>
      </c>
      <c r="Q82">
        <v>0.66666666666666663</v>
      </c>
      <c r="R82">
        <v>0.4375</v>
      </c>
      <c r="S82">
        <v>0.25</v>
      </c>
      <c r="T82">
        <v>0.55555555555555558</v>
      </c>
      <c r="U82">
        <v>0.16666666666666666</v>
      </c>
      <c r="V82">
        <v>0.625</v>
      </c>
      <c r="W82" s="39">
        <f t="shared" ref="W82:W101" si="88">AVERAGE(Q82:V82)</f>
        <v>0.45023148148148145</v>
      </c>
      <c r="X82">
        <f t="shared" si="3"/>
        <v>5.5555555555555469E-2</v>
      </c>
      <c r="Y82">
        <f t="shared" si="4"/>
        <v>-0.25</v>
      </c>
      <c r="Z82">
        <f t="shared" si="5"/>
        <v>-0.625</v>
      </c>
      <c r="AA82">
        <f t="shared" si="6"/>
        <v>-0.11111111111111105</v>
      </c>
      <c r="AB82">
        <f t="shared" si="7"/>
        <v>0.16666666666666666</v>
      </c>
      <c r="AC82">
        <f t="shared" si="8"/>
        <v>-0.125</v>
      </c>
      <c r="AD82" s="39">
        <f t="shared" si="53"/>
        <v>-0.1481481481481482</v>
      </c>
      <c r="AE82" s="39">
        <f t="shared" si="78"/>
        <v>-5.9499314128943777E-2</v>
      </c>
      <c r="AF82" s="57"/>
      <c r="AG82">
        <v>22</v>
      </c>
      <c r="AH82">
        <v>23</v>
      </c>
      <c r="AI82">
        <v>8</v>
      </c>
      <c r="AJ82">
        <v>19</v>
      </c>
      <c r="AK82">
        <v>23</v>
      </c>
      <c r="AL82">
        <v>9</v>
      </c>
      <c r="AO82">
        <v>0</v>
      </c>
      <c r="AP82">
        <v>3</v>
      </c>
      <c r="AQ82">
        <v>2</v>
      </c>
    </row>
    <row r="83" spans="1:43" s="9" customFormat="1" x14ac:dyDescent="0.25">
      <c r="A83" s="9">
        <v>3531406</v>
      </c>
      <c r="B83" s="9">
        <v>1</v>
      </c>
      <c r="C83" s="9" t="s">
        <v>8</v>
      </c>
      <c r="D83" s="9" t="s">
        <v>37</v>
      </c>
      <c r="E83" s="9" t="s">
        <v>37</v>
      </c>
      <c r="F83" s="9" t="s">
        <v>37</v>
      </c>
      <c r="G83" s="9" t="s">
        <v>37</v>
      </c>
      <c r="H83" s="9" t="s">
        <v>38</v>
      </c>
      <c r="I83" s="54"/>
      <c r="J83" s="9">
        <v>0.5</v>
      </c>
      <c r="K83" s="9">
        <v>0.625</v>
      </c>
      <c r="L83" s="9">
        <v>0.625</v>
      </c>
      <c r="M83" s="9">
        <v>0.66666666666666663</v>
      </c>
      <c r="N83" s="9">
        <v>0.66666666666666663</v>
      </c>
      <c r="O83" s="9">
        <v>0.875</v>
      </c>
      <c r="P83" s="39">
        <f t="shared" si="87"/>
        <v>0.65972222222222221</v>
      </c>
      <c r="Q83" s="9">
        <v>0.66666666666666663</v>
      </c>
      <c r="R83" s="9">
        <v>0.5625</v>
      </c>
      <c r="S83" s="9">
        <v>0.5</v>
      </c>
      <c r="T83" s="9">
        <v>0.77777777777777779</v>
      </c>
      <c r="U83" s="9">
        <v>0.16666666666666666</v>
      </c>
      <c r="V83" s="9">
        <v>0.5625</v>
      </c>
      <c r="W83" s="39">
        <f t="shared" si="88"/>
        <v>0.53935185185185175</v>
      </c>
      <c r="X83">
        <f t="shared" ref="X83:X101" si="89">Q83-J83</f>
        <v>0.16666666666666663</v>
      </c>
      <c r="Y83">
        <f t="shared" ref="Y83:Y101" si="90">R83-K83</f>
        <v>-6.25E-2</v>
      </c>
      <c r="Z83">
        <f t="shared" ref="Z83:Z101" si="91">S83-L83</f>
        <v>-0.125</v>
      </c>
      <c r="AA83">
        <f t="shared" ref="AA83:AA101" si="92">T83-M83</f>
        <v>0.11111111111111116</v>
      </c>
      <c r="AB83">
        <f t="shared" ref="AB83:AB101" si="93">U83-N83</f>
        <v>-0.5</v>
      </c>
      <c r="AC83">
        <f t="shared" ref="AC83:AC101" si="94">V83-O83</f>
        <v>-0.3125</v>
      </c>
      <c r="AD83" s="39">
        <f t="shared" ref="AD83:AD101" si="95">W83-P83</f>
        <v>-0.12037037037037046</v>
      </c>
      <c r="AE83" s="39">
        <f t="shared" si="78"/>
        <v>-4.0959362139917729E-2</v>
      </c>
      <c r="AF83" s="57"/>
      <c r="AG83" s="9">
        <v>6</v>
      </c>
      <c r="AH83" s="9">
        <v>11</v>
      </c>
      <c r="AI83" s="9">
        <v>17</v>
      </c>
      <c r="AJ83" s="9">
        <v>6</v>
      </c>
      <c r="AK83" s="9">
        <v>13</v>
      </c>
      <c r="AL83" s="9">
        <v>17</v>
      </c>
      <c r="AM83" s="54"/>
      <c r="AO83" s="9">
        <v>0</v>
      </c>
      <c r="AP83" s="9">
        <v>3</v>
      </c>
      <c r="AQ83" s="9">
        <v>0</v>
      </c>
    </row>
    <row r="84" spans="1:43" x14ac:dyDescent="0.25">
      <c r="A84">
        <v>3670306</v>
      </c>
      <c r="B84">
        <v>1</v>
      </c>
      <c r="C84" t="s">
        <v>8</v>
      </c>
      <c r="D84" t="s">
        <v>37</v>
      </c>
      <c r="E84" t="s">
        <v>37</v>
      </c>
      <c r="F84" t="s">
        <v>37</v>
      </c>
      <c r="G84" t="s">
        <v>37</v>
      </c>
      <c r="H84" t="s">
        <v>38</v>
      </c>
      <c r="J84">
        <v>0.77777777777777779</v>
      </c>
      <c r="K84">
        <v>0.875</v>
      </c>
      <c r="L84">
        <v>0.75</v>
      </c>
      <c r="M84">
        <v>0.88888888888888884</v>
      </c>
      <c r="N84">
        <v>0.83333333333333337</v>
      </c>
      <c r="O84">
        <v>0.75</v>
      </c>
      <c r="P84" s="39">
        <f t="shared" si="87"/>
        <v>0.8125</v>
      </c>
      <c r="Q84">
        <v>0.44444444444444442</v>
      </c>
      <c r="R84">
        <v>0.625</v>
      </c>
      <c r="S84">
        <v>0.75</v>
      </c>
      <c r="T84">
        <v>0.55555555555555558</v>
      </c>
      <c r="U84">
        <v>0.16666666666666666</v>
      </c>
      <c r="V84">
        <v>0.6875</v>
      </c>
      <c r="W84" s="39">
        <f t="shared" si="88"/>
        <v>0.53819444444444442</v>
      </c>
      <c r="X84">
        <f t="shared" si="89"/>
        <v>-0.33333333333333337</v>
      </c>
      <c r="Y84">
        <f t="shared" si="90"/>
        <v>-0.25</v>
      </c>
      <c r="Z84">
        <f t="shared" si="91"/>
        <v>0</v>
      </c>
      <c r="AA84">
        <f t="shared" si="92"/>
        <v>-0.33333333333333326</v>
      </c>
      <c r="AB84">
        <f t="shared" si="93"/>
        <v>-0.66666666666666674</v>
      </c>
      <c r="AC84">
        <f t="shared" si="94"/>
        <v>-6.25E-2</v>
      </c>
      <c r="AD84" s="39">
        <f t="shared" si="95"/>
        <v>-0.27430555555555558</v>
      </c>
      <c r="AE84" s="39">
        <f t="shared" si="78"/>
        <v>-5.1432291666666671E-2</v>
      </c>
      <c r="AF84" s="57"/>
      <c r="AG84">
        <v>11</v>
      </c>
      <c r="AH84">
        <v>15</v>
      </c>
      <c r="AI84">
        <v>4</v>
      </c>
      <c r="AJ84">
        <v>10</v>
      </c>
      <c r="AK84">
        <v>15</v>
      </c>
      <c r="AL84">
        <v>4</v>
      </c>
      <c r="AO84">
        <v>3</v>
      </c>
      <c r="AP84">
        <v>2</v>
      </c>
      <c r="AQ84">
        <v>2</v>
      </c>
    </row>
    <row r="85" spans="1:43" x14ac:dyDescent="0.25">
      <c r="A85">
        <v>3522845</v>
      </c>
      <c r="B85">
        <v>2</v>
      </c>
      <c r="C85" t="s">
        <v>8</v>
      </c>
      <c r="D85" t="s">
        <v>37</v>
      </c>
      <c r="E85" t="s">
        <v>37</v>
      </c>
      <c r="F85" t="s">
        <v>37</v>
      </c>
      <c r="G85" t="s">
        <v>37</v>
      </c>
      <c r="H85" t="s">
        <v>38</v>
      </c>
      <c r="J85">
        <v>0.83333333333333337</v>
      </c>
      <c r="K85">
        <v>0.875</v>
      </c>
      <c r="L85">
        <v>0.75</v>
      </c>
      <c r="M85">
        <v>1</v>
      </c>
      <c r="N85">
        <v>0.5</v>
      </c>
      <c r="O85">
        <v>0.75</v>
      </c>
      <c r="P85" s="39">
        <f t="shared" si="87"/>
        <v>0.78472222222222232</v>
      </c>
      <c r="Q85">
        <v>0.61111111111111116</v>
      </c>
      <c r="R85">
        <v>0.6875</v>
      </c>
      <c r="S85">
        <v>0.625</v>
      </c>
      <c r="T85">
        <v>0.88888888888888884</v>
      </c>
      <c r="U85">
        <v>0.33333333333333331</v>
      </c>
      <c r="V85">
        <v>0.5625</v>
      </c>
      <c r="W85" s="39">
        <f t="shared" si="88"/>
        <v>0.61805555555555558</v>
      </c>
      <c r="X85">
        <f t="shared" si="89"/>
        <v>-0.22222222222222221</v>
      </c>
      <c r="Y85">
        <f t="shared" si="90"/>
        <v>-0.1875</v>
      </c>
      <c r="Z85">
        <f t="shared" si="91"/>
        <v>-0.125</v>
      </c>
      <c r="AA85">
        <f t="shared" si="92"/>
        <v>-0.11111111111111116</v>
      </c>
      <c r="AB85">
        <f t="shared" si="93"/>
        <v>-0.16666666666666669</v>
      </c>
      <c r="AC85">
        <f t="shared" si="94"/>
        <v>-0.1875</v>
      </c>
      <c r="AD85" s="39">
        <f t="shared" si="95"/>
        <v>-0.16666666666666674</v>
      </c>
      <c r="AE85" s="39">
        <f t="shared" si="78"/>
        <v>-3.5879629629629629E-2</v>
      </c>
      <c r="AF85" s="57"/>
      <c r="AG85">
        <v>21</v>
      </c>
      <c r="AH85">
        <v>26</v>
      </c>
      <c r="AI85">
        <v>4</v>
      </c>
      <c r="AJ85">
        <v>21</v>
      </c>
      <c r="AK85">
        <v>26</v>
      </c>
      <c r="AL85">
        <v>4</v>
      </c>
      <c r="AO85">
        <v>3</v>
      </c>
      <c r="AP85">
        <v>3</v>
      </c>
      <c r="AQ85">
        <v>3</v>
      </c>
    </row>
    <row r="86" spans="1:43" x14ac:dyDescent="0.25">
      <c r="A86">
        <v>3531769</v>
      </c>
      <c r="B86">
        <v>2</v>
      </c>
      <c r="C86" t="s">
        <v>8</v>
      </c>
      <c r="D86" t="s">
        <v>37</v>
      </c>
      <c r="E86" t="s">
        <v>37</v>
      </c>
      <c r="F86" t="s">
        <v>37</v>
      </c>
      <c r="G86" t="s">
        <v>37</v>
      </c>
      <c r="H86" t="s">
        <v>38</v>
      </c>
      <c r="J86">
        <v>0.66666666666666663</v>
      </c>
      <c r="K86">
        <v>0.9375</v>
      </c>
      <c r="L86">
        <v>0.875</v>
      </c>
      <c r="M86">
        <v>1</v>
      </c>
      <c r="N86">
        <v>0.5</v>
      </c>
      <c r="O86">
        <v>0.8125</v>
      </c>
      <c r="P86" s="39">
        <f t="shared" si="87"/>
        <v>0.79861111111111105</v>
      </c>
      <c r="Q86">
        <v>0.55555555555555558</v>
      </c>
      <c r="R86">
        <v>0.75</v>
      </c>
      <c r="S86">
        <v>0.5</v>
      </c>
      <c r="T86">
        <v>0.66666666666666663</v>
      </c>
      <c r="U86">
        <v>0</v>
      </c>
      <c r="V86">
        <v>0.5625</v>
      </c>
      <c r="W86" s="39">
        <f t="shared" si="88"/>
        <v>0.50578703703703709</v>
      </c>
      <c r="X86">
        <f t="shared" si="89"/>
        <v>-0.11111111111111105</v>
      </c>
      <c r="Y86">
        <f t="shared" si="90"/>
        <v>-0.1875</v>
      </c>
      <c r="Z86">
        <f t="shared" si="91"/>
        <v>-0.375</v>
      </c>
      <c r="AA86">
        <f t="shared" si="92"/>
        <v>-0.33333333333333337</v>
      </c>
      <c r="AB86">
        <f t="shared" si="93"/>
        <v>-0.5</v>
      </c>
      <c r="AC86">
        <f t="shared" si="94"/>
        <v>-0.25</v>
      </c>
      <c r="AD86" s="39">
        <f t="shared" si="95"/>
        <v>-0.29282407407407396</v>
      </c>
      <c r="AE86" s="39">
        <f t="shared" si="78"/>
        <v>-5.8971514917695471E-2</v>
      </c>
      <c r="AF86" s="57"/>
      <c r="AG86">
        <v>19</v>
      </c>
      <c r="AH86">
        <v>10</v>
      </c>
      <c r="AI86">
        <v>24</v>
      </c>
      <c r="AJ86">
        <v>15</v>
      </c>
      <c r="AK86">
        <v>11</v>
      </c>
      <c r="AL86">
        <v>19</v>
      </c>
      <c r="AO86">
        <v>3</v>
      </c>
      <c r="AP86">
        <v>0</v>
      </c>
      <c r="AQ86">
        <v>3</v>
      </c>
    </row>
    <row r="87" spans="1:43" x14ac:dyDescent="0.25">
      <c r="A87">
        <v>3670623</v>
      </c>
      <c r="B87">
        <v>3</v>
      </c>
      <c r="C87" t="s">
        <v>8</v>
      </c>
      <c r="D87" t="s">
        <v>37</v>
      </c>
      <c r="E87" t="s">
        <v>37</v>
      </c>
      <c r="F87" t="s">
        <v>37</v>
      </c>
      <c r="G87" t="s">
        <v>37</v>
      </c>
      <c r="H87" t="s">
        <v>38</v>
      </c>
      <c r="J87">
        <v>0.66666666666666663</v>
      </c>
      <c r="K87">
        <v>0.75</v>
      </c>
      <c r="L87">
        <v>1</v>
      </c>
      <c r="M87">
        <v>0.77777777777777779</v>
      </c>
      <c r="N87">
        <v>0.5</v>
      </c>
      <c r="O87">
        <v>0.9375</v>
      </c>
      <c r="P87" s="39">
        <f t="shared" si="87"/>
        <v>0.77199074074074081</v>
      </c>
      <c r="Q87">
        <v>0.66666666666666663</v>
      </c>
      <c r="R87">
        <v>0.8125</v>
      </c>
      <c r="S87">
        <v>0.875</v>
      </c>
      <c r="T87">
        <v>0.77777777777777779</v>
      </c>
      <c r="U87">
        <v>0.33333333333333331</v>
      </c>
      <c r="V87">
        <v>0.75</v>
      </c>
      <c r="W87" s="39">
        <f t="shared" si="88"/>
        <v>0.70254629629629628</v>
      </c>
      <c r="X87">
        <f t="shared" si="89"/>
        <v>0</v>
      </c>
      <c r="Y87">
        <f t="shared" si="90"/>
        <v>6.25E-2</v>
      </c>
      <c r="Z87">
        <f t="shared" si="91"/>
        <v>-0.125</v>
      </c>
      <c r="AA87">
        <f t="shared" si="92"/>
        <v>0</v>
      </c>
      <c r="AB87">
        <f t="shared" si="93"/>
        <v>-0.16666666666666669</v>
      </c>
      <c r="AC87">
        <f t="shared" si="94"/>
        <v>-0.1875</v>
      </c>
      <c r="AD87" s="39">
        <f t="shared" si="95"/>
        <v>-6.9444444444444531E-2</v>
      </c>
      <c r="AE87" s="39">
        <f t="shared" si="78"/>
        <v>-1.5833976337448576E-2</v>
      </c>
      <c r="AF87" s="57"/>
      <c r="AG87">
        <v>18</v>
      </c>
      <c r="AH87">
        <v>17</v>
      </c>
      <c r="AI87">
        <v>11</v>
      </c>
      <c r="AJ87">
        <v>17</v>
      </c>
      <c r="AK87">
        <v>16</v>
      </c>
      <c r="AL87">
        <v>10</v>
      </c>
      <c r="AO87">
        <v>3</v>
      </c>
      <c r="AP87">
        <v>3</v>
      </c>
      <c r="AQ87">
        <v>3</v>
      </c>
    </row>
    <row r="88" spans="1:43" x14ac:dyDescent="0.25">
      <c r="A88">
        <v>3528290</v>
      </c>
      <c r="B88">
        <v>4</v>
      </c>
      <c r="C88" t="s">
        <v>8</v>
      </c>
      <c r="D88" t="s">
        <v>37</v>
      </c>
      <c r="E88" t="s">
        <v>37</v>
      </c>
      <c r="F88" t="s">
        <v>37</v>
      </c>
      <c r="G88" t="s">
        <v>37</v>
      </c>
      <c r="H88" t="s">
        <v>38</v>
      </c>
      <c r="J88">
        <v>0.5</v>
      </c>
      <c r="K88">
        <v>0.5</v>
      </c>
      <c r="L88">
        <v>0.75</v>
      </c>
      <c r="M88">
        <v>0.55555555555555558</v>
      </c>
      <c r="N88">
        <v>0.5</v>
      </c>
      <c r="O88">
        <v>0.625</v>
      </c>
      <c r="P88" s="39">
        <f t="shared" si="87"/>
        <v>0.57175925925925919</v>
      </c>
      <c r="Q88">
        <v>0.61111111111111116</v>
      </c>
      <c r="R88">
        <v>0.5625</v>
      </c>
      <c r="S88">
        <v>0.625</v>
      </c>
      <c r="T88">
        <v>0.88888888888888884</v>
      </c>
      <c r="U88">
        <v>0.33333333333333331</v>
      </c>
      <c r="V88">
        <v>0.5</v>
      </c>
      <c r="W88" s="39">
        <f t="shared" si="88"/>
        <v>0.58680555555555558</v>
      </c>
      <c r="X88">
        <f t="shared" si="89"/>
        <v>0.11111111111111116</v>
      </c>
      <c r="Y88">
        <f t="shared" si="90"/>
        <v>6.25E-2</v>
      </c>
      <c r="Z88">
        <f t="shared" si="91"/>
        <v>-0.125</v>
      </c>
      <c r="AA88">
        <f t="shared" si="92"/>
        <v>0.33333333333333326</v>
      </c>
      <c r="AB88">
        <f t="shared" si="93"/>
        <v>-0.16666666666666669</v>
      </c>
      <c r="AC88">
        <f t="shared" si="94"/>
        <v>-0.125</v>
      </c>
      <c r="AD88" s="39">
        <f t="shared" si="95"/>
        <v>1.5046296296296391E-2</v>
      </c>
      <c r="AE88" s="39">
        <f t="shared" si="78"/>
        <v>6.4434370713306313E-3</v>
      </c>
      <c r="AF88" s="57"/>
      <c r="AG88">
        <v>16</v>
      </c>
      <c r="AH88">
        <v>19</v>
      </c>
      <c r="AI88">
        <v>9</v>
      </c>
      <c r="AJ88">
        <v>10</v>
      </c>
      <c r="AK88">
        <v>12</v>
      </c>
      <c r="AL88">
        <v>20</v>
      </c>
      <c r="AO88">
        <v>2</v>
      </c>
      <c r="AP88">
        <v>0</v>
      </c>
      <c r="AQ88">
        <v>2</v>
      </c>
    </row>
    <row r="89" spans="1:43" x14ac:dyDescent="0.25">
      <c r="A89">
        <v>3670225</v>
      </c>
      <c r="B89">
        <v>4</v>
      </c>
      <c r="C89" t="s">
        <v>8</v>
      </c>
      <c r="D89" t="s">
        <v>37</v>
      </c>
      <c r="E89" t="s">
        <v>37</v>
      </c>
      <c r="F89" t="s">
        <v>37</v>
      </c>
      <c r="G89" t="s">
        <v>37</v>
      </c>
      <c r="H89" t="s">
        <v>38</v>
      </c>
      <c r="J89">
        <v>0.66666666666666663</v>
      </c>
      <c r="K89">
        <v>0.8125</v>
      </c>
      <c r="L89">
        <v>0.5</v>
      </c>
      <c r="M89">
        <v>0.77777777777777779</v>
      </c>
      <c r="N89">
        <v>0.33333333333333331</v>
      </c>
      <c r="O89">
        <v>0.875</v>
      </c>
      <c r="P89" s="39">
        <f t="shared" si="87"/>
        <v>0.66087962962962965</v>
      </c>
      <c r="Q89">
        <v>0.61111111111111116</v>
      </c>
      <c r="R89">
        <v>0.6875</v>
      </c>
      <c r="S89">
        <v>0.375</v>
      </c>
      <c r="T89">
        <v>0.44444444444444442</v>
      </c>
      <c r="U89">
        <v>0</v>
      </c>
      <c r="V89">
        <v>0.5</v>
      </c>
      <c r="W89" s="39">
        <f t="shared" si="88"/>
        <v>0.43634259259259256</v>
      </c>
      <c r="X89">
        <f t="shared" si="89"/>
        <v>-5.5555555555555469E-2</v>
      </c>
      <c r="Y89">
        <f t="shared" si="90"/>
        <v>-0.125</v>
      </c>
      <c r="Z89">
        <f t="shared" si="91"/>
        <v>-0.125</v>
      </c>
      <c r="AA89">
        <f t="shared" si="92"/>
        <v>-0.33333333333333337</v>
      </c>
      <c r="AB89">
        <f t="shared" si="93"/>
        <v>-0.33333333333333331</v>
      </c>
      <c r="AC89">
        <f t="shared" si="94"/>
        <v>-0.375</v>
      </c>
      <c r="AD89" s="39">
        <f t="shared" si="95"/>
        <v>-0.22453703703703709</v>
      </c>
      <c r="AE89" s="39">
        <f t="shared" si="78"/>
        <v>-7.6145083161865579E-2</v>
      </c>
      <c r="AF89" s="57"/>
      <c r="AG89">
        <v>21</v>
      </c>
      <c r="AH89">
        <v>20</v>
      </c>
      <c r="AI89">
        <v>9</v>
      </c>
      <c r="AJ89">
        <v>25</v>
      </c>
      <c r="AK89">
        <v>25</v>
      </c>
      <c r="AL89">
        <v>7</v>
      </c>
      <c r="AO89">
        <v>2</v>
      </c>
      <c r="AP89">
        <v>3</v>
      </c>
      <c r="AQ89">
        <v>2</v>
      </c>
    </row>
    <row r="90" spans="1:43" x14ac:dyDescent="0.25">
      <c r="A90">
        <v>3670352</v>
      </c>
      <c r="B90">
        <v>5</v>
      </c>
      <c r="C90" t="s">
        <v>8</v>
      </c>
      <c r="D90" t="s">
        <v>37</v>
      </c>
      <c r="E90" t="s">
        <v>37</v>
      </c>
      <c r="F90" t="s">
        <v>37</v>
      </c>
      <c r="G90" t="s">
        <v>37</v>
      </c>
      <c r="H90" t="s">
        <v>38</v>
      </c>
      <c r="J90">
        <v>0.66666666666666663</v>
      </c>
      <c r="K90">
        <v>1</v>
      </c>
      <c r="L90">
        <v>0.875</v>
      </c>
      <c r="M90">
        <v>0.66666666666666663</v>
      </c>
      <c r="N90">
        <v>0.5</v>
      </c>
      <c r="O90">
        <v>1</v>
      </c>
      <c r="P90" s="39">
        <f t="shared" si="87"/>
        <v>0.78472222222222221</v>
      </c>
      <c r="Q90">
        <v>0.55555555555555558</v>
      </c>
      <c r="R90">
        <v>0.75</v>
      </c>
      <c r="S90">
        <v>0.625</v>
      </c>
      <c r="T90">
        <v>0.88888888888888884</v>
      </c>
      <c r="U90">
        <v>0.5</v>
      </c>
      <c r="V90">
        <v>0.5625</v>
      </c>
      <c r="W90" s="39">
        <f t="shared" si="88"/>
        <v>0.64699074074074081</v>
      </c>
      <c r="X90">
        <f t="shared" si="89"/>
        <v>-0.11111111111111105</v>
      </c>
      <c r="Y90">
        <f t="shared" si="90"/>
        <v>-0.25</v>
      </c>
      <c r="Z90">
        <f t="shared" si="91"/>
        <v>-0.25</v>
      </c>
      <c r="AA90">
        <f t="shared" si="92"/>
        <v>0.22222222222222221</v>
      </c>
      <c r="AB90">
        <f t="shared" si="93"/>
        <v>0</v>
      </c>
      <c r="AC90">
        <f t="shared" si="94"/>
        <v>-0.4375</v>
      </c>
      <c r="AD90" s="39">
        <f t="shared" si="95"/>
        <v>-0.1377314814814814</v>
      </c>
      <c r="AE90" s="39">
        <f t="shared" si="78"/>
        <v>-2.9650527263374471E-2</v>
      </c>
      <c r="AF90" s="57"/>
      <c r="AG90">
        <v>19</v>
      </c>
      <c r="AH90">
        <v>25</v>
      </c>
      <c r="AI90">
        <v>6</v>
      </c>
      <c r="AJ90">
        <v>25</v>
      </c>
      <c r="AK90">
        <v>28</v>
      </c>
      <c r="AL90">
        <v>19</v>
      </c>
      <c r="AO90">
        <v>3</v>
      </c>
      <c r="AP90">
        <v>3</v>
      </c>
      <c r="AQ90">
        <v>3</v>
      </c>
    </row>
    <row r="91" spans="1:43" x14ac:dyDescent="0.25">
      <c r="A91">
        <v>3670733</v>
      </c>
      <c r="B91">
        <v>5</v>
      </c>
      <c r="C91" t="s">
        <v>8</v>
      </c>
      <c r="D91" t="s">
        <v>37</v>
      </c>
      <c r="E91" t="s">
        <v>37</v>
      </c>
      <c r="F91" t="s">
        <v>37</v>
      </c>
      <c r="G91" t="s">
        <v>37</v>
      </c>
      <c r="H91" t="s">
        <v>38</v>
      </c>
      <c r="J91">
        <v>0.66666666666666663</v>
      </c>
      <c r="K91">
        <v>0.8125</v>
      </c>
      <c r="L91">
        <v>1</v>
      </c>
      <c r="M91">
        <v>1</v>
      </c>
      <c r="N91">
        <v>0.83333333333333337</v>
      </c>
      <c r="O91">
        <v>0.9375</v>
      </c>
      <c r="P91" s="39">
        <f t="shared" si="87"/>
        <v>0.875</v>
      </c>
      <c r="Q91">
        <v>0.27777777777777779</v>
      </c>
      <c r="R91">
        <v>0.5625</v>
      </c>
      <c r="S91">
        <v>0.75</v>
      </c>
      <c r="T91">
        <v>0.55555555555555558</v>
      </c>
      <c r="U91">
        <v>0.16666666666666666</v>
      </c>
      <c r="V91">
        <v>0.6875</v>
      </c>
      <c r="W91" s="39">
        <f t="shared" si="88"/>
        <v>0.49999999999999994</v>
      </c>
      <c r="X91">
        <f t="shared" si="89"/>
        <v>-0.38888888888888884</v>
      </c>
      <c r="Y91">
        <f t="shared" si="90"/>
        <v>-0.25</v>
      </c>
      <c r="Z91">
        <f t="shared" si="91"/>
        <v>-0.25</v>
      </c>
      <c r="AA91">
        <f t="shared" si="92"/>
        <v>-0.44444444444444442</v>
      </c>
      <c r="AB91">
        <f t="shared" si="93"/>
        <v>-0.66666666666666674</v>
      </c>
      <c r="AC91">
        <f t="shared" si="94"/>
        <v>-0.25</v>
      </c>
      <c r="AD91" s="39">
        <f t="shared" si="95"/>
        <v>-0.37500000000000006</v>
      </c>
      <c r="AE91" s="39">
        <f t="shared" si="78"/>
        <v>-4.6875000000000007E-2</v>
      </c>
      <c r="AF91" s="57"/>
      <c r="AG91">
        <v>7</v>
      </c>
      <c r="AH91">
        <v>11</v>
      </c>
      <c r="AI91">
        <v>13</v>
      </c>
      <c r="AJ91">
        <v>13</v>
      </c>
      <c r="AK91">
        <v>9</v>
      </c>
      <c r="AL91">
        <v>18</v>
      </c>
      <c r="AO91">
        <v>3</v>
      </c>
      <c r="AP91">
        <v>2</v>
      </c>
      <c r="AQ91">
        <v>2</v>
      </c>
    </row>
    <row r="92" spans="1:43" x14ac:dyDescent="0.25">
      <c r="A92">
        <v>3670982</v>
      </c>
      <c r="B92">
        <v>6</v>
      </c>
      <c r="C92" t="s">
        <v>8</v>
      </c>
      <c r="D92" t="s">
        <v>37</v>
      </c>
      <c r="E92" t="s">
        <v>37</v>
      </c>
      <c r="F92" t="s">
        <v>37</v>
      </c>
      <c r="G92" t="s">
        <v>37</v>
      </c>
      <c r="H92" t="s">
        <v>38</v>
      </c>
      <c r="J92">
        <v>0.88888888888888884</v>
      </c>
      <c r="K92">
        <v>0.9375</v>
      </c>
      <c r="L92">
        <v>1</v>
      </c>
      <c r="M92">
        <v>0.77777777777777779</v>
      </c>
      <c r="N92">
        <v>0.5</v>
      </c>
      <c r="O92">
        <v>0.625</v>
      </c>
      <c r="P92" s="39">
        <f t="shared" si="87"/>
        <v>0.78819444444444431</v>
      </c>
      <c r="Q92">
        <v>0.55555555555555558</v>
      </c>
      <c r="R92">
        <v>0.375</v>
      </c>
      <c r="S92">
        <v>0.375</v>
      </c>
      <c r="T92">
        <v>0.33333333333333331</v>
      </c>
      <c r="U92">
        <v>0</v>
      </c>
      <c r="V92">
        <v>0.3125</v>
      </c>
      <c r="W92" s="39">
        <f t="shared" si="88"/>
        <v>0.32523148148148145</v>
      </c>
      <c r="X92">
        <f t="shared" si="89"/>
        <v>-0.33333333333333326</v>
      </c>
      <c r="Y92">
        <f t="shared" si="90"/>
        <v>-0.5625</v>
      </c>
      <c r="Z92">
        <f t="shared" si="91"/>
        <v>-0.625</v>
      </c>
      <c r="AA92">
        <f t="shared" si="92"/>
        <v>-0.44444444444444448</v>
      </c>
      <c r="AB92">
        <f t="shared" si="93"/>
        <v>-0.5</v>
      </c>
      <c r="AC92">
        <f t="shared" si="94"/>
        <v>-0.3125</v>
      </c>
      <c r="AD92" s="39">
        <f t="shared" si="95"/>
        <v>-0.46296296296296285</v>
      </c>
      <c r="AE92" s="39">
        <f t="shared" si="78"/>
        <v>-9.8058127572016499E-2</v>
      </c>
      <c r="AF92" s="57"/>
      <c r="AG92">
        <v>14</v>
      </c>
      <c r="AH92">
        <v>26</v>
      </c>
      <c r="AI92">
        <v>8</v>
      </c>
      <c r="AJ92">
        <v>17</v>
      </c>
      <c r="AK92">
        <v>28</v>
      </c>
      <c r="AL92">
        <v>7</v>
      </c>
      <c r="AO92">
        <v>3</v>
      </c>
      <c r="AP92">
        <v>3</v>
      </c>
      <c r="AQ92">
        <v>3</v>
      </c>
    </row>
    <row r="93" spans="1:43" x14ac:dyDescent="0.25">
      <c r="A93">
        <v>3670953</v>
      </c>
      <c r="B93">
        <v>6</v>
      </c>
      <c r="C93" t="s">
        <v>8</v>
      </c>
      <c r="D93" t="s">
        <v>37</v>
      </c>
      <c r="E93" t="s">
        <v>37</v>
      </c>
      <c r="F93" t="s">
        <v>37</v>
      </c>
      <c r="G93" t="s">
        <v>37</v>
      </c>
      <c r="H93" t="s">
        <v>38</v>
      </c>
      <c r="J93">
        <v>0.55555555555555558</v>
      </c>
      <c r="K93">
        <v>0.75</v>
      </c>
      <c r="L93">
        <v>0.875</v>
      </c>
      <c r="M93">
        <v>0.55555555555555558</v>
      </c>
      <c r="N93">
        <v>0.16666666666666666</v>
      </c>
      <c r="O93">
        <v>0.625</v>
      </c>
      <c r="P93" s="39">
        <f t="shared" si="87"/>
        <v>0.58796296296296291</v>
      </c>
      <c r="Q93">
        <v>0.55555555555555558</v>
      </c>
      <c r="R93">
        <v>0.5625</v>
      </c>
      <c r="S93">
        <v>0.5</v>
      </c>
      <c r="T93">
        <v>0.77777777777777779</v>
      </c>
      <c r="U93">
        <v>0.33333333333333331</v>
      </c>
      <c r="V93">
        <v>0.5625</v>
      </c>
      <c r="W93" s="39">
        <f t="shared" si="88"/>
        <v>0.54861111111111116</v>
      </c>
      <c r="X93">
        <f t="shared" si="89"/>
        <v>0</v>
      </c>
      <c r="Y93">
        <f t="shared" si="90"/>
        <v>-0.1875</v>
      </c>
      <c r="Z93">
        <f t="shared" si="91"/>
        <v>-0.375</v>
      </c>
      <c r="AA93">
        <f t="shared" si="92"/>
        <v>0.22222222222222221</v>
      </c>
      <c r="AB93">
        <f t="shared" si="93"/>
        <v>0.16666666666666666</v>
      </c>
      <c r="AC93">
        <f t="shared" si="94"/>
        <v>-6.25E-2</v>
      </c>
      <c r="AD93" s="39">
        <f t="shared" si="95"/>
        <v>-3.9351851851851749E-2</v>
      </c>
      <c r="AE93" s="39">
        <f t="shared" si="78"/>
        <v>-1.6214420438957437E-2</v>
      </c>
      <c r="AF93" s="57"/>
      <c r="AG93">
        <v>8</v>
      </c>
      <c r="AH93">
        <v>5</v>
      </c>
      <c r="AI93">
        <v>17</v>
      </c>
      <c r="AJ93">
        <v>22</v>
      </c>
      <c r="AK93">
        <v>15</v>
      </c>
      <c r="AL93">
        <v>11</v>
      </c>
      <c r="AO93">
        <v>3</v>
      </c>
      <c r="AP93">
        <v>3</v>
      </c>
      <c r="AQ93">
        <v>0</v>
      </c>
    </row>
    <row r="94" spans="1:43" x14ac:dyDescent="0.25">
      <c r="A94">
        <v>3670584</v>
      </c>
      <c r="B94">
        <v>8</v>
      </c>
      <c r="C94" t="s">
        <v>8</v>
      </c>
      <c r="D94" t="s">
        <v>37</v>
      </c>
      <c r="E94" t="s">
        <v>37</v>
      </c>
      <c r="F94" t="s">
        <v>37</v>
      </c>
      <c r="G94" t="s">
        <v>37</v>
      </c>
      <c r="H94" t="s">
        <v>38</v>
      </c>
      <c r="J94">
        <v>0.83333333333333337</v>
      </c>
      <c r="K94">
        <v>0.875</v>
      </c>
      <c r="L94">
        <v>1</v>
      </c>
      <c r="M94">
        <v>1</v>
      </c>
      <c r="N94">
        <v>0.66666666666666663</v>
      </c>
      <c r="O94">
        <v>0.9375</v>
      </c>
      <c r="P94" s="39">
        <f t="shared" si="87"/>
        <v>0.88541666666666663</v>
      </c>
      <c r="Q94">
        <v>0.66666666666666663</v>
      </c>
      <c r="R94">
        <v>0.75</v>
      </c>
      <c r="S94">
        <v>0.75</v>
      </c>
      <c r="T94">
        <v>0.88888888888888884</v>
      </c>
      <c r="U94">
        <v>0.33333333333333331</v>
      </c>
      <c r="V94">
        <v>0.75</v>
      </c>
      <c r="W94" s="39">
        <f t="shared" si="88"/>
        <v>0.68981481481481488</v>
      </c>
      <c r="X94">
        <f t="shared" si="89"/>
        <v>-0.16666666666666674</v>
      </c>
      <c r="Y94">
        <f t="shared" si="90"/>
        <v>-0.125</v>
      </c>
      <c r="Z94">
        <f t="shared" si="91"/>
        <v>-0.25</v>
      </c>
      <c r="AA94">
        <f t="shared" si="92"/>
        <v>-0.11111111111111116</v>
      </c>
      <c r="AB94">
        <f t="shared" si="93"/>
        <v>-0.33333333333333331</v>
      </c>
      <c r="AC94">
        <f t="shared" si="94"/>
        <v>-0.1875</v>
      </c>
      <c r="AD94" s="39">
        <f t="shared" si="95"/>
        <v>-0.19560185185185175</v>
      </c>
      <c r="AE94" s="39">
        <f t="shared" si="78"/>
        <v>-2.2412712191358021E-2</v>
      </c>
      <c r="AF94" s="57"/>
      <c r="AG94">
        <v>19</v>
      </c>
      <c r="AH94">
        <v>18</v>
      </c>
      <c r="AI94">
        <v>16</v>
      </c>
      <c r="AJ94">
        <v>13</v>
      </c>
      <c r="AK94">
        <v>16</v>
      </c>
      <c r="AL94">
        <v>16</v>
      </c>
      <c r="AO94">
        <v>3</v>
      </c>
      <c r="AP94">
        <v>3</v>
      </c>
      <c r="AQ94">
        <v>0</v>
      </c>
    </row>
    <row r="95" spans="1:43" x14ac:dyDescent="0.25">
      <c r="A95">
        <v>3670823</v>
      </c>
      <c r="B95">
        <v>8</v>
      </c>
      <c r="C95" t="s">
        <v>8</v>
      </c>
      <c r="D95" t="s">
        <v>37</v>
      </c>
      <c r="E95" t="s">
        <v>37</v>
      </c>
      <c r="F95" t="s">
        <v>37</v>
      </c>
      <c r="G95" t="s">
        <v>37</v>
      </c>
      <c r="H95" t="s">
        <v>38</v>
      </c>
      <c r="J95">
        <v>0.83333333333333337</v>
      </c>
      <c r="K95">
        <v>0.9375</v>
      </c>
      <c r="L95">
        <v>1</v>
      </c>
      <c r="M95">
        <v>0.77777777777777779</v>
      </c>
      <c r="N95">
        <v>0.5</v>
      </c>
      <c r="O95">
        <v>0.9375</v>
      </c>
      <c r="P95" s="39">
        <f t="shared" si="87"/>
        <v>0.83101851851851849</v>
      </c>
      <c r="Q95">
        <v>0.66666666666666663</v>
      </c>
      <c r="R95">
        <v>0.75</v>
      </c>
      <c r="S95">
        <v>0.625</v>
      </c>
      <c r="T95">
        <v>0.66666666666666663</v>
      </c>
      <c r="U95">
        <v>0.33333333333333331</v>
      </c>
      <c r="V95">
        <v>0.6875</v>
      </c>
      <c r="W95" s="39">
        <f t="shared" si="88"/>
        <v>0.62152777777777779</v>
      </c>
      <c r="X95">
        <f t="shared" si="89"/>
        <v>-0.16666666666666674</v>
      </c>
      <c r="Y95">
        <f t="shared" si="90"/>
        <v>-0.1875</v>
      </c>
      <c r="Z95">
        <f t="shared" si="91"/>
        <v>-0.375</v>
      </c>
      <c r="AA95">
        <f t="shared" si="92"/>
        <v>-0.11111111111111116</v>
      </c>
      <c r="AB95">
        <f t="shared" si="93"/>
        <v>-0.16666666666666669</v>
      </c>
      <c r="AC95">
        <f t="shared" si="94"/>
        <v>-0.25</v>
      </c>
      <c r="AD95" s="39">
        <f t="shared" si="95"/>
        <v>-0.2094907407407407</v>
      </c>
      <c r="AE95" s="39">
        <f t="shared" si="78"/>
        <v>-3.5400055727023316E-2</v>
      </c>
      <c r="AF95" s="57"/>
      <c r="AG95">
        <v>14</v>
      </c>
      <c r="AH95">
        <v>19</v>
      </c>
      <c r="AI95">
        <v>8</v>
      </c>
      <c r="AJ95">
        <v>26</v>
      </c>
      <c r="AK95">
        <v>23</v>
      </c>
      <c r="AL95">
        <v>8</v>
      </c>
      <c r="AO95">
        <v>0</v>
      </c>
      <c r="AP95">
        <v>0</v>
      </c>
      <c r="AQ95">
        <v>0</v>
      </c>
    </row>
    <row r="96" spans="1:43" x14ac:dyDescent="0.25">
      <c r="A96">
        <v>3672658</v>
      </c>
      <c r="B96">
        <v>8</v>
      </c>
      <c r="C96" t="s">
        <v>8</v>
      </c>
      <c r="D96" t="s">
        <v>37</v>
      </c>
      <c r="E96" t="s">
        <v>37</v>
      </c>
      <c r="F96" t="s">
        <v>37</v>
      </c>
      <c r="G96" t="s">
        <v>37</v>
      </c>
      <c r="H96" t="s">
        <v>38</v>
      </c>
      <c r="J96">
        <v>0.55555555555555558</v>
      </c>
      <c r="K96">
        <v>0.8125</v>
      </c>
      <c r="L96">
        <v>0.75</v>
      </c>
      <c r="M96">
        <v>0.77777777777777779</v>
      </c>
      <c r="N96">
        <v>0.66666666666666663</v>
      </c>
      <c r="O96">
        <v>0.875</v>
      </c>
      <c r="P96" s="39">
        <f t="shared" si="87"/>
        <v>0.73958333333333337</v>
      </c>
      <c r="Q96">
        <v>0.55555555555555558</v>
      </c>
      <c r="R96">
        <v>0.875</v>
      </c>
      <c r="S96">
        <v>0.625</v>
      </c>
      <c r="T96">
        <v>0.55555555555555558</v>
      </c>
      <c r="U96">
        <v>0.5</v>
      </c>
      <c r="V96">
        <v>0.8125</v>
      </c>
      <c r="W96" s="39">
        <f t="shared" si="88"/>
        <v>0.65393518518518512</v>
      </c>
      <c r="X96">
        <f t="shared" si="89"/>
        <v>0</v>
      </c>
      <c r="Y96">
        <f t="shared" si="90"/>
        <v>6.25E-2</v>
      </c>
      <c r="Z96">
        <f t="shared" si="91"/>
        <v>-0.125</v>
      </c>
      <c r="AA96">
        <f t="shared" si="92"/>
        <v>-0.22222222222222221</v>
      </c>
      <c r="AB96">
        <f t="shared" si="93"/>
        <v>-0.16666666666666663</v>
      </c>
      <c r="AC96">
        <f t="shared" si="94"/>
        <v>-6.25E-2</v>
      </c>
      <c r="AD96" s="39">
        <f t="shared" si="95"/>
        <v>-8.5648148148148251E-2</v>
      </c>
      <c r="AE96" s="39">
        <f t="shared" si="78"/>
        <v>-2.2304205246913605E-2</v>
      </c>
      <c r="AF96" s="57"/>
      <c r="AG96">
        <v>17</v>
      </c>
      <c r="AH96">
        <v>15</v>
      </c>
      <c r="AI96">
        <v>11</v>
      </c>
      <c r="AJ96">
        <v>18</v>
      </c>
      <c r="AK96">
        <v>19</v>
      </c>
      <c r="AL96">
        <v>8</v>
      </c>
      <c r="AO96">
        <v>3</v>
      </c>
      <c r="AP96">
        <v>0</v>
      </c>
      <c r="AQ96">
        <v>3</v>
      </c>
    </row>
    <row r="97" spans="1:68" x14ac:dyDescent="0.25">
      <c r="A97">
        <v>3672102</v>
      </c>
      <c r="B97">
        <v>4</v>
      </c>
      <c r="C97" t="s">
        <v>8</v>
      </c>
      <c r="D97" t="s">
        <v>37</v>
      </c>
      <c r="E97" t="s">
        <v>37</v>
      </c>
      <c r="F97" t="s">
        <v>37</v>
      </c>
      <c r="G97" t="s">
        <v>37</v>
      </c>
      <c r="H97" t="s">
        <v>38</v>
      </c>
      <c r="J97">
        <v>0.61111111111111116</v>
      </c>
      <c r="K97">
        <v>0.6875</v>
      </c>
      <c r="L97">
        <v>0.875</v>
      </c>
      <c r="M97">
        <v>0.66666666666666663</v>
      </c>
      <c r="N97">
        <v>0.66666666666666663</v>
      </c>
      <c r="O97">
        <v>0.9375</v>
      </c>
      <c r="P97" s="39">
        <f t="shared" si="87"/>
        <v>0.74074074074074081</v>
      </c>
      <c r="Q97">
        <v>0.61111111111111116</v>
      </c>
      <c r="R97">
        <v>0.6875</v>
      </c>
      <c r="S97">
        <v>0.5</v>
      </c>
      <c r="T97">
        <v>0.77777777777777779</v>
      </c>
      <c r="U97">
        <v>0.16666666666666666</v>
      </c>
      <c r="V97">
        <v>0.5625</v>
      </c>
      <c r="W97" s="39">
        <f t="shared" ref="W97" si="96">AVERAGE(Q97:V97)</f>
        <v>0.55092592592592593</v>
      </c>
      <c r="X97">
        <f t="shared" ref="X97" si="97">Q97-J97</f>
        <v>0</v>
      </c>
      <c r="Y97">
        <f t="shared" ref="Y97" si="98">R97-K97</f>
        <v>0</v>
      </c>
      <c r="Z97">
        <f t="shared" ref="Z97" si="99">S97-L97</f>
        <v>-0.375</v>
      </c>
      <c r="AA97">
        <f t="shared" ref="AA97" si="100">T97-M97</f>
        <v>0.11111111111111116</v>
      </c>
      <c r="AB97">
        <f t="shared" ref="AB97" si="101">U97-N97</f>
        <v>-0.5</v>
      </c>
      <c r="AC97">
        <f t="shared" ref="AC97" si="102">V97-O97</f>
        <v>-0.375</v>
      </c>
      <c r="AD97" s="39">
        <f t="shared" ref="AD97" si="103">W97-P97</f>
        <v>-0.18981481481481488</v>
      </c>
      <c r="AE97" s="39">
        <f t="shared" si="78"/>
        <v>-4.9211248285322362E-2</v>
      </c>
      <c r="AF97" s="57"/>
      <c r="AG97">
        <v>10</v>
      </c>
      <c r="AH97">
        <v>19</v>
      </c>
      <c r="AI97">
        <v>14</v>
      </c>
      <c r="AJ97">
        <v>8</v>
      </c>
      <c r="AK97">
        <v>17</v>
      </c>
      <c r="AL97">
        <v>18</v>
      </c>
      <c r="AO97">
        <v>0</v>
      </c>
      <c r="AP97">
        <v>0</v>
      </c>
      <c r="AQ97">
        <v>3</v>
      </c>
    </row>
    <row r="98" spans="1:68" x14ac:dyDescent="0.25">
      <c r="A98">
        <v>3670348</v>
      </c>
      <c r="B98">
        <v>9</v>
      </c>
      <c r="C98" t="s">
        <v>8</v>
      </c>
      <c r="D98" t="s">
        <v>37</v>
      </c>
      <c r="E98" t="s">
        <v>37</v>
      </c>
      <c r="F98" t="s">
        <v>37</v>
      </c>
      <c r="G98" t="s">
        <v>37</v>
      </c>
      <c r="H98" t="s">
        <v>38</v>
      </c>
      <c r="J98">
        <v>0.61111111111111116</v>
      </c>
      <c r="K98">
        <v>0.625</v>
      </c>
      <c r="L98">
        <v>0.5</v>
      </c>
      <c r="M98">
        <v>0.44444444444444442</v>
      </c>
      <c r="N98">
        <v>0.33333333333333331</v>
      </c>
      <c r="O98">
        <v>0.6875</v>
      </c>
      <c r="P98" s="39">
        <f t="shared" si="87"/>
        <v>0.53356481481481477</v>
      </c>
      <c r="Q98">
        <v>0.5</v>
      </c>
      <c r="R98">
        <v>0.875</v>
      </c>
      <c r="S98">
        <v>0.375</v>
      </c>
      <c r="T98">
        <v>0.66666666666666663</v>
      </c>
      <c r="U98">
        <v>0.33333333333333331</v>
      </c>
      <c r="V98">
        <v>0.4375</v>
      </c>
      <c r="W98" s="39">
        <f t="shared" si="88"/>
        <v>0.53125</v>
      </c>
      <c r="X98">
        <f t="shared" si="89"/>
        <v>-0.11111111111111116</v>
      </c>
      <c r="Y98">
        <f t="shared" si="90"/>
        <v>0.25</v>
      </c>
      <c r="Z98">
        <f t="shared" si="91"/>
        <v>-0.125</v>
      </c>
      <c r="AA98">
        <f t="shared" si="92"/>
        <v>0.22222222222222221</v>
      </c>
      <c r="AB98">
        <f t="shared" si="93"/>
        <v>0</v>
      </c>
      <c r="AC98">
        <f t="shared" si="94"/>
        <v>-0.25</v>
      </c>
      <c r="AD98" s="39">
        <f t="shared" si="95"/>
        <v>-2.3148148148147696E-3</v>
      </c>
      <c r="AE98" s="39">
        <f t="shared" si="78"/>
        <v>-1.0797110768175373E-3</v>
      </c>
      <c r="AF98" s="57"/>
      <c r="AG98">
        <v>15</v>
      </c>
      <c r="AH98">
        <v>25</v>
      </c>
      <c r="AI98">
        <v>12</v>
      </c>
      <c r="AJ98">
        <v>21</v>
      </c>
      <c r="AK98">
        <v>15</v>
      </c>
      <c r="AL98">
        <v>8</v>
      </c>
      <c r="AO98">
        <v>2</v>
      </c>
      <c r="AP98">
        <v>2</v>
      </c>
      <c r="AQ98">
        <v>0</v>
      </c>
    </row>
    <row r="99" spans="1:68" x14ac:dyDescent="0.25">
      <c r="A99">
        <v>3670361</v>
      </c>
      <c r="B99">
        <v>9</v>
      </c>
      <c r="C99" t="s">
        <v>8</v>
      </c>
      <c r="D99" t="s">
        <v>37</v>
      </c>
      <c r="E99" t="s">
        <v>37</v>
      </c>
      <c r="F99" t="s">
        <v>37</v>
      </c>
      <c r="G99" t="s">
        <v>37</v>
      </c>
      <c r="H99" t="s">
        <v>38</v>
      </c>
      <c r="J99">
        <v>0.66666666666666663</v>
      </c>
      <c r="K99">
        <v>0.875</v>
      </c>
      <c r="L99">
        <v>0.875</v>
      </c>
      <c r="M99">
        <v>0.77777777777777779</v>
      </c>
      <c r="N99">
        <v>0.66666666666666663</v>
      </c>
      <c r="O99">
        <v>0.75</v>
      </c>
      <c r="P99" s="39">
        <f t="shared" si="87"/>
        <v>0.76851851851851849</v>
      </c>
      <c r="Q99">
        <v>0.3888888888888889</v>
      </c>
      <c r="R99">
        <v>0.625</v>
      </c>
      <c r="S99">
        <v>0.625</v>
      </c>
      <c r="T99">
        <v>0.77777777777777779</v>
      </c>
      <c r="U99">
        <v>0.16666666666666666</v>
      </c>
      <c r="V99">
        <v>0.5625</v>
      </c>
      <c r="W99" s="39">
        <f t="shared" si="88"/>
        <v>0.52430555555555547</v>
      </c>
      <c r="X99">
        <f t="shared" si="89"/>
        <v>-0.27777777777777773</v>
      </c>
      <c r="Y99">
        <f t="shared" si="90"/>
        <v>-0.25</v>
      </c>
      <c r="Z99">
        <f t="shared" si="91"/>
        <v>-0.25</v>
      </c>
      <c r="AA99">
        <f t="shared" si="92"/>
        <v>0</v>
      </c>
      <c r="AB99">
        <f t="shared" si="93"/>
        <v>-0.5</v>
      </c>
      <c r="AC99">
        <f t="shared" si="94"/>
        <v>-0.1875</v>
      </c>
      <c r="AD99" s="39">
        <f t="shared" si="95"/>
        <v>-0.24421296296296302</v>
      </c>
      <c r="AE99" s="39">
        <f t="shared" si="78"/>
        <v>-5.6530778463648852E-2</v>
      </c>
      <c r="AF99" s="57"/>
      <c r="AG99">
        <v>12</v>
      </c>
      <c r="AH99">
        <v>12</v>
      </c>
      <c r="AI99">
        <v>20</v>
      </c>
      <c r="AJ99">
        <v>10</v>
      </c>
      <c r="AK99">
        <v>8</v>
      </c>
      <c r="AL99">
        <v>17</v>
      </c>
      <c r="AO99">
        <v>3</v>
      </c>
      <c r="AP99">
        <v>3</v>
      </c>
      <c r="AQ99">
        <v>2</v>
      </c>
    </row>
    <row r="100" spans="1:68" x14ac:dyDescent="0.25">
      <c r="A100">
        <v>3534921</v>
      </c>
      <c r="B100">
        <v>10</v>
      </c>
      <c r="C100" t="s">
        <v>8</v>
      </c>
      <c r="D100" t="s">
        <v>37</v>
      </c>
      <c r="E100" t="s">
        <v>37</v>
      </c>
      <c r="F100" t="s">
        <v>37</v>
      </c>
      <c r="G100" t="s">
        <v>37</v>
      </c>
      <c r="H100" t="s">
        <v>38</v>
      </c>
      <c r="J100">
        <v>0.44444444444444442</v>
      </c>
      <c r="K100">
        <v>0.8125</v>
      </c>
      <c r="L100">
        <v>0.75</v>
      </c>
      <c r="M100">
        <v>0.44444444444444442</v>
      </c>
      <c r="N100">
        <v>0.66666666666666663</v>
      </c>
      <c r="O100">
        <v>0.625</v>
      </c>
      <c r="P100" s="39">
        <f t="shared" si="87"/>
        <v>0.62384259259259267</v>
      </c>
      <c r="Q100">
        <v>0.33333333333333331</v>
      </c>
      <c r="R100">
        <v>0.625</v>
      </c>
      <c r="S100">
        <v>0.375</v>
      </c>
      <c r="T100">
        <v>0.55555555555555558</v>
      </c>
      <c r="U100">
        <v>0.16666666666666666</v>
      </c>
      <c r="V100">
        <v>0.4375</v>
      </c>
      <c r="W100" s="39">
        <f t="shared" si="88"/>
        <v>0.41550925925925924</v>
      </c>
      <c r="X100">
        <f t="shared" si="89"/>
        <v>-0.1111111111111111</v>
      </c>
      <c r="Y100">
        <f t="shared" si="90"/>
        <v>-0.1875</v>
      </c>
      <c r="Z100">
        <f t="shared" si="91"/>
        <v>-0.375</v>
      </c>
      <c r="AA100">
        <f t="shared" si="92"/>
        <v>0.11111111111111116</v>
      </c>
      <c r="AB100">
        <f t="shared" si="93"/>
        <v>-0.5</v>
      </c>
      <c r="AC100">
        <f t="shared" si="94"/>
        <v>-0.1875</v>
      </c>
      <c r="AD100" s="39">
        <f t="shared" si="95"/>
        <v>-0.20833333333333343</v>
      </c>
      <c r="AE100" s="39">
        <f t="shared" si="78"/>
        <v>-7.8366126543209902E-2</v>
      </c>
      <c r="AF100" s="57"/>
      <c r="AG100">
        <v>8</v>
      </c>
      <c r="AH100">
        <v>12</v>
      </c>
      <c r="AI100">
        <v>13</v>
      </c>
      <c r="AJ100">
        <v>7</v>
      </c>
      <c r="AK100">
        <v>10</v>
      </c>
      <c r="AL100">
        <v>13</v>
      </c>
      <c r="AO100">
        <v>2</v>
      </c>
      <c r="AP100">
        <v>0</v>
      </c>
      <c r="AQ100">
        <v>0</v>
      </c>
    </row>
    <row r="101" spans="1:68" x14ac:dyDescent="0.25">
      <c r="A101">
        <v>3671100</v>
      </c>
      <c r="B101">
        <v>10</v>
      </c>
      <c r="C101" t="s">
        <v>8</v>
      </c>
      <c r="D101" t="s">
        <v>37</v>
      </c>
      <c r="E101" t="s">
        <v>37</v>
      </c>
      <c r="F101" t="s">
        <v>37</v>
      </c>
      <c r="G101" t="s">
        <v>37</v>
      </c>
      <c r="H101" t="s">
        <v>38</v>
      </c>
      <c r="J101">
        <v>0.66666666666666663</v>
      </c>
      <c r="K101">
        <v>0.8125</v>
      </c>
      <c r="L101">
        <v>0.5</v>
      </c>
      <c r="M101">
        <v>1</v>
      </c>
      <c r="N101">
        <v>0.5</v>
      </c>
      <c r="O101">
        <v>0.625</v>
      </c>
      <c r="P101" s="39">
        <f t="shared" si="87"/>
        <v>0.68402777777777768</v>
      </c>
      <c r="Q101">
        <v>0.33333333333333331</v>
      </c>
      <c r="R101">
        <v>0.625</v>
      </c>
      <c r="S101">
        <v>0.5</v>
      </c>
      <c r="T101">
        <v>0.66666666666666663</v>
      </c>
      <c r="U101">
        <v>0.33333333333333331</v>
      </c>
      <c r="V101">
        <v>0.375</v>
      </c>
      <c r="W101" s="39">
        <f t="shared" si="88"/>
        <v>0.47222222222222227</v>
      </c>
      <c r="X101">
        <f t="shared" si="89"/>
        <v>-0.33333333333333331</v>
      </c>
      <c r="Y101">
        <f t="shared" si="90"/>
        <v>-0.1875</v>
      </c>
      <c r="Z101">
        <f t="shared" si="91"/>
        <v>0</v>
      </c>
      <c r="AA101">
        <f t="shared" si="92"/>
        <v>-0.33333333333333337</v>
      </c>
      <c r="AB101">
        <f t="shared" si="93"/>
        <v>-0.16666666666666669</v>
      </c>
      <c r="AC101">
        <f t="shared" si="94"/>
        <v>-0.25</v>
      </c>
      <c r="AD101" s="39">
        <f t="shared" si="95"/>
        <v>-0.21180555555555541</v>
      </c>
      <c r="AE101" s="39">
        <f t="shared" si="78"/>
        <v>-6.6924672067901217E-2</v>
      </c>
      <c r="AF101" s="57"/>
      <c r="AG101">
        <v>24</v>
      </c>
      <c r="AH101">
        <v>21</v>
      </c>
      <c r="AI101">
        <v>4</v>
      </c>
      <c r="AJ101">
        <v>24</v>
      </c>
      <c r="AK101">
        <v>21</v>
      </c>
      <c r="AL101">
        <v>4</v>
      </c>
      <c r="AO101">
        <v>0</v>
      </c>
      <c r="AP101">
        <v>0</v>
      </c>
      <c r="AQ101">
        <v>3</v>
      </c>
    </row>
    <row r="102" spans="1:68" s="9" customFormat="1" x14ac:dyDescent="0.25">
      <c r="B102" s="9" t="s">
        <v>9</v>
      </c>
      <c r="C102" s="47">
        <f>COUNTIF(C4:C32,"O")</f>
        <v>29</v>
      </c>
      <c r="D102" s="9">
        <f>COUNTIF(D4:D101,"ok")</f>
        <v>98</v>
      </c>
      <c r="E102" s="9">
        <f>COUNTIF(E4:E101,"ok")</f>
        <v>91</v>
      </c>
      <c r="F102" s="9">
        <f>COUNTIF(F4:F101,"ok")</f>
        <v>98</v>
      </c>
      <c r="G102" s="9">
        <f>COUNTIF(G4:G101,"ok")</f>
        <v>98</v>
      </c>
      <c r="I102" s="54"/>
      <c r="J102" s="13">
        <f t="shared" ref="J102:AD102" si="104">AVERAGE(J4:J32)</f>
        <v>0.60153256704980829</v>
      </c>
      <c r="K102" s="13">
        <f t="shared" si="104"/>
        <v>0.68318965517241381</v>
      </c>
      <c r="L102" s="13">
        <f t="shared" si="104"/>
        <v>0.73275862068965514</v>
      </c>
      <c r="M102" s="13">
        <f t="shared" si="104"/>
        <v>0.70881226053639856</v>
      </c>
      <c r="N102" s="13">
        <f t="shared" si="104"/>
        <v>0.48275862068965519</v>
      </c>
      <c r="O102" s="13">
        <f t="shared" si="104"/>
        <v>0.73275862068965514</v>
      </c>
      <c r="P102" s="40">
        <f t="shared" si="104"/>
        <v>0.65696839080459757</v>
      </c>
      <c r="Q102" s="13">
        <f t="shared" si="104"/>
        <v>0.50957854406130276</v>
      </c>
      <c r="R102" s="13">
        <f t="shared" si="104"/>
        <v>0.57327586206896552</v>
      </c>
      <c r="S102" s="13">
        <f t="shared" si="104"/>
        <v>0.47844827586206895</v>
      </c>
      <c r="T102" s="13">
        <f t="shared" si="104"/>
        <v>0.63218390804597702</v>
      </c>
      <c r="U102" s="13">
        <f t="shared" si="104"/>
        <v>0.17241379310344829</v>
      </c>
      <c r="V102" s="13">
        <f t="shared" si="104"/>
        <v>0.59913793103448276</v>
      </c>
      <c r="W102" s="41">
        <f t="shared" si="104"/>
        <v>0.50319284802043418</v>
      </c>
      <c r="X102" s="33">
        <f t="shared" si="104"/>
        <v>-0.10344827586206899</v>
      </c>
      <c r="Y102" s="33">
        <f t="shared" si="104"/>
        <v>-0.10991379310344827</v>
      </c>
      <c r="Z102" s="33">
        <f t="shared" si="104"/>
        <v>-0.25</v>
      </c>
      <c r="AA102" s="33">
        <f t="shared" si="104"/>
        <v>-8.4291187739463591E-2</v>
      </c>
      <c r="AB102" s="33">
        <f t="shared" si="104"/>
        <v>-0.32758620689655171</v>
      </c>
      <c r="AC102" s="33">
        <f t="shared" si="104"/>
        <v>-0.15301724137931033</v>
      </c>
      <c r="AD102" s="43">
        <f t="shared" si="104"/>
        <v>-0.17137611749680715</v>
      </c>
      <c r="AE102" s="82">
        <f t="shared" ref="AE102" si="105">AVERAGE(AE4:AE32)</f>
        <v>-4.4123247259472122E-2</v>
      </c>
      <c r="AF102" s="50" t="s">
        <v>9</v>
      </c>
      <c r="AG102" s="18">
        <f t="shared" ref="AG102:AL102" si="106">AVERAGE(AG4:AG32)</f>
        <v>13.448275862068966</v>
      </c>
      <c r="AH102" s="18">
        <f t="shared" si="106"/>
        <v>14.896551724137931</v>
      </c>
      <c r="AI102" s="18">
        <f t="shared" si="106"/>
        <v>11.827586206896552</v>
      </c>
      <c r="AJ102" s="78">
        <f t="shared" si="106"/>
        <v>15.827586206896552</v>
      </c>
      <c r="AK102" s="18">
        <f t="shared" si="106"/>
        <v>15.275862068965518</v>
      </c>
      <c r="AL102" s="18">
        <f t="shared" si="106"/>
        <v>11.172413793103448</v>
      </c>
      <c r="AM102" s="55"/>
      <c r="AN102" s="9">
        <v>0</v>
      </c>
      <c r="AO102" s="9">
        <f>COUNTIF(AO$4:AO$101,$AN102)</f>
        <v>24</v>
      </c>
      <c r="AP102" s="47">
        <f t="shared" ref="AO102:AQ105" si="107">COUNTIF(AP$4:AP$101,$AN102)</f>
        <v>36</v>
      </c>
      <c r="AQ102" s="9">
        <f t="shared" si="107"/>
        <v>26</v>
      </c>
    </row>
    <row r="103" spans="1:68" x14ac:dyDescent="0.25">
      <c r="B103" t="s">
        <v>10</v>
      </c>
      <c r="C103" s="6">
        <f>COUNTIF(C33:C58,"A")</f>
        <v>26</v>
      </c>
      <c r="J103" s="12">
        <f t="shared" ref="J103:AD103" si="108">AVERAGE(J33:J58)</f>
        <v>0.62820512820512797</v>
      </c>
      <c r="K103" s="12">
        <f t="shared" si="108"/>
        <v>0.73798076923076927</v>
      </c>
      <c r="L103" s="12">
        <f t="shared" si="108"/>
        <v>0.69711538461538458</v>
      </c>
      <c r="M103" s="12">
        <f t="shared" si="108"/>
        <v>0.7264957264957268</v>
      </c>
      <c r="N103" s="12">
        <f t="shared" si="108"/>
        <v>0.5576923076923076</v>
      </c>
      <c r="O103" s="12">
        <f t="shared" si="108"/>
        <v>0.74759615384615385</v>
      </c>
      <c r="P103" s="39">
        <f t="shared" si="108"/>
        <v>0.68251424501424496</v>
      </c>
      <c r="Q103" s="12">
        <f t="shared" si="108"/>
        <v>0.48717948717948728</v>
      </c>
      <c r="R103" s="12">
        <f t="shared" si="108"/>
        <v>0.65384615384615385</v>
      </c>
      <c r="S103" s="12">
        <f t="shared" si="108"/>
        <v>0.52884615384615385</v>
      </c>
      <c r="T103" s="12">
        <f t="shared" si="108"/>
        <v>0.64102564102564108</v>
      </c>
      <c r="U103" s="12">
        <f t="shared" si="108"/>
        <v>0.23076923076923084</v>
      </c>
      <c r="V103" s="12">
        <f t="shared" si="108"/>
        <v>0.55048076923076927</v>
      </c>
      <c r="W103" s="42">
        <f t="shared" si="108"/>
        <v>0.51535790598290587</v>
      </c>
      <c r="X103" s="34">
        <f t="shared" si="108"/>
        <v>-0.141025641025641</v>
      </c>
      <c r="Y103" s="34">
        <f t="shared" si="108"/>
        <v>-8.4134615384615391E-2</v>
      </c>
      <c r="Z103" s="34">
        <f t="shared" si="108"/>
        <v>-0.16826923076923078</v>
      </c>
      <c r="AA103" s="34">
        <f t="shared" si="108"/>
        <v>-8.5470085470085472E-2</v>
      </c>
      <c r="AB103" s="34">
        <f t="shared" si="108"/>
        <v>-0.32692307692307693</v>
      </c>
      <c r="AC103" s="34">
        <f t="shared" si="108"/>
        <v>-0.19711538461538461</v>
      </c>
      <c r="AD103" s="44">
        <f t="shared" si="108"/>
        <v>-0.16715633903133903</v>
      </c>
      <c r="AE103" s="83">
        <f t="shared" ref="AE103" si="109">AVERAGE(AE33:AE58)</f>
        <v>-4.9761820558984912E-2</v>
      </c>
      <c r="AF103" s="51" t="s">
        <v>10</v>
      </c>
      <c r="AG103" s="19">
        <f t="shared" ref="AG103:AL103" si="110">AVERAGE(AG33:AG58)</f>
        <v>13.307692307692308</v>
      </c>
      <c r="AH103" s="19">
        <f t="shared" si="110"/>
        <v>15.076923076923077</v>
      </c>
      <c r="AI103" s="19">
        <f t="shared" si="110"/>
        <v>12.461538461538462</v>
      </c>
      <c r="AJ103" s="79">
        <f t="shared" si="110"/>
        <v>14.346153846153847</v>
      </c>
      <c r="AK103" s="19">
        <f t="shared" si="110"/>
        <v>15.73076923076923</v>
      </c>
      <c r="AL103" s="19">
        <f t="shared" si="110"/>
        <v>11.615384615384615</v>
      </c>
      <c r="AM103" s="56"/>
      <c r="AN103">
        <v>1</v>
      </c>
      <c r="AO103">
        <f>COUNTIF(AO$4:AO$101,$AN103)</f>
        <v>1</v>
      </c>
      <c r="AP103">
        <f t="shared" si="107"/>
        <v>3</v>
      </c>
      <c r="AQ103">
        <f t="shared" si="107"/>
        <v>6</v>
      </c>
      <c r="AU103" s="8"/>
    </row>
    <row r="104" spans="1:68" x14ac:dyDescent="0.25">
      <c r="B104" t="s">
        <v>7</v>
      </c>
      <c r="C104" s="6">
        <f>COUNTIF(C59:C82,"B")</f>
        <v>24</v>
      </c>
      <c r="J104" s="12">
        <f t="shared" ref="J104:AD104" si="111">AVERAGE(J59:J82)</f>
        <v>0.61111111111111105</v>
      </c>
      <c r="K104" s="12">
        <f t="shared" si="111"/>
        <v>0.6875</v>
      </c>
      <c r="L104" s="12">
        <f t="shared" si="111"/>
        <v>0.76041666666666663</v>
      </c>
      <c r="M104" s="12">
        <f t="shared" si="111"/>
        <v>0.67592592592592604</v>
      </c>
      <c r="N104" s="12">
        <f t="shared" si="111"/>
        <v>0.49305555555555558</v>
      </c>
      <c r="O104" s="12">
        <f t="shared" si="111"/>
        <v>0.72916666666666663</v>
      </c>
      <c r="P104" s="39">
        <f t="shared" si="111"/>
        <v>0.65952932098765438</v>
      </c>
      <c r="Q104" s="12">
        <f t="shared" si="111"/>
        <v>0.4907407407407407</v>
      </c>
      <c r="R104" s="12">
        <f t="shared" si="111"/>
        <v>0.59635416666666663</v>
      </c>
      <c r="S104" s="12">
        <f t="shared" si="111"/>
        <v>0.47395833333333331</v>
      </c>
      <c r="T104" s="12">
        <f t="shared" si="111"/>
        <v>0.62500000000000011</v>
      </c>
      <c r="U104" s="12">
        <f t="shared" si="111"/>
        <v>0.19444444444444445</v>
      </c>
      <c r="V104" s="12">
        <f t="shared" si="111"/>
        <v>0.49479166666666669</v>
      </c>
      <c r="W104" s="42">
        <f t="shared" si="111"/>
        <v>0.4792148919753087</v>
      </c>
      <c r="X104" s="35">
        <f t="shared" si="111"/>
        <v>-0.12037037037037039</v>
      </c>
      <c r="Y104" s="35">
        <f t="shared" si="111"/>
        <v>-9.1145833333333329E-2</v>
      </c>
      <c r="Z104" s="35">
        <f t="shared" si="111"/>
        <v>-0.28645833333333331</v>
      </c>
      <c r="AA104" s="35">
        <f t="shared" si="111"/>
        <v>-5.092592592592593E-2</v>
      </c>
      <c r="AB104" s="35">
        <f t="shared" si="111"/>
        <v>-0.2986111111111111</v>
      </c>
      <c r="AC104" s="35">
        <f t="shared" si="111"/>
        <v>-0.234375</v>
      </c>
      <c r="AD104" s="45">
        <f t="shared" si="111"/>
        <v>-0.18031442901234565</v>
      </c>
      <c r="AE104" s="84">
        <f t="shared" ref="AE104" si="112">AVERAGE(AE59:AE82)</f>
        <v>-5.8289941718821452E-2</v>
      </c>
      <c r="AF104" s="26" t="s">
        <v>7</v>
      </c>
      <c r="AG104" s="20">
        <f t="shared" ref="AG104:AL104" si="113">AVERAGE(AG59:AG82)</f>
        <v>14.375</v>
      </c>
      <c r="AH104" s="20">
        <f t="shared" si="113"/>
        <v>15.875</v>
      </c>
      <c r="AI104" s="20">
        <f t="shared" si="113"/>
        <v>12.125</v>
      </c>
      <c r="AJ104" s="80">
        <f t="shared" si="113"/>
        <v>16.583333333333332</v>
      </c>
      <c r="AK104" s="20">
        <f t="shared" si="113"/>
        <v>17.791666666666668</v>
      </c>
      <c r="AL104" s="20">
        <f t="shared" si="113"/>
        <v>11.416666666666666</v>
      </c>
      <c r="AM104" s="56"/>
      <c r="AN104">
        <v>2</v>
      </c>
      <c r="AO104">
        <f>COUNTIF(AO$4:AO$101,$AN104)</f>
        <v>36</v>
      </c>
      <c r="AP104" s="6">
        <f t="shared" si="107"/>
        <v>26</v>
      </c>
      <c r="AQ104">
        <f t="shared" si="107"/>
        <v>31</v>
      </c>
      <c r="AU104" s="8"/>
    </row>
    <row r="105" spans="1:68" x14ac:dyDescent="0.25">
      <c r="B105" t="s">
        <v>8</v>
      </c>
      <c r="C105" s="6">
        <f>COUNTIF(C83:C101,"AB")</f>
        <v>19</v>
      </c>
      <c r="J105" s="12">
        <f t="shared" ref="J105:W105" si="114">AVERAGE(J83:J101)</f>
        <v>0.66374269005847952</v>
      </c>
      <c r="K105" s="12">
        <f t="shared" si="114"/>
        <v>0.80592105263157898</v>
      </c>
      <c r="L105" s="12">
        <f t="shared" si="114"/>
        <v>0.80263157894736847</v>
      </c>
      <c r="M105" s="12">
        <f t="shared" si="114"/>
        <v>0.76608187134502936</v>
      </c>
      <c r="N105" s="12">
        <f t="shared" si="114"/>
        <v>0.55263157894736847</v>
      </c>
      <c r="O105" s="12">
        <f t="shared" si="114"/>
        <v>0.79934210526315785</v>
      </c>
      <c r="P105" s="39">
        <f t="shared" si="114"/>
        <v>0.73172514619883067</v>
      </c>
      <c r="Q105" s="12">
        <f t="shared" si="114"/>
        <v>0.53508771929824572</v>
      </c>
      <c r="R105" s="12">
        <f t="shared" si="114"/>
        <v>0.67105263157894735</v>
      </c>
      <c r="S105" s="12">
        <f t="shared" si="114"/>
        <v>0.57236842105263153</v>
      </c>
      <c r="T105" s="12">
        <f t="shared" si="114"/>
        <v>0.6900584795321637</v>
      </c>
      <c r="U105" s="12">
        <f t="shared" si="114"/>
        <v>0.24561403508771931</v>
      </c>
      <c r="V105" s="12">
        <f t="shared" si="114"/>
        <v>0.57236842105263153</v>
      </c>
      <c r="W105" s="39">
        <f t="shared" si="114"/>
        <v>0.54775828460038978</v>
      </c>
      <c r="X105" s="36">
        <f t="shared" ref="X105:AC105" si="115">AVERAGE(X83:X101)</f>
        <v>-0.12865497076023391</v>
      </c>
      <c r="Y105" s="36">
        <f t="shared" si="115"/>
        <v>-0.13486842105263158</v>
      </c>
      <c r="Z105" s="36">
        <f t="shared" si="115"/>
        <v>-0.23026315789473684</v>
      </c>
      <c r="AA105" s="36">
        <f t="shared" si="115"/>
        <v>-7.6023391812865507E-2</v>
      </c>
      <c r="AB105" s="36">
        <f t="shared" si="115"/>
        <v>-0.30701754385964919</v>
      </c>
      <c r="AC105" s="36">
        <f t="shared" si="115"/>
        <v>-0.22697368421052633</v>
      </c>
      <c r="AD105" s="46">
        <f t="shared" ref="AD105:AG105" si="116">AVERAGE(AD83:AD101)</f>
        <v>-0.18396686159844056</v>
      </c>
      <c r="AE105" s="85">
        <f t="shared" ref="AE105" si="117">AVERAGE(AE83:AE101)</f>
        <v>-4.1884526613601911E-2</v>
      </c>
      <c r="AF105" s="24" t="s">
        <v>8</v>
      </c>
      <c r="AG105" s="21">
        <f t="shared" si="116"/>
        <v>14.684210526315789</v>
      </c>
      <c r="AH105" s="21">
        <f t="shared" ref="AH105:AL105" si="118">AVERAGE(AH83:AH101)</f>
        <v>17.157894736842106</v>
      </c>
      <c r="AI105" s="21">
        <f t="shared" si="118"/>
        <v>11.578947368421053</v>
      </c>
      <c r="AJ105" s="81">
        <f t="shared" si="118"/>
        <v>16.210526315789473</v>
      </c>
      <c r="AK105" s="21">
        <f t="shared" si="118"/>
        <v>17.210526315789473</v>
      </c>
      <c r="AL105" s="21">
        <f t="shared" si="118"/>
        <v>12</v>
      </c>
      <c r="AM105" s="56"/>
      <c r="AN105">
        <v>3</v>
      </c>
      <c r="AO105">
        <f t="shared" si="107"/>
        <v>37</v>
      </c>
      <c r="AP105">
        <f t="shared" si="107"/>
        <v>33</v>
      </c>
      <c r="AQ105">
        <f t="shared" si="107"/>
        <v>35</v>
      </c>
      <c r="AU105" s="8"/>
      <c r="AW105" s="60" t="s">
        <v>27</v>
      </c>
      <c r="AX105">
        <v>0</v>
      </c>
      <c r="AY105">
        <v>1</v>
      </c>
      <c r="AZ105">
        <v>2</v>
      </c>
      <c r="BA105">
        <v>3</v>
      </c>
      <c r="BB105" t="s">
        <v>36</v>
      </c>
      <c r="BD105" s="60" t="s">
        <v>28</v>
      </c>
      <c r="BE105">
        <v>0</v>
      </c>
      <c r="BF105">
        <v>1</v>
      </c>
      <c r="BG105">
        <v>2</v>
      </c>
      <c r="BH105">
        <v>3</v>
      </c>
      <c r="BI105" t="s">
        <v>36</v>
      </c>
      <c r="BK105" s="60" t="s">
        <v>29</v>
      </c>
      <c r="BL105">
        <v>0</v>
      </c>
      <c r="BM105">
        <v>1</v>
      </c>
      <c r="BN105">
        <v>2</v>
      </c>
      <c r="BO105">
        <v>3</v>
      </c>
      <c r="BP105" t="s">
        <v>36</v>
      </c>
    </row>
    <row r="106" spans="1:68" x14ac:dyDescent="0.25">
      <c r="AG106" s="14"/>
      <c r="AH106" s="14"/>
      <c r="AI106" s="14"/>
      <c r="AJ106" s="14"/>
      <c r="AK106" s="14"/>
      <c r="AL106" s="14"/>
      <c r="AM106" s="56"/>
      <c r="AW106" s="50" t="s">
        <v>9</v>
      </c>
      <c r="AX106" s="10">
        <f>COUNTIF($AO$4:$AO$32,AX$105)</f>
        <v>6</v>
      </c>
      <c r="AY106" s="9">
        <f>COUNTIF($AO$4:$AO$32,AY$105)</f>
        <v>1</v>
      </c>
      <c r="AZ106" s="9">
        <f>COUNTIF($AO$4:$AO$32,AZ$105)</f>
        <v>10</v>
      </c>
      <c r="BA106" s="11">
        <f>COUNTIF($AO$4:$AO$32,BA$105)</f>
        <v>12</v>
      </c>
      <c r="BB106">
        <f>SUM(AX106:BA106)</f>
        <v>29</v>
      </c>
      <c r="BD106" s="50" t="s">
        <v>9</v>
      </c>
      <c r="BE106" s="10">
        <f>COUNTIF($AP$4:$AP$32,BE$105)</f>
        <v>9</v>
      </c>
      <c r="BF106" s="9">
        <f>COUNTIF($AP$4:$AP$32,BF$105)</f>
        <v>1</v>
      </c>
      <c r="BG106" s="9">
        <f>COUNTIF($AP$4:$AP$32,BG$105)</f>
        <v>8</v>
      </c>
      <c r="BH106" s="11">
        <f>COUNTIF($AP$4:$AP$32,BH$105)</f>
        <v>11</v>
      </c>
      <c r="BI106">
        <f>SUM(BE106:BH106)</f>
        <v>29</v>
      </c>
      <c r="BK106" s="50" t="s">
        <v>9</v>
      </c>
      <c r="BL106" s="10">
        <f>COUNTIF($AQ$4:$AQ$32,BL$105)</f>
        <v>7</v>
      </c>
      <c r="BM106" s="9">
        <f>COUNTIF($AQ$4:$AQ$32,BM$105)</f>
        <v>1</v>
      </c>
      <c r="BN106" s="9">
        <f>COUNTIF($AQ$4:$AQ$32,BN$105)</f>
        <v>10</v>
      </c>
      <c r="BO106" s="11">
        <f>COUNTIF($AQ$4:$AQ$32,BO$105)</f>
        <v>11</v>
      </c>
      <c r="BP106">
        <f>SUM(BL106:BO106)</f>
        <v>29</v>
      </c>
    </row>
    <row r="107" spans="1:68" x14ac:dyDescent="0.25">
      <c r="B107" t="s">
        <v>43</v>
      </c>
      <c r="C107">
        <f>SUM(C102:C105)</f>
        <v>98</v>
      </c>
      <c r="J107" s="12">
        <f t="shared" ref="J107:AD107" si="119">AVERAGE(J4:J101)</f>
        <v>0.62301587301587291</v>
      </c>
      <c r="K107" s="12">
        <f t="shared" si="119"/>
        <v>0.72257653061224492</v>
      </c>
      <c r="L107" s="12">
        <f t="shared" si="119"/>
        <v>0.74362244897959184</v>
      </c>
      <c r="M107" s="12">
        <f t="shared" si="119"/>
        <v>0.71655328798185913</v>
      </c>
      <c r="N107" s="12">
        <f t="shared" si="119"/>
        <v>0.51870748299319724</v>
      </c>
      <c r="O107" s="12">
        <f t="shared" si="119"/>
        <v>0.74872448979591832</v>
      </c>
      <c r="P107" s="39">
        <f t="shared" si="119"/>
        <v>0.67886668556311403</v>
      </c>
      <c r="Q107" s="12">
        <f t="shared" si="119"/>
        <v>0.50396825396825395</v>
      </c>
      <c r="R107" s="12">
        <f t="shared" si="119"/>
        <v>0.61926020408163263</v>
      </c>
      <c r="S107" s="12">
        <f t="shared" si="119"/>
        <v>0.5089285714285714</v>
      </c>
      <c r="T107" s="12">
        <f t="shared" si="119"/>
        <v>0.64399092970521543</v>
      </c>
      <c r="U107" s="12">
        <f t="shared" si="119"/>
        <v>0.20748299319727875</v>
      </c>
      <c r="V107" s="12">
        <f t="shared" si="119"/>
        <v>0.55548469387755106</v>
      </c>
      <c r="W107" s="39">
        <f t="shared" si="119"/>
        <v>0.50918839758125478</v>
      </c>
      <c r="X107" s="12">
        <f t="shared" si="119"/>
        <v>-0.12244897959183673</v>
      </c>
      <c r="Y107" s="12">
        <f t="shared" si="119"/>
        <v>-0.10331632653061225</v>
      </c>
      <c r="Z107" s="12">
        <f t="shared" si="119"/>
        <v>-0.23341836734693877</v>
      </c>
      <c r="AA107" s="12">
        <f t="shared" si="119"/>
        <v>-7.4829931972789088E-2</v>
      </c>
      <c r="AB107" s="12">
        <f t="shared" si="119"/>
        <v>-0.31632653061224492</v>
      </c>
      <c r="AC107" s="12">
        <f t="shared" si="119"/>
        <v>-0.19897959183673469</v>
      </c>
      <c r="AD107" s="39">
        <f t="shared" si="119"/>
        <v>-0.17488662131519278</v>
      </c>
      <c r="AE107" s="39"/>
      <c r="AF107" s="57"/>
      <c r="AG107" s="14">
        <f t="shared" ref="AG107:AL107" si="120">AVERAGE(AG4:AG101)</f>
        <v>13.877551020408163</v>
      </c>
      <c r="AH107" s="14">
        <f t="shared" si="120"/>
        <v>15.622448979591837</v>
      </c>
      <c r="AI107" s="14">
        <f t="shared" si="120"/>
        <v>12.020408163265307</v>
      </c>
      <c r="AJ107" s="14">
        <f t="shared" si="120"/>
        <v>15.693877551020408</v>
      </c>
      <c r="AK107" s="14">
        <f t="shared" si="120"/>
        <v>16.387755102040817</v>
      </c>
      <c r="AL107" s="14">
        <f t="shared" si="120"/>
        <v>11.510204081632653</v>
      </c>
      <c r="AM107" s="56"/>
      <c r="AW107" s="51" t="s">
        <v>10</v>
      </c>
      <c r="AX107" s="2">
        <f>COUNTIF($AO$33:$AO$58,AX$105)</f>
        <v>9</v>
      </c>
      <c r="AY107" s="8">
        <f>COUNTIF($AO$33:$AO$58,AY$105)</f>
        <v>0</v>
      </c>
      <c r="AZ107" s="8">
        <f>COUNTIF($AO$33:$AO$58,AZ$105)</f>
        <v>8</v>
      </c>
      <c r="BA107" s="59">
        <f>COUNTIF($AO$33:$AO$58,BA$105)</f>
        <v>9</v>
      </c>
      <c r="BB107">
        <f t="shared" ref="BB107:BB109" si="121">SUM(AX107:BA107)</f>
        <v>26</v>
      </c>
      <c r="BD107" s="51" t="s">
        <v>10</v>
      </c>
      <c r="BE107" s="2">
        <f>COUNTIF($AP$33:$AP$58,BE$105)</f>
        <v>6</v>
      </c>
      <c r="BF107" s="8">
        <f>COUNTIF($AP$33:$AP$58,BF$105)</f>
        <v>2</v>
      </c>
      <c r="BG107" s="8">
        <f>COUNTIF($AP$33:$AP$58,BG$105)</f>
        <v>9</v>
      </c>
      <c r="BH107" s="59">
        <f>COUNTIF($AP$33:$AP$58,BH$105)</f>
        <v>9</v>
      </c>
      <c r="BI107">
        <f t="shared" ref="BI107:BI109" si="122">SUM(BE107:BH107)</f>
        <v>26</v>
      </c>
      <c r="BK107" s="51" t="s">
        <v>10</v>
      </c>
      <c r="BL107" s="2">
        <f>COUNTIF($AQ$33:$AQ$58,BL$105)</f>
        <v>6</v>
      </c>
      <c r="BM107" s="8">
        <f>COUNTIF($AQ$33:$AQ$58,BM$105)</f>
        <v>4</v>
      </c>
      <c r="BN107" s="8">
        <f>COUNTIF($AQ$33:$AQ$58,BN$105)</f>
        <v>7</v>
      </c>
      <c r="BO107" s="59">
        <f>COUNTIF($AQ$33:$AQ$58,BO$105)</f>
        <v>9</v>
      </c>
      <c r="BP107">
        <f t="shared" ref="BP107:BP109" si="123">SUM(BL107:BO107)</f>
        <v>26</v>
      </c>
    </row>
    <row r="108" spans="1:68" x14ac:dyDescent="0.25">
      <c r="AN108" s="9" t="s">
        <v>9</v>
      </c>
      <c r="AO108" s="9">
        <f>COUNTIF($AO$4:$AQ$32,AO$112)</f>
        <v>22</v>
      </c>
      <c r="AP108" s="9">
        <f>COUNTIF($AO$4:$AQ$32,AP$112)</f>
        <v>3</v>
      </c>
      <c r="AQ108" s="9">
        <f>COUNTIF($AO$4:$AQ$32,AQ$112)</f>
        <v>28</v>
      </c>
      <c r="AR108" s="9">
        <f>COUNTIF($AO$4:$AQ$32,AR$112)</f>
        <v>34</v>
      </c>
      <c r="AS108" s="48">
        <f t="shared" ref="AS108:AS110" si="124">SUM(AO108:AR108)</f>
        <v>87</v>
      </c>
      <c r="AT108" s="9">
        <f>AP108+AQ108+AR108</f>
        <v>65</v>
      </c>
      <c r="AW108" s="26" t="s">
        <v>7</v>
      </c>
      <c r="AX108" s="2">
        <f>COUNTIF($AO$59:$AO$82,AX$105)</f>
        <v>5</v>
      </c>
      <c r="AY108" s="8">
        <f>COUNTIF($AO$59:$AO$82,AY$105)</f>
        <v>0</v>
      </c>
      <c r="AZ108" s="8">
        <f>COUNTIF($AO$59:$AO$82,AZ$105)</f>
        <v>14</v>
      </c>
      <c r="BA108" s="59">
        <f>COUNTIF($AO$59:$AO$82,BA$105)</f>
        <v>5</v>
      </c>
      <c r="BB108">
        <f t="shared" si="121"/>
        <v>24</v>
      </c>
      <c r="BD108" s="26" t="s">
        <v>7</v>
      </c>
      <c r="BE108" s="2">
        <f>COUNTIF($AP$59:$AP$82,BE$105)</f>
        <v>14</v>
      </c>
      <c r="BF108" s="8">
        <f>COUNTIF($AP$59:$AP$82,BF$105)</f>
        <v>0</v>
      </c>
      <c r="BG108" s="8">
        <f>COUNTIF($AP$59:$AP$82,BG$105)</f>
        <v>6</v>
      </c>
      <c r="BH108" s="59">
        <f>COUNTIF($AP$59:$AP$82,BH$105)</f>
        <v>4</v>
      </c>
      <c r="BI108">
        <f t="shared" si="122"/>
        <v>24</v>
      </c>
      <c r="BK108" s="26" t="s">
        <v>7</v>
      </c>
      <c r="BL108" s="2">
        <f>COUNTIF($AQ$59:$AQ$82,BL$105)</f>
        <v>7</v>
      </c>
      <c r="BM108" s="8">
        <f>COUNTIF($AQ$59:$AQ$82,BM$105)</f>
        <v>1</v>
      </c>
      <c r="BN108" s="8">
        <f>COUNTIF($AQ$59:$AQ$82,BN$105)</f>
        <v>9</v>
      </c>
      <c r="BO108" s="59">
        <f>COUNTIF($AQ$59:$AQ$82,BO$105)</f>
        <v>7</v>
      </c>
      <c r="BP108">
        <f t="shared" si="123"/>
        <v>24</v>
      </c>
    </row>
    <row r="109" spans="1:68" x14ac:dyDescent="0.25">
      <c r="B109">
        <v>1</v>
      </c>
      <c r="C109">
        <f>COUNTIF($B$4:$B$101,B109)</f>
        <v>9</v>
      </c>
      <c r="AN109" t="s">
        <v>10</v>
      </c>
      <c r="AO109" s="8">
        <f>COUNTIF($AO$33:$AQ$58,AO$112)</f>
        <v>21</v>
      </c>
      <c r="AP109" s="8">
        <f>COUNTIF($AO$33:$AQ$58,AP$112)</f>
        <v>6</v>
      </c>
      <c r="AQ109" s="8">
        <f>COUNTIF($AO$33:$AQ$58,AQ$112)</f>
        <v>24</v>
      </c>
      <c r="AR109" s="8">
        <f>COUNTIF($AO$33:$AQ$58,AR$112)</f>
        <v>27</v>
      </c>
      <c r="AS109" s="49">
        <f t="shared" si="124"/>
        <v>78</v>
      </c>
      <c r="AT109" s="8">
        <f>AP109+AQ109+AR109</f>
        <v>57</v>
      </c>
      <c r="AW109" s="24" t="s">
        <v>8</v>
      </c>
      <c r="AX109" s="1">
        <f>COUNTIF($AO$83:$AO$101,AX$105)</f>
        <v>4</v>
      </c>
      <c r="AY109" s="5">
        <f t="shared" ref="AY109:BA109" si="125">COUNTIF($AO$83:$AO$101,AY$105)</f>
        <v>0</v>
      </c>
      <c r="AZ109" s="5">
        <f t="shared" si="125"/>
        <v>4</v>
      </c>
      <c r="BA109" s="60">
        <f t="shared" si="125"/>
        <v>11</v>
      </c>
      <c r="BB109">
        <f t="shared" si="121"/>
        <v>19</v>
      </c>
      <c r="BD109" s="24" t="s">
        <v>8</v>
      </c>
      <c r="BE109" s="1">
        <f>COUNTIF($AP$83:$AP$101,BE$105)</f>
        <v>7</v>
      </c>
      <c r="BF109" s="5">
        <f t="shared" ref="BF109:BH109" si="126">COUNTIF($AP$83:$AP$101,BF$105)</f>
        <v>0</v>
      </c>
      <c r="BG109" s="5">
        <f t="shared" si="126"/>
        <v>3</v>
      </c>
      <c r="BH109" s="60">
        <f t="shared" si="126"/>
        <v>9</v>
      </c>
      <c r="BI109">
        <f t="shared" si="122"/>
        <v>19</v>
      </c>
      <c r="BK109" s="24" t="s">
        <v>8</v>
      </c>
      <c r="BL109" s="1">
        <f>COUNTIF($AQ$83:$AQ$101,BL$105)</f>
        <v>6</v>
      </c>
      <c r="BM109" s="5">
        <f t="shared" ref="BM109:BO109" si="127">COUNTIF($AQ$83:$AQ$101,BM$105)</f>
        <v>0</v>
      </c>
      <c r="BN109" s="5">
        <f t="shared" si="127"/>
        <v>5</v>
      </c>
      <c r="BO109" s="60">
        <f t="shared" si="127"/>
        <v>8</v>
      </c>
      <c r="BP109">
        <f t="shared" si="123"/>
        <v>19</v>
      </c>
    </row>
    <row r="110" spans="1:68" x14ac:dyDescent="0.25">
      <c r="B110">
        <v>2</v>
      </c>
      <c r="C110">
        <f t="shared" ref="C110:C118" si="128">COUNTIF($B$4:$B$101,B110)</f>
        <v>13</v>
      </c>
      <c r="AG110" s="15">
        <f>SQRT(AG111)</f>
        <v>5.5122822540249201</v>
      </c>
      <c r="AH110" s="15">
        <f t="shared" ref="AH110:AL110" si="129">SQRT(AH111)</f>
        <v>6.155148266155666</v>
      </c>
      <c r="AI110" s="15">
        <f t="shared" si="129"/>
        <v>6.5023548281783183</v>
      </c>
      <c r="AJ110" s="15">
        <f t="shared" si="129"/>
        <v>7.2448267655795631</v>
      </c>
      <c r="AK110" s="15">
        <f t="shared" si="129"/>
        <v>6.9027558300971759</v>
      </c>
      <c r="AL110" s="15">
        <f t="shared" si="129"/>
        <v>6.454450298542973</v>
      </c>
      <c r="AN110" t="s">
        <v>7</v>
      </c>
      <c r="AO110" s="8">
        <f>COUNTIF($AO$59:$AQ$82,AO$112)</f>
        <v>26</v>
      </c>
      <c r="AP110" s="8">
        <f>COUNTIF($AO$59:$AQ$82,AP$112)</f>
        <v>1</v>
      </c>
      <c r="AQ110" s="8">
        <f>COUNTIF($AO$59:$AQ$82,AQ$112)</f>
        <v>29</v>
      </c>
      <c r="AR110" s="8">
        <f>COUNTIF($AO$59:$AQ$82,AR$112)</f>
        <v>16</v>
      </c>
      <c r="AS110" s="49">
        <f t="shared" si="124"/>
        <v>72</v>
      </c>
      <c r="AT110" s="8">
        <f>AP110+AQ110+AR110</f>
        <v>46</v>
      </c>
      <c r="AW110" t="s">
        <v>36</v>
      </c>
      <c r="AX110">
        <f>SUM(AX106:AX109)</f>
        <v>24</v>
      </c>
      <c r="AY110">
        <f t="shared" ref="AY110:BA110" si="130">SUM(AY106:AY109)</f>
        <v>1</v>
      </c>
      <c r="AZ110">
        <f t="shared" si="130"/>
        <v>36</v>
      </c>
      <c r="BA110">
        <f t="shared" si="130"/>
        <v>37</v>
      </c>
      <c r="BB110">
        <f>SUM(AX110:BA110)</f>
        <v>98</v>
      </c>
      <c r="BD110" t="s">
        <v>36</v>
      </c>
      <c r="BE110">
        <f>SUM(BE106:BE109)</f>
        <v>36</v>
      </c>
      <c r="BF110">
        <f t="shared" ref="BF110" si="131">SUM(BF106:BF109)</f>
        <v>3</v>
      </c>
      <c r="BG110">
        <f t="shared" ref="BG110" si="132">SUM(BG106:BG109)</f>
        <v>26</v>
      </c>
      <c r="BH110">
        <f t="shared" ref="BH110" si="133">SUM(BH106:BH109)</f>
        <v>33</v>
      </c>
      <c r="BI110">
        <f>SUM(BE110:BH110)</f>
        <v>98</v>
      </c>
      <c r="BK110" t="s">
        <v>36</v>
      </c>
      <c r="BL110">
        <f>SUM(BL106:BL109)</f>
        <v>26</v>
      </c>
      <c r="BM110">
        <f t="shared" ref="BM110" si="134">SUM(BM106:BM109)</f>
        <v>6</v>
      </c>
      <c r="BN110">
        <f t="shared" ref="BN110" si="135">SUM(BN106:BN109)</f>
        <v>31</v>
      </c>
      <c r="BO110">
        <f t="shared" ref="BO110" si="136">SUM(BO106:BO109)</f>
        <v>35</v>
      </c>
      <c r="BP110">
        <f>SUM(BL110:BO110)</f>
        <v>98</v>
      </c>
    </row>
    <row r="111" spans="1:68" x14ac:dyDescent="0.25">
      <c r="B111">
        <v>3</v>
      </c>
      <c r="C111">
        <f t="shared" si="128"/>
        <v>9</v>
      </c>
      <c r="Y111" t="s">
        <v>66</v>
      </c>
      <c r="Z111" t="s">
        <v>67</v>
      </c>
      <c r="AA111" t="s">
        <v>68</v>
      </c>
      <c r="AF111" s="58" t="s">
        <v>51</v>
      </c>
      <c r="AG111" s="25">
        <f t="shared" ref="AG111:AL111" si="137">_xlfn.VAR.P(AG4:AG32)</f>
        <v>30.385255648038051</v>
      </c>
      <c r="AH111" s="25">
        <f t="shared" si="137"/>
        <v>37.8858501783591</v>
      </c>
      <c r="AI111" s="25">
        <f t="shared" si="137"/>
        <v>42.280618311533885</v>
      </c>
      <c r="AJ111" s="25">
        <f t="shared" si="137"/>
        <v>52.487514863258028</v>
      </c>
      <c r="AK111" s="25">
        <f t="shared" si="137"/>
        <v>47.648038049940546</v>
      </c>
      <c r="AL111" s="25">
        <f t="shared" si="137"/>
        <v>41.659928656361473</v>
      </c>
      <c r="AN111" t="s">
        <v>8</v>
      </c>
      <c r="AO111" s="8">
        <f>COUNTIF($AO$83:$AQ$101,AO$112)</f>
        <v>17</v>
      </c>
      <c r="AP111" s="8">
        <f>COUNTIF($AO$83:$AQ$101,AP$112)</f>
        <v>0</v>
      </c>
      <c r="AQ111" s="8">
        <f>COUNTIF($AO$83:$AQ$101,AQ$112)</f>
        <v>12</v>
      </c>
      <c r="AR111" s="8">
        <f>COUNTIF($AO$83:$AQ$101,AR$112)</f>
        <v>28</v>
      </c>
      <c r="AS111" s="49">
        <f>SUM(AO111:AR111)</f>
        <v>57</v>
      </c>
      <c r="AT111" s="8">
        <f>AP111+AQ111+AR111</f>
        <v>40</v>
      </c>
    </row>
    <row r="112" spans="1:68" x14ac:dyDescent="0.25">
      <c r="B112">
        <v>4</v>
      </c>
      <c r="C112">
        <f t="shared" si="128"/>
        <v>14</v>
      </c>
      <c r="X112" t="s">
        <v>9</v>
      </c>
      <c r="Y112" s="14">
        <f>AJ102-AG102</f>
        <v>2.3793103448275854</v>
      </c>
      <c r="Z112" s="14">
        <f t="shared" ref="Z112:AA112" si="138">AK102-AH102</f>
        <v>0.37931034482758719</v>
      </c>
      <c r="AA112" s="14">
        <f t="shared" si="138"/>
        <v>-0.6551724137931032</v>
      </c>
      <c r="AF112" s="58"/>
      <c r="AG112" s="25">
        <f t="shared" ref="AG112:AL112" si="139">_xlfn.VAR.P(AG33:AG58)</f>
        <v>15.905325443786982</v>
      </c>
      <c r="AH112" s="25">
        <f t="shared" si="139"/>
        <v>35.609467455621299</v>
      </c>
      <c r="AI112" s="25">
        <f t="shared" si="139"/>
        <v>34.863905325443788</v>
      </c>
      <c r="AJ112" s="25">
        <f t="shared" si="139"/>
        <v>19.072485207100591</v>
      </c>
      <c r="AK112" s="25">
        <f t="shared" si="139"/>
        <v>22.196745562130179</v>
      </c>
      <c r="AL112" s="25">
        <f t="shared" si="139"/>
        <v>32.467455621301774</v>
      </c>
      <c r="AO112" s="6">
        <v>0</v>
      </c>
      <c r="AP112" s="6">
        <v>1</v>
      </c>
      <c r="AQ112" s="6">
        <v>2</v>
      </c>
      <c r="AR112" s="6">
        <v>3</v>
      </c>
      <c r="AS112" s="2" t="s">
        <v>44</v>
      </c>
      <c r="AT112" t="s">
        <v>50</v>
      </c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</row>
    <row r="113" spans="2:66" x14ac:dyDescent="0.25">
      <c r="B113">
        <v>5</v>
      </c>
      <c r="C113">
        <f t="shared" si="128"/>
        <v>7</v>
      </c>
      <c r="X113" t="s">
        <v>10</v>
      </c>
      <c r="Y113" s="14">
        <f t="shared" ref="Y113:Y115" si="140">AJ103-AG103</f>
        <v>1.0384615384615383</v>
      </c>
      <c r="Z113" s="14">
        <f t="shared" ref="Z113:Z115" si="141">AK103-AH103</f>
        <v>0.6538461538461533</v>
      </c>
      <c r="AA113" s="14">
        <f t="shared" ref="AA113:AA115" si="142">AL103-AI103</f>
        <v>-0.8461538461538467</v>
      </c>
      <c r="AF113" s="58"/>
      <c r="AG113" s="25">
        <f t="shared" ref="AG113:AL113" si="143">_xlfn.VAR.P(AG59:AG82)</f>
        <v>22.734375</v>
      </c>
      <c r="AH113" s="25">
        <f t="shared" si="143"/>
        <v>24.859375</v>
      </c>
      <c r="AI113" s="25">
        <f t="shared" si="143"/>
        <v>26.442708333333332</v>
      </c>
      <c r="AJ113" s="25">
        <f t="shared" si="143"/>
        <v>27.826388888888889</v>
      </c>
      <c r="AK113" s="25">
        <f t="shared" si="143"/>
        <v>24.581597222222221</v>
      </c>
      <c r="AL113" s="25">
        <f t="shared" si="143"/>
        <v>28.826388888888889</v>
      </c>
      <c r="AV113" s="52" t="s">
        <v>56</v>
      </c>
      <c r="AX113" s="37" t="s">
        <v>57</v>
      </c>
      <c r="AY113" s="37">
        <v>3</v>
      </c>
      <c r="AZ113" t="s">
        <v>36</v>
      </c>
      <c r="BE113" s="37" t="s">
        <v>57</v>
      </c>
      <c r="BF113" s="37">
        <v>3</v>
      </c>
      <c r="BG113" t="s">
        <v>36</v>
      </c>
      <c r="BL113" s="37" t="s">
        <v>57</v>
      </c>
      <c r="BM113" s="37">
        <v>3</v>
      </c>
      <c r="BN113" t="s">
        <v>36</v>
      </c>
    </row>
    <row r="114" spans="2:66" x14ac:dyDescent="0.25">
      <c r="B114">
        <v>6</v>
      </c>
      <c r="C114">
        <f t="shared" si="128"/>
        <v>8</v>
      </c>
      <c r="X114" t="s">
        <v>7</v>
      </c>
      <c r="Y114" s="14">
        <f t="shared" si="140"/>
        <v>2.2083333333333321</v>
      </c>
      <c r="Z114" s="14">
        <f t="shared" si="141"/>
        <v>1.9166666666666679</v>
      </c>
      <c r="AA114" s="14">
        <f t="shared" si="142"/>
        <v>-0.70833333333333393</v>
      </c>
      <c r="AF114" s="58"/>
      <c r="AG114" s="25">
        <f>_xlfn.VAR.P(AG83:AG101)</f>
        <v>26.742382271468145</v>
      </c>
      <c r="AH114" s="25">
        <f t="shared" ref="AH114:AL114" si="144">_xlfn.VAR.P(AH83:AH101)</f>
        <v>34.238227146814403</v>
      </c>
      <c r="AI114" s="25">
        <f t="shared" si="144"/>
        <v>29.29639889196676</v>
      </c>
      <c r="AJ114" s="25">
        <f t="shared" si="144"/>
        <v>41.534626038781163</v>
      </c>
      <c r="AK114" s="25">
        <f t="shared" si="144"/>
        <v>38.27146814404432</v>
      </c>
      <c r="AL114" s="25">
        <f t="shared" si="144"/>
        <v>31.368421052631579</v>
      </c>
      <c r="AN114" t="s">
        <v>45</v>
      </c>
      <c r="AV114" s="52"/>
      <c r="AW114" s="50" t="s">
        <v>9</v>
      </c>
      <c r="AX114" s="10">
        <f>AY106+AZ106</f>
        <v>11</v>
      </c>
      <c r="AY114" s="11">
        <f>BA106</f>
        <v>12</v>
      </c>
      <c r="AZ114" s="8">
        <f>AX114+AY114</f>
        <v>23</v>
      </c>
      <c r="BD114" s="50" t="s">
        <v>9</v>
      </c>
      <c r="BE114" s="10">
        <f>BF106+BG106</f>
        <v>9</v>
      </c>
      <c r="BF114" s="11">
        <f>BH106</f>
        <v>11</v>
      </c>
      <c r="BG114" s="8">
        <f>BE114+BF114</f>
        <v>20</v>
      </c>
      <c r="BK114" s="50" t="s">
        <v>9</v>
      </c>
      <c r="BL114" s="10">
        <f>BM106+BN106</f>
        <v>11</v>
      </c>
      <c r="BM114" s="11">
        <f>BO106</f>
        <v>11</v>
      </c>
      <c r="BN114" s="8">
        <f>BL114+BM114</f>
        <v>22</v>
      </c>
    </row>
    <row r="115" spans="2:66" x14ac:dyDescent="0.25">
      <c r="B115">
        <v>7</v>
      </c>
      <c r="C115">
        <f t="shared" si="128"/>
        <v>3</v>
      </c>
      <c r="X115" t="s">
        <v>8</v>
      </c>
      <c r="Y115" s="14">
        <f t="shared" si="140"/>
        <v>1.5263157894736832</v>
      </c>
      <c r="Z115" s="14">
        <f t="shared" si="141"/>
        <v>5.2631578947366364E-2</v>
      </c>
      <c r="AA115" s="14">
        <f t="shared" si="142"/>
        <v>0.4210526315789469</v>
      </c>
      <c r="AD115" s="37" t="s">
        <v>81</v>
      </c>
      <c r="AE115" s="37" t="s">
        <v>80</v>
      </c>
      <c r="AN115" s="30" t="s">
        <v>9</v>
      </c>
      <c r="AO115" s="31">
        <f>AO108/$AS108</f>
        <v>0.25287356321839083</v>
      </c>
      <c r="AP115" s="31">
        <f t="shared" ref="AP115:AQ115" si="145">AP108/$AS108</f>
        <v>3.4482758620689655E-2</v>
      </c>
      <c r="AQ115" s="31">
        <f t="shared" si="145"/>
        <v>0.32183908045977011</v>
      </c>
      <c r="AR115" s="32">
        <f>AR108/$AS108</f>
        <v>0.39080459770114945</v>
      </c>
      <c r="AV115" s="52" t="s">
        <v>61</v>
      </c>
      <c r="AW115" s="51" t="s">
        <v>10</v>
      </c>
      <c r="AX115" s="1">
        <f>AY107+AZ107</f>
        <v>8</v>
      </c>
      <c r="AY115" s="60">
        <f>BA107</f>
        <v>9</v>
      </c>
      <c r="AZ115" s="8">
        <f>AX115+AY115</f>
        <v>17</v>
      </c>
      <c r="BD115" s="51" t="s">
        <v>10</v>
      </c>
      <c r="BE115" s="1">
        <f>BF107+BG107</f>
        <v>11</v>
      </c>
      <c r="BF115" s="60">
        <f>BH107</f>
        <v>9</v>
      </c>
      <c r="BG115" s="8">
        <f>BE115+BF115</f>
        <v>20</v>
      </c>
      <c r="BK115" s="51" t="s">
        <v>10</v>
      </c>
      <c r="BL115" s="1">
        <f>BM107+BN107</f>
        <v>11</v>
      </c>
      <c r="BM115" s="60">
        <f>BO107</f>
        <v>9</v>
      </c>
      <c r="BN115" s="8">
        <f>BL115+BM115</f>
        <v>20</v>
      </c>
    </row>
    <row r="116" spans="2:66" x14ac:dyDescent="0.25">
      <c r="B116">
        <v>8</v>
      </c>
      <c r="C116">
        <f t="shared" si="128"/>
        <v>14</v>
      </c>
      <c r="AD116">
        <f>_xlfn.F.TEST(AE$4:AE$32,AE$33:AE$58)</f>
        <v>3.1133318449724572E-5</v>
      </c>
      <c r="AE116" s="86">
        <f>_xlfn.T.TEST(AE$4:AE$32,AE$33:AE$58,2,3)</f>
        <v>0.60286281080705062</v>
      </c>
      <c r="AF116" s="52" t="s">
        <v>55</v>
      </c>
      <c r="AG116">
        <f>_xlfn.T.TEST(AG$4:AG$32,AG$33:AG$58,2,3)</f>
        <v>0.9150911796097394</v>
      </c>
      <c r="AH116">
        <f t="shared" ref="AH116:AL116" si="146">_xlfn.T.TEST(AH$4:AH$32,AH$33:AH$58,2,3)</f>
        <v>0.91422527364649453</v>
      </c>
      <c r="AI116">
        <f t="shared" si="146"/>
        <v>0.71139424177235011</v>
      </c>
      <c r="AJ116">
        <f t="shared" si="146"/>
        <v>0.36634381774826319</v>
      </c>
      <c r="AK116">
        <f t="shared" si="146"/>
        <v>0.77859013867659022</v>
      </c>
      <c r="AL116">
        <f t="shared" si="146"/>
        <v>0.79175889057628457</v>
      </c>
      <c r="AN116" s="28" t="s">
        <v>10</v>
      </c>
      <c r="AO116" s="29">
        <f t="shared" ref="AO116:AQ116" si="147">AO109/$AS109</f>
        <v>0.26923076923076922</v>
      </c>
      <c r="AP116" s="29">
        <f t="shared" si="147"/>
        <v>7.6923076923076927E-2</v>
      </c>
      <c r="AQ116" s="29">
        <f t="shared" si="147"/>
        <v>0.30769230769230771</v>
      </c>
      <c r="AR116" s="29">
        <f>AR109/$AS109</f>
        <v>0.34615384615384615</v>
      </c>
      <c r="AV116" s="52"/>
      <c r="AX116">
        <f>AX114+AX115</f>
        <v>19</v>
      </c>
      <c r="AY116">
        <f>AY114+AY115</f>
        <v>21</v>
      </c>
      <c r="AZ116" s="6">
        <f>SUM(AX116:AY116)</f>
        <v>40</v>
      </c>
      <c r="BE116">
        <f>BE114+BE115</f>
        <v>20</v>
      </c>
      <c r="BF116">
        <f>BF114+BF115</f>
        <v>20</v>
      </c>
      <c r="BG116" s="6">
        <f>SUM(BE116:BF116)</f>
        <v>40</v>
      </c>
      <c r="BL116">
        <f>BL114+BL115</f>
        <v>22</v>
      </c>
      <c r="BM116">
        <f>BM114+BM115</f>
        <v>20</v>
      </c>
      <c r="BN116" s="6">
        <f>SUM(BL116:BM116)</f>
        <v>42</v>
      </c>
    </row>
    <row r="117" spans="2:66" x14ac:dyDescent="0.25">
      <c r="B117">
        <v>9</v>
      </c>
      <c r="C117">
        <f t="shared" si="128"/>
        <v>13</v>
      </c>
      <c r="Y117" s="16"/>
      <c r="AD117">
        <f>_xlfn.F.TEST(AE$4:AE$32,AE$59:AE$82)</f>
        <v>6.7015881902177511E-6</v>
      </c>
      <c r="AE117" s="86">
        <f>_xlfn.T.TEST(AE$4:AE$32,AE$59:AE$82,2,3)</f>
        <v>0.19036356405060825</v>
      </c>
      <c r="AF117" s="52" t="s">
        <v>54</v>
      </c>
      <c r="AG117">
        <f t="shared" ref="AG117:AL117" si="148">_xlfn.T.TEST(AG$4:AG$32,AG$59:AG$82,2,3)</f>
        <v>0.52275686731739568</v>
      </c>
      <c r="AH117">
        <f t="shared" si="148"/>
        <v>0.53334574952217106</v>
      </c>
      <c r="AI117">
        <f t="shared" si="148"/>
        <v>0.8560193411710264</v>
      </c>
      <c r="AJ117">
        <f t="shared" si="148"/>
        <v>0.66880122958492016</v>
      </c>
      <c r="AK117">
        <f t="shared" si="148"/>
        <v>0.13694651624339466</v>
      </c>
      <c r="AL117">
        <f t="shared" si="148"/>
        <v>0.88329793447750582</v>
      </c>
      <c r="AN117" s="26" t="s">
        <v>7</v>
      </c>
      <c r="AO117" s="27">
        <f t="shared" ref="AO117:AQ117" si="149">AO110/$AS110</f>
        <v>0.3611111111111111</v>
      </c>
      <c r="AP117" s="27">
        <f t="shared" si="149"/>
        <v>1.3888888888888888E-2</v>
      </c>
      <c r="AQ117" s="27">
        <f t="shared" si="149"/>
        <v>0.40277777777777779</v>
      </c>
      <c r="AR117" s="27">
        <f>AR110/$AS110</f>
        <v>0.22222222222222221</v>
      </c>
      <c r="AV117" s="52"/>
    </row>
    <row r="118" spans="2:66" x14ac:dyDescent="0.25">
      <c r="B118">
        <v>10</v>
      </c>
      <c r="C118">
        <f t="shared" si="128"/>
        <v>8</v>
      </c>
      <c r="AD118">
        <f>_xlfn.F.TEST(AE$4:AE$32,AE$83:AE$101)</f>
        <v>4.5639190496385117E-3</v>
      </c>
      <c r="AE118" s="86">
        <f>_xlfn.T.TEST(AE$4:AE$32,AE$83:AE$101,2,3)</f>
        <v>0.84851219997613825</v>
      </c>
      <c r="AF118" s="52" t="s">
        <v>52</v>
      </c>
      <c r="AG118">
        <f t="shared" ref="AG118:AL118" si="150">_xlfn.T.TEST(AG$4:AG$32,AG$83:AG$101,2,3)</f>
        <v>0.44532591063443172</v>
      </c>
      <c r="AH118">
        <f t="shared" si="150"/>
        <v>0.21738945880177921</v>
      </c>
      <c r="AI118">
        <f t="shared" si="150"/>
        <v>0.88902321504503157</v>
      </c>
      <c r="AJ118">
        <f t="shared" si="150"/>
        <v>0.85237169371952493</v>
      </c>
      <c r="AK118">
        <f t="shared" si="150"/>
        <v>0.32849736501653704</v>
      </c>
      <c r="AL118">
        <f t="shared" si="150"/>
        <v>0.64756712105883585</v>
      </c>
      <c r="AN118" s="24" t="s">
        <v>8</v>
      </c>
      <c r="AO118" s="22">
        <f t="shared" ref="AO118:AR118" si="151">AO111/$AS111</f>
        <v>0.2982456140350877</v>
      </c>
      <c r="AP118" s="22">
        <f t="shared" si="151"/>
        <v>0</v>
      </c>
      <c r="AQ118" s="22">
        <f>AQ111/$AS111</f>
        <v>0.21052631578947367</v>
      </c>
      <c r="AR118" s="23">
        <f t="shared" si="151"/>
        <v>0.49122807017543857</v>
      </c>
      <c r="AV118" s="52"/>
      <c r="AX118" s="37" t="s">
        <v>57</v>
      </c>
      <c r="AY118" s="37">
        <v>3</v>
      </c>
      <c r="AZ118" t="s">
        <v>36</v>
      </c>
      <c r="BE118" s="37" t="s">
        <v>57</v>
      </c>
      <c r="BF118" s="37">
        <v>3</v>
      </c>
      <c r="BG118" t="s">
        <v>36</v>
      </c>
      <c r="BL118" s="37" t="s">
        <v>57</v>
      </c>
      <c r="BM118" s="37">
        <v>3</v>
      </c>
      <c r="BN118" t="s">
        <v>36</v>
      </c>
    </row>
    <row r="119" spans="2:66" x14ac:dyDescent="0.25">
      <c r="B119" t="s">
        <v>36</v>
      </c>
      <c r="C119">
        <f>SUM(C109:C118)</f>
        <v>98</v>
      </c>
      <c r="AD119" s="37">
        <f>_xlfn.F.TEST(AE$33:AE$58,AE$83:AE$101)</f>
        <v>0.32460847345105315</v>
      </c>
      <c r="AE119" s="86">
        <f>_xlfn.T.TEST(AE$33:AE$58,AE$83:AE$101,2,3)</f>
        <v>0.30624255068118045</v>
      </c>
      <c r="AF119" s="52" t="s">
        <v>70</v>
      </c>
      <c r="AG119" s="86">
        <f>_xlfn.T.TEST(AG$33:AG$58,AG$83:AG$101,2,3)</f>
        <v>0.35165947462614078</v>
      </c>
      <c r="AH119" s="86">
        <f t="shared" ref="AH119:AL119" si="152">_xlfn.T.TEST(AH$33:AH$58,AH$83:AH$101,2,3)</f>
        <v>0.26080415822295738</v>
      </c>
      <c r="AI119" s="86">
        <f t="shared" si="152"/>
        <v>0.61441455780211396</v>
      </c>
      <c r="AJ119" s="86">
        <f t="shared" si="152"/>
        <v>0.29595333348764508</v>
      </c>
      <c r="AK119" s="86">
        <f t="shared" si="152"/>
        <v>0.40033146296920596</v>
      </c>
      <c r="AL119" s="86">
        <f t="shared" si="152"/>
        <v>0.82659497873539289</v>
      </c>
      <c r="AO119">
        <v>0</v>
      </c>
      <c r="AP119">
        <v>1</v>
      </c>
      <c r="AQ119">
        <v>2</v>
      </c>
      <c r="AR119">
        <v>3</v>
      </c>
      <c r="AV119" s="52"/>
      <c r="AW119" s="50" t="s">
        <v>9</v>
      </c>
      <c r="AX119" s="65">
        <f>AZ114*AX116/AZ116</f>
        <v>10.925000000000001</v>
      </c>
      <c r="AY119" s="66">
        <f>AZ114*AY116/AZ116</f>
        <v>12.074999999999999</v>
      </c>
      <c r="AZ119" s="8">
        <f>AX119+AY119</f>
        <v>23</v>
      </c>
      <c r="BD119" s="50" t="s">
        <v>9</v>
      </c>
      <c r="BE119" s="65">
        <f>BG114*BE116/BG116</f>
        <v>10</v>
      </c>
      <c r="BF119" s="66">
        <f>BG114*BF116/BG116</f>
        <v>10</v>
      </c>
      <c r="BG119" s="8">
        <f>BE119+BF119</f>
        <v>20</v>
      </c>
      <c r="BK119" s="50" t="s">
        <v>9</v>
      </c>
      <c r="BL119" s="65">
        <f>BN114*BL116/BN116</f>
        <v>11.523809523809524</v>
      </c>
      <c r="BM119" s="66">
        <f>BN114*BM116/BN116</f>
        <v>10.476190476190476</v>
      </c>
      <c r="BN119" s="8">
        <f>BL119+BM119</f>
        <v>22</v>
      </c>
    </row>
    <row r="120" spans="2:66" x14ac:dyDescent="0.25">
      <c r="AD120" s="37">
        <f>_xlfn.F.TEST(AE$59:AE$82,AE$83:AE$101)</f>
        <v>0.13505822426619915</v>
      </c>
      <c r="AE120" s="86">
        <f>_xlfn.T.TEST(AE$59:AE$82,AE$83:AE$101,2,3)</f>
        <v>3.3917957532128284E-2</v>
      </c>
      <c r="AF120" s="52" t="s">
        <v>71</v>
      </c>
      <c r="AG120" s="86">
        <f>_xlfn.T.TEST(AG$59:AG$82,AG$83:AG$101,2,3)</f>
        <v>0.84522883215854194</v>
      </c>
      <c r="AH120" s="86">
        <f t="shared" ref="AH120:AL120" si="153">_xlfn.T.TEST(AH$59:AH$82,AH$83:AH$101,2,3)</f>
        <v>0.46251745515395659</v>
      </c>
      <c r="AI120" s="86">
        <f t="shared" si="153"/>
        <v>0.74498025959330572</v>
      </c>
      <c r="AJ120" s="86">
        <f t="shared" si="153"/>
        <v>0.8436025278331033</v>
      </c>
      <c r="AK120" s="86">
        <f t="shared" si="153"/>
        <v>0.74708365866077719</v>
      </c>
      <c r="AL120" s="86">
        <f t="shared" si="153"/>
        <v>0.7379686611523022</v>
      </c>
      <c r="AV120" s="52"/>
      <c r="AW120" s="51" t="s">
        <v>10</v>
      </c>
      <c r="AX120" s="67">
        <f>AZ115*AX116/AZ116</f>
        <v>8.0749999999999993</v>
      </c>
      <c r="AY120" s="68">
        <f>AZ115*AY116/AZ116</f>
        <v>8.9250000000000007</v>
      </c>
      <c r="AZ120" s="8">
        <f>AX120+AY120</f>
        <v>17</v>
      </c>
      <c r="BD120" s="51" t="s">
        <v>10</v>
      </c>
      <c r="BE120" s="67">
        <f>BG115*BE116/BG116</f>
        <v>10</v>
      </c>
      <c r="BF120" s="68">
        <f>BG115*BF116/BG116</f>
        <v>10</v>
      </c>
      <c r="BG120" s="8">
        <f>BE120+BF120</f>
        <v>20</v>
      </c>
      <c r="BK120" s="51" t="s">
        <v>10</v>
      </c>
      <c r="BL120" s="67">
        <f>BN115*BL116/BN116</f>
        <v>10.476190476190476</v>
      </c>
      <c r="BM120" s="68">
        <f>BN115*BM116/BN116</f>
        <v>9.5238095238095237</v>
      </c>
      <c r="BN120" s="8">
        <f>BL120+BM120</f>
        <v>20</v>
      </c>
    </row>
    <row r="121" spans="2:66" x14ac:dyDescent="0.25">
      <c r="AD121" s="37">
        <f>_xlfn.F.TEST(AE$59:AE$82,AE$33:AE$58)</f>
        <v>0.5655032168773646</v>
      </c>
      <c r="AE121" s="86">
        <f>_xlfn.T.TEST(AE$59:AE$82,AE$33:AE$58,2,3)</f>
        <v>0.1530216389492339</v>
      </c>
      <c r="AF121" s="52" t="s">
        <v>72</v>
      </c>
      <c r="AG121" s="86">
        <f>_xlfn.T.TEST(AG$59:AG$82,AG$33:AG$58,2,3)</f>
        <v>0.4068212885745649</v>
      </c>
      <c r="AH121" s="86">
        <f t="shared" ref="AH121:AL121" si="154">_xlfn.T.TEST(AH$59:AH$82,AH$33:AH$58,2,3)</f>
        <v>0.61643318511444734</v>
      </c>
      <c r="AI121" s="86">
        <f t="shared" si="154"/>
        <v>0.83379325095563661</v>
      </c>
      <c r="AJ121" s="86">
        <f t="shared" si="154"/>
        <v>0.11823774619871909</v>
      </c>
      <c r="AK121" s="86">
        <f t="shared" si="154"/>
        <v>0.14730583412489875</v>
      </c>
      <c r="AL121" s="86">
        <f t="shared" si="154"/>
        <v>0.901524081956667</v>
      </c>
      <c r="AN121" t="s">
        <v>46</v>
      </c>
      <c r="AV121" s="52"/>
      <c r="AX121">
        <f>AX119+AX120</f>
        <v>19</v>
      </c>
      <c r="AY121">
        <f>AY119+AY120</f>
        <v>21</v>
      </c>
      <c r="BE121">
        <f>BE119+BE120</f>
        <v>20</v>
      </c>
      <c r="BF121">
        <f>BF119+BF120</f>
        <v>20</v>
      </c>
      <c r="BL121">
        <f>BL119+BL120</f>
        <v>22</v>
      </c>
      <c r="BM121">
        <f>BM119+BM120</f>
        <v>20</v>
      </c>
    </row>
    <row r="122" spans="2:66" x14ac:dyDescent="0.25">
      <c r="AF122" s="52">
        <v>4</v>
      </c>
      <c r="AN122" s="8" t="s">
        <v>9</v>
      </c>
      <c r="AO122" s="17"/>
      <c r="AP122" s="17"/>
      <c r="AQ122" s="31">
        <f>(AQ108+AP108)/$AT108</f>
        <v>0.47692307692307695</v>
      </c>
      <c r="AR122" s="32">
        <f>AR108/$AT108</f>
        <v>0.52307692307692311</v>
      </c>
    </row>
    <row r="123" spans="2:66" x14ac:dyDescent="0.25">
      <c r="AF123" s="52">
        <v>8</v>
      </c>
      <c r="AG123" t="s">
        <v>53</v>
      </c>
      <c r="AN123" t="s">
        <v>10</v>
      </c>
      <c r="AO123" s="17"/>
      <c r="AP123" s="17"/>
      <c r="AQ123" s="29">
        <f t="shared" ref="AQ123" si="155">(AQ109+AP109)/$AT109</f>
        <v>0.52631578947368418</v>
      </c>
      <c r="AR123" s="76">
        <f>AR109/$AT109</f>
        <v>0.47368421052631576</v>
      </c>
      <c r="AX123" t="s">
        <v>58</v>
      </c>
      <c r="AY123">
        <f>CHITEST(AX114:AY115,AX119:AY120)</f>
        <v>0.9616867066972874</v>
      </c>
      <c r="BE123" t="s">
        <v>58</v>
      </c>
      <c r="BF123">
        <f>CHITEST(BE114:BF115,BE119:BF120)</f>
        <v>0.52708925686553809</v>
      </c>
      <c r="BL123" t="s">
        <v>58</v>
      </c>
      <c r="BM123">
        <f>CHITEST(BL114:BM115,BL119:BM120)</f>
        <v>0.74590999580537742</v>
      </c>
    </row>
    <row r="124" spans="2:66" x14ac:dyDescent="0.25">
      <c r="AF124" s="52">
        <v>12</v>
      </c>
      <c r="AG124">
        <f t="shared" ref="AG124:AL130" si="156">COUNTIF(AG$4:AG$101,"&gt;="&amp;$AF122)-COUNTIF(AG$4:AG$101,"&gt;="&amp;$AF123)</f>
        <v>9</v>
      </c>
      <c r="AH124">
        <f t="shared" si="156"/>
        <v>6</v>
      </c>
      <c r="AI124">
        <f t="shared" si="156"/>
        <v>27</v>
      </c>
      <c r="AJ124">
        <f t="shared" si="156"/>
        <v>8</v>
      </c>
      <c r="AK124">
        <f t="shared" si="156"/>
        <v>4</v>
      </c>
      <c r="AL124">
        <f t="shared" si="156"/>
        <v>28</v>
      </c>
      <c r="AN124" t="s">
        <v>7</v>
      </c>
      <c r="AO124" s="17"/>
      <c r="AP124" s="17"/>
      <c r="AQ124" s="27">
        <f>(AQ110+AP110)/$AT110</f>
        <v>0.65217391304347827</v>
      </c>
      <c r="AR124" s="77">
        <f>AR110/$AT110</f>
        <v>0.34782608695652173</v>
      </c>
    </row>
    <row r="125" spans="2:66" x14ac:dyDescent="0.25">
      <c r="AF125" s="52">
        <v>16</v>
      </c>
      <c r="AG125">
        <f t="shared" si="156"/>
        <v>24</v>
      </c>
      <c r="AH125">
        <f t="shared" si="156"/>
        <v>22</v>
      </c>
      <c r="AI125">
        <f t="shared" si="156"/>
        <v>23</v>
      </c>
      <c r="AJ125">
        <f t="shared" si="156"/>
        <v>16</v>
      </c>
      <c r="AK125">
        <f t="shared" si="156"/>
        <v>21</v>
      </c>
      <c r="AL125">
        <f t="shared" si="156"/>
        <v>27</v>
      </c>
      <c r="AN125" t="s">
        <v>8</v>
      </c>
      <c r="AO125" s="17"/>
      <c r="AP125" s="17"/>
      <c r="AQ125" s="22">
        <f>(AQ111+AP111)/$AT111</f>
        <v>0.3</v>
      </c>
      <c r="AR125" s="23">
        <f>AR111/$AT111</f>
        <v>0.7</v>
      </c>
      <c r="AX125" s="37" t="s">
        <v>57</v>
      </c>
      <c r="AY125" s="37">
        <v>3</v>
      </c>
      <c r="AZ125" t="s">
        <v>36</v>
      </c>
      <c r="BE125" s="37" t="s">
        <v>57</v>
      </c>
      <c r="BF125" s="37">
        <v>3</v>
      </c>
      <c r="BG125" t="s">
        <v>36</v>
      </c>
      <c r="BL125" s="37" t="s">
        <v>57</v>
      </c>
      <c r="BM125" s="37">
        <v>3</v>
      </c>
      <c r="BN125" t="s">
        <v>36</v>
      </c>
    </row>
    <row r="126" spans="2:66" x14ac:dyDescent="0.25">
      <c r="AF126" s="52">
        <v>20</v>
      </c>
      <c r="AG126">
        <f t="shared" si="156"/>
        <v>29</v>
      </c>
      <c r="AH126">
        <f t="shared" si="156"/>
        <v>19</v>
      </c>
      <c r="AI126">
        <f t="shared" si="156"/>
        <v>19</v>
      </c>
      <c r="AJ126">
        <f t="shared" si="156"/>
        <v>29</v>
      </c>
      <c r="AK126">
        <f t="shared" si="156"/>
        <v>21</v>
      </c>
      <c r="AL126">
        <f t="shared" si="156"/>
        <v>17</v>
      </c>
      <c r="AQ126" t="s">
        <v>49</v>
      </c>
      <c r="AR126">
        <v>3</v>
      </c>
      <c r="AW126" s="50" t="s">
        <v>9</v>
      </c>
      <c r="AX126" s="61">
        <f>(AX114-AX119)^2/AX119</f>
        <v>5.1487414187642035E-4</v>
      </c>
      <c r="AY126" s="62">
        <f>(AY114-AY119)^2/AY119</f>
        <v>4.6583850931676134E-4</v>
      </c>
      <c r="AZ126" s="69">
        <f>SUM(AX126:AY126)</f>
        <v>9.8071265119318175E-4</v>
      </c>
      <c r="BD126" s="50" t="s">
        <v>9</v>
      </c>
      <c r="BE126" s="61">
        <f>(BE114-BE119)^2/BE119</f>
        <v>0.1</v>
      </c>
      <c r="BF126" s="62">
        <f>(BF114-BF119)^2/BF119</f>
        <v>0.1</v>
      </c>
      <c r="BG126" s="69">
        <f>SUM(BE126:BF126)</f>
        <v>0.2</v>
      </c>
      <c r="BK126" s="50" t="s">
        <v>9</v>
      </c>
      <c r="BL126" s="61">
        <f>(BL114-BL119)^2/BL119</f>
        <v>2.3809523809523801E-2</v>
      </c>
      <c r="BM126" s="62">
        <f>(BM114-BM119)^2/BM119</f>
        <v>2.6190476190476181E-2</v>
      </c>
      <c r="BN126" s="69">
        <f>SUM(BL126:BM126)</f>
        <v>4.9999999999999982E-2</v>
      </c>
    </row>
    <row r="127" spans="2:66" x14ac:dyDescent="0.25">
      <c r="AF127" s="52">
        <v>24</v>
      </c>
      <c r="AG127">
        <f t="shared" si="156"/>
        <v>22</v>
      </c>
      <c r="AH127">
        <f t="shared" si="156"/>
        <v>27</v>
      </c>
      <c r="AI127">
        <f t="shared" si="156"/>
        <v>16</v>
      </c>
      <c r="AJ127">
        <f t="shared" si="156"/>
        <v>18</v>
      </c>
      <c r="AK127">
        <f t="shared" si="156"/>
        <v>20</v>
      </c>
      <c r="AL127">
        <f t="shared" si="156"/>
        <v>16</v>
      </c>
      <c r="AW127" s="51" t="s">
        <v>10</v>
      </c>
      <c r="AX127" s="63">
        <f>(AX115-AX120)^2/AX120</f>
        <v>6.9659442724456886E-4</v>
      </c>
      <c r="AY127" s="64">
        <f>(AY115-AY120)^2/AY120</f>
        <v>6.3025210084032414E-4</v>
      </c>
      <c r="AZ127" s="69">
        <f>SUM(AX127:AY127)</f>
        <v>1.3268465280848931E-3</v>
      </c>
      <c r="BD127" s="51" t="s">
        <v>10</v>
      </c>
      <c r="BE127" s="63">
        <f>(BE115-BE120)^2/BE120</f>
        <v>0.1</v>
      </c>
      <c r="BF127" s="64">
        <f>(BF115-BF120)^2/BF120</f>
        <v>0.1</v>
      </c>
      <c r="BG127" s="69">
        <f>SUM(BE127:BF127)</f>
        <v>0.2</v>
      </c>
      <c r="BK127" s="51" t="s">
        <v>10</v>
      </c>
      <c r="BL127" s="63">
        <f>(BL115-BL120)^2/BL120</f>
        <v>2.6190476190476181E-2</v>
      </c>
      <c r="BM127" s="64">
        <f>(BM115-BM120)^2/BM120</f>
        <v>2.8809523809523799E-2</v>
      </c>
      <c r="BN127" s="69">
        <f>SUM(BL127:BM127)</f>
        <v>5.4999999999999979E-2</v>
      </c>
    </row>
    <row r="128" spans="2:66" x14ac:dyDescent="0.25">
      <c r="AF128" s="52">
        <v>28</v>
      </c>
      <c r="AG128">
        <f t="shared" si="156"/>
        <v>13</v>
      </c>
      <c r="AH128">
        <f t="shared" si="156"/>
        <v>11</v>
      </c>
      <c r="AI128">
        <f t="shared" si="156"/>
        <v>9</v>
      </c>
      <c r="AJ128">
        <f t="shared" si="156"/>
        <v>14</v>
      </c>
      <c r="AK128">
        <f t="shared" si="156"/>
        <v>17</v>
      </c>
      <c r="AL128">
        <f t="shared" si="156"/>
        <v>6</v>
      </c>
      <c r="AN128" t="s">
        <v>45</v>
      </c>
      <c r="AX128" s="12">
        <f>SUM(AX126:AX127)</f>
        <v>1.2114685691209893E-3</v>
      </c>
      <c r="AY128" s="12">
        <f>SUM(AY126:AY127)</f>
        <v>1.0960906101570855E-3</v>
      </c>
      <c r="AZ128" s="12">
        <f>SUM(AZ126:AZ127)</f>
        <v>2.3075591792780748E-3</v>
      </c>
      <c r="BE128" s="12">
        <f>SUM(BE126:BE127)</f>
        <v>0.2</v>
      </c>
      <c r="BF128" s="12">
        <f>SUM(BF126:BF127)</f>
        <v>0.2</v>
      </c>
      <c r="BG128" s="12">
        <f>SUM(BG126:BG127)</f>
        <v>0.4</v>
      </c>
      <c r="BL128" s="12">
        <f>SUM(BL126:BL127)</f>
        <v>4.9999999999999982E-2</v>
      </c>
      <c r="BM128" s="12">
        <f>SUM(BM126:BM127)</f>
        <v>5.4999999999999979E-2</v>
      </c>
      <c r="BN128" s="12">
        <f>SUM(BN126:BN127)</f>
        <v>0.10499999999999995</v>
      </c>
    </row>
    <row r="129" spans="32:68" x14ac:dyDescent="0.25">
      <c r="AF129" s="52" t="s">
        <v>36</v>
      </c>
      <c r="AG129">
        <f t="shared" si="156"/>
        <v>1</v>
      </c>
      <c r="AH129">
        <f t="shared" si="156"/>
        <v>13</v>
      </c>
      <c r="AI129">
        <f t="shared" si="156"/>
        <v>3</v>
      </c>
      <c r="AJ129">
        <f t="shared" si="156"/>
        <v>11</v>
      </c>
      <c r="AK129">
        <f t="shared" si="156"/>
        <v>13</v>
      </c>
      <c r="AL129">
        <f t="shared" si="156"/>
        <v>3</v>
      </c>
      <c r="AN129" t="s">
        <v>47</v>
      </c>
      <c r="AO129" s="17">
        <f>(AO108+AO110)/($AS108+$AS110)</f>
        <v>0.30188679245283018</v>
      </c>
      <c r="AP129" s="17">
        <f t="shared" ref="AP129:AR129" si="157">(AP108+AP110)/($AS108+$AS110)</f>
        <v>2.5157232704402517E-2</v>
      </c>
      <c r="AQ129" s="17">
        <f>(AQ108+AQ110)/($AS108+$AS110)</f>
        <v>0.35849056603773582</v>
      </c>
      <c r="AR129" s="17">
        <f t="shared" si="157"/>
        <v>0.31446540880503143</v>
      </c>
    </row>
    <row r="130" spans="32:68" x14ac:dyDescent="0.25">
      <c r="AG130">
        <f t="shared" si="156"/>
        <v>0</v>
      </c>
      <c r="AH130">
        <f t="shared" si="156"/>
        <v>0</v>
      </c>
      <c r="AI130">
        <f t="shared" si="156"/>
        <v>1</v>
      </c>
      <c r="AJ130">
        <f t="shared" si="156"/>
        <v>2</v>
      </c>
      <c r="AK130">
        <f t="shared" si="156"/>
        <v>2</v>
      </c>
      <c r="AL130">
        <f t="shared" si="156"/>
        <v>1</v>
      </c>
      <c r="AN130" t="s">
        <v>48</v>
      </c>
      <c r="AO130" s="17">
        <f>(AO109+AO111)/($AS109+$AS111)</f>
        <v>0.2814814814814815</v>
      </c>
      <c r="AP130" s="17">
        <f t="shared" ref="AP130:AQ130" si="158">(AP109+AP111)/($AS109+$AS111)</f>
        <v>4.4444444444444446E-2</v>
      </c>
      <c r="AQ130" s="17">
        <f t="shared" si="158"/>
        <v>0.26666666666666666</v>
      </c>
      <c r="AR130" s="17">
        <f>(AR109+AR111)/($AS109+$AS111)</f>
        <v>0.40740740740740738</v>
      </c>
      <c r="AW130" t="s">
        <v>59</v>
      </c>
      <c r="AX130" s="12">
        <f>AZ128</f>
        <v>2.3075591792780748E-3</v>
      </c>
      <c r="AY130" t="s">
        <v>60</v>
      </c>
      <c r="AZ130">
        <f>_xlfn.CHISQ.INV.RT(0.05,1)</f>
        <v>3.8414588206941236</v>
      </c>
      <c r="BD130" t="s">
        <v>59</v>
      </c>
      <c r="BE130" s="12">
        <f>BG128</f>
        <v>0.4</v>
      </c>
      <c r="BF130" t="s">
        <v>60</v>
      </c>
      <c r="BG130">
        <f>_xlfn.CHISQ.INV.RT(0.05,1)</f>
        <v>3.8414588206941236</v>
      </c>
      <c r="BK130" t="s">
        <v>59</v>
      </c>
      <c r="BL130" s="12">
        <f>BN128</f>
        <v>0.10499999999999995</v>
      </c>
      <c r="BM130" t="s">
        <v>60</v>
      </c>
      <c r="BN130">
        <f>_xlfn.CHISQ.INV.RT(0.05,1)</f>
        <v>3.8414588206941236</v>
      </c>
    </row>
    <row r="131" spans="32:68" x14ac:dyDescent="0.25">
      <c r="AG131">
        <f>SUM(AG124:AG130)</f>
        <v>98</v>
      </c>
      <c r="AH131">
        <f t="shared" ref="AH131:AL131" si="159">SUM(AH124:AH130)</f>
        <v>98</v>
      </c>
      <c r="AI131">
        <f t="shared" si="159"/>
        <v>98</v>
      </c>
      <c r="AJ131">
        <f t="shared" si="159"/>
        <v>98</v>
      </c>
      <c r="AK131">
        <f t="shared" si="159"/>
        <v>98</v>
      </c>
      <c r="AL131">
        <f t="shared" si="159"/>
        <v>98</v>
      </c>
      <c r="AO131">
        <v>0</v>
      </c>
      <c r="AP131">
        <v>1</v>
      </c>
      <c r="AQ131">
        <v>2</v>
      </c>
      <c r="AR131">
        <v>3</v>
      </c>
      <c r="AX131" s="12"/>
      <c r="BE131" s="12"/>
      <c r="BL131" s="12"/>
    </row>
    <row r="132" spans="32:68" x14ac:dyDescent="0.25"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</row>
    <row r="133" spans="32:68" x14ac:dyDescent="0.25">
      <c r="AN133" t="s">
        <v>46</v>
      </c>
      <c r="AV133" s="52" t="s">
        <v>62</v>
      </c>
      <c r="AX133" s="37" t="s">
        <v>57</v>
      </c>
      <c r="AY133" s="37">
        <v>3</v>
      </c>
      <c r="AZ133" t="s">
        <v>36</v>
      </c>
      <c r="BE133" s="37" t="s">
        <v>57</v>
      </c>
      <c r="BF133" s="37">
        <v>3</v>
      </c>
      <c r="BG133" t="s">
        <v>36</v>
      </c>
      <c r="BL133" s="37" t="s">
        <v>57</v>
      </c>
      <c r="BM133" s="37">
        <v>3</v>
      </c>
      <c r="BN133" t="s">
        <v>36</v>
      </c>
    </row>
    <row r="134" spans="32:68" x14ac:dyDescent="0.25">
      <c r="AN134" t="s">
        <v>47</v>
      </c>
      <c r="AQ134" s="17">
        <f>(AP108+AQ108+AP110+AQ110)/($AT108+$AT110)</f>
        <v>0.5495495495495496</v>
      </c>
      <c r="AR134" s="17">
        <f>(AR108+AR110)/($AT108+$AT110)</f>
        <v>0.45045045045045046</v>
      </c>
      <c r="AV134" s="52"/>
      <c r="AW134" s="50" t="s">
        <v>9</v>
      </c>
      <c r="AX134" s="10">
        <f>AY106+AZ106</f>
        <v>11</v>
      </c>
      <c r="AY134" s="11">
        <f>BA106</f>
        <v>12</v>
      </c>
      <c r="AZ134" s="8">
        <f>AX134+AY134</f>
        <v>23</v>
      </c>
      <c r="BD134" s="50" t="s">
        <v>9</v>
      </c>
      <c r="BE134" s="10">
        <f>BF106+BG106</f>
        <v>9</v>
      </c>
      <c r="BF134" s="11">
        <f>BH106</f>
        <v>11</v>
      </c>
      <c r="BG134" s="8">
        <f>BE134+BF134</f>
        <v>20</v>
      </c>
      <c r="BK134" s="50" t="s">
        <v>9</v>
      </c>
      <c r="BL134" s="10">
        <f>BM106+BN106</f>
        <v>11</v>
      </c>
      <c r="BM134" s="11">
        <f>BO106</f>
        <v>11</v>
      </c>
      <c r="BN134" s="8">
        <f>BL134+BM134</f>
        <v>22</v>
      </c>
    </row>
    <row r="135" spans="32:68" x14ac:dyDescent="0.25">
      <c r="AN135" t="s">
        <v>48</v>
      </c>
      <c r="AQ135" s="17">
        <f>(AP109+AQ109+AP111+AQ111)/($AT109+$AT111)</f>
        <v>0.4329896907216495</v>
      </c>
      <c r="AR135" s="17">
        <f>(AR109+AR111)/($AT109+$AT111)</f>
        <v>0.5670103092783505</v>
      </c>
      <c r="AV135" s="52" t="s">
        <v>63</v>
      </c>
      <c r="AW135" s="26" t="s">
        <v>7</v>
      </c>
      <c r="AX135" s="1">
        <f>AY108+AZ108</f>
        <v>14</v>
      </c>
      <c r="AY135" s="60">
        <f>BA108</f>
        <v>5</v>
      </c>
      <c r="AZ135" s="8">
        <f>AX135+AY135</f>
        <v>19</v>
      </c>
      <c r="BD135" s="26" t="s">
        <v>7</v>
      </c>
      <c r="BE135" s="1">
        <f>BF108+BG108</f>
        <v>6</v>
      </c>
      <c r="BF135" s="60">
        <f>BH108</f>
        <v>4</v>
      </c>
      <c r="BG135" s="8">
        <f>BE135+BF135</f>
        <v>10</v>
      </c>
      <c r="BK135" s="26" t="s">
        <v>7</v>
      </c>
      <c r="BL135" s="1">
        <f>BM108+BN108</f>
        <v>10</v>
      </c>
      <c r="BM135" s="60">
        <f>BO108</f>
        <v>7</v>
      </c>
      <c r="BN135" s="8">
        <f>BL135+BM135</f>
        <v>17</v>
      </c>
    </row>
    <row r="136" spans="32:68" x14ac:dyDescent="0.25">
      <c r="AQ136" t="s">
        <v>49</v>
      </c>
      <c r="AR136">
        <v>3</v>
      </c>
      <c r="AV136" s="52"/>
      <c r="AX136">
        <f>AX134+AX135</f>
        <v>25</v>
      </c>
      <c r="AY136">
        <f>AY134+AY135</f>
        <v>17</v>
      </c>
      <c r="AZ136" s="6">
        <f>SUM(AX136:AY136)</f>
        <v>42</v>
      </c>
      <c r="BE136">
        <f>BE134+BE135</f>
        <v>15</v>
      </c>
      <c r="BF136">
        <f>BF134+BF135</f>
        <v>15</v>
      </c>
      <c r="BG136" s="6">
        <f>SUM(BE136:BF136)</f>
        <v>30</v>
      </c>
      <c r="BL136">
        <f>BL134+BL135</f>
        <v>21</v>
      </c>
      <c r="BM136">
        <f>BM134+BM135</f>
        <v>18</v>
      </c>
      <c r="BN136" s="6">
        <f>SUM(BL136:BM136)</f>
        <v>39</v>
      </c>
    </row>
    <row r="137" spans="32:68" x14ac:dyDescent="0.25">
      <c r="AV137" s="52"/>
    </row>
    <row r="138" spans="32:68" x14ac:dyDescent="0.25">
      <c r="AN138" t="s">
        <v>74</v>
      </c>
      <c r="AV138" s="52"/>
      <c r="AX138" s="37" t="s">
        <v>57</v>
      </c>
      <c r="AY138" s="37">
        <v>3</v>
      </c>
      <c r="AZ138" t="s">
        <v>36</v>
      </c>
      <c r="BE138" s="37" t="s">
        <v>57</v>
      </c>
      <c r="BF138" s="37">
        <v>3</v>
      </c>
      <c r="BG138" t="s">
        <v>36</v>
      </c>
      <c r="BL138" s="37" t="s">
        <v>57</v>
      </c>
      <c r="BM138" s="37">
        <v>3</v>
      </c>
      <c r="BN138" t="s">
        <v>36</v>
      </c>
    </row>
    <row r="139" spans="32:68" x14ac:dyDescent="0.25">
      <c r="AO139" t="s">
        <v>73</v>
      </c>
      <c r="AP139" t="s">
        <v>27</v>
      </c>
      <c r="AQ139" t="s">
        <v>28</v>
      </c>
      <c r="AV139" s="52"/>
      <c r="AW139" s="50" t="s">
        <v>9</v>
      </c>
      <c r="AX139" s="65">
        <f>AZ134*AX136/AZ136</f>
        <v>13.69047619047619</v>
      </c>
      <c r="AY139" s="66">
        <f>AZ134*AY136/AZ136</f>
        <v>9.3095238095238102</v>
      </c>
      <c r="AZ139" s="8">
        <f>AX139+AY139</f>
        <v>23</v>
      </c>
      <c r="BD139" s="50" t="s">
        <v>9</v>
      </c>
      <c r="BE139" s="65">
        <f>BG134*BE136/BG136</f>
        <v>10</v>
      </c>
      <c r="BF139" s="66">
        <f>BG134*BF136/BG136</f>
        <v>10</v>
      </c>
      <c r="BG139" s="8">
        <f>BE139+BF139</f>
        <v>20</v>
      </c>
      <c r="BK139" s="50" t="s">
        <v>9</v>
      </c>
      <c r="BL139" s="65">
        <f>BN134*BL136/BN136</f>
        <v>11.846153846153847</v>
      </c>
      <c r="BM139" s="66">
        <f>BN134*BM136/BN136</f>
        <v>10.153846153846153</v>
      </c>
      <c r="BN139" s="8">
        <f>BL139+BM139</f>
        <v>22</v>
      </c>
    </row>
    <row r="140" spans="32:68" x14ac:dyDescent="0.25">
      <c r="AN140" t="s">
        <v>9</v>
      </c>
      <c r="AO140" s="17">
        <f>BA106/SUM(AY106:BA106)</f>
        <v>0.52173913043478259</v>
      </c>
      <c r="AP140" s="87">
        <f>BH106/SUM(BF106:BH106)</f>
        <v>0.55000000000000004</v>
      </c>
      <c r="AQ140" s="87">
        <f>BO106/SUM(BM106:BO106)</f>
        <v>0.5</v>
      </c>
      <c r="AV140" s="52"/>
      <c r="AW140" s="26" t="s">
        <v>7</v>
      </c>
      <c r="AX140" s="67">
        <f>AZ135*AX136/AZ136</f>
        <v>11.30952380952381</v>
      </c>
      <c r="AY140" s="68">
        <f>AZ135*AY136/AZ136</f>
        <v>7.6904761904761907</v>
      </c>
      <c r="AZ140" s="8">
        <f>AX140+AY140</f>
        <v>19</v>
      </c>
      <c r="BD140" s="26" t="s">
        <v>7</v>
      </c>
      <c r="BE140" s="67">
        <f>BG135*BE136/BG136</f>
        <v>5</v>
      </c>
      <c r="BF140" s="68">
        <f>BG135*BF136/BG136</f>
        <v>5</v>
      </c>
      <c r="BG140" s="8">
        <f>BE140+BF140</f>
        <v>10</v>
      </c>
      <c r="BK140" s="26" t="s">
        <v>7</v>
      </c>
      <c r="BL140" s="67">
        <f>BN135*BL136/BN136</f>
        <v>9.1538461538461533</v>
      </c>
      <c r="BM140" s="68">
        <f>BN135*BM136/BN136</f>
        <v>7.8461538461538458</v>
      </c>
      <c r="BN140" s="8">
        <f>BL140+BM140</f>
        <v>17</v>
      </c>
    </row>
    <row r="141" spans="32:68" x14ac:dyDescent="0.25">
      <c r="AN141" t="s">
        <v>10</v>
      </c>
      <c r="AO141" s="87">
        <f t="shared" ref="AO141:AO143" si="160">BA107/SUM(AY107:BA107)</f>
        <v>0.52941176470588236</v>
      </c>
      <c r="AP141" s="88">
        <f t="shared" ref="AP141:AP143" si="161">BH107/SUM(BF107:BH107)</f>
        <v>0.45</v>
      </c>
      <c r="AQ141" s="88">
        <f t="shared" ref="AQ141:AQ143" si="162">BO107/SUM(BM107:BO107)</f>
        <v>0.45</v>
      </c>
      <c r="AV141" s="52"/>
      <c r="AX141">
        <f>AX139+AX140</f>
        <v>25</v>
      </c>
      <c r="AY141">
        <f>AY139+AY140</f>
        <v>17</v>
      </c>
      <c r="BE141">
        <f>BE139+BE140</f>
        <v>15</v>
      </c>
      <c r="BF141">
        <f>BF139+BF140</f>
        <v>15</v>
      </c>
      <c r="BL141">
        <f>BL139+BL140</f>
        <v>21</v>
      </c>
      <c r="BM141">
        <f>BM139+BM140</f>
        <v>18</v>
      </c>
    </row>
    <row r="142" spans="32:68" x14ac:dyDescent="0.25">
      <c r="AN142" t="s">
        <v>7</v>
      </c>
      <c r="AO142" s="17">
        <f t="shared" si="160"/>
        <v>0.26315789473684209</v>
      </c>
      <c r="AP142" s="88">
        <f t="shared" si="161"/>
        <v>0.4</v>
      </c>
      <c r="AQ142" s="88">
        <f t="shared" si="162"/>
        <v>0.41176470588235292</v>
      </c>
    </row>
    <row r="143" spans="32:68" x14ac:dyDescent="0.25">
      <c r="AN143" t="s">
        <v>8</v>
      </c>
      <c r="AO143" s="87">
        <f t="shared" si="160"/>
        <v>0.73333333333333328</v>
      </c>
      <c r="AP143" s="87">
        <f t="shared" si="161"/>
        <v>0.75</v>
      </c>
      <c r="AQ143" s="87">
        <f t="shared" si="162"/>
        <v>0.61538461538461542</v>
      </c>
      <c r="AX143" s="70" t="s">
        <v>58</v>
      </c>
      <c r="AY143" s="70">
        <f>CHITEST(AX134:AY135,AX139:AY140)</f>
        <v>8.926425850232976E-2</v>
      </c>
      <c r="BE143" t="s">
        <v>58</v>
      </c>
      <c r="BF143">
        <f>CHITEST(BE134:BF135,BE139:BF140)</f>
        <v>0.43857802608099972</v>
      </c>
      <c r="BL143" t="s">
        <v>58</v>
      </c>
      <c r="BM143">
        <f>CHITEST(BL134:BM135,BL139:BM140)</f>
        <v>0.58361913298469348</v>
      </c>
    </row>
    <row r="145" spans="40:68" x14ac:dyDescent="0.25">
      <c r="AN145" s="89" t="s">
        <v>75</v>
      </c>
      <c r="AO145" s="89"/>
      <c r="AP145" s="89"/>
      <c r="AQ145" s="89"/>
      <c r="AR145" s="89"/>
      <c r="AX145" s="37" t="s">
        <v>57</v>
      </c>
      <c r="AY145" s="37">
        <v>3</v>
      </c>
      <c r="AZ145" t="s">
        <v>36</v>
      </c>
      <c r="BE145" s="37" t="s">
        <v>57</v>
      </c>
      <c r="BF145" s="37">
        <v>3</v>
      </c>
      <c r="BG145" t="s">
        <v>36</v>
      </c>
      <c r="BL145" s="37" t="s">
        <v>57</v>
      </c>
      <c r="BM145" s="37">
        <v>3</v>
      </c>
      <c r="BN145" t="s">
        <v>36</v>
      </c>
    </row>
    <row r="146" spans="40:68" x14ac:dyDescent="0.25">
      <c r="AN146" s="89"/>
      <c r="AO146" s="89" t="s">
        <v>73</v>
      </c>
      <c r="AP146" s="89" t="s">
        <v>27</v>
      </c>
      <c r="AQ146" s="89" t="s">
        <v>28</v>
      </c>
      <c r="AR146" s="89"/>
      <c r="AW146" s="50" t="s">
        <v>9</v>
      </c>
      <c r="AX146" s="61">
        <f>(AX134-AX139)^2/AX139</f>
        <v>0.52873706004140764</v>
      </c>
      <c r="AY146" s="62">
        <f>(AY134-AY139)^2/AY139</f>
        <v>0.77755450006089344</v>
      </c>
      <c r="AZ146" s="69">
        <f>SUM(AX146:AY146)</f>
        <v>1.3062915601023011</v>
      </c>
      <c r="BD146" s="50" t="s">
        <v>9</v>
      </c>
      <c r="BE146" s="61">
        <f>(BE134-BE139)^2/BE139</f>
        <v>0.1</v>
      </c>
      <c r="BF146" s="62">
        <f>(BF134-BF139)^2/BF139</f>
        <v>0.1</v>
      </c>
      <c r="BG146" s="69">
        <f>SUM(BE146:BF146)</f>
        <v>0.2</v>
      </c>
      <c r="BK146" s="50" t="s">
        <v>9</v>
      </c>
      <c r="BL146" s="61">
        <f>(BL134-BL139)^2/BL139</f>
        <v>6.0439560439560509E-2</v>
      </c>
      <c r="BM146" s="62">
        <f>(BM134-BM139)^2/BM139</f>
        <v>7.0512820512820609E-2</v>
      </c>
      <c r="BN146" s="69">
        <f>SUM(BL146:BM146)</f>
        <v>0.13095238095238113</v>
      </c>
    </row>
    <row r="147" spans="40:68" x14ac:dyDescent="0.25">
      <c r="AN147" s="89" t="s">
        <v>9</v>
      </c>
      <c r="AO147" s="90">
        <f>BA106/BB106</f>
        <v>0.41379310344827586</v>
      </c>
      <c r="AP147" s="90">
        <f>BH106/BI106</f>
        <v>0.37931034482758619</v>
      </c>
      <c r="AQ147" s="90">
        <f>BO106/BP106</f>
        <v>0.37931034482758619</v>
      </c>
      <c r="AR147" s="89"/>
      <c r="AW147" s="26" t="s">
        <v>7</v>
      </c>
      <c r="AX147" s="63">
        <f>(AX135-AX140)^2/AX140</f>
        <v>0.64005012531328287</v>
      </c>
      <c r="AY147" s="64">
        <f>(AY135-AY140)^2/AY140</f>
        <v>0.94125018428424012</v>
      </c>
      <c r="AZ147" s="69">
        <f>SUM(AX147:AY147)</f>
        <v>1.5813003095975229</v>
      </c>
      <c r="BD147" s="26" t="s">
        <v>7</v>
      </c>
      <c r="BE147" s="63">
        <f>(BE135-BE140)^2/BE140</f>
        <v>0.2</v>
      </c>
      <c r="BF147" s="64">
        <f>(BF135-BF140)^2/BF140</f>
        <v>0.2</v>
      </c>
      <c r="BG147" s="69">
        <f>SUM(BE147:BF147)</f>
        <v>0.4</v>
      </c>
      <c r="BK147" s="26" t="s">
        <v>7</v>
      </c>
      <c r="BL147" s="63">
        <f>(BL135-BL140)^2/BL140</f>
        <v>7.8215901745313607E-2</v>
      </c>
      <c r="BM147" s="64">
        <f>(BM135-BM140)^2/BM140</f>
        <v>9.1251885369532354E-2</v>
      </c>
      <c r="BN147" s="69">
        <f>SUM(BL147:BM147)</f>
        <v>0.16946778711484595</v>
      </c>
    </row>
    <row r="148" spans="40:68" x14ac:dyDescent="0.25">
      <c r="AN148" s="89" t="s">
        <v>10</v>
      </c>
      <c r="AO148" s="91">
        <f t="shared" ref="AO148:AO150" si="163">BA107/BB107</f>
        <v>0.34615384615384615</v>
      </c>
      <c r="AP148" s="91">
        <f t="shared" ref="AP148:AP150" si="164">BH107/BI107</f>
        <v>0.34615384615384615</v>
      </c>
      <c r="AQ148" s="91">
        <f t="shared" ref="AQ148:AQ150" si="165">BO107/BP107</f>
        <v>0.34615384615384615</v>
      </c>
      <c r="AR148" s="89"/>
      <c r="AX148" s="12">
        <f>SUM(AX146:AX147)</f>
        <v>1.1687871853546905</v>
      </c>
      <c r="AY148" s="12">
        <f>SUM(AY146:AY147)</f>
        <v>1.7188046843451334</v>
      </c>
      <c r="AZ148" s="12">
        <f>SUM(AZ146:AZ147)</f>
        <v>2.8875918696998237</v>
      </c>
      <c r="BE148" s="12">
        <f>SUM(BE146:BE147)</f>
        <v>0.30000000000000004</v>
      </c>
      <c r="BF148" s="12">
        <f>SUM(BF146:BF147)</f>
        <v>0.30000000000000004</v>
      </c>
      <c r="BG148" s="12">
        <f>SUM(BG146:BG147)</f>
        <v>0.60000000000000009</v>
      </c>
      <c r="BL148" s="12">
        <f>SUM(BL146:BL147)</f>
        <v>0.13865546218487412</v>
      </c>
      <c r="BM148" s="12">
        <f>SUM(BM146:BM147)</f>
        <v>0.16176470588235298</v>
      </c>
      <c r="BN148" s="12">
        <f>SUM(BN146:BN147)</f>
        <v>0.30042016806722704</v>
      </c>
    </row>
    <row r="149" spans="40:68" x14ac:dyDescent="0.25">
      <c r="AN149" s="89" t="s">
        <v>7</v>
      </c>
      <c r="AO149" s="91">
        <f t="shared" si="163"/>
        <v>0.20833333333333334</v>
      </c>
      <c r="AP149" s="91">
        <f t="shared" si="164"/>
        <v>0.16666666666666666</v>
      </c>
      <c r="AQ149" s="91">
        <f t="shared" si="165"/>
        <v>0.29166666666666669</v>
      </c>
      <c r="AR149" s="89"/>
    </row>
    <row r="150" spans="40:68" x14ac:dyDescent="0.25">
      <c r="AN150" s="89" t="s">
        <v>8</v>
      </c>
      <c r="AO150" s="90">
        <f t="shared" si="163"/>
        <v>0.57894736842105265</v>
      </c>
      <c r="AP150" s="90">
        <f t="shared" si="164"/>
        <v>0.47368421052631576</v>
      </c>
      <c r="AQ150" s="90">
        <f t="shared" si="165"/>
        <v>0.42105263157894735</v>
      </c>
      <c r="AR150" s="89"/>
      <c r="AW150" s="70" t="s">
        <v>59</v>
      </c>
      <c r="AX150" s="71">
        <f>AZ148</f>
        <v>2.8875918696998237</v>
      </c>
      <c r="AY150" s="70" t="s">
        <v>60</v>
      </c>
      <c r="AZ150" s="70">
        <f>_xlfn.CHISQ.INV.RT(0.05,1)</f>
        <v>3.8414588206941236</v>
      </c>
      <c r="BD150" t="s">
        <v>59</v>
      </c>
      <c r="BE150" s="12">
        <f>BG148</f>
        <v>0.60000000000000009</v>
      </c>
      <c r="BF150" t="s">
        <v>60</v>
      </c>
      <c r="BG150">
        <f>_xlfn.CHISQ.INV.RT(0.05,1)</f>
        <v>3.8414588206941236</v>
      </c>
      <c r="BK150" t="s">
        <v>59</v>
      </c>
      <c r="BL150" s="12">
        <f>BN148</f>
        <v>0.30042016806722704</v>
      </c>
      <c r="BM150" t="s">
        <v>60</v>
      </c>
      <c r="BN150">
        <f>_xlfn.CHISQ.INV.RT(0.05,1)</f>
        <v>3.8414588206941236</v>
      </c>
    </row>
    <row r="151" spans="40:68" x14ac:dyDescent="0.25">
      <c r="AN151" s="89"/>
      <c r="AO151" s="90"/>
      <c r="AP151" s="90"/>
      <c r="AQ151" s="90"/>
      <c r="AR151" s="89"/>
    </row>
    <row r="152" spans="40:68" x14ac:dyDescent="0.25">
      <c r="AN152" s="89" t="s">
        <v>77</v>
      </c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</row>
    <row r="153" spans="40:68" x14ac:dyDescent="0.25">
      <c r="AO153" s="17">
        <f>MIN(AO140:AO143)</f>
        <v>0.26315789473684209</v>
      </c>
      <c r="AP153" s="17">
        <f>MIN(AP140:AP143)</f>
        <v>0.4</v>
      </c>
      <c r="AQ153" s="17">
        <f>MIN(AQ140:AQ143)</f>
        <v>0.41176470588235292</v>
      </c>
      <c r="AV153" s="52" t="s">
        <v>65</v>
      </c>
      <c r="AX153" s="37" t="s">
        <v>57</v>
      </c>
      <c r="AY153" s="37">
        <v>3</v>
      </c>
      <c r="AZ153" t="s">
        <v>36</v>
      </c>
      <c r="BE153" s="37" t="s">
        <v>57</v>
      </c>
      <c r="BF153" s="37">
        <v>3</v>
      </c>
      <c r="BG153" t="s">
        <v>36</v>
      </c>
      <c r="BL153" s="37" t="s">
        <v>57</v>
      </c>
      <c r="BM153" s="37">
        <v>3</v>
      </c>
      <c r="BN153" t="s">
        <v>36</v>
      </c>
    </row>
    <row r="154" spans="40:68" x14ac:dyDescent="0.25">
      <c r="AO154" s="17">
        <f>MAX(AO140:AO143)</f>
        <v>0.73333333333333328</v>
      </c>
      <c r="AP154" s="17">
        <f>MAX(AP140:AP143)</f>
        <v>0.75</v>
      </c>
      <c r="AQ154" s="17">
        <f>MAX(AQ140:AQ143)</f>
        <v>0.61538461538461542</v>
      </c>
      <c r="AV154" s="52"/>
      <c r="AW154" s="50" t="s">
        <v>9</v>
      </c>
      <c r="AX154" s="10">
        <f>AY106+AZ106</f>
        <v>11</v>
      </c>
      <c r="AY154" s="11">
        <f>BA106</f>
        <v>12</v>
      </c>
      <c r="AZ154" s="8">
        <f>AX154+AY154</f>
        <v>23</v>
      </c>
      <c r="BD154" s="50" t="s">
        <v>9</v>
      </c>
      <c r="BE154" s="10">
        <f>BF106+BG106</f>
        <v>9</v>
      </c>
      <c r="BF154" s="11">
        <f>BH106</f>
        <v>11</v>
      </c>
      <c r="BG154" s="8">
        <f>BE154+BF154</f>
        <v>20</v>
      </c>
      <c r="BK154" s="50" t="s">
        <v>9</v>
      </c>
      <c r="BL154" s="10">
        <f>BM106+BN106</f>
        <v>11</v>
      </c>
      <c r="BM154" s="11">
        <f>BO106</f>
        <v>11</v>
      </c>
      <c r="BN154" s="8">
        <f>BL154+BM154</f>
        <v>22</v>
      </c>
    </row>
    <row r="155" spans="40:68" x14ac:dyDescent="0.25">
      <c r="AO155" s="17">
        <f>AO154-AO153</f>
        <v>0.47017543859649119</v>
      </c>
      <c r="AP155" s="17">
        <f t="shared" ref="AP155:AQ155" si="166">AP154-AP153</f>
        <v>0.35</v>
      </c>
      <c r="AQ155" s="17">
        <f t="shared" si="166"/>
        <v>0.2036199095022625</v>
      </c>
      <c r="AV155" s="52" t="s">
        <v>64</v>
      </c>
      <c r="AW155" s="24" t="s">
        <v>8</v>
      </c>
      <c r="AX155" s="1">
        <f>AY109+AZ109</f>
        <v>4</v>
      </c>
      <c r="AY155" s="60">
        <f>BA109</f>
        <v>11</v>
      </c>
      <c r="AZ155" s="8">
        <f>AX155+AY155</f>
        <v>15</v>
      </c>
      <c r="BD155" s="24" t="s">
        <v>8</v>
      </c>
      <c r="BE155" s="1">
        <f>BF109+BG109</f>
        <v>3</v>
      </c>
      <c r="BF155" s="60">
        <f>BH109</f>
        <v>9</v>
      </c>
      <c r="BG155" s="8">
        <f>BE155+BF155</f>
        <v>12</v>
      </c>
      <c r="BK155" s="24" t="s">
        <v>8</v>
      </c>
      <c r="BL155" s="1">
        <f>BM109+BN109</f>
        <v>5</v>
      </c>
      <c r="BM155" s="60">
        <f>BO109</f>
        <v>8</v>
      </c>
      <c r="BN155" s="8">
        <f>BL155+BM155</f>
        <v>13</v>
      </c>
    </row>
    <row r="156" spans="40:68" x14ac:dyDescent="0.25">
      <c r="AV156" s="52"/>
      <c r="AX156">
        <f>AX154+AX155</f>
        <v>15</v>
      </c>
      <c r="AY156">
        <f>AY154+AY155</f>
        <v>23</v>
      </c>
      <c r="AZ156" s="6">
        <f>SUM(AX156:AY156)</f>
        <v>38</v>
      </c>
      <c r="BE156">
        <f>BE154+BE155</f>
        <v>12</v>
      </c>
      <c r="BF156">
        <f>BF154+BF155</f>
        <v>20</v>
      </c>
      <c r="BG156" s="6">
        <f>SUM(BE156:BF156)</f>
        <v>32</v>
      </c>
      <c r="BL156">
        <f>BL154+BL155</f>
        <v>16</v>
      </c>
      <c r="BM156">
        <f>BM154+BM155</f>
        <v>19</v>
      </c>
      <c r="BN156" s="6">
        <f>SUM(BL156:BM156)</f>
        <v>35</v>
      </c>
    </row>
    <row r="157" spans="40:68" x14ac:dyDescent="0.25">
      <c r="AV157" s="52"/>
    </row>
    <row r="158" spans="40:68" x14ac:dyDescent="0.25">
      <c r="AV158" s="52"/>
      <c r="AX158" s="37" t="s">
        <v>57</v>
      </c>
      <c r="AY158" s="37">
        <v>3</v>
      </c>
      <c r="AZ158" t="s">
        <v>36</v>
      </c>
      <c r="BE158" s="37" t="s">
        <v>57</v>
      </c>
      <c r="BF158" s="37">
        <v>3</v>
      </c>
      <c r="BG158" t="s">
        <v>36</v>
      </c>
      <c r="BL158" s="37" t="s">
        <v>57</v>
      </c>
      <c r="BM158" s="37">
        <v>3</v>
      </c>
      <c r="BN158" t="s">
        <v>36</v>
      </c>
    </row>
    <row r="159" spans="40:68" x14ac:dyDescent="0.25">
      <c r="AV159" s="52"/>
      <c r="AW159" s="50" t="s">
        <v>9</v>
      </c>
      <c r="AX159" s="65">
        <f>AZ154*AX156/AZ156</f>
        <v>9.0789473684210531</v>
      </c>
      <c r="AY159" s="66">
        <f>AZ154*AY156/AZ156</f>
        <v>13.921052631578947</v>
      </c>
      <c r="AZ159" s="8">
        <f>AX159+AY159</f>
        <v>23</v>
      </c>
      <c r="BD159" s="50" t="s">
        <v>9</v>
      </c>
      <c r="BE159" s="65">
        <f>BG154*BE156/BG156</f>
        <v>7.5</v>
      </c>
      <c r="BF159" s="66">
        <f>BG154*BF156/BG156</f>
        <v>12.5</v>
      </c>
      <c r="BG159" s="8">
        <f>BE159+BF159</f>
        <v>20</v>
      </c>
      <c r="BK159" s="50" t="s">
        <v>9</v>
      </c>
      <c r="BL159" s="65">
        <f>BN154*BL156/BN156</f>
        <v>10.057142857142857</v>
      </c>
      <c r="BM159" s="66">
        <f>BN154*BM156/BN156</f>
        <v>11.942857142857143</v>
      </c>
      <c r="BN159" s="8">
        <f>BL159+BM159</f>
        <v>22</v>
      </c>
    </row>
    <row r="160" spans="40:68" x14ac:dyDescent="0.25">
      <c r="AV160" s="52"/>
      <c r="AW160" s="24" t="s">
        <v>8</v>
      </c>
      <c r="AX160" s="67">
        <f>AZ155*AX156/AZ156</f>
        <v>5.9210526315789478</v>
      </c>
      <c r="AY160" s="68">
        <f>AZ155*AY156/AZ156</f>
        <v>9.0789473684210531</v>
      </c>
      <c r="AZ160" s="8">
        <f>AX160+AY160</f>
        <v>15</v>
      </c>
      <c r="BD160" s="24" t="s">
        <v>8</v>
      </c>
      <c r="BE160" s="67">
        <f>BG155*BE156/BG156</f>
        <v>4.5</v>
      </c>
      <c r="BF160" s="68">
        <f>BG155*BF156/BG156</f>
        <v>7.5</v>
      </c>
      <c r="BG160" s="8">
        <f>BE160+BF160</f>
        <v>12</v>
      </c>
      <c r="BK160" s="24" t="s">
        <v>8</v>
      </c>
      <c r="BL160" s="67">
        <f>BN155*BL156/BN156</f>
        <v>5.9428571428571431</v>
      </c>
      <c r="BM160" s="68">
        <f>BN155*BM156/BN156</f>
        <v>7.0571428571428569</v>
      </c>
      <c r="BN160" s="8">
        <f>BL160+BM160</f>
        <v>13</v>
      </c>
    </row>
    <row r="161" spans="48:68" x14ac:dyDescent="0.25">
      <c r="AV161" s="52"/>
      <c r="AX161">
        <f>AX159+AX160</f>
        <v>15</v>
      </c>
      <c r="AY161">
        <f>AY159+AY160</f>
        <v>23</v>
      </c>
      <c r="BE161">
        <f>BE159+BE160</f>
        <v>12</v>
      </c>
      <c r="BF161">
        <f>BF159+BF160</f>
        <v>20</v>
      </c>
      <c r="BL161">
        <f>BL159+BL160</f>
        <v>16</v>
      </c>
      <c r="BM161">
        <f>BM159+BM160</f>
        <v>19</v>
      </c>
    </row>
    <row r="163" spans="48:68" x14ac:dyDescent="0.25">
      <c r="AX163" s="72" t="s">
        <v>58</v>
      </c>
      <c r="AY163" s="72">
        <f>CHITEST(AX154:AY155,AX159:AY160)</f>
        <v>0.19211282041082328</v>
      </c>
      <c r="BE163" t="s">
        <v>58</v>
      </c>
      <c r="BF163">
        <f>CHITEST(BE154:BF155,BE159:BF160)</f>
        <v>0.25789903529233943</v>
      </c>
      <c r="BL163" t="s">
        <v>58</v>
      </c>
      <c r="BM163">
        <f>CHITEST(BL154:BM155,BL159:BM160)</f>
        <v>0.50790267510522602</v>
      </c>
    </row>
    <row r="165" spans="48:68" x14ac:dyDescent="0.25">
      <c r="AX165" s="37" t="s">
        <v>57</v>
      </c>
      <c r="AY165" s="37">
        <v>3</v>
      </c>
      <c r="AZ165" t="s">
        <v>36</v>
      </c>
      <c r="BE165" s="37" t="s">
        <v>57</v>
      </c>
      <c r="BF165" s="37">
        <v>3</v>
      </c>
      <c r="BG165" t="s">
        <v>36</v>
      </c>
      <c r="BL165" s="37" t="s">
        <v>57</v>
      </c>
      <c r="BM165" s="37">
        <v>3</v>
      </c>
      <c r="BN165" t="s">
        <v>36</v>
      </c>
    </row>
    <row r="166" spans="48:68" x14ac:dyDescent="0.25">
      <c r="AW166" s="50" t="s">
        <v>9</v>
      </c>
      <c r="AX166" s="61">
        <f>(AX154-AX159)^2/AX159</f>
        <v>0.40648360030511038</v>
      </c>
      <c r="AY166" s="62">
        <f>(AY154-AY159)^2/AY159</f>
        <v>0.26509800019898505</v>
      </c>
      <c r="AZ166" s="69">
        <f>SUM(AX166:AY166)</f>
        <v>0.67158160050409543</v>
      </c>
      <c r="BD166" s="50" t="s">
        <v>9</v>
      </c>
      <c r="BE166" s="61">
        <f>(BE154-BE159)^2/BE159</f>
        <v>0.3</v>
      </c>
      <c r="BF166" s="62">
        <f>(BF154-BF159)^2/BF159</f>
        <v>0.18</v>
      </c>
      <c r="BG166" s="69">
        <f>SUM(BE166:BF166)</f>
        <v>0.48</v>
      </c>
      <c r="BK166" s="50" t="s">
        <v>9</v>
      </c>
      <c r="BL166" s="61">
        <f>(BL154-BL159)^2/BL159</f>
        <v>8.8392857142857176E-2</v>
      </c>
      <c r="BM166" s="62">
        <f>(BM154-BM159)^2/BM159</f>
        <v>7.4436090225563939E-2</v>
      </c>
      <c r="BN166" s="69">
        <f>SUM(BL166:BM166)</f>
        <v>0.16282894736842113</v>
      </c>
    </row>
    <row r="167" spans="48:68" x14ac:dyDescent="0.25">
      <c r="AW167" s="24" t="s">
        <v>8</v>
      </c>
      <c r="AX167" s="63">
        <f>(AX155-AX160)^2/AX160</f>
        <v>0.62327485380116987</v>
      </c>
      <c r="AY167" s="64">
        <f>(AY155-AY160)^2/AY160</f>
        <v>0.40648360030511038</v>
      </c>
      <c r="AZ167" s="69">
        <f>SUM(AX167:AY167)</f>
        <v>1.0297584541062803</v>
      </c>
      <c r="BD167" s="24" t="s">
        <v>8</v>
      </c>
      <c r="BE167" s="63">
        <f>(BE155-BE160)^2/BE160</f>
        <v>0.5</v>
      </c>
      <c r="BF167" s="64">
        <f>(BF155-BF160)^2/BF160</f>
        <v>0.3</v>
      </c>
      <c r="BG167" s="69">
        <f>SUM(BE167:BF167)</f>
        <v>0.8</v>
      </c>
      <c r="BK167" s="24" t="s">
        <v>8</v>
      </c>
      <c r="BL167" s="63">
        <f>(BL155-BL160)^2/BL160</f>
        <v>0.14958791208791214</v>
      </c>
      <c r="BM167" s="64">
        <f>(BM155-BM160)^2/BM160</f>
        <v>0.12596876807403129</v>
      </c>
      <c r="BN167" s="69">
        <f>SUM(BL167:BM167)</f>
        <v>0.27555668016194346</v>
      </c>
    </row>
    <row r="168" spans="48:68" x14ac:dyDescent="0.25">
      <c r="AX168" s="12">
        <f>SUM(AX166:AX167)</f>
        <v>1.0297584541062803</v>
      </c>
      <c r="AY168" s="12">
        <f>SUM(AY166:AY167)</f>
        <v>0.67158160050409543</v>
      </c>
      <c r="AZ168" s="12">
        <f>SUM(AZ166:AZ167)</f>
        <v>1.7013400546103759</v>
      </c>
      <c r="BE168" s="12">
        <f>SUM(BE166:BE167)</f>
        <v>0.8</v>
      </c>
      <c r="BF168" s="12">
        <f>SUM(BF166:BF167)</f>
        <v>0.48</v>
      </c>
      <c r="BG168" s="12">
        <f>SUM(BG166:BG167)</f>
        <v>1.28</v>
      </c>
      <c r="BL168" s="12">
        <f>SUM(BL166:BL167)</f>
        <v>0.23798076923076933</v>
      </c>
      <c r="BM168" s="12">
        <f>SUM(BM166:BM167)</f>
        <v>0.20040485829959523</v>
      </c>
      <c r="BN168" s="12">
        <f>SUM(BN166:BN167)</f>
        <v>0.43838562753036459</v>
      </c>
    </row>
    <row r="170" spans="48:68" x14ac:dyDescent="0.25">
      <c r="AW170" s="72" t="s">
        <v>59</v>
      </c>
      <c r="AX170" s="73">
        <f>AZ168</f>
        <v>1.7013400546103759</v>
      </c>
      <c r="AY170" s="72" t="s">
        <v>60</v>
      </c>
      <c r="AZ170" s="72">
        <f>_xlfn.CHISQ.INV.RT(0.05,1)</f>
        <v>3.8414588206941236</v>
      </c>
      <c r="BD170" t="s">
        <v>59</v>
      </c>
      <c r="BE170" s="12">
        <f>BG168</f>
        <v>1.28</v>
      </c>
      <c r="BF170" t="s">
        <v>60</v>
      </c>
      <c r="BG170">
        <f>_xlfn.CHISQ.INV.RT(0.05,1)</f>
        <v>3.8414588206941236</v>
      </c>
      <c r="BK170" t="s">
        <v>59</v>
      </c>
      <c r="BL170" s="12">
        <f>BN168</f>
        <v>0.43838562753036459</v>
      </c>
      <c r="BM170" t="s">
        <v>60</v>
      </c>
      <c r="BN170">
        <f>_xlfn.CHISQ.INV.RT(0.05,1)</f>
        <v>3.8414588206941236</v>
      </c>
    </row>
    <row r="172" spans="48:68" x14ac:dyDescent="0.25"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</row>
    <row r="173" spans="48:68" x14ac:dyDescent="0.25">
      <c r="AV173" s="52" t="s">
        <v>65</v>
      </c>
      <c r="AX173" s="37" t="s">
        <v>57</v>
      </c>
      <c r="AY173" s="37">
        <v>3</v>
      </c>
      <c r="AZ173" t="s">
        <v>36</v>
      </c>
      <c r="BE173" s="37" t="s">
        <v>57</v>
      </c>
      <c r="BF173" s="37">
        <v>3</v>
      </c>
      <c r="BG173" t="s">
        <v>36</v>
      </c>
      <c r="BL173" s="37" t="s">
        <v>57</v>
      </c>
      <c r="BM173" s="37">
        <v>3</v>
      </c>
      <c r="BN173" t="s">
        <v>36</v>
      </c>
    </row>
    <row r="174" spans="48:68" x14ac:dyDescent="0.25">
      <c r="AV174" s="52"/>
      <c r="AW174" s="50" t="s">
        <v>9</v>
      </c>
      <c r="AX174" s="10">
        <f>AY108+AZ108</f>
        <v>14</v>
      </c>
      <c r="AY174" s="11">
        <f>BA108</f>
        <v>5</v>
      </c>
      <c r="AZ174" s="8">
        <f>AX174+AY174</f>
        <v>19</v>
      </c>
      <c r="BD174" s="50" t="s">
        <v>9</v>
      </c>
      <c r="BE174" s="10">
        <f>BF108+BG108</f>
        <v>6</v>
      </c>
      <c r="BF174" s="11">
        <f>BH108</f>
        <v>4</v>
      </c>
      <c r="BG174" s="8">
        <f>BE174+BF174</f>
        <v>10</v>
      </c>
      <c r="BK174" s="50" t="s">
        <v>9</v>
      </c>
      <c r="BL174" s="10">
        <f>BM108+BN108</f>
        <v>10</v>
      </c>
      <c r="BM174" s="11">
        <f>BO108</f>
        <v>7</v>
      </c>
      <c r="BN174" s="8">
        <f>BL174+BM174</f>
        <v>17</v>
      </c>
    </row>
    <row r="175" spans="48:68" x14ac:dyDescent="0.25">
      <c r="AV175" s="52" t="s">
        <v>76</v>
      </c>
      <c r="AW175" s="24" t="s">
        <v>8</v>
      </c>
      <c r="AX175" s="1">
        <f>AY109+AZ109</f>
        <v>4</v>
      </c>
      <c r="AY175" s="60">
        <f>BA109</f>
        <v>11</v>
      </c>
      <c r="AZ175" s="8">
        <f>AX175+AY175</f>
        <v>15</v>
      </c>
      <c r="BD175" s="24" t="s">
        <v>8</v>
      </c>
      <c r="BE175" s="1">
        <f>BF109+BG109</f>
        <v>3</v>
      </c>
      <c r="BF175" s="60">
        <f>BH109</f>
        <v>9</v>
      </c>
      <c r="BG175" s="8">
        <f>BE175+BF175</f>
        <v>12</v>
      </c>
      <c r="BK175" s="24" t="s">
        <v>8</v>
      </c>
      <c r="BL175" s="1">
        <f>BM109+BN109</f>
        <v>5</v>
      </c>
      <c r="BM175" s="60">
        <f>BO109</f>
        <v>8</v>
      </c>
      <c r="BN175" s="8">
        <f>BL175+BM175</f>
        <v>13</v>
      </c>
    </row>
    <row r="176" spans="48:68" x14ac:dyDescent="0.25">
      <c r="AV176" s="52"/>
      <c r="AX176">
        <f>AX174+AX175</f>
        <v>18</v>
      </c>
      <c r="AY176">
        <f>AY174+AY175</f>
        <v>16</v>
      </c>
      <c r="AZ176" s="6">
        <f>SUM(AX176:AY176)</f>
        <v>34</v>
      </c>
      <c r="BE176">
        <f>BE174+BE175</f>
        <v>9</v>
      </c>
      <c r="BF176">
        <f>BF174+BF175</f>
        <v>13</v>
      </c>
      <c r="BG176" s="6">
        <f>SUM(BE176:BF176)</f>
        <v>22</v>
      </c>
      <c r="BL176">
        <f>BL174+BL175</f>
        <v>15</v>
      </c>
      <c r="BM176">
        <f>BM174+BM175</f>
        <v>15</v>
      </c>
      <c r="BN176" s="6">
        <f>SUM(BL176:BM176)</f>
        <v>30</v>
      </c>
    </row>
    <row r="177" spans="48:66" x14ac:dyDescent="0.25">
      <c r="AV177" s="52"/>
    </row>
    <row r="178" spans="48:66" x14ac:dyDescent="0.25">
      <c r="AV178" s="52"/>
      <c r="AX178" s="37" t="s">
        <v>57</v>
      </c>
      <c r="AY178" s="37">
        <v>3</v>
      </c>
      <c r="AZ178" t="s">
        <v>36</v>
      </c>
      <c r="BE178" s="37" t="s">
        <v>57</v>
      </c>
      <c r="BF178" s="37">
        <v>3</v>
      </c>
      <c r="BG178" t="s">
        <v>36</v>
      </c>
      <c r="BL178" s="37" t="s">
        <v>57</v>
      </c>
      <c r="BM178" s="37">
        <v>3</v>
      </c>
      <c r="BN178" t="s">
        <v>36</v>
      </c>
    </row>
    <row r="179" spans="48:66" x14ac:dyDescent="0.25">
      <c r="AV179" s="52"/>
      <c r="AW179" s="50" t="s">
        <v>9</v>
      </c>
      <c r="AX179" s="65">
        <f>AZ174*AX176/AZ176</f>
        <v>10.058823529411764</v>
      </c>
      <c r="AY179" s="66">
        <f>AZ174*AY176/AZ176</f>
        <v>8.9411764705882355</v>
      </c>
      <c r="AZ179" s="8">
        <f>AX179+AY179</f>
        <v>19</v>
      </c>
      <c r="BD179" s="50" t="s">
        <v>9</v>
      </c>
      <c r="BE179" s="65">
        <f>BG174*BE176/BG176</f>
        <v>4.0909090909090908</v>
      </c>
      <c r="BF179" s="66">
        <f>BG174*BF176/BG176</f>
        <v>5.9090909090909092</v>
      </c>
      <c r="BG179" s="8">
        <f>BE179+BF179</f>
        <v>10</v>
      </c>
      <c r="BK179" s="50" t="s">
        <v>9</v>
      </c>
      <c r="BL179" s="65">
        <f>BN174*BL176/BN176</f>
        <v>8.5</v>
      </c>
      <c r="BM179" s="66">
        <f>BN174*BM176/BN176</f>
        <v>8.5</v>
      </c>
      <c r="BN179" s="8">
        <f>BL179+BM179</f>
        <v>17</v>
      </c>
    </row>
    <row r="180" spans="48:66" x14ac:dyDescent="0.25">
      <c r="AV180" s="52"/>
      <c r="AW180" s="24" t="s">
        <v>8</v>
      </c>
      <c r="AX180" s="67">
        <f>AZ175*AX176/AZ176</f>
        <v>7.9411764705882355</v>
      </c>
      <c r="AY180" s="68">
        <f>AZ175*AY176/AZ176</f>
        <v>7.0588235294117645</v>
      </c>
      <c r="AZ180" s="8">
        <f>AX180+AY180</f>
        <v>15</v>
      </c>
      <c r="BD180" s="24" t="s">
        <v>8</v>
      </c>
      <c r="BE180" s="67">
        <f>BG175*BE176/BG176</f>
        <v>4.9090909090909092</v>
      </c>
      <c r="BF180" s="68">
        <f>BG175*BF176/BG176</f>
        <v>7.0909090909090908</v>
      </c>
      <c r="BG180" s="8">
        <f>BE180+BF180</f>
        <v>12</v>
      </c>
      <c r="BK180" s="24" t="s">
        <v>8</v>
      </c>
      <c r="BL180" s="67">
        <f>BN175*BL176/BN176</f>
        <v>6.5</v>
      </c>
      <c r="BM180" s="68">
        <f>BN175*BM176/BN176</f>
        <v>6.5</v>
      </c>
      <c r="BN180" s="8">
        <f>BL180+BM180</f>
        <v>13</v>
      </c>
    </row>
    <row r="181" spans="48:66" x14ac:dyDescent="0.25">
      <c r="AV181" s="52"/>
      <c r="AX181">
        <f>AX179+AX180</f>
        <v>18</v>
      </c>
      <c r="AY181">
        <f>AY179+AY180</f>
        <v>16</v>
      </c>
      <c r="BE181">
        <f>BE179+BE180</f>
        <v>9</v>
      </c>
      <c r="BF181">
        <f>BF179+BF180</f>
        <v>13</v>
      </c>
      <c r="BL181">
        <f>BL179+BL180</f>
        <v>15</v>
      </c>
      <c r="BM181">
        <f>BM179+BM180</f>
        <v>15</v>
      </c>
    </row>
    <row r="183" spans="48:66" x14ac:dyDescent="0.25">
      <c r="AX183" s="72" t="s">
        <v>58</v>
      </c>
      <c r="AY183" s="72">
        <f>CHITEST(AX174:AY175,AX179:AY180)</f>
        <v>6.3863862941531801E-3</v>
      </c>
      <c r="BE183" t="s">
        <v>58</v>
      </c>
      <c r="BF183">
        <f>CHITEST(BE174:BF175,BE179:BF180)</f>
        <v>9.6400735764813991E-2</v>
      </c>
      <c r="BL183" t="s">
        <v>58</v>
      </c>
      <c r="BM183">
        <f>CHITEST(BL174:BM175,BL179:BM180)</f>
        <v>0.26902347167571261</v>
      </c>
    </row>
  </sheetData>
  <sortState ref="A3:AJ85">
    <sortCondition ref="C3:C85" customList="O,A,B,AB"/>
  </sortState>
  <pageMargins left="0.7" right="0.7" top="0.75" bottom="0.75" header="0.3" footer="0.3"/>
  <pageSetup paperSize="9" orientation="portrait" r:id="rId1"/>
  <ignoredErrors>
    <ignoredError sqref="J102:AD105 AG111:AL114 AG102:AL10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 participants</vt:lpstr>
      <vt:lpstr>Selected particitants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Monterrat</dc:creator>
  <cp:lastModifiedBy>Baptiste MONTERRAT</cp:lastModifiedBy>
  <dcterms:created xsi:type="dcterms:W3CDTF">2016-11-22T08:24:53Z</dcterms:created>
  <dcterms:modified xsi:type="dcterms:W3CDTF">2017-06-06T13:50:22Z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755d0199-da16-48de-933d-a4fbefbf87eb</vt:lpwstr>
  </property>
</Properties>
</file>