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PivotChartFilter="1" defaultThemeVersion="124226"/>
  <bookViews>
    <workbookView xWindow="360" yWindow="90" windowWidth="9000" windowHeight="3360" firstSheet="8" activeTab="10"/>
  </bookViews>
  <sheets>
    <sheet name="예제 1" sheetId="1" r:id="rId1"/>
    <sheet name="예제 2" sheetId="2" r:id="rId2"/>
    <sheet name="예제 3" sheetId="3" r:id="rId3"/>
    <sheet name="예제 4" sheetId="4" r:id="rId4"/>
    <sheet name="예제 5" sheetId="5" r:id="rId5"/>
    <sheet name="예제 6" sheetId="6" r:id="rId6"/>
    <sheet name="예제 7" sheetId="7" r:id="rId7"/>
    <sheet name="예제 8" sheetId="8" r:id="rId8"/>
    <sheet name="예제 8 피벗" sheetId="9" r:id="rId9"/>
    <sheet name="예제 9" sheetId="10" r:id="rId10"/>
    <sheet name="예제 9 피벗차트" sheetId="11" r:id="rId11"/>
  </sheets>
  <definedNames>
    <definedName name="_xlnm._FilterDatabase" localSheetId="2" hidden="1">'예제 3'!$A$5:$F$19</definedName>
  </definedNames>
  <calcPr calcId="125725"/>
  <pivotCaches>
    <pivotCache cacheId="12" r:id="rId12"/>
    <pivotCache cacheId="35" r:id="rId13"/>
  </pivotCaches>
</workbook>
</file>

<file path=xl/calcChain.xml><?xml version="1.0" encoding="utf-8"?>
<calcChain xmlns="http://schemas.openxmlformats.org/spreadsheetml/2006/main">
  <c r="F3" i="8"/>
  <c r="G3" s="1"/>
  <c r="H3" s="1"/>
  <c r="F4"/>
  <c r="G4"/>
  <c r="H4" s="1"/>
  <c r="F5"/>
  <c r="G5" s="1"/>
  <c r="H5" s="1"/>
  <c r="F6"/>
  <c r="G6"/>
  <c r="H6" s="1"/>
  <c r="F7"/>
  <c r="G7" s="1"/>
  <c r="H7" s="1"/>
  <c r="F8"/>
  <c r="G8"/>
  <c r="H8" s="1"/>
  <c r="F9"/>
  <c r="G9" s="1"/>
  <c r="H9" s="1"/>
  <c r="F10"/>
  <c r="G10"/>
  <c r="H10" s="1"/>
  <c r="F11"/>
  <c r="G11" s="1"/>
  <c r="H11" s="1"/>
  <c r="F12"/>
  <c r="G12"/>
  <c r="H12" s="1"/>
  <c r="F13"/>
  <c r="G13" s="1"/>
  <c r="H13" s="1"/>
  <c r="F14"/>
  <c r="G14"/>
  <c r="H14" s="1"/>
  <c r="D36" i="7"/>
  <c r="D34"/>
  <c r="D32"/>
  <c r="D29"/>
  <c r="D26"/>
  <c r="D30" s="1"/>
  <c r="D23"/>
  <c r="D20"/>
  <c r="D17"/>
  <c r="D14"/>
  <c r="D11"/>
  <c r="D9"/>
  <c r="D7"/>
  <c r="D5"/>
  <c r="D24"/>
  <c r="D21"/>
  <c r="C42" i="6"/>
  <c r="C40"/>
  <c r="C33"/>
  <c r="C27"/>
  <c r="C20"/>
  <c r="C13"/>
  <c r="C8"/>
  <c r="E43"/>
  <c r="E41"/>
  <c r="E34"/>
  <c r="E28"/>
  <c r="E21"/>
  <c r="E14"/>
  <c r="E9"/>
  <c r="E5"/>
  <c r="E6"/>
  <c r="E7"/>
  <c r="E10"/>
  <c r="E11"/>
  <c r="E12"/>
  <c r="E15"/>
  <c r="E16"/>
  <c r="E17"/>
  <c r="E18"/>
  <c r="E19"/>
  <c r="E22"/>
  <c r="E23"/>
  <c r="E24"/>
  <c r="E25"/>
  <c r="E26"/>
  <c r="E29"/>
  <c r="E30"/>
  <c r="E31"/>
  <c r="E32"/>
  <c r="E35"/>
  <c r="E36"/>
  <c r="E37"/>
  <c r="E38"/>
  <c r="E39"/>
  <c r="E4"/>
  <c r="E3" i="5"/>
  <c r="F3"/>
  <c r="H9"/>
  <c r="E3" i="4"/>
  <c r="F3"/>
  <c r="F3" i="3"/>
  <c r="E3"/>
  <c r="D15" i="7" l="1"/>
  <c r="D38" s="1"/>
  <c r="D37"/>
</calcChain>
</file>

<file path=xl/sharedStrings.xml><?xml version="1.0" encoding="utf-8"?>
<sst xmlns="http://schemas.openxmlformats.org/spreadsheetml/2006/main" count="510" uniqueCount="195">
  <si>
    <t>사번</t>
    <phoneticPr fontId="2" type="noConversion"/>
  </si>
  <si>
    <t>이름</t>
    <phoneticPr fontId="2" type="noConversion"/>
  </si>
  <si>
    <t>부서명</t>
    <phoneticPr fontId="2" type="noConversion"/>
  </si>
  <si>
    <t>직급</t>
    <phoneticPr fontId="2" type="noConversion"/>
  </si>
  <si>
    <t>근속년수</t>
    <phoneticPr fontId="2" type="noConversion"/>
  </si>
  <si>
    <t>기본급</t>
    <phoneticPr fontId="2" type="noConversion"/>
  </si>
  <si>
    <t>김인송</t>
    <phoneticPr fontId="2" type="noConversion"/>
  </si>
  <si>
    <t>박철인</t>
    <phoneticPr fontId="2" type="noConversion"/>
  </si>
  <si>
    <t>박철수</t>
    <phoneticPr fontId="2" type="noConversion"/>
  </si>
  <si>
    <t>김문수</t>
    <phoneticPr fontId="2" type="noConversion"/>
  </si>
  <si>
    <t>강상태</t>
    <phoneticPr fontId="2" type="noConversion"/>
  </si>
  <si>
    <t>김민중</t>
    <phoneticPr fontId="2" type="noConversion"/>
  </si>
  <si>
    <t>연구팀</t>
    <phoneticPr fontId="2" type="noConversion"/>
  </si>
  <si>
    <t>인사팀</t>
    <phoneticPr fontId="2" type="noConversion"/>
  </si>
  <si>
    <t>영업팀</t>
    <phoneticPr fontId="2" type="noConversion"/>
  </si>
  <si>
    <t>생산팀</t>
    <phoneticPr fontId="2" type="noConversion"/>
  </si>
  <si>
    <t>기획실</t>
    <phoneticPr fontId="2" type="noConversion"/>
  </si>
  <si>
    <t>대리</t>
    <phoneticPr fontId="2" type="noConversion"/>
  </si>
  <si>
    <t>사원</t>
    <phoneticPr fontId="2" type="noConversion"/>
  </si>
  <si>
    <t>과장</t>
    <phoneticPr fontId="2" type="noConversion"/>
  </si>
  <si>
    <t>사원</t>
    <phoneticPr fontId="2" type="noConversion"/>
  </si>
  <si>
    <t>과장</t>
    <phoneticPr fontId="2" type="noConversion"/>
  </si>
  <si>
    <t>영업팀</t>
    <phoneticPr fontId="2" type="noConversion"/>
  </si>
  <si>
    <t>박철수</t>
    <phoneticPr fontId="2" type="noConversion"/>
  </si>
  <si>
    <t>기획실</t>
    <phoneticPr fontId="2" type="noConversion"/>
  </si>
  <si>
    <t>강상태</t>
    <phoneticPr fontId="2" type="noConversion"/>
  </si>
  <si>
    <t>대리</t>
    <phoneticPr fontId="2" type="noConversion"/>
  </si>
  <si>
    <t>김민중</t>
    <phoneticPr fontId="2" type="noConversion"/>
  </si>
  <si>
    <t>연구팀</t>
    <phoneticPr fontId="2" type="noConversion"/>
  </si>
  <si>
    <t>김인송</t>
    <phoneticPr fontId="2" type="noConversion"/>
  </si>
  <si>
    <t>사원</t>
    <phoneticPr fontId="2" type="noConversion"/>
  </si>
  <si>
    <t>인사팀</t>
    <phoneticPr fontId="2" type="noConversion"/>
  </si>
  <si>
    <t>박철인</t>
    <phoneticPr fontId="2" type="noConversion"/>
  </si>
  <si>
    <t>생산팀</t>
    <phoneticPr fontId="2" type="noConversion"/>
  </si>
  <si>
    <t>김문수</t>
    <phoneticPr fontId="2" type="noConversion"/>
  </si>
  <si>
    <t>기본급</t>
    <phoneticPr fontId="2" type="noConversion"/>
  </si>
  <si>
    <t>근속년수</t>
    <phoneticPr fontId="2" type="noConversion"/>
  </si>
  <si>
    <t>직급</t>
    <phoneticPr fontId="2" type="noConversion"/>
  </si>
  <si>
    <t>부서명</t>
    <phoneticPr fontId="2" type="noConversion"/>
  </si>
  <si>
    <t>이름</t>
    <phoneticPr fontId="2" type="noConversion"/>
  </si>
  <si>
    <t>사번</t>
    <phoneticPr fontId="2" type="noConversion"/>
  </si>
  <si>
    <t>851111-1******</t>
    <phoneticPr fontId="2" type="noConversion"/>
  </si>
  <si>
    <t>기획팀</t>
    <phoneticPr fontId="2" type="noConversion"/>
  </si>
  <si>
    <t>강한국</t>
    <phoneticPr fontId="2" type="noConversion"/>
  </si>
  <si>
    <t>890712-2******</t>
    <phoneticPr fontId="2" type="noConversion"/>
  </si>
  <si>
    <t>홍보팀</t>
    <phoneticPr fontId="2" type="noConversion"/>
  </si>
  <si>
    <t>최은주</t>
    <phoneticPr fontId="2" type="noConversion"/>
  </si>
  <si>
    <t>760506-1******</t>
    <phoneticPr fontId="2" type="noConversion"/>
  </si>
  <si>
    <t>부장</t>
    <phoneticPr fontId="2" type="noConversion"/>
  </si>
  <si>
    <t>김철민</t>
    <phoneticPr fontId="2" type="noConversion"/>
  </si>
  <si>
    <t>801010-2******</t>
    <phoneticPr fontId="2" type="noConversion"/>
  </si>
  <si>
    <t>정진상</t>
    <phoneticPr fontId="2" type="noConversion"/>
  </si>
  <si>
    <t>790708-1******</t>
    <phoneticPr fontId="2" type="noConversion"/>
  </si>
  <si>
    <t>정중앙</t>
    <phoneticPr fontId="2" type="noConversion"/>
  </si>
  <si>
    <t>770406-2******</t>
    <phoneticPr fontId="2" type="noConversion"/>
  </si>
  <si>
    <t>노칠흥</t>
    <phoneticPr fontId="2" type="noConversion"/>
  </si>
  <si>
    <t>800205-2******</t>
    <phoneticPr fontId="2" type="noConversion"/>
  </si>
  <si>
    <t>박거성</t>
    <phoneticPr fontId="2" type="noConversion"/>
  </si>
  <si>
    <t>720415-1******</t>
    <phoneticPr fontId="2" type="noConversion"/>
  </si>
  <si>
    <t>유지석</t>
    <phoneticPr fontId="2" type="noConversion"/>
  </si>
  <si>
    <t>700716-1******</t>
    <phoneticPr fontId="2" type="noConversion"/>
  </si>
  <si>
    <t>교육팀</t>
    <phoneticPr fontId="2" type="noConversion"/>
  </si>
  <si>
    <t>김준성</t>
    <phoneticPr fontId="2" type="noConversion"/>
  </si>
  <si>
    <t>780920-2******</t>
    <phoneticPr fontId="2" type="noConversion"/>
  </si>
  <si>
    <t>한은희</t>
    <phoneticPr fontId="2" type="noConversion"/>
  </si>
  <si>
    <t>660617-1******</t>
    <phoneticPr fontId="2" type="noConversion"/>
  </si>
  <si>
    <t>김지명</t>
    <phoneticPr fontId="2" type="noConversion"/>
  </si>
  <si>
    <t>751213-1******</t>
    <phoneticPr fontId="2" type="noConversion"/>
  </si>
  <si>
    <t>한상호</t>
    <phoneticPr fontId="2" type="noConversion"/>
  </si>
  <si>
    <t>630303-2******</t>
    <phoneticPr fontId="2" type="noConversion"/>
  </si>
  <si>
    <t>박도심</t>
    <phoneticPr fontId="2" type="noConversion"/>
  </si>
  <si>
    <t>610403-1******</t>
    <phoneticPr fontId="2" type="noConversion"/>
  </si>
  <si>
    <t>한숙희</t>
    <phoneticPr fontId="2" type="noConversion"/>
  </si>
  <si>
    <t>입사일</t>
    <phoneticPr fontId="2" type="noConversion"/>
  </si>
  <si>
    <t>주민번호</t>
    <phoneticPr fontId="2" type="noConversion"/>
  </si>
  <si>
    <t>부서</t>
    <phoneticPr fontId="2" type="noConversion"/>
  </si>
  <si>
    <t>성명</t>
    <phoneticPr fontId="2" type="noConversion"/>
  </si>
  <si>
    <t>평균 기본급</t>
    <phoneticPr fontId="2" type="noConversion"/>
  </si>
  <si>
    <t>인원수</t>
    <phoneticPr fontId="2" type="noConversion"/>
  </si>
  <si>
    <t>&lt;사원 리스트&gt;</t>
    <phoneticPr fontId="2" type="noConversion"/>
  </si>
  <si>
    <t>성명</t>
    <phoneticPr fontId="2" type="noConversion"/>
  </si>
  <si>
    <t>&gt;=2300000</t>
    <phoneticPr fontId="2" type="noConversion"/>
  </si>
  <si>
    <t>&lt;조건 지정&gt;</t>
    <phoneticPr fontId="2" type="noConversion"/>
  </si>
  <si>
    <t>&lt;사원 리스트&gt;</t>
    <phoneticPr fontId="2" type="noConversion"/>
  </si>
  <si>
    <t>&lt;2월 판매 리스트 &gt;</t>
    <phoneticPr fontId="2" type="noConversion"/>
  </si>
  <si>
    <t>판매일자</t>
    <phoneticPr fontId="2" type="noConversion"/>
  </si>
  <si>
    <t>제품명</t>
  </si>
  <si>
    <t>제품명</t>
    <phoneticPr fontId="2" type="noConversion"/>
  </si>
  <si>
    <t>디지털카메라</t>
  </si>
  <si>
    <t>디지털카메라</t>
    <phoneticPr fontId="2" type="noConversion"/>
  </si>
  <si>
    <t>모니터</t>
    <phoneticPr fontId="2" type="noConversion"/>
  </si>
  <si>
    <t>MP3</t>
  </si>
  <si>
    <t>MP3</t>
    <phoneticPr fontId="2" type="noConversion"/>
  </si>
  <si>
    <t>핸드폰</t>
    <phoneticPr fontId="2" type="noConversion"/>
  </si>
  <si>
    <t>디지</t>
    <phoneticPr fontId="2" type="noConversion"/>
  </si>
  <si>
    <t>전자사전</t>
    <phoneticPr fontId="2" type="noConversion"/>
  </si>
  <si>
    <t>PSP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</si>
  <si>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</si>
  <si>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</si>
  <si>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</si>
  <si>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2010/2/5 요약</t>
  </si>
  <si>
    <t>2010/2/6 요약</t>
  </si>
  <si>
    <t>2010/2/7 요약</t>
  </si>
  <si>
    <t>2010/2/8 요약</t>
  </si>
  <si>
    <t>2010/2/9 요약</t>
  </si>
  <si>
    <t>2010/2/10 요약</t>
  </si>
  <si>
    <t>총합계</t>
  </si>
  <si>
    <t>부서별 비용 지출 내역서</t>
    <phoneticPr fontId="2" type="noConversion"/>
  </si>
  <si>
    <t>일자</t>
    <phoneticPr fontId="2" type="noConversion"/>
  </si>
  <si>
    <t>부서</t>
  </si>
  <si>
    <t>계정항목</t>
    <phoneticPr fontId="2" type="noConversion"/>
  </si>
  <si>
    <t>지출비용</t>
    <phoneticPr fontId="2" type="noConversion"/>
  </si>
  <si>
    <t>연구1실</t>
    <phoneticPr fontId="2" type="noConversion"/>
  </si>
  <si>
    <t>연구2실</t>
    <phoneticPr fontId="2" type="noConversion"/>
  </si>
  <si>
    <t>연구3실</t>
    <phoneticPr fontId="2" type="noConversion"/>
  </si>
  <si>
    <t>기타경비</t>
    <phoneticPr fontId="2" type="noConversion"/>
  </si>
  <si>
    <t>소모품비</t>
    <phoneticPr fontId="2" type="noConversion"/>
  </si>
  <si>
    <t>접대비</t>
    <phoneticPr fontId="2" type="noConversion"/>
  </si>
  <si>
    <t>통신비</t>
    <phoneticPr fontId="2" type="noConversion"/>
  </si>
  <si>
    <t>회식비</t>
    <phoneticPr fontId="2" type="noConversion"/>
  </si>
  <si>
    <t>교육훈련비</t>
    <phoneticPr fontId="2" type="noConversion"/>
  </si>
  <si>
    <t>일자</t>
    <phoneticPr fontId="2" type="noConversion"/>
  </si>
  <si>
    <t>부서</t>
    <phoneticPr fontId="2" type="noConversion"/>
  </si>
  <si>
    <t>계정항목</t>
    <phoneticPr fontId="2" type="noConversion"/>
  </si>
  <si>
    <t>지출비용</t>
    <phoneticPr fontId="2" type="noConversion"/>
  </si>
  <si>
    <t>기획실 요약</t>
  </si>
  <si>
    <t>연구1실 요약</t>
  </si>
  <si>
    <t>연구2실 요약</t>
  </si>
  <si>
    <t>연구3실 요약</t>
  </si>
  <si>
    <t>인사팀 요약</t>
  </si>
  <si>
    <t>교육훈련비 요약</t>
  </si>
  <si>
    <t>기타경비 요약</t>
  </si>
  <si>
    <t>소모품비 요약</t>
  </si>
  <si>
    <t>접대비 요약</t>
  </si>
  <si>
    <t>회식비 요약</t>
  </si>
  <si>
    <t>통신비 요약</t>
  </si>
  <si>
    <t>PDP TV</t>
    <phoneticPr fontId="2" type="noConversion"/>
  </si>
  <si>
    <t>다윈전자</t>
    <phoneticPr fontId="2" type="noConversion"/>
  </si>
  <si>
    <t>캠코더</t>
    <phoneticPr fontId="2" type="noConversion"/>
  </si>
  <si>
    <t>MP3</t>
    <phoneticPr fontId="2" type="noConversion"/>
  </si>
  <si>
    <t>나라전자</t>
    <phoneticPr fontId="2" type="noConversion"/>
  </si>
  <si>
    <t>디지털카메라</t>
    <phoneticPr fontId="2" type="noConversion"/>
  </si>
  <si>
    <t>거명전자</t>
    <phoneticPr fontId="2" type="noConversion"/>
  </si>
  <si>
    <t>PMP</t>
    <phoneticPr fontId="2" type="noConversion"/>
  </si>
  <si>
    <t>한국전자</t>
    <phoneticPr fontId="2" type="noConversion"/>
  </si>
  <si>
    <t>DMB</t>
    <phoneticPr fontId="2" type="noConversion"/>
  </si>
  <si>
    <t>합계</t>
    <phoneticPr fontId="2" type="noConversion"/>
  </si>
  <si>
    <t>부가액</t>
    <phoneticPr fontId="2" type="noConversion"/>
  </si>
  <si>
    <t>공급가액</t>
    <phoneticPr fontId="2" type="noConversion"/>
  </si>
  <si>
    <t>단가</t>
    <phoneticPr fontId="2" type="noConversion"/>
  </si>
  <si>
    <t>수량</t>
    <phoneticPr fontId="2" type="noConversion"/>
  </si>
  <si>
    <t>제품명</t>
    <phoneticPr fontId="2" type="noConversion"/>
  </si>
  <si>
    <t>거래처명</t>
    <phoneticPr fontId="2" type="noConversion"/>
  </si>
  <si>
    <t>거래일자</t>
    <phoneticPr fontId="2" type="noConversion"/>
  </si>
  <si>
    <t>거래처별 판매현황</t>
    <phoneticPr fontId="2" type="noConversion"/>
  </si>
  <si>
    <t>거래일자</t>
  </si>
  <si>
    <t>(모두)</t>
  </si>
  <si>
    <t>거명전자</t>
  </si>
  <si>
    <t>나라전자</t>
  </si>
  <si>
    <t>다윈전자</t>
  </si>
  <si>
    <t>한국전자</t>
  </si>
  <si>
    <t>PDP TV</t>
  </si>
  <si>
    <t>캠코더</t>
  </si>
  <si>
    <t>PMP</t>
  </si>
  <si>
    <t>DMB</t>
  </si>
  <si>
    <t>거래처명</t>
  </si>
  <si>
    <t>총판매수량</t>
  </si>
  <si>
    <t>전체 총판매수량</t>
  </si>
  <si>
    <t>거래횟수</t>
  </si>
  <si>
    <t>전체 거래횟수</t>
  </si>
  <si>
    <t>관리부</t>
    <phoneticPr fontId="2" type="noConversion"/>
  </si>
  <si>
    <t>02월 25일</t>
    <phoneticPr fontId="2" type="noConversion"/>
  </si>
  <si>
    <t>경영지원팀</t>
    <phoneticPr fontId="2" type="noConversion"/>
  </si>
  <si>
    <t>02월 20일</t>
    <phoneticPr fontId="2" type="noConversion"/>
  </si>
  <si>
    <t>02월 13일</t>
    <phoneticPr fontId="2" type="noConversion"/>
  </si>
  <si>
    <t>02월 11일</t>
    <phoneticPr fontId="2" type="noConversion"/>
  </si>
  <si>
    <t>영업부</t>
    <phoneticPr fontId="2" type="noConversion"/>
  </si>
  <si>
    <t>02월 10일</t>
    <phoneticPr fontId="2" type="noConversion"/>
  </si>
  <si>
    <t>02월 07일</t>
    <phoneticPr fontId="2" type="noConversion"/>
  </si>
  <si>
    <t>02월 05일</t>
    <phoneticPr fontId="2" type="noConversion"/>
  </si>
  <si>
    <t>01월 25일</t>
    <phoneticPr fontId="2" type="noConversion"/>
  </si>
  <si>
    <t>01월 23일</t>
    <phoneticPr fontId="2" type="noConversion"/>
  </si>
  <si>
    <t>01월 22일</t>
    <phoneticPr fontId="2" type="noConversion"/>
  </si>
  <si>
    <t>01월 20일</t>
    <phoneticPr fontId="2" type="noConversion"/>
  </si>
  <si>
    <t>01월 16일</t>
    <phoneticPr fontId="2" type="noConversion"/>
  </si>
  <si>
    <t>01월 15일</t>
    <phoneticPr fontId="2" type="noConversion"/>
  </si>
  <si>
    <t>구매관리부</t>
    <phoneticPr fontId="2" type="noConversion"/>
  </si>
  <si>
    <t>01월 10일</t>
    <phoneticPr fontId="2" type="noConversion"/>
  </si>
  <si>
    <t>01월 06일</t>
    <phoneticPr fontId="2" type="noConversion"/>
  </si>
  <si>
    <t>01월 02일</t>
    <phoneticPr fontId="2" type="noConversion"/>
  </si>
  <si>
    <t>부서별 비용 지출 내역서</t>
    <phoneticPr fontId="2" type="noConversion"/>
  </si>
  <si>
    <t>총지출비용</t>
  </si>
  <si>
    <t>월 단위</t>
  </si>
  <si>
    <t>1월</t>
  </si>
  <si>
    <t>2월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</si>
</sst>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General\ &quot;명&quot;"/>
    <numFmt numFmtId="180" formatCode="yyyy&quot;/&quot;m&quot;/&quot;d;@"/>
    <numFmt numFmtId="181" formatCode="m&quot;월&quot;\ d&quot;일&quot;;@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1" fontId="0" fillId="0" borderId="0" xfId="1" applyFont="1">
      <alignment vertical="center"/>
    </xf>
    <xf numFmtId="180" fontId="0" fillId="0" borderId="0" xfId="0" applyNumberForma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181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pivotSource>
    <c:name>[1117 Excel.xlsx]예제 9 피벗차트!피벗 테이블5</c:name>
    <c:fmtId val="0"/>
  </c:pivotSource>
  <c:chart>
    <c:title>
      <c:layout/>
    </c:title>
    <c:pivotFmts>
      <c:pivotFmt>
        <c:idx val="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ko-KR"/>
            </a:p>
          </c:txPr>
          <c:showVal val="1"/>
        </c:dLbl>
      </c:pivotFmt>
    </c:pivotFmts>
    <c:plotArea>
      <c:layout/>
      <c:lineChart>
        <c:grouping val="standard"/>
        <c:ser>
          <c:idx val="0"/>
          <c:order val="0"/>
          <c:tx>
            <c:strRef>
              <c:f>'예제 9 피벗차트'!$B$3</c:f>
              <c:strCache>
                <c:ptCount val="1"/>
                <c:pt idx="0">
                  <c:v>요약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ko-KR"/>
              </a:p>
            </c:txPr>
            <c:showVal val="1"/>
          </c:dLbls>
          <c:cat>
            <c:strRef>
              <c:f>'예제 9 피벗차트'!$A$4:$A$6</c:f>
              <c:strCache>
                <c:ptCount val="2"/>
                <c:pt idx="0">
                  <c:v>1월</c:v>
                </c:pt>
                <c:pt idx="1">
                  <c:v>2월</c:v>
                </c:pt>
              </c:strCache>
            </c:strRef>
          </c:cat>
          <c:val>
            <c:numRef>
              <c:f>'예제 9 피벗차트'!$B$4:$B$6</c:f>
              <c:numCache>
                <c:formatCode>General</c:formatCode>
                <c:ptCount val="2"/>
                <c:pt idx="0">
                  <c:v>1204000</c:v>
                </c:pt>
                <c:pt idx="1">
                  <c:v>1566000</c:v>
                </c:pt>
              </c:numCache>
            </c:numRef>
          </c:val>
        </c:ser>
        <c:marker val="1"/>
        <c:axId val="107425792"/>
        <c:axId val="107427712"/>
      </c:lineChart>
      <c:catAx>
        <c:axId val="107425792"/>
        <c:scaling>
          <c:orientation val="minMax"/>
        </c:scaling>
        <c:axPos val="b"/>
        <c:tickLblPos val="nextTo"/>
        <c:crossAx val="107427712"/>
        <c:crosses val="autoZero"/>
        <c:auto val="1"/>
        <c:lblAlgn val="ctr"/>
        <c:lblOffset val="100"/>
      </c:catAx>
      <c:valAx>
        <c:axId val="107427712"/>
        <c:scaling>
          <c:orientation val="minMax"/>
        </c:scaling>
        <c:axPos val="l"/>
        <c:majorGridlines/>
        <c:numFmt formatCode="General" sourceLinked="1"/>
        <c:tickLblPos val="nextTo"/>
        <c:crossAx val="107425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8</xdr:row>
      <xdr:rowOff>28575</xdr:rowOff>
    </xdr:from>
    <xdr:to>
      <xdr:col>14</xdr:col>
      <xdr:colOff>209550</xdr:colOff>
      <xdr:row>21</xdr:row>
      <xdr:rowOff>47625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우창균" refreshedDate="42330.01510798611" createdVersion="3" refreshedVersion="3" minRefreshableVersion="3" recordCount="12">
  <cacheSource type="worksheet">
    <worksheetSource ref="A2:H14" sheet="예제 8"/>
  </cacheSource>
  <cacheFields count="8">
    <cacheField name="거래일자" numFmtId="14">
      <sharedItems containsSemiMixedTypes="0" containsNonDate="0" containsDate="1" containsString="0" minDate="2010-01-02T00:00:00" maxDate="2010-02-19T00:00:00" count="12">
        <d v="2010-01-02T00:00:00"/>
        <d v="2010-01-05T00:00:00"/>
        <d v="2010-01-12T00:00:00"/>
        <d v="2010-01-13T00:00:00"/>
        <d v="2010-01-20T00:00:00"/>
        <d v="2010-01-25T00:00:00"/>
        <d v="2010-01-26T00:00:00"/>
        <d v="2010-02-03T00:00:00"/>
        <d v="2010-02-06T00:00:00"/>
        <d v="2010-02-12T00:00:00"/>
        <d v="2010-02-15T00:00:00"/>
        <d v="2010-02-18T00:00:00"/>
      </sharedItems>
    </cacheField>
    <cacheField name="거래처명" numFmtId="0">
      <sharedItems count="4">
        <s v="거명전자"/>
        <s v="나라전자"/>
        <s v="다윈전자"/>
        <s v="한국전자"/>
      </sharedItems>
    </cacheField>
    <cacheField name="제품명" numFmtId="0">
      <sharedItems count="6">
        <s v="PDP TV"/>
        <s v="PMP"/>
        <s v="MP3"/>
        <s v="캠코더"/>
        <s v="DMB"/>
        <s v="디지털카메라"/>
      </sharedItems>
    </cacheField>
    <cacheField name="수량" numFmtId="0">
      <sharedItems containsSemiMixedTypes="0" containsString="0" containsNumber="1" containsInteger="1" minValue="10" maxValue="45" count="6">
        <n v="10"/>
        <n v="15"/>
        <n v="20"/>
        <n v="25"/>
        <n v="30"/>
        <n v="45"/>
      </sharedItems>
    </cacheField>
    <cacheField name="단가" numFmtId="41">
      <sharedItems containsSemiMixedTypes="0" containsString="0" containsNumber="1" containsInteger="1" minValue="95000" maxValue="1830000"/>
    </cacheField>
    <cacheField name="공급가액" numFmtId="41">
      <sharedItems containsSemiMixedTypes="0" containsString="0" containsNumber="1" containsInteger="1" minValue="1390000" maxValue="27450000"/>
    </cacheField>
    <cacheField name="부가액" numFmtId="41">
      <sharedItems containsSemiMixedTypes="0" containsString="0" containsNumber="1" containsInteger="1" minValue="139000" maxValue="2745000"/>
    </cacheField>
    <cacheField name="합계" numFmtId="41">
      <sharedItems containsSemiMixedTypes="0" containsString="0" containsNumber="1" containsInteger="1" minValue="1529000" maxValue="3019500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우창균" refreshedDate="42330.026326504631" createdVersion="3" refreshedVersion="3" minRefreshableVersion="3" recordCount="17">
  <cacheSource type="worksheet">
    <worksheetSource ref="A3:D20" sheet="예제 9"/>
  </cacheSource>
  <cacheFields count="5">
    <cacheField name="일자" numFmtId="0">
      <sharedItems count="16">
        <s v="01월 02일"/>
        <s v="01월 06일"/>
        <s v="01월 10일"/>
        <s v="01월 15일"/>
        <s v="01월 16일"/>
        <s v="01월 20일"/>
        <s v="01월 22일"/>
        <s v="01월 23일"/>
        <s v="01월 25일"/>
        <s v="02월 05일"/>
        <s v="02월 07일"/>
        <s v="02월 10일"/>
        <s v="02월 11일"/>
        <s v="02월 13일"/>
        <s v="02월 20일"/>
        <s v="02월 25일"/>
      </sharedItems>
      <fieldGroup par="4"/>
    </cacheField>
    <cacheField name="부서" numFmtId="0">
      <sharedItems count="5">
        <s v="경영지원팀"/>
        <s v="관리부"/>
        <s v="구매관리부"/>
        <s v="영업부"/>
        <s v="인사팀"/>
      </sharedItems>
    </cacheField>
    <cacheField name="계정항목" numFmtId="0">
      <sharedItems/>
    </cacheField>
    <cacheField name="지출비용" numFmtId="41">
      <sharedItems containsSemiMixedTypes="0" containsString="0" containsNumber="1" containsInteger="1" minValue="12000" maxValue="600000"/>
    </cacheField>
    <cacheField name="일자2" numFmtId="0" databaseField="0">
      <fieldGroup base="0">
        <discretePr count="16"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</discretePr>
        <groupItems count="2">
          <s v="그룹1"/>
          <s v="그룹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x v="0"/>
    <x v="0"/>
    <n v="1830000"/>
    <n v="18300000"/>
    <n v="1830000"/>
    <n v="20130000"/>
  </r>
  <r>
    <x v="1"/>
    <x v="1"/>
    <x v="1"/>
    <x v="1"/>
    <n v="369000"/>
    <n v="5535000"/>
    <n v="553500"/>
    <n v="6088500"/>
  </r>
  <r>
    <x v="2"/>
    <x v="1"/>
    <x v="2"/>
    <x v="2"/>
    <n v="95000"/>
    <n v="1900000"/>
    <n v="190000"/>
    <n v="2090000"/>
  </r>
  <r>
    <x v="3"/>
    <x v="0"/>
    <x v="3"/>
    <x v="3"/>
    <n v="856000"/>
    <n v="21400000"/>
    <n v="2140000"/>
    <n v="23540000"/>
  </r>
  <r>
    <x v="4"/>
    <x v="2"/>
    <x v="1"/>
    <x v="1"/>
    <n v="369000"/>
    <n v="5535000"/>
    <n v="553500"/>
    <n v="6088500"/>
  </r>
  <r>
    <x v="5"/>
    <x v="3"/>
    <x v="4"/>
    <x v="0"/>
    <n v="139000"/>
    <n v="1390000"/>
    <n v="139000"/>
    <n v="1529000"/>
  </r>
  <r>
    <x v="6"/>
    <x v="2"/>
    <x v="0"/>
    <x v="0"/>
    <n v="1830000"/>
    <n v="18300000"/>
    <n v="1830000"/>
    <n v="20130000"/>
  </r>
  <r>
    <x v="7"/>
    <x v="3"/>
    <x v="1"/>
    <x v="4"/>
    <n v="369000"/>
    <n v="11070000"/>
    <n v="1107000"/>
    <n v="12177000"/>
  </r>
  <r>
    <x v="8"/>
    <x v="0"/>
    <x v="5"/>
    <x v="3"/>
    <n v="265000"/>
    <n v="6625000"/>
    <n v="662500"/>
    <n v="7287500"/>
  </r>
  <r>
    <x v="9"/>
    <x v="1"/>
    <x v="2"/>
    <x v="5"/>
    <n v="95000"/>
    <n v="4275000"/>
    <n v="427500"/>
    <n v="4702500"/>
  </r>
  <r>
    <x v="10"/>
    <x v="2"/>
    <x v="3"/>
    <x v="1"/>
    <n v="856000"/>
    <n v="12840000"/>
    <n v="1284000"/>
    <n v="14124000"/>
  </r>
  <r>
    <x v="11"/>
    <x v="2"/>
    <x v="0"/>
    <x v="1"/>
    <n v="1830000"/>
    <n v="27450000"/>
    <n v="2745000"/>
    <n v="3019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">
  <r>
    <x v="0"/>
    <x v="0"/>
    <s v="기타경비"/>
    <n v="154000"/>
  </r>
  <r>
    <x v="0"/>
    <x v="0"/>
    <s v="소모품비"/>
    <n v="45000"/>
  </r>
  <r>
    <x v="1"/>
    <x v="1"/>
    <s v="소모품비"/>
    <n v="45000"/>
  </r>
  <r>
    <x v="2"/>
    <x v="2"/>
    <s v="소모품비"/>
    <n v="50000"/>
  </r>
  <r>
    <x v="3"/>
    <x v="0"/>
    <s v="접대비"/>
    <n v="34200"/>
  </r>
  <r>
    <x v="4"/>
    <x v="3"/>
    <s v="접대비"/>
    <n v="421000"/>
  </r>
  <r>
    <x v="5"/>
    <x v="3"/>
    <s v="접대비"/>
    <n v="254000"/>
  </r>
  <r>
    <x v="6"/>
    <x v="1"/>
    <s v="통신비"/>
    <n v="15400"/>
  </r>
  <r>
    <x v="7"/>
    <x v="4"/>
    <s v="통신비"/>
    <n v="85400"/>
  </r>
  <r>
    <x v="8"/>
    <x v="0"/>
    <s v="회식비"/>
    <n v="100000"/>
  </r>
  <r>
    <x v="9"/>
    <x v="0"/>
    <s v="교육훈련비"/>
    <n v="550000"/>
  </r>
  <r>
    <x v="10"/>
    <x v="4"/>
    <s v="교육훈련비"/>
    <n v="600000"/>
  </r>
  <r>
    <x v="11"/>
    <x v="3"/>
    <s v="기타경비"/>
    <n v="45000"/>
  </r>
  <r>
    <x v="12"/>
    <x v="4"/>
    <s v="소모품비"/>
    <n v="50000"/>
  </r>
  <r>
    <x v="13"/>
    <x v="1"/>
    <s v="통신비"/>
    <n v="59000"/>
  </r>
  <r>
    <x v="14"/>
    <x v="0"/>
    <s v="회식비"/>
    <n v="12000"/>
  </r>
  <r>
    <x v="15"/>
    <x v="1"/>
    <s v="회식비"/>
    <n v="2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2" cacheId="12" dataOnRows="1" applyNumberFormats="0" applyBorderFormats="0" applyFontFormats="0" applyPatternFormats="0" applyAlignmentFormats="0" applyWidthHeightFormats="1" dataCaption="값" updatedVersion="3" minRefreshableVersion="3" showCalcMbrs="0" useAutoFormatting="1" itemPrintTitles="1" createdVersion="3" indent="0" outline="1" outlineData="1" multipleFieldFilters="0" rowHeaderCaption="거래처명" colHeaderCaption="제품명">
  <location ref="A3:H18" firstHeaderRow="1" firstDataRow="2" firstDataCol="1" rowPageCount="1" colPageCount="1"/>
  <pivotFields count="8">
    <pivotField axis="axisPage" dataField="1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7">
        <item x="4"/>
        <item x="2"/>
        <item x="0"/>
        <item x="1"/>
        <item x="5"/>
        <item x="3"/>
        <item t="default"/>
      </items>
    </pivotField>
    <pivotField dataField="1" showAll="0">
      <items count="7">
        <item x="0"/>
        <item x="1"/>
        <item x="2"/>
        <item x="3"/>
        <item x="4"/>
        <item x="5"/>
        <item t="default"/>
      </items>
    </pivotField>
    <pivotField numFmtId="41" showAll="0"/>
    <pivotField numFmtId="41" showAll="0"/>
    <pivotField numFmtId="41" showAll="0"/>
    <pivotField numFmtId="41" showAll="0"/>
  </pivotFields>
  <rowFields count="2">
    <field x="1"/>
    <field x="-2"/>
  </rowFields>
  <rowItems count="14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 t="grand">
      <x/>
    </i>
    <i t="grand" i="1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2">
    <dataField name="총판매수량" fld="3" baseField="0" baseItem="0"/>
    <dataField name="거래횟수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피벗 테이블5" cacheId="35" applyNumberFormats="0" applyBorderFormats="0" applyFontFormats="0" applyPatternFormats="0" applyAlignmentFormats="0" applyWidthHeightFormats="1" dataCaption="값" updatedVersion="3" minRefreshableVersion="3" showCalcMbrs="0" useAutoFormatting="1" itemPrintTitles="1" createdVersion="3" indent="0" outline="1" outlineData="1" multipleFieldFilters="0" chartFormat="1" rowHeaderCaption="월 단위">
  <location ref="A3:B6" firstHeaderRow="1" firstDataRow="1" firstDataCol="1" rowPageCount="1" colPageCount="1"/>
  <pivotFields count="5">
    <pivotField name="2월"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dataField="1" numFmtId="41" showAll="0"/>
    <pivotField name="1월" axis="axisRow" showAll="0" defaultSubtotal="0">
      <items count="2">
        <item n="1월" sd="0" x="0"/>
        <item n="2월" sd="0" x="1"/>
      </items>
    </pivotField>
  </pivotFields>
  <rowFields count="2">
    <field x="4"/>
    <field x="0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총지출비용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2" sqref="A2"/>
    </sheetView>
  </sheetViews>
  <sheetFormatPr defaultRowHeight="16.5"/>
  <cols>
    <col min="6" max="6" width="10.87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>
        <v>9005</v>
      </c>
      <c r="B2" s="5" t="s">
        <v>10</v>
      </c>
      <c r="C2" s="5" t="s">
        <v>16</v>
      </c>
      <c r="D2" s="5" t="s">
        <v>19</v>
      </c>
      <c r="E2" s="5">
        <v>9</v>
      </c>
      <c r="F2" s="6">
        <v>1500000</v>
      </c>
    </row>
    <row r="3" spans="1:6">
      <c r="A3" s="5">
        <v>9004</v>
      </c>
      <c r="B3" s="5" t="s">
        <v>9</v>
      </c>
      <c r="C3" s="5" t="s">
        <v>15</v>
      </c>
      <c r="D3" s="5" t="s">
        <v>20</v>
      </c>
      <c r="E3" s="5">
        <v>3</v>
      </c>
      <c r="F3" s="6">
        <v>950000</v>
      </c>
    </row>
    <row r="4" spans="1:6">
      <c r="A4" s="5">
        <v>9001</v>
      </c>
      <c r="B4" s="5" t="s">
        <v>6</v>
      </c>
      <c r="C4" s="5" t="s">
        <v>12</v>
      </c>
      <c r="D4" s="5" t="s">
        <v>17</v>
      </c>
      <c r="E4" s="5">
        <v>5</v>
      </c>
      <c r="F4" s="6">
        <v>1200000</v>
      </c>
    </row>
    <row r="5" spans="1:6">
      <c r="A5" s="5">
        <v>9006</v>
      </c>
      <c r="B5" s="5" t="s">
        <v>11</v>
      </c>
      <c r="C5" s="5" t="s">
        <v>14</v>
      </c>
      <c r="D5" s="5" t="s">
        <v>17</v>
      </c>
      <c r="E5" s="5">
        <v>6</v>
      </c>
      <c r="F5" s="6">
        <v>1200000</v>
      </c>
    </row>
    <row r="6" spans="1:6">
      <c r="A6" s="5">
        <v>9003</v>
      </c>
      <c r="B6" s="5" t="s">
        <v>8</v>
      </c>
      <c r="C6" s="5" t="s">
        <v>14</v>
      </c>
      <c r="D6" s="5" t="s">
        <v>19</v>
      </c>
      <c r="E6" s="5">
        <v>8</v>
      </c>
      <c r="F6" s="6">
        <v>1500000</v>
      </c>
    </row>
    <row r="7" spans="1:6">
      <c r="A7" s="5">
        <v>9002</v>
      </c>
      <c r="B7" s="5" t="s">
        <v>7</v>
      </c>
      <c r="C7" s="5" t="s">
        <v>13</v>
      </c>
      <c r="D7" s="5" t="s">
        <v>18</v>
      </c>
      <c r="E7" s="5">
        <v>2</v>
      </c>
      <c r="F7" s="6">
        <v>950000</v>
      </c>
    </row>
  </sheetData>
  <sortState ref="A2:F7">
    <sortCondition ref="C2:C7"/>
    <sortCondition descending="1" ref="D2:D7"/>
    <sortCondition descending="1" ref="E2:E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13" sqref="F13"/>
    </sheetView>
  </sheetViews>
  <sheetFormatPr defaultRowHeight="16.5"/>
  <cols>
    <col min="6" max="6" width="10.875" bestFit="1" customWidth="1"/>
  </cols>
  <sheetData>
    <row r="1" spans="1:6">
      <c r="A1" s="4" t="s">
        <v>40</v>
      </c>
      <c r="B1" s="4" t="s">
        <v>39</v>
      </c>
      <c r="C1" s="4" t="s">
        <v>38</v>
      </c>
      <c r="D1" s="4" t="s">
        <v>37</v>
      </c>
      <c r="E1" s="4" t="s">
        <v>36</v>
      </c>
      <c r="F1" s="4" t="s">
        <v>35</v>
      </c>
    </row>
    <row r="2" spans="1:6">
      <c r="A2" s="5">
        <v>9004</v>
      </c>
      <c r="B2" s="5" t="s">
        <v>34</v>
      </c>
      <c r="C2" s="5" t="s">
        <v>33</v>
      </c>
      <c r="D2" s="5" t="s">
        <v>30</v>
      </c>
      <c r="E2" s="5">
        <v>3</v>
      </c>
      <c r="F2" s="6">
        <v>950000</v>
      </c>
    </row>
    <row r="3" spans="1:6">
      <c r="A3" s="5">
        <v>9002</v>
      </c>
      <c r="B3" s="5" t="s">
        <v>32</v>
      </c>
      <c r="C3" s="5" t="s">
        <v>31</v>
      </c>
      <c r="D3" s="5" t="s">
        <v>30</v>
      </c>
      <c r="E3" s="5">
        <v>2</v>
      </c>
      <c r="F3" s="6">
        <v>950000</v>
      </c>
    </row>
    <row r="4" spans="1:6">
      <c r="A4" s="5">
        <v>9001</v>
      </c>
      <c r="B4" s="5" t="s">
        <v>29</v>
      </c>
      <c r="C4" s="5" t="s">
        <v>28</v>
      </c>
      <c r="D4" s="5" t="s">
        <v>26</v>
      </c>
      <c r="E4" s="5">
        <v>5</v>
      </c>
      <c r="F4" s="6">
        <v>1200000</v>
      </c>
    </row>
    <row r="5" spans="1:6">
      <c r="A5" s="5">
        <v>9006</v>
      </c>
      <c r="B5" s="5" t="s">
        <v>27</v>
      </c>
      <c r="C5" s="5" t="s">
        <v>22</v>
      </c>
      <c r="D5" s="5" t="s">
        <v>26</v>
      </c>
      <c r="E5" s="5">
        <v>6</v>
      </c>
      <c r="F5" s="6">
        <v>1200000</v>
      </c>
    </row>
    <row r="6" spans="1:6">
      <c r="A6" s="5">
        <v>9005</v>
      </c>
      <c r="B6" s="5" t="s">
        <v>25</v>
      </c>
      <c r="C6" s="5" t="s">
        <v>24</v>
      </c>
      <c r="D6" s="5" t="s">
        <v>21</v>
      </c>
      <c r="E6" s="5">
        <v>9</v>
      </c>
      <c r="F6" s="6">
        <v>1500000</v>
      </c>
    </row>
    <row r="7" spans="1:6">
      <c r="A7" s="5">
        <v>9003</v>
      </c>
      <c r="B7" s="5" t="s">
        <v>23</v>
      </c>
      <c r="C7" s="5" t="s">
        <v>22</v>
      </c>
      <c r="D7" s="5" t="s">
        <v>21</v>
      </c>
      <c r="E7" s="5">
        <v>8</v>
      </c>
      <c r="F7" s="6">
        <v>1500000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F19"/>
  <sheetViews>
    <sheetView workbookViewId="0">
      <selection sqref="A1:F1"/>
    </sheetView>
  </sheetViews>
  <sheetFormatPr defaultRowHeight="16.5"/>
  <cols>
    <col min="4" max="4" width="14.125" bestFit="1" customWidth="1"/>
    <col min="5" max="5" width="10.875" bestFit="1" customWidth="1"/>
    <col min="6" max="6" width="11.625" bestFit="1" customWidth="1"/>
  </cols>
  <sheetData>
    <row r="1" spans="1:6" ht="24">
      <c r="A1" s="16" t="s">
        <v>83</v>
      </c>
      <c r="B1" s="16"/>
      <c r="C1" s="16"/>
      <c r="D1" s="16"/>
      <c r="E1" s="16"/>
      <c r="F1" s="16"/>
    </row>
    <row r="2" spans="1:6">
      <c r="E2" s="5" t="s">
        <v>78</v>
      </c>
      <c r="F2" s="5" t="s">
        <v>77</v>
      </c>
    </row>
    <row r="3" spans="1:6">
      <c r="E3" s="15">
        <f>SUBTOTAL(3,A6:A19)</f>
        <v>6</v>
      </c>
      <c r="F3" s="6">
        <f>SUBTOTAL(1,E6:E19)</f>
        <v>2113333.3333333335</v>
      </c>
    </row>
    <row r="5" spans="1:6">
      <c r="A5" s="11" t="s">
        <v>80</v>
      </c>
      <c r="B5" s="11" t="s">
        <v>75</v>
      </c>
      <c r="C5" s="11" t="s">
        <v>3</v>
      </c>
      <c r="D5" s="11" t="s">
        <v>74</v>
      </c>
      <c r="E5" s="11" t="s">
        <v>5</v>
      </c>
      <c r="F5" s="11" t="s">
        <v>73</v>
      </c>
    </row>
    <row r="6" spans="1:6" hidden="1">
      <c r="A6" s="1" t="s">
        <v>72</v>
      </c>
      <c r="B6" s="1" t="s">
        <v>61</v>
      </c>
      <c r="C6" s="1" t="s">
        <v>19</v>
      </c>
      <c r="D6" s="1" t="s">
        <v>71</v>
      </c>
      <c r="E6" s="2">
        <v>1340000</v>
      </c>
      <c r="F6" s="7">
        <v>34770</v>
      </c>
    </row>
    <row r="7" spans="1:6" hidden="1">
      <c r="A7" s="1" t="s">
        <v>70</v>
      </c>
      <c r="B7" s="1" t="s">
        <v>14</v>
      </c>
      <c r="C7" s="1" t="s">
        <v>18</v>
      </c>
      <c r="D7" s="1" t="s">
        <v>69</v>
      </c>
      <c r="E7" s="2">
        <v>1810000</v>
      </c>
      <c r="F7" s="7">
        <v>35494</v>
      </c>
    </row>
    <row r="8" spans="1:6" hidden="1">
      <c r="A8" s="1" t="s">
        <v>68</v>
      </c>
      <c r="B8" s="1" t="s">
        <v>61</v>
      </c>
      <c r="C8" s="1" t="s">
        <v>19</v>
      </c>
      <c r="D8" s="1" t="s">
        <v>67</v>
      </c>
      <c r="E8" s="2">
        <v>2160000</v>
      </c>
      <c r="F8" s="7">
        <v>36229</v>
      </c>
    </row>
    <row r="9" spans="1:6">
      <c r="A9" s="5" t="s">
        <v>66</v>
      </c>
      <c r="B9" s="5" t="s">
        <v>42</v>
      </c>
      <c r="C9" s="5" t="s">
        <v>19</v>
      </c>
      <c r="D9" s="5" t="s">
        <v>65</v>
      </c>
      <c r="E9" s="6">
        <v>2460000</v>
      </c>
      <c r="F9" s="12">
        <v>35859</v>
      </c>
    </row>
    <row r="10" spans="1:6">
      <c r="A10" s="5" t="s">
        <v>64</v>
      </c>
      <c r="B10" s="5" t="s">
        <v>42</v>
      </c>
      <c r="C10" s="5" t="s">
        <v>17</v>
      </c>
      <c r="D10" s="5" t="s">
        <v>63</v>
      </c>
      <c r="E10" s="6">
        <v>2500000</v>
      </c>
      <c r="F10" s="12">
        <v>37104</v>
      </c>
    </row>
    <row r="11" spans="1:6" hidden="1">
      <c r="A11" s="1" t="s">
        <v>62</v>
      </c>
      <c r="B11" s="1" t="s">
        <v>61</v>
      </c>
      <c r="C11" s="1" t="s">
        <v>18</v>
      </c>
      <c r="D11" s="1" t="s">
        <v>60</v>
      </c>
      <c r="E11" s="2">
        <v>2030000</v>
      </c>
      <c r="F11" s="7">
        <v>37334</v>
      </c>
    </row>
    <row r="12" spans="1:6" hidden="1">
      <c r="A12" s="1" t="s">
        <v>59</v>
      </c>
      <c r="B12" s="1" t="s">
        <v>45</v>
      </c>
      <c r="C12" s="1" t="s">
        <v>18</v>
      </c>
      <c r="D12" s="1" t="s">
        <v>58</v>
      </c>
      <c r="E12" s="2">
        <v>2390000</v>
      </c>
      <c r="F12" s="7">
        <v>36617</v>
      </c>
    </row>
    <row r="13" spans="1:6" hidden="1">
      <c r="A13" s="1" t="s">
        <v>57</v>
      </c>
      <c r="B13" s="1" t="s">
        <v>14</v>
      </c>
      <c r="C13" s="1" t="s">
        <v>19</v>
      </c>
      <c r="D13" s="1" t="s">
        <v>56</v>
      </c>
      <c r="E13" s="2">
        <v>1750000</v>
      </c>
      <c r="F13" s="7">
        <v>38483</v>
      </c>
    </row>
    <row r="14" spans="1:6">
      <c r="A14" s="5" t="s">
        <v>55</v>
      </c>
      <c r="B14" s="5" t="s">
        <v>42</v>
      </c>
      <c r="C14" s="5" t="s">
        <v>48</v>
      </c>
      <c r="D14" s="5" t="s">
        <v>54</v>
      </c>
      <c r="E14" s="6">
        <v>2150000</v>
      </c>
      <c r="F14" s="12">
        <v>38048</v>
      </c>
    </row>
    <row r="15" spans="1:6" hidden="1">
      <c r="A15" s="1" t="s">
        <v>53</v>
      </c>
      <c r="B15" s="1" t="s">
        <v>45</v>
      </c>
      <c r="C15" s="1" t="s">
        <v>18</v>
      </c>
      <c r="D15" s="1" t="s">
        <v>52</v>
      </c>
      <c r="E15" s="2">
        <v>1960000</v>
      </c>
      <c r="F15" s="7">
        <v>35491</v>
      </c>
    </row>
    <row r="16" spans="1:6">
      <c r="A16" s="5" t="s">
        <v>51</v>
      </c>
      <c r="B16" s="5" t="s">
        <v>42</v>
      </c>
      <c r="C16" s="5" t="s">
        <v>17</v>
      </c>
      <c r="D16" s="5" t="s">
        <v>50</v>
      </c>
      <c r="E16" s="6">
        <v>1770000</v>
      </c>
      <c r="F16" s="12">
        <v>37327</v>
      </c>
    </row>
    <row r="17" spans="1:6">
      <c r="A17" s="5" t="s">
        <v>49</v>
      </c>
      <c r="B17" s="5" t="s">
        <v>42</v>
      </c>
      <c r="C17" s="5" t="s">
        <v>48</v>
      </c>
      <c r="D17" s="5" t="s">
        <v>47</v>
      </c>
      <c r="E17" s="6">
        <v>2250000</v>
      </c>
      <c r="F17" s="12">
        <v>37682</v>
      </c>
    </row>
    <row r="18" spans="1:6" hidden="1">
      <c r="A18" s="1" t="s">
        <v>46</v>
      </c>
      <c r="B18" s="1" t="s">
        <v>45</v>
      </c>
      <c r="C18" s="1" t="s">
        <v>18</v>
      </c>
      <c r="D18" s="1" t="s">
        <v>44</v>
      </c>
      <c r="E18" s="2">
        <v>1260000</v>
      </c>
      <c r="F18" s="7">
        <v>38413</v>
      </c>
    </row>
    <row r="19" spans="1:6">
      <c r="A19" s="5" t="s">
        <v>43</v>
      </c>
      <c r="B19" s="5" t="s">
        <v>42</v>
      </c>
      <c r="C19" s="5" t="s">
        <v>17</v>
      </c>
      <c r="D19" s="5" t="s">
        <v>41</v>
      </c>
      <c r="E19" s="6">
        <v>1550000</v>
      </c>
      <c r="F19" s="12">
        <v>37327</v>
      </c>
    </row>
  </sheetData>
  <autoFilter ref="A5:F19">
    <filterColumn colId="1">
      <filters>
        <filter val="기획팀"/>
      </filters>
    </filterColumn>
  </autoFilter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sqref="A1:F1"/>
    </sheetView>
  </sheetViews>
  <sheetFormatPr defaultRowHeight="16.5"/>
  <cols>
    <col min="4" max="4" width="14.125" bestFit="1" customWidth="1"/>
    <col min="5" max="5" width="10.875" bestFit="1" customWidth="1"/>
    <col min="6" max="6" width="11.625" bestFit="1" customWidth="1"/>
    <col min="10" max="10" width="11.375" bestFit="1" customWidth="1"/>
  </cols>
  <sheetData>
    <row r="1" spans="1:10" ht="24">
      <c r="A1" s="16" t="s">
        <v>83</v>
      </c>
      <c r="B1" s="16"/>
      <c r="C1" s="16"/>
      <c r="D1" s="16"/>
      <c r="E1" s="16"/>
      <c r="F1" s="16"/>
    </row>
    <row r="2" spans="1:10">
      <c r="E2" s="5" t="s">
        <v>78</v>
      </c>
      <c r="F2" s="5" t="s">
        <v>77</v>
      </c>
    </row>
    <row r="3" spans="1:10">
      <c r="E3" s="15">
        <f>SUBTOTAL(3,A6:A19)</f>
        <v>14</v>
      </c>
      <c r="F3" s="6">
        <f>SUBTOTAL(1,E6:E19)</f>
        <v>1955714.2857142857</v>
      </c>
    </row>
    <row r="5" spans="1:10">
      <c r="A5" s="11" t="s">
        <v>76</v>
      </c>
      <c r="B5" s="11" t="s">
        <v>75</v>
      </c>
      <c r="C5" s="11" t="s">
        <v>3</v>
      </c>
      <c r="D5" s="11" t="s">
        <v>74</v>
      </c>
      <c r="E5" s="11" t="s">
        <v>5</v>
      </c>
      <c r="F5" s="11" t="s">
        <v>73</v>
      </c>
    </row>
    <row r="6" spans="1:10">
      <c r="A6" s="5" t="s">
        <v>72</v>
      </c>
      <c r="B6" s="5" t="s">
        <v>61</v>
      </c>
      <c r="C6" s="5" t="s">
        <v>19</v>
      </c>
      <c r="D6" s="5" t="s">
        <v>71</v>
      </c>
      <c r="E6" s="6">
        <v>1340000</v>
      </c>
      <c r="F6" s="12">
        <v>34770</v>
      </c>
    </row>
    <row r="7" spans="1:10">
      <c r="A7" s="5" t="s">
        <v>70</v>
      </c>
      <c r="B7" s="5" t="s">
        <v>14</v>
      </c>
      <c r="C7" s="5" t="s">
        <v>18</v>
      </c>
      <c r="D7" s="5" t="s">
        <v>69</v>
      </c>
      <c r="E7" s="6">
        <v>1810000</v>
      </c>
      <c r="F7" s="12">
        <v>35494</v>
      </c>
      <c r="H7" s="8" t="s">
        <v>82</v>
      </c>
      <c r="I7" s="8"/>
      <c r="J7" s="8"/>
    </row>
    <row r="8" spans="1:10">
      <c r="A8" s="5" t="s">
        <v>68</v>
      </c>
      <c r="B8" s="5" t="s">
        <v>61</v>
      </c>
      <c r="C8" s="5" t="s">
        <v>19</v>
      </c>
      <c r="D8" s="5" t="s">
        <v>67</v>
      </c>
      <c r="E8" s="6">
        <v>2160000</v>
      </c>
      <c r="F8" s="12">
        <v>36229</v>
      </c>
      <c r="H8" s="13" t="s">
        <v>75</v>
      </c>
      <c r="I8" s="13" t="s">
        <v>3</v>
      </c>
      <c r="J8" s="13" t="s">
        <v>5</v>
      </c>
    </row>
    <row r="9" spans="1:10">
      <c r="A9" s="5" t="s">
        <v>66</v>
      </c>
      <c r="B9" s="5" t="s">
        <v>42</v>
      </c>
      <c r="C9" s="5" t="s">
        <v>19</v>
      </c>
      <c r="D9" s="5" t="s">
        <v>65</v>
      </c>
      <c r="E9" s="6">
        <v>2460000</v>
      </c>
      <c r="F9" s="12">
        <v>35859</v>
      </c>
      <c r="H9" s="14" t="s">
        <v>42</v>
      </c>
      <c r="I9" s="14" t="s">
        <v>48</v>
      </c>
      <c r="J9" s="14"/>
    </row>
    <row r="10" spans="1:10">
      <c r="A10" s="5" t="s">
        <v>64</v>
      </c>
      <c r="B10" s="5" t="s">
        <v>42</v>
      </c>
      <c r="C10" s="5" t="s">
        <v>17</v>
      </c>
      <c r="D10" s="5" t="s">
        <v>63</v>
      </c>
      <c r="E10" s="6">
        <v>2500000</v>
      </c>
      <c r="F10" s="12">
        <v>37104</v>
      </c>
      <c r="H10" s="14"/>
      <c r="I10" s="14"/>
      <c r="J10" s="14" t="s">
        <v>81</v>
      </c>
    </row>
    <row r="11" spans="1:10">
      <c r="A11" s="5" t="s">
        <v>62</v>
      </c>
      <c r="B11" s="5" t="s">
        <v>61</v>
      </c>
      <c r="C11" s="5" t="s">
        <v>18</v>
      </c>
      <c r="D11" s="5" t="s">
        <v>60</v>
      </c>
      <c r="E11" s="6">
        <v>2030000</v>
      </c>
      <c r="F11" s="12">
        <v>37334</v>
      </c>
    </row>
    <row r="12" spans="1:10">
      <c r="A12" s="5" t="s">
        <v>59</v>
      </c>
      <c r="B12" s="5" t="s">
        <v>45</v>
      </c>
      <c r="C12" s="5" t="s">
        <v>18</v>
      </c>
      <c r="D12" s="5" t="s">
        <v>58</v>
      </c>
      <c r="E12" s="6">
        <v>2390000</v>
      </c>
      <c r="F12" s="12">
        <v>36617</v>
      </c>
    </row>
    <row r="13" spans="1:10">
      <c r="A13" s="5" t="s">
        <v>57</v>
      </c>
      <c r="B13" s="5" t="s">
        <v>14</v>
      </c>
      <c r="C13" s="5" t="s">
        <v>19</v>
      </c>
      <c r="D13" s="5" t="s">
        <v>56</v>
      </c>
      <c r="E13" s="6">
        <v>1750000</v>
      </c>
      <c r="F13" s="12">
        <v>38483</v>
      </c>
    </row>
    <row r="14" spans="1:10">
      <c r="A14" s="5" t="s">
        <v>55</v>
      </c>
      <c r="B14" s="5" t="s">
        <v>42</v>
      </c>
      <c r="C14" s="5" t="s">
        <v>48</v>
      </c>
      <c r="D14" s="5" t="s">
        <v>54</v>
      </c>
      <c r="E14" s="6">
        <v>2150000</v>
      </c>
      <c r="F14" s="12">
        <v>38048</v>
      </c>
    </row>
    <row r="15" spans="1:10">
      <c r="A15" s="5" t="s">
        <v>53</v>
      </c>
      <c r="B15" s="5" t="s">
        <v>45</v>
      </c>
      <c r="C15" s="5" t="s">
        <v>18</v>
      </c>
      <c r="D15" s="5" t="s">
        <v>52</v>
      </c>
      <c r="E15" s="6">
        <v>1960000</v>
      </c>
      <c r="F15" s="12">
        <v>35491</v>
      </c>
    </row>
    <row r="16" spans="1:10">
      <c r="A16" s="5" t="s">
        <v>51</v>
      </c>
      <c r="B16" s="5" t="s">
        <v>42</v>
      </c>
      <c r="C16" s="5" t="s">
        <v>17</v>
      </c>
      <c r="D16" s="5" t="s">
        <v>50</v>
      </c>
      <c r="E16" s="6">
        <v>1770000</v>
      </c>
      <c r="F16" s="12">
        <v>37327</v>
      </c>
    </row>
    <row r="17" spans="1:6">
      <c r="A17" s="5" t="s">
        <v>49</v>
      </c>
      <c r="B17" s="5" t="s">
        <v>42</v>
      </c>
      <c r="C17" s="5" t="s">
        <v>48</v>
      </c>
      <c r="D17" s="5" t="s">
        <v>47</v>
      </c>
      <c r="E17" s="6">
        <v>2250000</v>
      </c>
      <c r="F17" s="12">
        <v>37682</v>
      </c>
    </row>
    <row r="18" spans="1:6">
      <c r="A18" s="5" t="s">
        <v>46</v>
      </c>
      <c r="B18" s="5" t="s">
        <v>45</v>
      </c>
      <c r="C18" s="5" t="s">
        <v>18</v>
      </c>
      <c r="D18" s="5" t="s">
        <v>44</v>
      </c>
      <c r="E18" s="6">
        <v>1260000</v>
      </c>
      <c r="F18" s="12">
        <v>38413</v>
      </c>
    </row>
    <row r="19" spans="1:6">
      <c r="A19" s="5" t="s">
        <v>43</v>
      </c>
      <c r="B19" s="5" t="s">
        <v>42</v>
      </c>
      <c r="C19" s="5" t="s">
        <v>17</v>
      </c>
      <c r="D19" s="5" t="s">
        <v>41</v>
      </c>
      <c r="E19" s="6">
        <v>1550000</v>
      </c>
      <c r="F19" s="12">
        <v>37327</v>
      </c>
    </row>
    <row r="20" spans="1:6">
      <c r="A20" s="11" t="s">
        <v>76</v>
      </c>
      <c r="B20" s="11" t="s">
        <v>75</v>
      </c>
      <c r="C20" s="11" t="s">
        <v>3</v>
      </c>
      <c r="D20" s="11" t="s">
        <v>74</v>
      </c>
      <c r="E20" s="11" t="s">
        <v>5</v>
      </c>
      <c r="F20" s="11" t="s">
        <v>73</v>
      </c>
    </row>
    <row r="21" spans="1:6">
      <c r="A21" s="5" t="s">
        <v>66</v>
      </c>
      <c r="B21" s="5" t="s">
        <v>42</v>
      </c>
      <c r="C21" s="5" t="s">
        <v>19</v>
      </c>
      <c r="D21" s="5" t="s">
        <v>65</v>
      </c>
      <c r="E21" s="6">
        <v>2460000</v>
      </c>
      <c r="F21" s="12">
        <v>35859</v>
      </c>
    </row>
    <row r="22" spans="1:6">
      <c r="A22" s="5" t="s">
        <v>64</v>
      </c>
      <c r="B22" s="5" t="s">
        <v>42</v>
      </c>
      <c r="C22" s="5" t="s">
        <v>17</v>
      </c>
      <c r="D22" s="5" t="s">
        <v>63</v>
      </c>
      <c r="E22" s="6">
        <v>2500000</v>
      </c>
      <c r="F22" s="12">
        <v>37104</v>
      </c>
    </row>
    <row r="23" spans="1:6">
      <c r="A23" s="5" t="s">
        <v>59</v>
      </c>
      <c r="B23" s="5" t="s">
        <v>45</v>
      </c>
      <c r="C23" s="5" t="s">
        <v>18</v>
      </c>
      <c r="D23" s="5" t="s">
        <v>58</v>
      </c>
      <c r="E23" s="6">
        <v>2390000</v>
      </c>
      <c r="F23" s="12">
        <v>36617</v>
      </c>
    </row>
    <row r="24" spans="1:6">
      <c r="A24" s="5" t="s">
        <v>55</v>
      </c>
      <c r="B24" s="5" t="s">
        <v>42</v>
      </c>
      <c r="C24" s="5" t="s">
        <v>48</v>
      </c>
      <c r="D24" s="5" t="s">
        <v>54</v>
      </c>
      <c r="E24" s="6">
        <v>2150000</v>
      </c>
      <c r="F24" s="12">
        <v>38048</v>
      </c>
    </row>
    <row r="25" spans="1:6">
      <c r="A25" s="5" t="s">
        <v>49</v>
      </c>
      <c r="B25" s="5" t="s">
        <v>42</v>
      </c>
      <c r="C25" s="5" t="s">
        <v>48</v>
      </c>
      <c r="D25" s="5" t="s">
        <v>47</v>
      </c>
      <c r="E25" s="6">
        <v>2250000</v>
      </c>
      <c r="F25" s="12">
        <v>37682</v>
      </c>
    </row>
  </sheetData>
  <mergeCells count="2">
    <mergeCell ref="A1:F1"/>
    <mergeCell ref="H7:J7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sqref="A1:F1"/>
    </sheetView>
  </sheetViews>
  <sheetFormatPr defaultRowHeight="16.5"/>
  <cols>
    <col min="4" max="4" width="14.125" bestFit="1" customWidth="1"/>
    <col min="5" max="5" width="10.875" bestFit="1" customWidth="1"/>
    <col min="6" max="6" width="11.625" bestFit="1" customWidth="1"/>
    <col min="8" max="8" width="12.625" bestFit="1" customWidth="1"/>
  </cols>
  <sheetData>
    <row r="1" spans="1:8">
      <c r="A1" s="8" t="s">
        <v>79</v>
      </c>
      <c r="B1" s="8"/>
      <c r="C1" s="8"/>
      <c r="D1" s="8"/>
      <c r="E1" s="8"/>
      <c r="F1" s="8"/>
    </row>
    <row r="2" spans="1:8">
      <c r="E2" s="5" t="s">
        <v>78</v>
      </c>
      <c r="F2" s="5" t="s">
        <v>77</v>
      </c>
    </row>
    <row r="3" spans="1:8">
      <c r="E3" s="15">
        <f>SUBTOTAL(3,A6:A19)</f>
        <v>14</v>
      </c>
      <c r="F3" s="6">
        <f>SUBTOTAL(1,E6:E19)</f>
        <v>1955714.2857142857</v>
      </c>
    </row>
    <row r="5" spans="1:8">
      <c r="A5" s="17" t="s">
        <v>76</v>
      </c>
      <c r="B5" s="17" t="s">
        <v>75</v>
      </c>
      <c r="C5" s="17" t="s">
        <v>3</v>
      </c>
      <c r="D5" s="17" t="s">
        <v>74</v>
      </c>
      <c r="E5" s="17" t="s">
        <v>5</v>
      </c>
      <c r="F5" s="17" t="s">
        <v>73</v>
      </c>
    </row>
    <row r="6" spans="1:8">
      <c r="A6" s="5" t="s">
        <v>72</v>
      </c>
      <c r="B6" s="5" t="s">
        <v>61</v>
      </c>
      <c r="C6" s="5" t="s">
        <v>19</v>
      </c>
      <c r="D6" s="5" t="s">
        <v>71</v>
      </c>
      <c r="E6" s="6">
        <v>1340000</v>
      </c>
      <c r="F6" s="12">
        <v>34770</v>
      </c>
    </row>
    <row r="7" spans="1:8">
      <c r="A7" s="5" t="s">
        <v>70</v>
      </c>
      <c r="B7" s="5" t="s">
        <v>14</v>
      </c>
      <c r="C7" s="5" t="s">
        <v>18</v>
      </c>
      <c r="D7" s="5" t="s">
        <v>69</v>
      </c>
      <c r="E7" s="6">
        <v>1810000</v>
      </c>
      <c r="F7" s="12">
        <v>35494</v>
      </c>
      <c r="H7" s="1" t="s">
        <v>82</v>
      </c>
    </row>
    <row r="8" spans="1:8">
      <c r="A8" s="5" t="s">
        <v>68</v>
      </c>
      <c r="B8" s="5" t="s">
        <v>61</v>
      </c>
      <c r="C8" s="5" t="s">
        <v>19</v>
      </c>
      <c r="D8" s="5" t="s">
        <v>67</v>
      </c>
      <c r="E8" s="6">
        <v>2160000</v>
      </c>
      <c r="F8" s="12">
        <v>36229</v>
      </c>
      <c r="H8" s="9"/>
    </row>
    <row r="9" spans="1:8">
      <c r="A9" s="5" t="s">
        <v>66</v>
      </c>
      <c r="B9" s="5" t="s">
        <v>42</v>
      </c>
      <c r="C9" s="5" t="s">
        <v>19</v>
      </c>
      <c r="D9" s="5" t="s">
        <v>65</v>
      </c>
      <c r="E9" s="6">
        <v>2460000</v>
      </c>
      <c r="F9" s="12">
        <v>35859</v>
      </c>
      <c r="H9" t="b">
        <f ca="1">MONTH(TODAY())=VALUE(MID($D6,3,2))</f>
        <v>0</v>
      </c>
    </row>
    <row r="10" spans="1:8">
      <c r="A10" s="5" t="s">
        <v>64</v>
      </c>
      <c r="B10" s="5" t="s">
        <v>42</v>
      </c>
      <c r="C10" s="5" t="s">
        <v>17</v>
      </c>
      <c r="D10" s="5" t="s">
        <v>63</v>
      </c>
      <c r="E10" s="6">
        <v>2500000</v>
      </c>
      <c r="F10" s="12">
        <v>37104</v>
      </c>
    </row>
    <row r="11" spans="1:8">
      <c r="A11" s="5" t="s">
        <v>62</v>
      </c>
      <c r="B11" s="5" t="s">
        <v>61</v>
      </c>
      <c r="C11" s="5" t="s">
        <v>18</v>
      </c>
      <c r="D11" s="5" t="s">
        <v>60</v>
      </c>
      <c r="E11" s="6">
        <v>2030000</v>
      </c>
      <c r="F11" s="12">
        <v>37334</v>
      </c>
    </row>
    <row r="12" spans="1:8">
      <c r="A12" s="5" t="s">
        <v>59</v>
      </c>
      <c r="B12" s="5" t="s">
        <v>45</v>
      </c>
      <c r="C12" s="5" t="s">
        <v>18</v>
      </c>
      <c r="D12" s="5" t="s">
        <v>58</v>
      </c>
      <c r="E12" s="6">
        <v>2390000</v>
      </c>
      <c r="F12" s="12">
        <v>36617</v>
      </c>
    </row>
    <row r="13" spans="1:8">
      <c r="A13" s="5" t="s">
        <v>57</v>
      </c>
      <c r="B13" s="5" t="s">
        <v>14</v>
      </c>
      <c r="C13" s="5" t="s">
        <v>19</v>
      </c>
      <c r="D13" s="5" t="s">
        <v>56</v>
      </c>
      <c r="E13" s="6">
        <v>1750000</v>
      </c>
      <c r="F13" s="12">
        <v>38483</v>
      </c>
    </row>
    <row r="14" spans="1:8">
      <c r="A14" s="5" t="s">
        <v>55</v>
      </c>
      <c r="B14" s="5" t="s">
        <v>42</v>
      </c>
      <c r="C14" s="5" t="s">
        <v>48</v>
      </c>
      <c r="D14" s="5" t="s">
        <v>54</v>
      </c>
      <c r="E14" s="6">
        <v>2150000</v>
      </c>
      <c r="F14" s="12">
        <v>38048</v>
      </c>
    </row>
    <row r="15" spans="1:8">
      <c r="A15" s="5" t="s">
        <v>53</v>
      </c>
      <c r="B15" s="5" t="s">
        <v>45</v>
      </c>
      <c r="C15" s="5" t="s">
        <v>18</v>
      </c>
      <c r="D15" s="5" t="s">
        <v>52</v>
      </c>
      <c r="E15" s="6">
        <v>1960000</v>
      </c>
      <c r="F15" s="12">
        <v>35491</v>
      </c>
    </row>
    <row r="16" spans="1:8">
      <c r="A16" s="5" t="s">
        <v>51</v>
      </c>
      <c r="B16" s="5" t="s">
        <v>42</v>
      </c>
      <c r="C16" s="5" t="s">
        <v>17</v>
      </c>
      <c r="D16" s="5" t="s">
        <v>50</v>
      </c>
      <c r="E16" s="6">
        <v>1770000</v>
      </c>
      <c r="F16" s="12">
        <v>37327</v>
      </c>
    </row>
    <row r="17" spans="1:6">
      <c r="A17" s="5" t="s">
        <v>49</v>
      </c>
      <c r="B17" s="5" t="s">
        <v>42</v>
      </c>
      <c r="C17" s="5" t="s">
        <v>48</v>
      </c>
      <c r="D17" s="5" t="s">
        <v>47</v>
      </c>
      <c r="E17" s="6">
        <v>2250000</v>
      </c>
      <c r="F17" s="12">
        <v>37682</v>
      </c>
    </row>
    <row r="18" spans="1:6">
      <c r="A18" s="5" t="s">
        <v>46</v>
      </c>
      <c r="B18" s="5" t="s">
        <v>45</v>
      </c>
      <c r="C18" s="5" t="s">
        <v>18</v>
      </c>
      <c r="D18" s="5" t="s">
        <v>44</v>
      </c>
      <c r="E18" s="6">
        <v>1260000</v>
      </c>
      <c r="F18" s="12">
        <v>38413</v>
      </c>
    </row>
    <row r="19" spans="1:6">
      <c r="A19" s="5" t="s">
        <v>43</v>
      </c>
      <c r="B19" s="5" t="s">
        <v>42</v>
      </c>
      <c r="C19" s="5" t="s">
        <v>17</v>
      </c>
      <c r="D19" s="5" t="s">
        <v>41</v>
      </c>
      <c r="E19" s="6">
        <v>1550000</v>
      </c>
      <c r="F19" s="12">
        <v>37327</v>
      </c>
    </row>
    <row r="20" spans="1:6">
      <c r="A20" s="17" t="s">
        <v>76</v>
      </c>
      <c r="B20" s="17" t="s">
        <v>75</v>
      </c>
      <c r="C20" s="17" t="s">
        <v>3</v>
      </c>
      <c r="D20" s="17" t="s">
        <v>74</v>
      </c>
      <c r="E20" s="17" t="s">
        <v>5</v>
      </c>
      <c r="F20" s="17" t="s">
        <v>73</v>
      </c>
    </row>
    <row r="21" spans="1:6">
      <c r="A21" s="5" t="s">
        <v>43</v>
      </c>
      <c r="B21" s="5" t="s">
        <v>42</v>
      </c>
      <c r="C21" s="5" t="s">
        <v>17</v>
      </c>
      <c r="D21" s="5" t="s">
        <v>41</v>
      </c>
      <c r="E21" s="6">
        <v>1550000</v>
      </c>
      <c r="F21" s="12">
        <v>37327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A3" sqref="A3"/>
    </sheetView>
  </sheetViews>
  <sheetFormatPr defaultRowHeight="16.5" outlineLevelRow="3"/>
  <cols>
    <col min="1" max="1" width="11.125" bestFit="1" customWidth="1"/>
    <col min="2" max="2" width="13" bestFit="1" customWidth="1"/>
    <col min="4" max="4" width="9.375" bestFit="1" customWidth="1"/>
    <col min="5" max="5" width="11.875" bestFit="1" customWidth="1"/>
  </cols>
  <sheetData>
    <row r="1" spans="1:5">
      <c r="A1" t="s">
        <v>84</v>
      </c>
    </row>
    <row r="3" spans="1:5">
      <c r="A3" s="10" t="s">
        <v>85</v>
      </c>
      <c r="B3" s="10" t="s">
        <v>87</v>
      </c>
      <c r="C3" s="10" t="s">
        <v>97</v>
      </c>
      <c r="D3" s="10" t="s">
        <v>98</v>
      </c>
      <c r="E3" s="10" t="s">
        <v>99</v>
      </c>
    </row>
    <row r="4" spans="1:5" outlineLevel="3">
      <c r="A4" s="19">
        <v>40214</v>
      </c>
      <c r="B4" s="1" t="s">
        <v>89</v>
      </c>
      <c r="C4" s="1">
        <v>10</v>
      </c>
      <c r="D4" s="18">
        <v>326000</v>
      </c>
      <c r="E4" s="18">
        <f>D4*C4</f>
        <v>3260000</v>
      </c>
    </row>
    <row r="5" spans="1:5" outlineLevel="3">
      <c r="A5" s="19">
        <v>40214</v>
      </c>
      <c r="B5" s="1" t="s">
        <v>90</v>
      </c>
      <c r="C5" s="1">
        <v>10</v>
      </c>
      <c r="D5" s="18">
        <v>620000</v>
      </c>
      <c r="E5" s="18">
        <f>D5*C5</f>
        <v>6200000</v>
      </c>
    </row>
    <row r="6" spans="1:5" outlineLevel="3">
      <c r="A6" s="19">
        <v>40214</v>
      </c>
      <c r="B6" s="1" t="s">
        <v>92</v>
      </c>
      <c r="C6" s="1">
        <v>50</v>
      </c>
      <c r="D6" s="18">
        <v>125000</v>
      </c>
      <c r="E6" s="18">
        <f>D6*C6</f>
        <v>6250000</v>
      </c>
    </row>
    <row r="7" spans="1:5" outlineLevel="3">
      <c r="A7" s="19">
        <v>40214</v>
      </c>
      <c r="B7" s="1" t="s">
        <v>93</v>
      </c>
      <c r="C7" s="1">
        <v>45</v>
      </c>
      <c r="D7" s="18">
        <v>510000</v>
      </c>
      <c r="E7" s="18">
        <f>D7*C7</f>
        <v>22950000</v>
      </c>
    </row>
    <row r="8" spans="1:5" outlineLevel="2">
      <c r="A8" s="20" t="s">
        <v>100</v>
      </c>
      <c r="B8" s="1"/>
      <c r="C8" s="1">
        <f>SUBTOTAL(9,C4:C7)</f>
        <v>115</v>
      </c>
      <c r="D8" s="18"/>
      <c r="E8" s="18"/>
    </row>
    <row r="9" spans="1:5" outlineLevel="1">
      <c r="A9" s="20" t="s">
        <v>100</v>
      </c>
      <c r="B9" s="1"/>
      <c r="C9" s="1"/>
      <c r="D9" s="18"/>
      <c r="E9" s="18">
        <f>SUBTOTAL(9,E4:E7)</f>
        <v>38660000</v>
      </c>
    </row>
    <row r="10" spans="1:5" outlineLevel="3">
      <c r="A10" s="19">
        <v>40215</v>
      </c>
      <c r="B10" s="1" t="s">
        <v>92</v>
      </c>
      <c r="C10" s="1">
        <v>20</v>
      </c>
      <c r="D10" s="18">
        <v>125000</v>
      </c>
      <c r="E10" s="18">
        <f>D10*C10</f>
        <v>2500000</v>
      </c>
    </row>
    <row r="11" spans="1:5" outlineLevel="3">
      <c r="A11" s="19">
        <v>40215</v>
      </c>
      <c r="B11" s="1" t="s">
        <v>94</v>
      </c>
      <c r="C11" s="1">
        <v>25</v>
      </c>
      <c r="D11" s="18">
        <v>326000</v>
      </c>
      <c r="E11" s="18">
        <f>D11*C11</f>
        <v>8150000</v>
      </c>
    </row>
    <row r="12" spans="1:5" outlineLevel="3">
      <c r="A12" s="19">
        <v>40215</v>
      </c>
      <c r="B12" s="1" t="s">
        <v>95</v>
      </c>
      <c r="C12" s="1">
        <v>100</v>
      </c>
      <c r="D12" s="18">
        <v>225000</v>
      </c>
      <c r="E12" s="18">
        <f>D12*C12</f>
        <v>22500000</v>
      </c>
    </row>
    <row r="13" spans="1:5" outlineLevel="2">
      <c r="A13" s="20" t="s">
        <v>101</v>
      </c>
      <c r="B13" s="1"/>
      <c r="C13" s="1">
        <f>SUBTOTAL(9,C10:C12)</f>
        <v>145</v>
      </c>
      <c r="D13" s="18"/>
      <c r="E13" s="18"/>
    </row>
    <row r="14" spans="1:5" outlineLevel="1">
      <c r="A14" s="20" t="s">
        <v>101</v>
      </c>
      <c r="B14" s="1"/>
      <c r="C14" s="1"/>
      <c r="D14" s="18"/>
      <c r="E14" s="18">
        <f>SUBTOTAL(9,E10:E12)</f>
        <v>33150000</v>
      </c>
    </row>
    <row r="15" spans="1:5" outlineLevel="3">
      <c r="A15" s="19">
        <v>40216</v>
      </c>
      <c r="B15" s="1" t="s">
        <v>92</v>
      </c>
      <c r="C15" s="1">
        <v>10</v>
      </c>
      <c r="D15" s="18">
        <v>125000</v>
      </c>
      <c r="E15" s="18">
        <f>D15*C15</f>
        <v>1250000</v>
      </c>
    </row>
    <row r="16" spans="1:5" outlineLevel="3">
      <c r="A16" s="19">
        <v>40216</v>
      </c>
      <c r="B16" s="1" t="s">
        <v>96</v>
      </c>
      <c r="C16" s="1">
        <v>30</v>
      </c>
      <c r="D16" s="18">
        <v>482000</v>
      </c>
      <c r="E16" s="18">
        <f>D16*C16</f>
        <v>14460000</v>
      </c>
    </row>
    <row r="17" spans="1:5" outlineLevel="3">
      <c r="A17" s="19">
        <v>40216</v>
      </c>
      <c r="B17" s="1" t="s">
        <v>89</v>
      </c>
      <c r="C17" s="1">
        <v>50</v>
      </c>
      <c r="D17" s="18">
        <v>326000</v>
      </c>
      <c r="E17" s="18">
        <f>D17*C17</f>
        <v>16300000</v>
      </c>
    </row>
    <row r="18" spans="1:5" outlineLevel="3">
      <c r="A18" s="19">
        <v>40216</v>
      </c>
      <c r="B18" s="1" t="s">
        <v>93</v>
      </c>
      <c r="C18" s="1">
        <v>40</v>
      </c>
      <c r="D18" s="18">
        <v>510000</v>
      </c>
      <c r="E18" s="18">
        <f>D18*C18</f>
        <v>20400000</v>
      </c>
    </row>
    <row r="19" spans="1:5" outlineLevel="3">
      <c r="A19" s="19">
        <v>40216</v>
      </c>
      <c r="B19" s="1" t="s">
        <v>95</v>
      </c>
      <c r="C19" s="1">
        <v>80</v>
      </c>
      <c r="D19" s="18">
        <v>225000</v>
      </c>
      <c r="E19" s="18">
        <f>D19*C19</f>
        <v>18000000</v>
      </c>
    </row>
    <row r="20" spans="1:5" outlineLevel="2">
      <c r="A20" s="20" t="s">
        <v>102</v>
      </c>
      <c r="B20" s="1"/>
      <c r="C20" s="1">
        <f>SUBTOTAL(9,C15:C19)</f>
        <v>210</v>
      </c>
      <c r="D20" s="18"/>
      <c r="E20" s="18"/>
    </row>
    <row r="21" spans="1:5" outlineLevel="1">
      <c r="A21" s="20" t="s">
        <v>102</v>
      </c>
      <c r="B21" s="1"/>
      <c r="C21" s="1"/>
      <c r="D21" s="18"/>
      <c r="E21" s="18">
        <f>SUBTOTAL(9,E15:E19)</f>
        <v>70410000</v>
      </c>
    </row>
    <row r="22" spans="1:5" outlineLevel="3">
      <c r="A22" s="19">
        <v>40217</v>
      </c>
      <c r="B22" s="1" t="s">
        <v>92</v>
      </c>
      <c r="C22" s="1">
        <v>80</v>
      </c>
      <c r="D22" s="18">
        <v>125000</v>
      </c>
      <c r="E22" s="18">
        <f>D22*C22</f>
        <v>10000000</v>
      </c>
    </row>
    <row r="23" spans="1:5" outlineLevel="3">
      <c r="A23" s="19">
        <v>40217</v>
      </c>
      <c r="B23" s="1" t="s">
        <v>95</v>
      </c>
      <c r="C23" s="1">
        <v>50</v>
      </c>
      <c r="D23" s="18">
        <v>225000</v>
      </c>
      <c r="E23" s="18">
        <f>D23*C23</f>
        <v>11250000</v>
      </c>
    </row>
    <row r="24" spans="1:5" outlineLevel="3">
      <c r="A24" s="19">
        <v>40217</v>
      </c>
      <c r="B24" s="1" t="s">
        <v>93</v>
      </c>
      <c r="C24" s="1">
        <v>40</v>
      </c>
      <c r="D24" s="18">
        <v>510000</v>
      </c>
      <c r="E24" s="18">
        <f>D24*C24</f>
        <v>20400000</v>
      </c>
    </row>
    <row r="25" spans="1:5" outlineLevel="3">
      <c r="A25" s="19">
        <v>40217</v>
      </c>
      <c r="B25" s="1" t="s">
        <v>96</v>
      </c>
      <c r="C25" s="1">
        <v>50</v>
      </c>
      <c r="D25" s="18">
        <v>482000</v>
      </c>
      <c r="E25" s="18">
        <f>D25*C25</f>
        <v>24100000</v>
      </c>
    </row>
    <row r="26" spans="1:5" outlineLevel="3">
      <c r="A26" s="19">
        <v>40217</v>
      </c>
      <c r="B26" s="1" t="s">
        <v>89</v>
      </c>
      <c r="C26" s="1">
        <v>100</v>
      </c>
      <c r="D26" s="18">
        <v>326000</v>
      </c>
      <c r="E26" s="18">
        <f>D26*C26</f>
        <v>32600000</v>
      </c>
    </row>
    <row r="27" spans="1:5" outlineLevel="2">
      <c r="A27" s="20" t="s">
        <v>103</v>
      </c>
      <c r="B27" s="1"/>
      <c r="C27" s="1">
        <f>SUBTOTAL(9,C22:C26)</f>
        <v>320</v>
      </c>
      <c r="D27" s="18"/>
      <c r="E27" s="18"/>
    </row>
    <row r="28" spans="1:5" outlineLevel="1">
      <c r="A28" s="20" t="s">
        <v>103</v>
      </c>
      <c r="B28" s="1"/>
      <c r="C28" s="1"/>
      <c r="D28" s="18"/>
      <c r="E28" s="18">
        <f>SUBTOTAL(9,E22:E26)</f>
        <v>98350000</v>
      </c>
    </row>
    <row r="29" spans="1:5" outlineLevel="3">
      <c r="A29" s="19">
        <v>40218</v>
      </c>
      <c r="B29" s="1" t="s">
        <v>92</v>
      </c>
      <c r="C29" s="1">
        <v>80</v>
      </c>
      <c r="D29" s="18">
        <v>125000</v>
      </c>
      <c r="E29" s="18">
        <f>D29*C29</f>
        <v>10000000</v>
      </c>
    </row>
    <row r="30" spans="1:5" outlineLevel="3">
      <c r="A30" s="19">
        <v>40218</v>
      </c>
      <c r="B30" s="1" t="s">
        <v>89</v>
      </c>
      <c r="C30" s="1">
        <v>40</v>
      </c>
      <c r="D30" s="18">
        <v>326000</v>
      </c>
      <c r="E30" s="18">
        <f>D30*C30</f>
        <v>13040000</v>
      </c>
    </row>
    <row r="31" spans="1:5" outlineLevel="3">
      <c r="A31" s="19">
        <v>40218</v>
      </c>
      <c r="B31" s="1" t="s">
        <v>90</v>
      </c>
      <c r="C31" s="1">
        <v>85</v>
      </c>
      <c r="D31" s="18">
        <v>620000</v>
      </c>
      <c r="E31" s="18">
        <f>D31*C31</f>
        <v>52700000</v>
      </c>
    </row>
    <row r="32" spans="1:5" outlineLevel="3">
      <c r="A32" s="19">
        <v>40218</v>
      </c>
      <c r="B32" s="1" t="s">
        <v>96</v>
      </c>
      <c r="C32" s="1">
        <v>90</v>
      </c>
      <c r="D32" s="18">
        <v>482000</v>
      </c>
      <c r="E32" s="18">
        <f>D32*C32</f>
        <v>43380000</v>
      </c>
    </row>
    <row r="33" spans="1:5" outlineLevel="2">
      <c r="A33" s="20" t="s">
        <v>104</v>
      </c>
      <c r="B33" s="1"/>
      <c r="C33" s="1">
        <f>SUBTOTAL(9,C29:C32)</f>
        <v>295</v>
      </c>
      <c r="D33" s="18"/>
      <c r="E33" s="18"/>
    </row>
    <row r="34" spans="1:5" outlineLevel="1">
      <c r="A34" s="20" t="s">
        <v>104</v>
      </c>
      <c r="B34" s="1"/>
      <c r="C34" s="1"/>
      <c r="D34" s="18"/>
      <c r="E34" s="18">
        <f>SUBTOTAL(9,E29:E32)</f>
        <v>119120000</v>
      </c>
    </row>
    <row r="35" spans="1:5" outlineLevel="3">
      <c r="A35" s="19">
        <v>40219</v>
      </c>
      <c r="B35" s="1" t="s">
        <v>92</v>
      </c>
      <c r="C35" s="1">
        <v>10</v>
      </c>
      <c r="D35" s="18">
        <v>125000</v>
      </c>
      <c r="E35" s="18">
        <f>D35*C35</f>
        <v>1250000</v>
      </c>
    </row>
    <row r="36" spans="1:5" outlineLevel="3">
      <c r="A36" s="19">
        <v>40219</v>
      </c>
      <c r="B36" s="1" t="s">
        <v>93</v>
      </c>
      <c r="C36" s="1">
        <v>20</v>
      </c>
      <c r="D36" s="18">
        <v>510000</v>
      </c>
      <c r="E36" s="18">
        <f>D36*C36</f>
        <v>10200000</v>
      </c>
    </row>
    <row r="37" spans="1:5" outlineLevel="3">
      <c r="A37" s="19">
        <v>40219</v>
      </c>
      <c r="B37" s="1" t="s">
        <v>95</v>
      </c>
      <c r="C37" s="1">
        <v>40</v>
      </c>
      <c r="D37" s="18">
        <v>225000</v>
      </c>
      <c r="E37" s="18">
        <f>D37*C37</f>
        <v>9000000</v>
      </c>
    </row>
    <row r="38" spans="1:5" outlineLevel="3">
      <c r="A38" s="19">
        <v>40219</v>
      </c>
      <c r="B38" s="1" t="s">
        <v>89</v>
      </c>
      <c r="C38" s="1">
        <v>50</v>
      </c>
      <c r="D38" s="18">
        <v>326000</v>
      </c>
      <c r="E38" s="18">
        <f>D38*C38</f>
        <v>16300000</v>
      </c>
    </row>
    <row r="39" spans="1:5" outlineLevel="3">
      <c r="A39" s="19">
        <v>40219</v>
      </c>
      <c r="B39" s="1" t="s">
        <v>96</v>
      </c>
      <c r="C39" s="1">
        <v>85</v>
      </c>
      <c r="D39" s="18">
        <v>482000</v>
      </c>
      <c r="E39" s="18">
        <f>D39*C39</f>
        <v>40970000</v>
      </c>
    </row>
    <row r="40" spans="1:5" outlineLevel="2">
      <c r="A40" s="20" t="s">
        <v>105</v>
      </c>
      <c r="B40" s="1"/>
      <c r="C40" s="1">
        <f>SUBTOTAL(9,C35:C39)</f>
        <v>205</v>
      </c>
      <c r="D40" s="18"/>
      <c r="E40" s="18"/>
    </row>
    <row r="41" spans="1:5" outlineLevel="1">
      <c r="A41" s="20" t="s">
        <v>105</v>
      </c>
      <c r="B41" s="1"/>
      <c r="C41" s="1"/>
      <c r="D41" s="18"/>
      <c r="E41" s="18">
        <f>SUBTOTAL(9,E35:E39)</f>
        <v>77720000</v>
      </c>
    </row>
    <row r="42" spans="1:5">
      <c r="A42" s="20" t="s">
        <v>106</v>
      </c>
      <c r="B42" s="1"/>
      <c r="C42" s="1">
        <f>SUBTOTAL(9,C4:C39)</f>
        <v>1290</v>
      </c>
      <c r="D42" s="18"/>
      <c r="E42" s="18"/>
    </row>
    <row r="43" spans="1:5">
      <c r="A43" s="20" t="s">
        <v>106</v>
      </c>
      <c r="B43" s="1"/>
      <c r="C43" s="1"/>
      <c r="D43" s="18"/>
      <c r="E43" s="18">
        <f>SUBTOTAL(9,E4:E39)</f>
        <v>437410000</v>
      </c>
    </row>
  </sheetData>
  <sortState ref="A4:E29">
    <sortCondition ref="A4:A29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sqref="A1:D1"/>
    </sheetView>
  </sheetViews>
  <sheetFormatPr defaultRowHeight="16.5" outlineLevelRow="3"/>
  <cols>
    <col min="1" max="1" width="11.125" bestFit="1" customWidth="1"/>
    <col min="3" max="3" width="11" bestFit="1" customWidth="1"/>
    <col min="4" max="4" width="10.875" bestFit="1" customWidth="1"/>
  </cols>
  <sheetData>
    <row r="1" spans="1:4">
      <c r="A1" s="8" t="s">
        <v>107</v>
      </c>
      <c r="B1" s="8"/>
      <c r="C1" s="8"/>
      <c r="D1" s="8"/>
    </row>
    <row r="3" spans="1:4">
      <c r="A3" s="21" t="s">
        <v>121</v>
      </c>
      <c r="B3" s="21" t="s">
        <v>122</v>
      </c>
      <c r="C3" s="21" t="s">
        <v>123</v>
      </c>
      <c r="D3" s="21" t="s">
        <v>124</v>
      </c>
    </row>
    <row r="4" spans="1:4" hidden="1" outlineLevel="3">
      <c r="A4" s="12">
        <v>40214</v>
      </c>
      <c r="B4" s="5" t="s">
        <v>16</v>
      </c>
      <c r="C4" s="5" t="s">
        <v>120</v>
      </c>
      <c r="D4" s="6">
        <v>650000</v>
      </c>
    </row>
    <row r="5" spans="1:4" hidden="1" outlineLevel="2" collapsed="1">
      <c r="A5" s="12"/>
      <c r="B5" s="5"/>
      <c r="C5" s="23" t="s">
        <v>130</v>
      </c>
      <c r="D5" s="6">
        <f>SUBTOTAL(9,D4:D4)</f>
        <v>650000</v>
      </c>
    </row>
    <row r="6" spans="1:4" hidden="1" outlineLevel="3">
      <c r="A6" s="12">
        <v>40180</v>
      </c>
      <c r="B6" s="5" t="s">
        <v>16</v>
      </c>
      <c r="C6" s="5" t="s">
        <v>115</v>
      </c>
      <c r="D6" s="6">
        <v>154000</v>
      </c>
    </row>
    <row r="7" spans="1:4" hidden="1" outlineLevel="2" collapsed="1">
      <c r="A7" s="12"/>
      <c r="B7" s="5"/>
      <c r="C7" s="23" t="s">
        <v>131</v>
      </c>
      <c r="D7" s="6">
        <f>SUBTOTAL(9,D6:D6)</f>
        <v>154000</v>
      </c>
    </row>
    <row r="8" spans="1:4" hidden="1" outlineLevel="3">
      <c r="A8" s="12">
        <v>40180</v>
      </c>
      <c r="B8" s="5" t="s">
        <v>16</v>
      </c>
      <c r="C8" s="5" t="s">
        <v>116</v>
      </c>
      <c r="D8" s="6">
        <v>45000</v>
      </c>
    </row>
    <row r="9" spans="1:4" hidden="1" outlineLevel="2" collapsed="1">
      <c r="A9" s="12"/>
      <c r="B9" s="5"/>
      <c r="C9" s="23" t="s">
        <v>132</v>
      </c>
      <c r="D9" s="6">
        <f>SUBTOTAL(9,D8:D8)</f>
        <v>45000</v>
      </c>
    </row>
    <row r="10" spans="1:4" hidden="1" outlineLevel="3">
      <c r="A10" s="12">
        <v>40193</v>
      </c>
      <c r="B10" s="5" t="s">
        <v>16</v>
      </c>
      <c r="C10" s="5" t="s">
        <v>117</v>
      </c>
      <c r="D10" s="6">
        <v>750000</v>
      </c>
    </row>
    <row r="11" spans="1:4" hidden="1" outlineLevel="2" collapsed="1">
      <c r="A11" s="12"/>
      <c r="B11" s="5"/>
      <c r="C11" s="23" t="s">
        <v>133</v>
      </c>
      <c r="D11" s="6">
        <f>SUBTOTAL(9,D10:D10)</f>
        <v>750000</v>
      </c>
    </row>
    <row r="12" spans="1:4" hidden="1" outlineLevel="3">
      <c r="A12" s="12">
        <v>40203</v>
      </c>
      <c r="B12" s="5" t="s">
        <v>16</v>
      </c>
      <c r="C12" s="5" t="s">
        <v>119</v>
      </c>
      <c r="D12" s="6">
        <v>220000</v>
      </c>
    </row>
    <row r="13" spans="1:4" hidden="1" outlineLevel="3">
      <c r="A13" s="12">
        <v>40229</v>
      </c>
      <c r="B13" s="5" t="s">
        <v>16</v>
      </c>
      <c r="C13" s="5" t="s">
        <v>119</v>
      </c>
      <c r="D13" s="6">
        <v>320000</v>
      </c>
    </row>
    <row r="14" spans="1:4" hidden="1" outlineLevel="2" collapsed="1">
      <c r="A14" s="12"/>
      <c r="B14" s="5"/>
      <c r="C14" s="23" t="s">
        <v>134</v>
      </c>
      <c r="D14" s="6">
        <f>SUBTOTAL(9,D12:D13)</f>
        <v>540000</v>
      </c>
    </row>
    <row r="15" spans="1:4" outlineLevel="1" collapsed="1">
      <c r="A15" s="12"/>
      <c r="B15" s="22" t="s">
        <v>125</v>
      </c>
      <c r="C15" s="5"/>
      <c r="D15" s="6">
        <f>SUBTOTAL(9,D4:D13)</f>
        <v>2139000</v>
      </c>
    </row>
    <row r="16" spans="1:4" hidden="1" outlineLevel="3">
      <c r="A16" s="12">
        <v>40184</v>
      </c>
      <c r="B16" s="5" t="s">
        <v>112</v>
      </c>
      <c r="C16" s="5" t="s">
        <v>116</v>
      </c>
      <c r="D16" s="6">
        <v>45000</v>
      </c>
    </row>
    <row r="17" spans="1:4" hidden="1" outlineLevel="2" collapsed="1">
      <c r="A17" s="12"/>
      <c r="B17" s="5"/>
      <c r="C17" s="23" t="s">
        <v>132</v>
      </c>
      <c r="D17" s="6">
        <f>SUBTOTAL(9,D16:D16)</f>
        <v>45000</v>
      </c>
    </row>
    <row r="18" spans="1:4" hidden="1" outlineLevel="3">
      <c r="A18" s="12">
        <v>40200</v>
      </c>
      <c r="B18" s="5" t="s">
        <v>112</v>
      </c>
      <c r="C18" s="5" t="s">
        <v>118</v>
      </c>
      <c r="D18" s="6">
        <v>140000</v>
      </c>
    </row>
    <row r="19" spans="1:4" hidden="1" outlineLevel="3">
      <c r="A19" s="12">
        <v>40222</v>
      </c>
      <c r="B19" s="5" t="s">
        <v>112</v>
      </c>
      <c r="C19" s="5" t="s">
        <v>118</v>
      </c>
      <c r="D19" s="6">
        <v>160000</v>
      </c>
    </row>
    <row r="20" spans="1:4" hidden="1" outlineLevel="2" collapsed="1">
      <c r="A20" s="12"/>
      <c r="B20" s="5"/>
      <c r="C20" s="23" t="s">
        <v>135</v>
      </c>
      <c r="D20" s="6">
        <f>SUBTOTAL(9,D18:D19)</f>
        <v>300000</v>
      </c>
    </row>
    <row r="21" spans="1:4" outlineLevel="1" collapsed="1">
      <c r="A21" s="12"/>
      <c r="B21" s="23" t="s">
        <v>126</v>
      </c>
      <c r="C21" s="5"/>
      <c r="D21" s="6">
        <f>SUBTOTAL(9,D16:D19)</f>
        <v>345000</v>
      </c>
    </row>
    <row r="22" spans="1:4" hidden="1" outlineLevel="3">
      <c r="A22" s="12">
        <v>40188</v>
      </c>
      <c r="B22" s="5" t="s">
        <v>113</v>
      </c>
      <c r="C22" s="5" t="s">
        <v>116</v>
      </c>
      <c r="D22" s="6">
        <v>640000</v>
      </c>
    </row>
    <row r="23" spans="1:4" hidden="1" outlineLevel="2" collapsed="1">
      <c r="A23" s="12"/>
      <c r="B23" s="5"/>
      <c r="C23" s="23" t="s">
        <v>132</v>
      </c>
      <c r="D23" s="6">
        <f>SUBTOTAL(9,D22:D22)</f>
        <v>640000</v>
      </c>
    </row>
    <row r="24" spans="1:4" outlineLevel="1" collapsed="1">
      <c r="A24" s="12"/>
      <c r="B24" s="23" t="s">
        <v>127</v>
      </c>
      <c r="C24" s="5"/>
      <c r="D24" s="6">
        <f>SUBTOTAL(9,D22:D22)</f>
        <v>640000</v>
      </c>
    </row>
    <row r="25" spans="1:4" hidden="1" outlineLevel="3">
      <c r="A25" s="12">
        <v>40219</v>
      </c>
      <c r="B25" s="5" t="s">
        <v>114</v>
      </c>
      <c r="C25" s="5" t="s">
        <v>115</v>
      </c>
      <c r="D25" s="6">
        <v>220000</v>
      </c>
    </row>
    <row r="26" spans="1:4" hidden="1" outlineLevel="2" collapsed="1">
      <c r="A26" s="12"/>
      <c r="B26" s="5"/>
      <c r="C26" s="23" t="s">
        <v>131</v>
      </c>
      <c r="D26" s="6">
        <f>SUBTOTAL(9,D25:D25)</f>
        <v>220000</v>
      </c>
    </row>
    <row r="27" spans="1:4" hidden="1" outlineLevel="3">
      <c r="A27" s="12">
        <v>40194</v>
      </c>
      <c r="B27" s="5" t="s">
        <v>114</v>
      </c>
      <c r="C27" s="5" t="s">
        <v>117</v>
      </c>
      <c r="D27" s="6">
        <v>64500</v>
      </c>
    </row>
    <row r="28" spans="1:4" hidden="1" outlineLevel="3">
      <c r="A28" s="12">
        <v>40198</v>
      </c>
      <c r="B28" s="5" t="s">
        <v>114</v>
      </c>
      <c r="C28" s="5" t="s">
        <v>117</v>
      </c>
      <c r="D28" s="6">
        <v>79000</v>
      </c>
    </row>
    <row r="29" spans="1:4" hidden="1" outlineLevel="2" collapsed="1">
      <c r="A29" s="12"/>
      <c r="B29" s="5"/>
      <c r="C29" s="23" t="s">
        <v>133</v>
      </c>
      <c r="D29" s="6">
        <f>SUBTOTAL(9,D27:D28)</f>
        <v>143500</v>
      </c>
    </row>
    <row r="30" spans="1:4" outlineLevel="1" collapsed="1">
      <c r="A30" s="12"/>
      <c r="B30" s="23" t="s">
        <v>128</v>
      </c>
      <c r="C30" s="5"/>
      <c r="D30" s="6">
        <f>SUBTOTAL(9,D25:D28)</f>
        <v>363500</v>
      </c>
    </row>
    <row r="31" spans="1:4" hidden="1" outlineLevel="3">
      <c r="A31" s="12">
        <v>40216</v>
      </c>
      <c r="B31" s="5" t="s">
        <v>13</v>
      </c>
      <c r="C31" s="5" t="s">
        <v>120</v>
      </c>
      <c r="D31" s="6">
        <v>4150000</v>
      </c>
    </row>
    <row r="32" spans="1:4" hidden="1" outlineLevel="2" collapsed="1">
      <c r="A32" s="12"/>
      <c r="B32" s="5"/>
      <c r="C32" s="23" t="s">
        <v>130</v>
      </c>
      <c r="D32" s="6">
        <f>SUBTOTAL(9,D31:D31)</f>
        <v>4150000</v>
      </c>
    </row>
    <row r="33" spans="1:4" hidden="1" outlineLevel="3">
      <c r="A33" s="12">
        <v>40220</v>
      </c>
      <c r="B33" s="5" t="s">
        <v>13</v>
      </c>
      <c r="C33" s="5" t="s">
        <v>116</v>
      </c>
      <c r="D33" s="6">
        <v>15000</v>
      </c>
    </row>
    <row r="34" spans="1:4" hidden="1" outlineLevel="2" collapsed="1">
      <c r="A34" s="12"/>
      <c r="B34" s="5"/>
      <c r="C34" s="23" t="s">
        <v>132</v>
      </c>
      <c r="D34" s="6">
        <f>SUBTOTAL(9,D33:D33)</f>
        <v>15000</v>
      </c>
    </row>
    <row r="35" spans="1:4" hidden="1" outlineLevel="3">
      <c r="A35" s="12">
        <v>40201</v>
      </c>
      <c r="B35" s="5" t="s">
        <v>13</v>
      </c>
      <c r="C35" s="5" t="s">
        <v>118</v>
      </c>
      <c r="D35" s="6">
        <v>150000</v>
      </c>
    </row>
    <row r="36" spans="1:4" hidden="1" outlineLevel="2" collapsed="1">
      <c r="A36" s="24"/>
      <c r="B36" s="3"/>
      <c r="C36" s="26" t="s">
        <v>135</v>
      </c>
      <c r="D36" s="25">
        <f>SUBTOTAL(9,D35:D35)</f>
        <v>150000</v>
      </c>
    </row>
    <row r="37" spans="1:4" outlineLevel="1" collapsed="1">
      <c r="A37" s="24"/>
      <c r="B37" s="26" t="s">
        <v>129</v>
      </c>
      <c r="C37" s="3"/>
      <c r="D37" s="25">
        <f>SUBTOTAL(9,D31:D35)</f>
        <v>4315000</v>
      </c>
    </row>
    <row r="38" spans="1:4">
      <c r="A38" s="24"/>
      <c r="B38" s="26" t="s">
        <v>106</v>
      </c>
      <c r="C38" s="3"/>
      <c r="D38" s="25">
        <f>SUBTOTAL(9,D4:D35)</f>
        <v>7802500</v>
      </c>
    </row>
  </sheetData>
  <sortState ref="A4:D19">
    <sortCondition ref="B4:B19"/>
    <sortCondition ref="C4:C19" customList="교육훈련비,기타경비,소모품비,접대비,통신비,회식비"/>
  </sortState>
  <mergeCells count="1">
    <mergeCell ref="A1: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sqref="A1:H1"/>
    </sheetView>
  </sheetViews>
  <sheetFormatPr defaultRowHeight="16.5"/>
  <cols>
    <col min="1" max="1" width="11.125" bestFit="1" customWidth="1"/>
    <col min="5" max="5" width="10.875" bestFit="1" customWidth="1"/>
    <col min="6" max="6" width="11.875" bestFit="1" customWidth="1"/>
    <col min="7" max="7" width="10.875" bestFit="1" customWidth="1"/>
    <col min="8" max="8" width="11.875" bestFit="1" customWidth="1"/>
  </cols>
  <sheetData>
    <row r="1" spans="1:8">
      <c r="A1" s="8" t="s">
        <v>154</v>
      </c>
      <c r="B1" s="8"/>
      <c r="C1" s="8"/>
      <c r="D1" s="8"/>
      <c r="E1" s="8"/>
      <c r="F1" s="8"/>
      <c r="G1" s="8"/>
      <c r="H1" s="8"/>
    </row>
    <row r="2" spans="1:8">
      <c r="A2" s="11" t="s">
        <v>153</v>
      </c>
      <c r="B2" s="11" t="s">
        <v>152</v>
      </c>
      <c r="C2" s="11" t="s">
        <v>151</v>
      </c>
      <c r="D2" s="11" t="s">
        <v>150</v>
      </c>
      <c r="E2" s="11" t="s">
        <v>149</v>
      </c>
      <c r="F2" s="11" t="s">
        <v>148</v>
      </c>
      <c r="G2" s="11" t="s">
        <v>147</v>
      </c>
      <c r="H2" s="11" t="s">
        <v>146</v>
      </c>
    </row>
    <row r="3" spans="1:8">
      <c r="A3" s="12">
        <v>40180</v>
      </c>
      <c r="B3" s="5" t="s">
        <v>142</v>
      </c>
      <c r="C3" s="5" t="s">
        <v>136</v>
      </c>
      <c r="D3" s="5">
        <v>10</v>
      </c>
      <c r="E3" s="6">
        <v>1830000</v>
      </c>
      <c r="F3" s="6">
        <f>E3*D3</f>
        <v>18300000</v>
      </c>
      <c r="G3" s="6">
        <f>F3*0.1</f>
        <v>1830000</v>
      </c>
      <c r="H3" s="6">
        <f>F3+G3</f>
        <v>20130000</v>
      </c>
    </row>
    <row r="4" spans="1:8">
      <c r="A4" s="12">
        <v>40183</v>
      </c>
      <c r="B4" s="5" t="s">
        <v>140</v>
      </c>
      <c r="C4" s="5" t="s">
        <v>143</v>
      </c>
      <c r="D4" s="5">
        <v>15</v>
      </c>
      <c r="E4" s="6">
        <v>369000</v>
      </c>
      <c r="F4" s="6">
        <f>E4*D4</f>
        <v>5535000</v>
      </c>
      <c r="G4" s="6">
        <f>F4*0.1</f>
        <v>553500</v>
      </c>
      <c r="H4" s="6">
        <f>F4+G4</f>
        <v>6088500</v>
      </c>
    </row>
    <row r="5" spans="1:8">
      <c r="A5" s="12">
        <v>40190</v>
      </c>
      <c r="B5" s="5" t="s">
        <v>140</v>
      </c>
      <c r="C5" s="5" t="s">
        <v>139</v>
      </c>
      <c r="D5" s="5">
        <v>20</v>
      </c>
      <c r="E5" s="6">
        <v>95000</v>
      </c>
      <c r="F5" s="6">
        <f>E5*D5</f>
        <v>1900000</v>
      </c>
      <c r="G5" s="6">
        <f>F5*0.1</f>
        <v>190000</v>
      </c>
      <c r="H5" s="6">
        <f>F5+G5</f>
        <v>2090000</v>
      </c>
    </row>
    <row r="6" spans="1:8">
      <c r="A6" s="12">
        <v>40191</v>
      </c>
      <c r="B6" s="5" t="s">
        <v>142</v>
      </c>
      <c r="C6" s="5" t="s">
        <v>138</v>
      </c>
      <c r="D6" s="5">
        <v>25</v>
      </c>
      <c r="E6" s="6">
        <v>856000</v>
      </c>
      <c r="F6" s="6">
        <f>E6*D6</f>
        <v>21400000</v>
      </c>
      <c r="G6" s="6">
        <f>F6*0.1</f>
        <v>2140000</v>
      </c>
      <c r="H6" s="6">
        <f>F6+G6</f>
        <v>23540000</v>
      </c>
    </row>
    <row r="7" spans="1:8">
      <c r="A7" s="12">
        <v>40198</v>
      </c>
      <c r="B7" s="5" t="s">
        <v>137</v>
      </c>
      <c r="C7" s="5" t="s">
        <v>143</v>
      </c>
      <c r="D7" s="5">
        <v>15</v>
      </c>
      <c r="E7" s="6">
        <v>369000</v>
      </c>
      <c r="F7" s="6">
        <f>E7*D7</f>
        <v>5535000</v>
      </c>
      <c r="G7" s="6">
        <f>F7*0.1</f>
        <v>553500</v>
      </c>
      <c r="H7" s="6">
        <f>F7+G7</f>
        <v>6088500</v>
      </c>
    </row>
    <row r="8" spans="1:8">
      <c r="A8" s="12">
        <v>40203</v>
      </c>
      <c r="B8" s="5" t="s">
        <v>144</v>
      </c>
      <c r="C8" s="5" t="s">
        <v>145</v>
      </c>
      <c r="D8" s="5">
        <v>10</v>
      </c>
      <c r="E8" s="6">
        <v>139000</v>
      </c>
      <c r="F8" s="6">
        <f>E8*D8</f>
        <v>1390000</v>
      </c>
      <c r="G8" s="6">
        <f>F8*0.1</f>
        <v>139000</v>
      </c>
      <c r="H8" s="6">
        <f>F8+G8</f>
        <v>1529000</v>
      </c>
    </row>
    <row r="9" spans="1:8">
      <c r="A9" s="12">
        <v>40204</v>
      </c>
      <c r="B9" s="5" t="s">
        <v>137</v>
      </c>
      <c r="C9" s="5" t="s">
        <v>136</v>
      </c>
      <c r="D9" s="5">
        <v>10</v>
      </c>
      <c r="E9" s="6">
        <v>1830000</v>
      </c>
      <c r="F9" s="6">
        <f>E9*D9</f>
        <v>18300000</v>
      </c>
      <c r="G9" s="6">
        <f>F9*0.1</f>
        <v>1830000</v>
      </c>
      <c r="H9" s="6">
        <f>F9+G9</f>
        <v>20130000</v>
      </c>
    </row>
    <row r="10" spans="1:8">
      <c r="A10" s="12">
        <v>40212</v>
      </c>
      <c r="B10" s="5" t="s">
        <v>144</v>
      </c>
      <c r="C10" s="5" t="s">
        <v>143</v>
      </c>
      <c r="D10" s="5">
        <v>30</v>
      </c>
      <c r="E10" s="6">
        <v>369000</v>
      </c>
      <c r="F10" s="6">
        <f>E10*D10</f>
        <v>11070000</v>
      </c>
      <c r="G10" s="6">
        <f>F10*0.1</f>
        <v>1107000</v>
      </c>
      <c r="H10" s="6">
        <f>F10+G10</f>
        <v>12177000</v>
      </c>
    </row>
    <row r="11" spans="1:8">
      <c r="A11" s="12">
        <v>40215</v>
      </c>
      <c r="B11" s="5" t="s">
        <v>142</v>
      </c>
      <c r="C11" s="5" t="s">
        <v>141</v>
      </c>
      <c r="D11" s="5">
        <v>25</v>
      </c>
      <c r="E11" s="6">
        <v>265000</v>
      </c>
      <c r="F11" s="6">
        <f>E11*D11</f>
        <v>6625000</v>
      </c>
      <c r="G11" s="6">
        <f>F11*0.1</f>
        <v>662500</v>
      </c>
      <c r="H11" s="6">
        <f>F11+G11</f>
        <v>7287500</v>
      </c>
    </row>
    <row r="12" spans="1:8">
      <c r="A12" s="12">
        <v>40221</v>
      </c>
      <c r="B12" s="5" t="s">
        <v>140</v>
      </c>
      <c r="C12" s="5" t="s">
        <v>139</v>
      </c>
      <c r="D12" s="5">
        <v>45</v>
      </c>
      <c r="E12" s="6">
        <v>95000</v>
      </c>
      <c r="F12" s="6">
        <f>E12*D12</f>
        <v>4275000</v>
      </c>
      <c r="G12" s="6">
        <f>F12*0.1</f>
        <v>427500</v>
      </c>
      <c r="H12" s="6">
        <f>F12+G12</f>
        <v>4702500</v>
      </c>
    </row>
    <row r="13" spans="1:8">
      <c r="A13" s="12">
        <v>40224</v>
      </c>
      <c r="B13" s="5" t="s">
        <v>137</v>
      </c>
      <c r="C13" s="5" t="s">
        <v>138</v>
      </c>
      <c r="D13" s="5">
        <v>15</v>
      </c>
      <c r="E13" s="6">
        <v>856000</v>
      </c>
      <c r="F13" s="6">
        <f>E13*D13</f>
        <v>12840000</v>
      </c>
      <c r="G13" s="6">
        <f>F13*0.1</f>
        <v>1284000</v>
      </c>
      <c r="H13" s="6">
        <f>F13+G13</f>
        <v>14124000</v>
      </c>
    </row>
    <row r="14" spans="1:8">
      <c r="A14" s="12">
        <v>40227</v>
      </c>
      <c r="B14" s="5" t="s">
        <v>137</v>
      </c>
      <c r="C14" s="5" t="s">
        <v>136</v>
      </c>
      <c r="D14" s="5">
        <v>15</v>
      </c>
      <c r="E14" s="6">
        <v>1830000</v>
      </c>
      <c r="F14" s="6">
        <f>E14*D14</f>
        <v>27450000</v>
      </c>
      <c r="G14" s="6">
        <f>F14*0.1</f>
        <v>2745000</v>
      </c>
      <c r="H14" s="6">
        <f>F14+G14</f>
        <v>30195000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0" sqref="A10"/>
    </sheetView>
  </sheetViews>
  <sheetFormatPr defaultRowHeight="16.5"/>
  <cols>
    <col min="1" max="1" width="18.25" customWidth="1"/>
    <col min="2" max="2" width="9.375" customWidth="1"/>
    <col min="3" max="3" width="5.75" customWidth="1"/>
    <col min="4" max="4" width="8.375" customWidth="1"/>
    <col min="5" max="5" width="5.75" customWidth="1"/>
    <col min="6" max="6" width="13.25" customWidth="1"/>
    <col min="7" max="8" width="7.375" customWidth="1"/>
    <col min="9" max="9" width="15.25" customWidth="1"/>
    <col min="10" max="10" width="13.25" customWidth="1"/>
    <col min="11" max="11" width="15.25" customWidth="1"/>
    <col min="12" max="12" width="11.125" customWidth="1"/>
    <col min="13" max="13" width="15.25" customWidth="1"/>
    <col min="14" max="14" width="15.875" customWidth="1"/>
    <col min="15" max="15" width="20.125" customWidth="1"/>
    <col min="16" max="16" width="6.125" customWidth="1"/>
    <col min="17" max="17" width="8.375" customWidth="1"/>
    <col min="18" max="18" width="7.375" customWidth="1"/>
  </cols>
  <sheetData>
    <row r="1" spans="1:8">
      <c r="A1" s="27" t="s">
        <v>155</v>
      </c>
      <c r="B1" t="s">
        <v>156</v>
      </c>
    </row>
    <row r="3" spans="1:8">
      <c r="B3" s="27" t="s">
        <v>86</v>
      </c>
    </row>
    <row r="4" spans="1:8">
      <c r="A4" s="27" t="s">
        <v>165</v>
      </c>
      <c r="B4" t="s">
        <v>164</v>
      </c>
      <c r="C4" t="s">
        <v>91</v>
      </c>
      <c r="D4" t="s">
        <v>161</v>
      </c>
      <c r="E4" t="s">
        <v>163</v>
      </c>
      <c r="F4" t="s">
        <v>88</v>
      </c>
      <c r="G4" t="s">
        <v>162</v>
      </c>
      <c r="H4" t="s">
        <v>106</v>
      </c>
    </row>
    <row r="5" spans="1:8">
      <c r="A5" s="28" t="s">
        <v>157</v>
      </c>
      <c r="B5" s="30"/>
      <c r="C5" s="30"/>
      <c r="D5" s="30"/>
      <c r="E5" s="30"/>
      <c r="F5" s="30"/>
      <c r="G5" s="30"/>
      <c r="H5" s="30"/>
    </row>
    <row r="6" spans="1:8">
      <c r="A6" s="29" t="s">
        <v>166</v>
      </c>
      <c r="B6" s="30"/>
      <c r="C6" s="30"/>
      <c r="D6" s="30">
        <v>10</v>
      </c>
      <c r="E6" s="30"/>
      <c r="F6" s="30">
        <v>25</v>
      </c>
      <c r="G6" s="30">
        <v>25</v>
      </c>
      <c r="H6" s="30">
        <v>60</v>
      </c>
    </row>
    <row r="7" spans="1:8">
      <c r="A7" s="29" t="s">
        <v>168</v>
      </c>
      <c r="B7" s="30"/>
      <c r="C7" s="30"/>
      <c r="D7" s="30">
        <v>1</v>
      </c>
      <c r="E7" s="30"/>
      <c r="F7" s="30">
        <v>1</v>
      </c>
      <c r="G7" s="30">
        <v>1</v>
      </c>
      <c r="H7" s="30">
        <v>3</v>
      </c>
    </row>
    <row r="8" spans="1:8">
      <c r="A8" s="28" t="s">
        <v>158</v>
      </c>
      <c r="B8" s="30"/>
      <c r="C8" s="30"/>
      <c r="D8" s="30"/>
      <c r="E8" s="30"/>
      <c r="F8" s="30"/>
      <c r="G8" s="30"/>
      <c r="H8" s="30"/>
    </row>
    <row r="9" spans="1:8">
      <c r="A9" s="29" t="s">
        <v>166</v>
      </c>
      <c r="B9" s="30"/>
      <c r="C9" s="30">
        <v>65</v>
      </c>
      <c r="D9" s="30"/>
      <c r="E9" s="30">
        <v>15</v>
      </c>
      <c r="F9" s="30"/>
      <c r="G9" s="30"/>
      <c r="H9" s="30">
        <v>80</v>
      </c>
    </row>
    <row r="10" spans="1:8">
      <c r="A10" s="29" t="s">
        <v>168</v>
      </c>
      <c r="B10" s="30"/>
      <c r="C10" s="30">
        <v>2</v>
      </c>
      <c r="D10" s="30"/>
      <c r="E10" s="30">
        <v>1</v>
      </c>
      <c r="F10" s="30"/>
      <c r="G10" s="30"/>
      <c r="H10" s="30">
        <v>3</v>
      </c>
    </row>
    <row r="11" spans="1:8">
      <c r="A11" s="28" t="s">
        <v>159</v>
      </c>
      <c r="B11" s="30"/>
      <c r="C11" s="30"/>
      <c r="D11" s="30"/>
      <c r="E11" s="30"/>
      <c r="F11" s="30"/>
      <c r="G11" s="30"/>
      <c r="H11" s="30"/>
    </row>
    <row r="12" spans="1:8">
      <c r="A12" s="29" t="s">
        <v>166</v>
      </c>
      <c r="B12" s="30"/>
      <c r="C12" s="30"/>
      <c r="D12" s="30">
        <v>25</v>
      </c>
      <c r="E12" s="30">
        <v>15</v>
      </c>
      <c r="F12" s="30"/>
      <c r="G12" s="30">
        <v>15</v>
      </c>
      <c r="H12" s="30">
        <v>55</v>
      </c>
    </row>
    <row r="13" spans="1:8">
      <c r="A13" s="29" t="s">
        <v>168</v>
      </c>
      <c r="B13" s="30"/>
      <c r="C13" s="30"/>
      <c r="D13" s="30">
        <v>2</v>
      </c>
      <c r="E13" s="30">
        <v>1</v>
      </c>
      <c r="F13" s="30"/>
      <c r="G13" s="30">
        <v>1</v>
      </c>
      <c r="H13" s="30">
        <v>4</v>
      </c>
    </row>
    <row r="14" spans="1:8">
      <c r="A14" s="28" t="s">
        <v>160</v>
      </c>
      <c r="B14" s="30"/>
      <c r="C14" s="30"/>
      <c r="D14" s="30"/>
      <c r="E14" s="30"/>
      <c r="F14" s="30"/>
      <c r="G14" s="30"/>
      <c r="H14" s="30"/>
    </row>
    <row r="15" spans="1:8">
      <c r="A15" s="29" t="s">
        <v>166</v>
      </c>
      <c r="B15" s="30">
        <v>10</v>
      </c>
      <c r="C15" s="30"/>
      <c r="D15" s="30"/>
      <c r="E15" s="30">
        <v>30</v>
      </c>
      <c r="F15" s="30"/>
      <c r="G15" s="30"/>
      <c r="H15" s="30">
        <v>40</v>
      </c>
    </row>
    <row r="16" spans="1:8">
      <c r="A16" s="29" t="s">
        <v>168</v>
      </c>
      <c r="B16" s="30">
        <v>1</v>
      </c>
      <c r="C16" s="30"/>
      <c r="D16" s="30"/>
      <c r="E16" s="30">
        <v>1</v>
      </c>
      <c r="F16" s="30"/>
      <c r="G16" s="30"/>
      <c r="H16" s="30">
        <v>2</v>
      </c>
    </row>
    <row r="17" spans="1:8">
      <c r="A17" s="28" t="s">
        <v>167</v>
      </c>
      <c r="B17" s="30">
        <v>10</v>
      </c>
      <c r="C17" s="30">
        <v>65</v>
      </c>
      <c r="D17" s="30">
        <v>35</v>
      </c>
      <c r="E17" s="30">
        <v>60</v>
      </c>
      <c r="F17" s="30">
        <v>25</v>
      </c>
      <c r="G17" s="30">
        <v>40</v>
      </c>
      <c r="H17" s="30">
        <v>235</v>
      </c>
    </row>
    <row r="18" spans="1:8">
      <c r="A18" s="28" t="s">
        <v>169</v>
      </c>
      <c r="B18" s="30">
        <v>1</v>
      </c>
      <c r="C18" s="30">
        <v>2</v>
      </c>
      <c r="D18" s="30">
        <v>3</v>
      </c>
      <c r="E18" s="30">
        <v>3</v>
      </c>
      <c r="F18" s="30">
        <v>1</v>
      </c>
      <c r="G18" s="30">
        <v>2</v>
      </c>
      <c r="H18" s="30">
        <v>12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3" sqref="A3:D20"/>
    </sheetView>
  </sheetViews>
  <sheetFormatPr defaultRowHeight="16.5"/>
  <cols>
    <col min="1" max="1" width="9.875" bestFit="1" customWidth="1"/>
    <col min="2" max="2" width="11" bestFit="1" customWidth="1"/>
  </cols>
  <sheetData>
    <row r="1" spans="1:4" ht="20.25">
      <c r="A1" s="32" t="s">
        <v>190</v>
      </c>
      <c r="B1" s="32"/>
      <c r="C1" s="32"/>
      <c r="D1" s="32"/>
    </row>
    <row r="3" spans="1:4">
      <c r="A3" s="11" t="s">
        <v>108</v>
      </c>
      <c r="B3" s="11" t="s">
        <v>75</v>
      </c>
      <c r="C3" s="11" t="s">
        <v>110</v>
      </c>
      <c r="D3" s="11" t="s">
        <v>111</v>
      </c>
    </row>
    <row r="4" spans="1:4">
      <c r="A4" s="31" t="s">
        <v>189</v>
      </c>
      <c r="B4" s="5" t="s">
        <v>172</v>
      </c>
      <c r="C4" s="5" t="s">
        <v>115</v>
      </c>
      <c r="D4" s="6">
        <v>154000</v>
      </c>
    </row>
    <row r="5" spans="1:4">
      <c r="A5" s="31" t="s">
        <v>189</v>
      </c>
      <c r="B5" s="5" t="s">
        <v>172</v>
      </c>
      <c r="C5" s="5" t="s">
        <v>116</v>
      </c>
      <c r="D5" s="6">
        <v>45000</v>
      </c>
    </row>
    <row r="6" spans="1:4">
      <c r="A6" s="5" t="s">
        <v>188</v>
      </c>
      <c r="B6" s="5" t="s">
        <v>170</v>
      </c>
      <c r="C6" s="5" t="s">
        <v>116</v>
      </c>
      <c r="D6" s="6">
        <v>45000</v>
      </c>
    </row>
    <row r="7" spans="1:4">
      <c r="A7" s="5" t="s">
        <v>187</v>
      </c>
      <c r="B7" s="5" t="s">
        <v>186</v>
      </c>
      <c r="C7" s="5" t="s">
        <v>116</v>
      </c>
      <c r="D7" s="6">
        <v>50000</v>
      </c>
    </row>
    <row r="8" spans="1:4">
      <c r="A8" s="5" t="s">
        <v>185</v>
      </c>
      <c r="B8" s="5" t="s">
        <v>172</v>
      </c>
      <c r="C8" s="5" t="s">
        <v>117</v>
      </c>
      <c r="D8" s="6">
        <v>34200</v>
      </c>
    </row>
    <row r="9" spans="1:4">
      <c r="A9" s="5" t="s">
        <v>184</v>
      </c>
      <c r="B9" s="5" t="s">
        <v>176</v>
      </c>
      <c r="C9" s="5" t="s">
        <v>117</v>
      </c>
      <c r="D9" s="6">
        <v>421000</v>
      </c>
    </row>
    <row r="10" spans="1:4">
      <c r="A10" s="5" t="s">
        <v>183</v>
      </c>
      <c r="B10" s="5" t="s">
        <v>176</v>
      </c>
      <c r="C10" s="5" t="s">
        <v>117</v>
      </c>
      <c r="D10" s="6">
        <v>254000</v>
      </c>
    </row>
    <row r="11" spans="1:4">
      <c r="A11" s="5" t="s">
        <v>182</v>
      </c>
      <c r="B11" s="5" t="s">
        <v>170</v>
      </c>
      <c r="C11" s="5" t="s">
        <v>118</v>
      </c>
      <c r="D11" s="6">
        <v>15400</v>
      </c>
    </row>
    <row r="12" spans="1:4">
      <c r="A12" s="5" t="s">
        <v>181</v>
      </c>
      <c r="B12" s="5" t="s">
        <v>13</v>
      </c>
      <c r="C12" s="5" t="s">
        <v>118</v>
      </c>
      <c r="D12" s="6">
        <v>85400</v>
      </c>
    </row>
    <row r="13" spans="1:4">
      <c r="A13" s="5" t="s">
        <v>180</v>
      </c>
      <c r="B13" s="5" t="s">
        <v>172</v>
      </c>
      <c r="C13" s="5" t="s">
        <v>119</v>
      </c>
      <c r="D13" s="6">
        <v>100000</v>
      </c>
    </row>
    <row r="14" spans="1:4">
      <c r="A14" s="5" t="s">
        <v>179</v>
      </c>
      <c r="B14" s="5" t="s">
        <v>172</v>
      </c>
      <c r="C14" s="5" t="s">
        <v>120</v>
      </c>
      <c r="D14" s="6">
        <v>550000</v>
      </c>
    </row>
    <row r="15" spans="1:4">
      <c r="A15" s="5" t="s">
        <v>178</v>
      </c>
      <c r="B15" s="5" t="s">
        <v>13</v>
      </c>
      <c r="C15" s="5" t="s">
        <v>120</v>
      </c>
      <c r="D15" s="6">
        <v>600000</v>
      </c>
    </row>
    <row r="16" spans="1:4">
      <c r="A16" s="5" t="s">
        <v>177</v>
      </c>
      <c r="B16" s="5" t="s">
        <v>176</v>
      </c>
      <c r="C16" s="5" t="s">
        <v>115</v>
      </c>
      <c r="D16" s="6">
        <v>45000</v>
      </c>
    </row>
    <row r="17" spans="1:4">
      <c r="A17" s="5" t="s">
        <v>175</v>
      </c>
      <c r="B17" s="5" t="s">
        <v>13</v>
      </c>
      <c r="C17" s="5" t="s">
        <v>116</v>
      </c>
      <c r="D17" s="6">
        <v>50000</v>
      </c>
    </row>
    <row r="18" spans="1:4">
      <c r="A18" s="5" t="s">
        <v>174</v>
      </c>
      <c r="B18" s="5" t="s">
        <v>170</v>
      </c>
      <c r="C18" s="5" t="s">
        <v>118</v>
      </c>
      <c r="D18" s="6">
        <v>59000</v>
      </c>
    </row>
    <row r="19" spans="1:4">
      <c r="A19" s="5" t="s">
        <v>173</v>
      </c>
      <c r="B19" s="5" t="s">
        <v>172</v>
      </c>
      <c r="C19" s="5" t="s">
        <v>119</v>
      </c>
      <c r="D19" s="6">
        <v>12000</v>
      </c>
    </row>
    <row r="20" spans="1:4">
      <c r="A20" s="5" t="s">
        <v>171</v>
      </c>
      <c r="B20" s="5" t="s">
        <v>170</v>
      </c>
      <c r="C20" s="5" t="s">
        <v>119</v>
      </c>
      <c r="D20" s="6">
        <v>250000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O24" sqref="O24"/>
    </sheetView>
  </sheetViews>
  <sheetFormatPr defaultRowHeight="16.5"/>
  <cols>
    <col min="1" max="1" width="10" customWidth="1"/>
    <col min="2" max="2" width="11.25" customWidth="1"/>
  </cols>
  <sheetData>
    <row r="1" spans="1:2">
      <c r="A1" s="27" t="s">
        <v>109</v>
      </c>
      <c r="B1" t="s">
        <v>156</v>
      </c>
    </row>
    <row r="3" spans="1:2">
      <c r="A3" s="27" t="s">
        <v>192</v>
      </c>
      <c r="B3" t="s">
        <v>191</v>
      </c>
    </row>
    <row r="4" spans="1:2">
      <c r="A4" s="28" t="s">
        <v>193</v>
      </c>
      <c r="B4" s="30">
        <v>1204000</v>
      </c>
    </row>
    <row r="5" spans="1:2">
      <c r="A5" s="28" t="s">
        <v>194</v>
      </c>
      <c r="B5" s="30">
        <v>1566000</v>
      </c>
    </row>
    <row r="6" spans="1:2">
      <c r="A6" s="28" t="s">
        <v>106</v>
      </c>
      <c r="B6" s="30">
        <v>2770000</v>
      </c>
    </row>
  </sheetData>
  <phoneticPr fontId="2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예제 1</vt:lpstr>
      <vt:lpstr>예제 2</vt:lpstr>
      <vt:lpstr>예제 3</vt:lpstr>
      <vt:lpstr>예제 4</vt:lpstr>
      <vt:lpstr>예제 5</vt:lpstr>
      <vt:lpstr>예제 6</vt:lpstr>
      <vt:lpstr>예제 7</vt:lpstr>
      <vt:lpstr>예제 8</vt:lpstr>
      <vt:lpstr>예제 8 피벗</vt:lpstr>
      <vt:lpstr>예제 9</vt:lpstr>
      <vt:lpstr>예제 9 피벗차트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우창균</cp:lastModifiedBy>
  <dcterms:created xsi:type="dcterms:W3CDTF">2015-11-17T05:11:26Z</dcterms:created>
  <dcterms:modified xsi:type="dcterms:W3CDTF">2015-11-21T15:40:36Z</dcterms:modified>
</cp:coreProperties>
</file>