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315" windowHeight="11595" activeTab="2"/>
  </bookViews>
  <sheets>
    <sheet name="Sheet1" sheetId="1" r:id="rId1"/>
    <sheet name="평균 등 구하기" sheetId="2" r:id="rId2"/>
    <sheet name="미국 동부" sheetId="3" r:id="rId3"/>
    <sheet name="강좌" sheetId="4" r:id="rId4"/>
    <sheet name="광고" sheetId="5" r:id="rId5"/>
    <sheet name="산포도" sheetId="6" r:id="rId6"/>
  </sheets>
  <calcPr calcId="145621"/>
</workbook>
</file>

<file path=xl/calcChain.xml><?xml version="1.0" encoding="utf-8"?>
<calcChain xmlns="http://schemas.openxmlformats.org/spreadsheetml/2006/main">
  <c r="C26" i="6" l="1"/>
  <c r="C25" i="6"/>
  <c r="C13" i="5"/>
  <c r="C14" i="5"/>
  <c r="D28" i="4"/>
  <c r="D27" i="4"/>
  <c r="D26" i="4"/>
  <c r="D25" i="4"/>
  <c r="D24" i="4"/>
  <c r="D23" i="4"/>
  <c r="D4" i="4"/>
  <c r="D5" i="4"/>
  <c r="D6" i="4"/>
  <c r="D7" i="4"/>
  <c r="D3" i="4"/>
  <c r="C11" i="4"/>
  <c r="C10" i="4"/>
  <c r="C6" i="4"/>
  <c r="C7" i="4"/>
  <c r="C3" i="4"/>
  <c r="C9" i="4"/>
  <c r="C4" i="4" s="1"/>
  <c r="G7" i="3"/>
  <c r="G6" i="3"/>
  <c r="G5" i="3"/>
  <c r="G4" i="3"/>
  <c r="D7" i="2"/>
  <c r="D6" i="2"/>
  <c r="D5" i="2"/>
  <c r="D25" i="2"/>
  <c r="D11" i="2"/>
  <c r="D24" i="2"/>
  <c r="D23" i="2"/>
  <c r="D14" i="2"/>
  <c r="D13" i="2"/>
  <c r="D12" i="2"/>
  <c r="D4" i="2"/>
  <c r="D3" i="2"/>
  <c r="D6" i="1"/>
  <c r="D5" i="1"/>
  <c r="D4" i="1"/>
  <c r="C5" i="4" l="1"/>
</calcChain>
</file>

<file path=xl/sharedStrings.xml><?xml version="1.0" encoding="utf-8"?>
<sst xmlns="http://schemas.openxmlformats.org/spreadsheetml/2006/main" count="63" uniqueCount="60">
  <si>
    <t>평균</t>
    <phoneticPr fontId="2" type="noConversion"/>
  </si>
  <si>
    <t>중간값</t>
    <phoneticPr fontId="2" type="noConversion"/>
  </si>
  <si>
    <t>최빈수</t>
    <phoneticPr fontId="2" type="noConversion"/>
  </si>
  <si>
    <t>중앙값</t>
    <phoneticPr fontId="2" type="noConversion"/>
  </si>
  <si>
    <t>평균</t>
    <phoneticPr fontId="2" type="noConversion"/>
  </si>
  <si>
    <t>20분위</t>
    <phoneticPr fontId="2" type="noConversion"/>
  </si>
  <si>
    <t>25분위</t>
    <phoneticPr fontId="2" type="noConversion"/>
  </si>
  <si>
    <t>65분위</t>
    <phoneticPr fontId="2" type="noConversion"/>
  </si>
  <si>
    <t>75분위</t>
    <phoneticPr fontId="2" type="noConversion"/>
  </si>
  <si>
    <t>분산값</t>
    <phoneticPr fontId="2" type="noConversion"/>
  </si>
  <si>
    <t>표준편차</t>
    <phoneticPr fontId="2" type="noConversion"/>
  </si>
  <si>
    <t>변이계수</t>
    <phoneticPr fontId="2" type="noConversion"/>
  </si>
  <si>
    <t>미국 동부 7개 표본 도시의 일일 자동차 렌트비는 다음과 같다.</t>
    <phoneticPr fontId="2" type="noConversion"/>
  </si>
  <si>
    <t>렌트비</t>
    <phoneticPr fontId="2" type="noConversion"/>
  </si>
  <si>
    <t>도시</t>
    <phoneticPr fontId="2" type="noConversion"/>
  </si>
  <si>
    <t>보스턴</t>
    <phoneticPr fontId="2" type="noConversion"/>
  </si>
  <si>
    <t>애틀란타</t>
    <phoneticPr fontId="2" type="noConversion"/>
  </si>
  <si>
    <t>마이애미</t>
    <phoneticPr fontId="2" type="noConversion"/>
  </si>
  <si>
    <t>뉴욕</t>
    <phoneticPr fontId="2" type="noConversion"/>
  </si>
  <si>
    <t>올랜도</t>
    <phoneticPr fontId="2" type="noConversion"/>
  </si>
  <si>
    <t>피츠버그</t>
    <phoneticPr fontId="2" type="noConversion"/>
  </si>
  <si>
    <t>워싱턴D.C</t>
    <phoneticPr fontId="2" type="noConversion"/>
  </si>
  <si>
    <t>분산</t>
    <phoneticPr fontId="2" type="noConversion"/>
  </si>
  <si>
    <t>왜도</t>
    <phoneticPr fontId="2" type="noConversion"/>
  </si>
  <si>
    <t>강좌의 학생수</t>
    <phoneticPr fontId="2" type="noConversion"/>
  </si>
  <si>
    <t>편차</t>
    <phoneticPr fontId="2" type="noConversion"/>
  </si>
  <si>
    <t>표준편차</t>
    <phoneticPr fontId="2" type="noConversion"/>
  </si>
  <si>
    <t>분산</t>
    <phoneticPr fontId="2" type="noConversion"/>
  </si>
  <si>
    <t>z-값(편차/표준편차)</t>
    <phoneticPr fontId="2" type="noConversion"/>
  </si>
  <si>
    <t>학생수 32의 z값은 -1.5이다.</t>
    <phoneticPr fontId="2" type="noConversion"/>
  </si>
  <si>
    <t>평균보다 표준편차의 1.5배 밑에 존재한다.</t>
    <phoneticPr fontId="2" type="noConversion"/>
  </si>
  <si>
    <t>1보다 큰 z-값에 대해 평균과 z표준편차 사이에 존재하는 자료의 비율은 적어도</t>
    <phoneticPr fontId="2" type="noConversion"/>
  </si>
  <si>
    <r>
      <t>(1-1/z</t>
    </r>
    <r>
      <rPr>
        <vertAlign val="superscript"/>
        <sz val="11"/>
        <color theme="1"/>
        <rFont val="Myriad Pro Cond"/>
        <family val="2"/>
      </rPr>
      <t>2</t>
    </r>
    <r>
      <rPr>
        <sz val="11"/>
        <color theme="1"/>
        <rFont val="Myriad Pro Cond"/>
        <family val="2"/>
      </rPr>
      <t>)</t>
    </r>
    <r>
      <rPr>
        <sz val="11"/>
        <color theme="1"/>
        <rFont val="맑은 고딕"/>
        <family val="2"/>
        <charset val="129"/>
      </rPr>
      <t>이다</t>
    </r>
    <r>
      <rPr>
        <sz val="11"/>
        <color theme="1"/>
        <rFont val="Myriad Pro Cond"/>
        <family val="2"/>
      </rPr>
      <t>.</t>
    </r>
    <phoneticPr fontId="2" type="noConversion"/>
  </si>
  <si>
    <t>체비셔프의 정리</t>
    <phoneticPr fontId="2" type="noConversion"/>
  </si>
  <si>
    <t>학생 100명의 중간고사 점수에 대해서 평균 70점, 표준편차 5점이라면</t>
    <phoneticPr fontId="2" type="noConversion"/>
  </si>
  <si>
    <t>얼마나 많은 학생이 점수가 60~80점 사이에 있는가?</t>
    <phoneticPr fontId="2" type="noConversion"/>
  </si>
  <si>
    <t>얼마나 많은 학생이 점수가 58~82점 사이에 있는가?</t>
    <phoneticPr fontId="2" type="noConversion"/>
  </si>
  <si>
    <t>60~80점</t>
    <phoneticPr fontId="2" type="noConversion"/>
  </si>
  <si>
    <t>58~82점</t>
    <phoneticPr fontId="2" type="noConversion"/>
  </si>
  <si>
    <t>60점 z값</t>
    <phoneticPr fontId="2" type="noConversion"/>
  </si>
  <si>
    <t>80점 z값</t>
    <phoneticPr fontId="2" type="noConversion"/>
  </si>
  <si>
    <t>60~80 사이의 학생</t>
    <phoneticPr fontId="2" type="noConversion"/>
  </si>
  <si>
    <t>58점 z값</t>
    <phoneticPr fontId="2" type="noConversion"/>
  </si>
  <si>
    <t>82점 z값</t>
    <phoneticPr fontId="2" type="noConversion"/>
  </si>
  <si>
    <t>58~82 사이의 학생</t>
    <phoneticPr fontId="2" type="noConversion"/>
  </si>
  <si>
    <t>주</t>
    <phoneticPr fontId="2" type="noConversion"/>
  </si>
  <si>
    <t>광고횟수</t>
    <phoneticPr fontId="2" type="noConversion"/>
  </si>
  <si>
    <t>매출액(단위:$100)</t>
    <phoneticPr fontId="2" type="noConversion"/>
  </si>
  <si>
    <t>공분산</t>
    <phoneticPr fontId="2" type="noConversion"/>
  </si>
  <si>
    <t>상관계수</t>
    <phoneticPr fontId="2" type="noConversion"/>
  </si>
  <si>
    <t>양의 수/0/음의 수</t>
    <phoneticPr fontId="2" type="noConversion"/>
  </si>
  <si>
    <t>x</t>
    <phoneticPr fontId="2" type="noConversion"/>
  </si>
  <si>
    <t>y</t>
    <phoneticPr fontId="2" type="noConversion"/>
  </si>
  <si>
    <t>a. 산포도 그리기</t>
    <phoneticPr fontId="2" type="noConversion"/>
  </si>
  <si>
    <t>b. 산포도를 보고 두 변수의 관계가 어떻게 보이는가</t>
    <phoneticPr fontId="2" type="noConversion"/>
  </si>
  <si>
    <t>c. 표본공분산과 상관계수를 구하시오</t>
    <phoneticPr fontId="2" type="noConversion"/>
  </si>
  <si>
    <t>표본공분산</t>
    <phoneticPr fontId="2" type="noConversion"/>
  </si>
  <si>
    <t>상관계수</t>
    <phoneticPr fontId="2" type="noConversion"/>
  </si>
  <si>
    <t>음의 상관관계</t>
    <phoneticPr fontId="2" type="noConversion"/>
  </si>
  <si>
    <t>x가 늘면 y의 값이 떨어지는 형태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</si>
</sst>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Myriad Pro Cond"/>
      <family val="2"/>
    </font>
    <font>
      <sz val="11"/>
      <color theme="1"/>
      <name val="Myriad Pro Cond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2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산포도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산포도!$B$3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산포도!$C$2:$G$2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16</c:v>
                </c:pt>
              </c:numCache>
            </c:numRef>
          </c:xVal>
          <c:yVal>
            <c:numRef>
              <c:f>산포도!$C$3:$G$3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1664"/>
        <c:axId val="116963584"/>
      </c:scatterChart>
      <c:valAx>
        <c:axId val="116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63584"/>
        <c:crosses val="autoZero"/>
        <c:crossBetween val="midCat"/>
      </c:valAx>
      <c:valAx>
        <c:axId val="1169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6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104775</xdr:rowOff>
    </xdr:from>
    <xdr:to>
      <xdr:col>7</xdr:col>
      <xdr:colOff>447675</xdr:colOff>
      <xdr:row>18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D5" sqref="D5"/>
    </sheetView>
  </sheetViews>
  <sheetFormatPr defaultRowHeight="16.5" x14ac:dyDescent="0.3"/>
  <sheetData>
    <row r="3" spans="2:4" x14ac:dyDescent="0.3">
      <c r="B3">
        <v>32</v>
      </c>
    </row>
    <row r="4" spans="2:4" x14ac:dyDescent="0.3">
      <c r="B4">
        <v>42</v>
      </c>
      <c r="D4">
        <f>AVERAGE(B3:B8)</f>
        <v>46.666666666666664</v>
      </c>
    </row>
    <row r="5" spans="2:4" x14ac:dyDescent="0.3">
      <c r="B5">
        <v>46</v>
      </c>
      <c r="D5">
        <f>MEDIAN(B3:B8)</f>
        <v>46.5</v>
      </c>
    </row>
    <row r="6" spans="2:4" x14ac:dyDescent="0.3">
      <c r="B6">
        <v>47</v>
      </c>
      <c r="D6" t="e">
        <f>MODE(B3:B8)</f>
        <v>#N/A</v>
      </c>
    </row>
    <row r="7" spans="2:4" x14ac:dyDescent="0.3">
      <c r="B7">
        <v>54</v>
      </c>
    </row>
    <row r="8" spans="2:4" x14ac:dyDescent="0.3">
      <c r="B8">
        <v>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4" workbookViewId="0">
      <selection activeCell="G22" sqref="G22"/>
    </sheetView>
  </sheetViews>
  <sheetFormatPr defaultRowHeight="16.5" x14ac:dyDescent="0.3"/>
  <cols>
    <col min="4" max="4" width="12.75" bestFit="1" customWidth="1"/>
  </cols>
  <sheetData>
    <row r="2" spans="2:4" x14ac:dyDescent="0.3">
      <c r="B2">
        <v>10</v>
      </c>
    </row>
    <row r="3" spans="2:4" x14ac:dyDescent="0.3">
      <c r="B3">
        <v>20</v>
      </c>
      <c r="C3" t="s">
        <v>0</v>
      </c>
      <c r="D3">
        <f>AVERAGE(B2:B7)</f>
        <v>16.5</v>
      </c>
    </row>
    <row r="4" spans="2:4" x14ac:dyDescent="0.3">
      <c r="B4">
        <v>21</v>
      </c>
      <c r="C4" t="s">
        <v>1</v>
      </c>
      <c r="D4">
        <f>MEDIAN(B2:B7)</f>
        <v>16.5</v>
      </c>
    </row>
    <row r="5" spans="2:4" x14ac:dyDescent="0.3">
      <c r="B5">
        <v>17</v>
      </c>
      <c r="C5" t="s">
        <v>9</v>
      </c>
      <c r="D5">
        <f>VAR(B2:B7)</f>
        <v>15.5</v>
      </c>
    </row>
    <row r="6" spans="2:4" x14ac:dyDescent="0.3">
      <c r="B6">
        <v>16</v>
      </c>
      <c r="C6" t="s">
        <v>10</v>
      </c>
      <c r="D6">
        <f>STDEV(B2:B7)</f>
        <v>3.9370039370059056</v>
      </c>
    </row>
    <row r="7" spans="2:4" x14ac:dyDescent="0.3">
      <c r="B7">
        <v>15</v>
      </c>
      <c r="C7" t="s">
        <v>11</v>
      </c>
      <c r="D7">
        <f>D6/D3*100</f>
        <v>23.860629921247913</v>
      </c>
    </row>
    <row r="10" spans="2:4" x14ac:dyDescent="0.3">
      <c r="B10">
        <v>27</v>
      </c>
    </row>
    <row r="11" spans="2:4" x14ac:dyDescent="0.3">
      <c r="B11">
        <v>25</v>
      </c>
      <c r="C11" t="s">
        <v>5</v>
      </c>
      <c r="D11">
        <f>PERCENTILE($B$10:$B$17,0.2)</f>
        <v>22</v>
      </c>
    </row>
    <row r="12" spans="2:4" x14ac:dyDescent="0.3">
      <c r="B12">
        <v>20</v>
      </c>
      <c r="C12" t="s">
        <v>6</v>
      </c>
      <c r="D12">
        <f>PERCENTILE($B$10:$B$17,0.25)</f>
        <v>23.75</v>
      </c>
    </row>
    <row r="13" spans="2:4" x14ac:dyDescent="0.3">
      <c r="B13">
        <v>15</v>
      </c>
      <c r="C13" t="s">
        <v>7</v>
      </c>
      <c r="D13">
        <f>PERCENTILE($B$10:$B$17,0.65)</f>
        <v>27.55</v>
      </c>
    </row>
    <row r="14" spans="2:4" x14ac:dyDescent="0.3">
      <c r="B14">
        <v>30</v>
      </c>
      <c r="C14" t="s">
        <v>8</v>
      </c>
      <c r="D14">
        <f>PERCENTILE($B$10:$B$17,0.75)</f>
        <v>28.5</v>
      </c>
    </row>
    <row r="15" spans="2:4" x14ac:dyDescent="0.3">
      <c r="B15">
        <v>34</v>
      </c>
    </row>
    <row r="16" spans="2:4" x14ac:dyDescent="0.3">
      <c r="B16">
        <v>28</v>
      </c>
    </row>
    <row r="17" spans="2:4" x14ac:dyDescent="0.3">
      <c r="B17">
        <v>25</v>
      </c>
    </row>
    <row r="21" spans="2:4" x14ac:dyDescent="0.3">
      <c r="B21">
        <v>53</v>
      </c>
    </row>
    <row r="22" spans="2:4" x14ac:dyDescent="0.3">
      <c r="B22">
        <v>55</v>
      </c>
    </row>
    <row r="23" spans="2:4" x14ac:dyDescent="0.3">
      <c r="B23">
        <v>70</v>
      </c>
      <c r="C23" t="s">
        <v>4</v>
      </c>
      <c r="D23">
        <f>AVERAGE(B21:B31)</f>
        <v>59.727272727272727</v>
      </c>
    </row>
    <row r="24" spans="2:4" x14ac:dyDescent="0.3">
      <c r="B24">
        <v>58</v>
      </c>
      <c r="C24" t="s">
        <v>3</v>
      </c>
      <c r="D24">
        <f>MEDIAN(B21:B31)</f>
        <v>57</v>
      </c>
    </row>
    <row r="25" spans="2:4" x14ac:dyDescent="0.3">
      <c r="B25">
        <v>64</v>
      </c>
      <c r="C25" t="s">
        <v>2</v>
      </c>
      <c r="D25">
        <f>MODE(B21:B31)</f>
        <v>53</v>
      </c>
    </row>
    <row r="26" spans="2:4" x14ac:dyDescent="0.3">
      <c r="B26">
        <v>57</v>
      </c>
    </row>
    <row r="27" spans="2:4" x14ac:dyDescent="0.3">
      <c r="B27">
        <v>53</v>
      </c>
    </row>
    <row r="28" spans="2:4" x14ac:dyDescent="0.3">
      <c r="B28">
        <v>69</v>
      </c>
    </row>
    <row r="29" spans="2:4" x14ac:dyDescent="0.3">
      <c r="B29">
        <v>57</v>
      </c>
    </row>
    <row r="30" spans="2:4" x14ac:dyDescent="0.3">
      <c r="B30">
        <v>68</v>
      </c>
    </row>
    <row r="31" spans="2:4" x14ac:dyDescent="0.3">
      <c r="B31">
        <v>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G5" sqref="G5"/>
    </sheetView>
  </sheetViews>
  <sheetFormatPr defaultRowHeight="16.5" x14ac:dyDescent="0.3"/>
  <sheetData>
    <row r="2" spans="2:7" x14ac:dyDescent="0.3">
      <c r="B2" t="s">
        <v>12</v>
      </c>
    </row>
    <row r="4" spans="2:7" x14ac:dyDescent="0.3">
      <c r="B4" t="s">
        <v>14</v>
      </c>
      <c r="D4" t="s">
        <v>13</v>
      </c>
      <c r="F4" t="s">
        <v>4</v>
      </c>
      <c r="G4">
        <f>AVERAGE(D5:D11)</f>
        <v>38</v>
      </c>
    </row>
    <row r="5" spans="2:7" x14ac:dyDescent="0.3">
      <c r="B5" t="s">
        <v>15</v>
      </c>
      <c r="D5">
        <v>43</v>
      </c>
      <c r="F5" t="s">
        <v>22</v>
      </c>
      <c r="G5">
        <f>VAR(D5:D11)</f>
        <v>97</v>
      </c>
    </row>
    <row r="6" spans="2:7" x14ac:dyDescent="0.3">
      <c r="B6" t="s">
        <v>16</v>
      </c>
      <c r="D6">
        <v>35</v>
      </c>
      <c r="F6" t="s">
        <v>10</v>
      </c>
      <c r="G6" s="2">
        <f>STDEV(D5:D11)</f>
        <v>9.8488578017961039</v>
      </c>
    </row>
    <row r="7" spans="2:7" x14ac:dyDescent="0.3">
      <c r="B7" t="s">
        <v>17</v>
      </c>
      <c r="D7">
        <v>34</v>
      </c>
      <c r="F7" t="s">
        <v>23</v>
      </c>
      <c r="G7">
        <f>SKEW(D5:D11)</f>
        <v>1.7101779016446463</v>
      </c>
    </row>
    <row r="8" spans="2:7" x14ac:dyDescent="0.3">
      <c r="B8" t="s">
        <v>18</v>
      </c>
      <c r="D8">
        <v>58</v>
      </c>
    </row>
    <row r="9" spans="2:7" x14ac:dyDescent="0.3">
      <c r="B9" t="s">
        <v>19</v>
      </c>
      <c r="D9">
        <v>30</v>
      </c>
    </row>
    <row r="10" spans="2:7" x14ac:dyDescent="0.3">
      <c r="B10" t="s">
        <v>20</v>
      </c>
      <c r="D10">
        <v>30</v>
      </c>
    </row>
    <row r="11" spans="2:7" x14ac:dyDescent="0.3">
      <c r="B11" t="s">
        <v>21</v>
      </c>
      <c r="D11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opLeftCell="A14" workbookViewId="0">
      <selection activeCell="C29" sqref="C29"/>
    </sheetView>
  </sheetViews>
  <sheetFormatPr defaultRowHeight="16.5" x14ac:dyDescent="0.3"/>
  <cols>
    <col min="2" max="2" width="13.75" bestFit="1" customWidth="1"/>
    <col min="3" max="3" width="18.375" bestFit="1" customWidth="1"/>
    <col min="4" max="4" width="19.125" bestFit="1" customWidth="1"/>
  </cols>
  <sheetData>
    <row r="2" spans="2:4" x14ac:dyDescent="0.3">
      <c r="B2" t="s">
        <v>24</v>
      </c>
      <c r="C2" t="s">
        <v>25</v>
      </c>
      <c r="D2" t="s">
        <v>28</v>
      </c>
    </row>
    <row r="3" spans="2:4" x14ac:dyDescent="0.3">
      <c r="B3">
        <v>46</v>
      </c>
      <c r="C3">
        <f>B3-$C$9</f>
        <v>2</v>
      </c>
      <c r="D3">
        <f>C3/$C$10</f>
        <v>0.25</v>
      </c>
    </row>
    <row r="4" spans="2:4" x14ac:dyDescent="0.3">
      <c r="B4">
        <v>54</v>
      </c>
      <c r="C4">
        <f>B4-$C$9</f>
        <v>10</v>
      </c>
      <c r="D4">
        <f t="shared" ref="D4:D7" si="0">C4/$C$10</f>
        <v>1.25</v>
      </c>
    </row>
    <row r="5" spans="2:4" x14ac:dyDescent="0.3">
      <c r="B5">
        <v>42</v>
      </c>
      <c r="C5">
        <f>B5-$C$9</f>
        <v>-2</v>
      </c>
      <c r="D5">
        <f t="shared" si="0"/>
        <v>-0.25</v>
      </c>
    </row>
    <row r="6" spans="2:4" x14ac:dyDescent="0.3">
      <c r="B6">
        <v>46</v>
      </c>
      <c r="C6">
        <f>B6-$C$9</f>
        <v>2</v>
      </c>
      <c r="D6">
        <f t="shared" si="0"/>
        <v>0.25</v>
      </c>
    </row>
    <row r="7" spans="2:4" x14ac:dyDescent="0.3">
      <c r="B7">
        <v>32</v>
      </c>
      <c r="C7">
        <f>B7-$C$9</f>
        <v>-12</v>
      </c>
      <c r="D7">
        <f t="shared" si="0"/>
        <v>-1.5</v>
      </c>
    </row>
    <row r="9" spans="2:4" x14ac:dyDescent="0.3">
      <c r="B9" t="s">
        <v>0</v>
      </c>
      <c r="C9">
        <f>AVERAGE(B3:B7)</f>
        <v>44</v>
      </c>
    </row>
    <row r="10" spans="2:4" x14ac:dyDescent="0.3">
      <c r="B10" t="s">
        <v>26</v>
      </c>
      <c r="C10">
        <f>STDEV(B3:B7)</f>
        <v>8</v>
      </c>
    </row>
    <row r="11" spans="2:4" x14ac:dyDescent="0.3">
      <c r="B11" t="s">
        <v>27</v>
      </c>
      <c r="C11">
        <f>VAR(B3:B7)</f>
        <v>64</v>
      </c>
    </row>
    <row r="13" spans="2:4" x14ac:dyDescent="0.3">
      <c r="B13" t="s">
        <v>29</v>
      </c>
    </row>
    <row r="14" spans="2:4" x14ac:dyDescent="0.3">
      <c r="B14" t="s">
        <v>30</v>
      </c>
    </row>
    <row r="15" spans="2:4" x14ac:dyDescent="0.3">
      <c r="B15" t="s">
        <v>33</v>
      </c>
    </row>
    <row r="16" spans="2:4" x14ac:dyDescent="0.3">
      <c r="B16" t="s">
        <v>31</v>
      </c>
    </row>
    <row r="17" spans="2:4" ht="17.25" x14ac:dyDescent="0.3">
      <c r="B17" t="s">
        <v>32</v>
      </c>
    </row>
    <row r="19" spans="2:4" x14ac:dyDescent="0.3">
      <c r="B19" t="s">
        <v>34</v>
      </c>
    </row>
    <row r="20" spans="2:4" x14ac:dyDescent="0.3">
      <c r="B20" t="s">
        <v>35</v>
      </c>
    </row>
    <row r="21" spans="2:4" x14ac:dyDescent="0.3">
      <c r="B21" t="s">
        <v>36</v>
      </c>
    </row>
    <row r="23" spans="2:4" x14ac:dyDescent="0.3">
      <c r="B23" t="s">
        <v>37</v>
      </c>
      <c r="C23" t="s">
        <v>39</v>
      </c>
      <c r="D23">
        <f>(60-70)/5</f>
        <v>-2</v>
      </c>
    </row>
    <row r="24" spans="2:4" x14ac:dyDescent="0.3">
      <c r="C24" t="s">
        <v>40</v>
      </c>
      <c r="D24">
        <f>(80-70)/5</f>
        <v>2</v>
      </c>
    </row>
    <row r="25" spans="2:4" x14ac:dyDescent="0.3">
      <c r="C25" t="s">
        <v>41</v>
      </c>
      <c r="D25" s="1">
        <f>1-1/4</f>
        <v>0.75</v>
      </c>
    </row>
    <row r="26" spans="2:4" x14ac:dyDescent="0.3">
      <c r="B26" t="s">
        <v>38</v>
      </c>
      <c r="C26" t="s">
        <v>42</v>
      </c>
      <c r="D26">
        <f>(58-70)/5</f>
        <v>-2.4</v>
      </c>
    </row>
    <row r="27" spans="2:4" x14ac:dyDescent="0.3">
      <c r="C27" t="s">
        <v>43</v>
      </c>
      <c r="D27">
        <f>(82-70)/5</f>
        <v>2.4</v>
      </c>
    </row>
    <row r="28" spans="2:4" x14ac:dyDescent="0.3">
      <c r="C28" t="s">
        <v>44</v>
      </c>
      <c r="D28" s="1">
        <f>(1-1/(2.4*2.4))</f>
        <v>0.82638888888888884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C14"/>
    </sheetView>
  </sheetViews>
  <sheetFormatPr defaultRowHeight="16.5" x14ac:dyDescent="0.3"/>
  <sheetData>
    <row r="1" spans="1:4" x14ac:dyDescent="0.3">
      <c r="A1" t="s">
        <v>45</v>
      </c>
      <c r="B1" t="s">
        <v>46</v>
      </c>
      <c r="C1" t="s">
        <v>47</v>
      </c>
    </row>
    <row r="2" spans="1:4" x14ac:dyDescent="0.3">
      <c r="A2">
        <v>1</v>
      </c>
      <c r="B2">
        <v>2</v>
      </c>
      <c r="C2">
        <v>50</v>
      </c>
    </row>
    <row r="3" spans="1:4" x14ac:dyDescent="0.3">
      <c r="A3">
        <v>2</v>
      </c>
      <c r="B3">
        <v>5</v>
      </c>
      <c r="C3">
        <v>57</v>
      </c>
    </row>
    <row r="4" spans="1:4" x14ac:dyDescent="0.3">
      <c r="A4">
        <v>3</v>
      </c>
      <c r="B4">
        <v>1</v>
      </c>
      <c r="C4">
        <v>41</v>
      </c>
    </row>
    <row r="5" spans="1:4" x14ac:dyDescent="0.3">
      <c r="A5">
        <v>4</v>
      </c>
      <c r="B5">
        <v>3</v>
      </c>
      <c r="C5">
        <v>54</v>
      </c>
    </row>
    <row r="6" spans="1:4" x14ac:dyDescent="0.3">
      <c r="A6">
        <v>5</v>
      </c>
      <c r="B6">
        <v>4</v>
      </c>
      <c r="C6">
        <v>54</v>
      </c>
    </row>
    <row r="7" spans="1:4" x14ac:dyDescent="0.3">
      <c r="A7">
        <v>6</v>
      </c>
      <c r="B7">
        <v>1</v>
      </c>
      <c r="C7">
        <v>38</v>
      </c>
    </row>
    <row r="8" spans="1:4" x14ac:dyDescent="0.3">
      <c r="A8">
        <v>7</v>
      </c>
      <c r="B8">
        <v>5</v>
      </c>
      <c r="C8">
        <v>63</v>
      </c>
    </row>
    <row r="9" spans="1:4" x14ac:dyDescent="0.3">
      <c r="A9">
        <v>8</v>
      </c>
      <c r="B9">
        <v>3</v>
      </c>
      <c r="C9">
        <v>48</v>
      </c>
    </row>
    <row r="10" spans="1:4" x14ac:dyDescent="0.3">
      <c r="A10">
        <v>9</v>
      </c>
      <c r="B10">
        <v>4</v>
      </c>
      <c r="C10">
        <v>59</v>
      </c>
    </row>
    <row r="11" spans="1:4" x14ac:dyDescent="0.3">
      <c r="A11">
        <v>10</v>
      </c>
      <c r="B11">
        <v>2</v>
      </c>
      <c r="C11">
        <v>46</v>
      </c>
    </row>
    <row r="13" spans="1:4" x14ac:dyDescent="0.3">
      <c r="B13" t="s">
        <v>48</v>
      </c>
      <c r="C13">
        <f>_xlfn.COVARIANCE.S(B2:B11,C2:C11)</f>
        <v>11</v>
      </c>
    </row>
    <row r="14" spans="1:4" x14ac:dyDescent="0.3">
      <c r="B14" t="s">
        <v>49</v>
      </c>
      <c r="C14">
        <f>CORREL(B2:B11,C2:C11)</f>
        <v>0.93049058074117896</v>
      </c>
      <c r="D14" t="s">
        <v>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C26" sqref="C26"/>
    </sheetView>
  </sheetViews>
  <sheetFormatPr defaultRowHeight="16.5" x14ac:dyDescent="0.3"/>
  <cols>
    <col min="2" max="2" width="48.625" bestFit="1" customWidth="1"/>
  </cols>
  <sheetData>
    <row r="2" spans="2:7" x14ac:dyDescent="0.3">
      <c r="B2" t="s">
        <v>51</v>
      </c>
      <c r="C2">
        <v>4</v>
      </c>
      <c r="D2">
        <v>6</v>
      </c>
      <c r="E2">
        <v>11</v>
      </c>
      <c r="F2">
        <v>3</v>
      </c>
      <c r="G2">
        <v>16</v>
      </c>
    </row>
    <row r="3" spans="2:7" x14ac:dyDescent="0.3">
      <c r="B3" t="s">
        <v>52</v>
      </c>
      <c r="C3">
        <v>50</v>
      </c>
      <c r="D3">
        <v>50</v>
      </c>
      <c r="E3">
        <v>40</v>
      </c>
      <c r="F3">
        <v>60</v>
      </c>
      <c r="G3">
        <v>30</v>
      </c>
    </row>
    <row r="5" spans="2:7" x14ac:dyDescent="0.3">
      <c r="B5" t="s">
        <v>53</v>
      </c>
    </row>
    <row r="21" spans="2:4" x14ac:dyDescent="0.3">
      <c r="B21" t="s">
        <v>54</v>
      </c>
    </row>
    <row r="22" spans="2:4" x14ac:dyDescent="0.3">
      <c r="B22" t="s">
        <v>59</v>
      </c>
    </row>
    <row r="24" spans="2:4" x14ac:dyDescent="0.3">
      <c r="B24" t="s">
        <v>55</v>
      </c>
    </row>
    <row r="25" spans="2:4" x14ac:dyDescent="0.3">
      <c r="B25" t="s">
        <v>56</v>
      </c>
      <c r="C25">
        <f>_xlfn.COVARIANCE.S(C2:G2,C3:G3)</f>
        <v>-60</v>
      </c>
    </row>
    <row r="26" spans="2:4" x14ac:dyDescent="0.3">
      <c r="B26" t="s">
        <v>57</v>
      </c>
      <c r="C26">
        <f>CORREL(C2:G2,C3:G3)</f>
        <v>-0.96887682119787466</v>
      </c>
      <c r="D26" t="s">
        <v>58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평균 등 구하기</vt:lpstr>
      <vt:lpstr>미국 동부</vt:lpstr>
      <vt:lpstr>강좌</vt:lpstr>
      <vt:lpstr>광고</vt:lpstr>
      <vt:lpstr>산포도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2015-12-01T00:17:54Z</dcterms:created>
  <dcterms:modified xsi:type="dcterms:W3CDTF">2015-12-01T03:08:14Z</dcterms:modified>
</cp:coreProperties>
</file>