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e6eceb5702d4e/IEBI/Sistemas/AcampBlackTeen/"/>
    </mc:Choice>
  </mc:AlternateContent>
  <xr:revisionPtr revIDLastSave="485" documentId="8_{30BAC8CF-0EA2-4BFF-AB06-4B74287ED76C}" xr6:coauthVersionLast="47" xr6:coauthVersionMax="47" xr10:uidLastSave="{3AC78FFD-733E-481E-8B67-57B51A7D8A03}"/>
  <bookViews>
    <workbookView xWindow="-120" yWindow="-120" windowWidth="20730" windowHeight="11040" activeTab="1" xr2:uid="{9715924B-C3A6-4F0A-BD95-27BF535064DE}"/>
  </bookViews>
  <sheets>
    <sheet name="Planilha1" sheetId="1" r:id="rId1"/>
    <sheet name="Caixa" sheetId="2" r:id="rId2"/>
    <sheet name="modelo_importacao_caixa" sheetId="3" r:id="rId3"/>
  </sheets>
  <definedNames>
    <definedName name="_xlnm._FilterDatabase" localSheetId="2" hidden="1">modelo_importacao_caixa!$A$1:$G$398</definedName>
    <definedName name="_xlnm._FilterDatabase" localSheetId="0" hidden="1">Planilha1!$A$2:$G$400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2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E392" i="3"/>
  <c r="C392" i="3"/>
  <c r="B392" i="3"/>
  <c r="A392" i="3"/>
  <c r="E391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E303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E299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E177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E161" i="3"/>
  <c r="C161" i="3"/>
  <c r="B161" i="3"/>
  <c r="A161" i="3"/>
  <c r="E160" i="3"/>
  <c r="C160" i="3"/>
  <c r="B160" i="3"/>
  <c r="A160" i="3"/>
  <c r="C159" i="3"/>
  <c r="B159" i="3"/>
  <c r="A159" i="3"/>
  <c r="E158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E128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E124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E70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E56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E29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E3" i="3"/>
  <c r="C3" i="3"/>
  <c r="B3" i="3"/>
  <c r="A3" i="3"/>
  <c r="D2" i="3"/>
  <c r="C2" i="3"/>
  <c r="B2" i="3"/>
  <c r="A2" i="3"/>
  <c r="A398" i="1" l="1"/>
  <c r="E396" i="3" s="1"/>
  <c r="B398" i="1"/>
  <c r="D396" i="3" s="1"/>
  <c r="A399" i="1"/>
  <c r="E397" i="3" s="1"/>
  <c r="B399" i="1"/>
  <c r="D397" i="3" s="1"/>
  <c r="A400" i="1"/>
  <c r="E398" i="3" s="1"/>
  <c r="B400" i="1"/>
  <c r="D398" i="3" s="1"/>
  <c r="A379" i="1"/>
  <c r="E377" i="3" s="1"/>
  <c r="B379" i="1"/>
  <c r="D377" i="3" s="1"/>
  <c r="A380" i="1"/>
  <c r="E378" i="3" s="1"/>
  <c r="B380" i="1"/>
  <c r="D378" i="3" s="1"/>
  <c r="A381" i="1"/>
  <c r="E379" i="3" s="1"/>
  <c r="B381" i="1"/>
  <c r="D379" i="3" s="1"/>
  <c r="A382" i="1"/>
  <c r="E380" i="3" s="1"/>
  <c r="B382" i="1"/>
  <c r="D380" i="3" s="1"/>
  <c r="A383" i="1"/>
  <c r="E381" i="3" s="1"/>
  <c r="B383" i="1"/>
  <c r="D381" i="3" s="1"/>
  <c r="A384" i="1"/>
  <c r="E382" i="3" s="1"/>
  <c r="B384" i="1"/>
  <c r="D382" i="3" s="1"/>
  <c r="A385" i="1"/>
  <c r="E383" i="3" s="1"/>
  <c r="B385" i="1"/>
  <c r="D383" i="3" s="1"/>
  <c r="A386" i="1"/>
  <c r="E384" i="3" s="1"/>
  <c r="B386" i="1"/>
  <c r="D384" i="3" s="1"/>
  <c r="A387" i="1"/>
  <c r="E385" i="3" s="1"/>
  <c r="B387" i="1"/>
  <c r="D385" i="3" s="1"/>
  <c r="A388" i="1"/>
  <c r="E386" i="3" s="1"/>
  <c r="B388" i="1"/>
  <c r="D386" i="3" s="1"/>
  <c r="A389" i="1"/>
  <c r="E387" i="3" s="1"/>
  <c r="B389" i="1"/>
  <c r="D387" i="3" s="1"/>
  <c r="A390" i="1"/>
  <c r="E388" i="3" s="1"/>
  <c r="B390" i="1"/>
  <c r="D388" i="3" s="1"/>
  <c r="A391" i="1"/>
  <c r="E389" i="3" s="1"/>
  <c r="B391" i="1"/>
  <c r="D389" i="3" s="1"/>
  <c r="A392" i="1"/>
  <c r="E390" i="3" s="1"/>
  <c r="B392" i="1"/>
  <c r="D390" i="3" s="1"/>
  <c r="B393" i="1"/>
  <c r="D391" i="3" s="1"/>
  <c r="B394" i="1"/>
  <c r="D392" i="3" s="1"/>
  <c r="A395" i="1"/>
  <c r="E393" i="3" s="1"/>
  <c r="B395" i="1"/>
  <c r="D393" i="3" s="1"/>
  <c r="A396" i="1"/>
  <c r="E394" i="3" s="1"/>
  <c r="B396" i="1"/>
  <c r="D394" i="3" s="1"/>
  <c r="A397" i="1"/>
  <c r="E395" i="3" s="1"/>
  <c r="B397" i="1"/>
  <c r="D395" i="3" s="1"/>
  <c r="A300" i="1"/>
  <c r="E298" i="3" s="1"/>
  <c r="B300" i="1"/>
  <c r="D298" i="3" s="1"/>
  <c r="B301" i="1"/>
  <c r="D299" i="3" s="1"/>
  <c r="A302" i="1"/>
  <c r="E300" i="3" s="1"/>
  <c r="B302" i="1"/>
  <c r="D300" i="3" s="1"/>
  <c r="A303" i="1"/>
  <c r="E301" i="3" s="1"/>
  <c r="B303" i="1"/>
  <c r="D301" i="3" s="1"/>
  <c r="A304" i="1"/>
  <c r="E302" i="3" s="1"/>
  <c r="B304" i="1"/>
  <c r="D302" i="3" s="1"/>
  <c r="B305" i="1"/>
  <c r="D303" i="3" s="1"/>
  <c r="A306" i="1"/>
  <c r="E304" i="3" s="1"/>
  <c r="B306" i="1"/>
  <c r="D304" i="3" s="1"/>
  <c r="A307" i="1"/>
  <c r="E305" i="3" s="1"/>
  <c r="B307" i="1"/>
  <c r="D305" i="3" s="1"/>
  <c r="A308" i="1"/>
  <c r="E306" i="3" s="1"/>
  <c r="B308" i="1"/>
  <c r="D306" i="3" s="1"/>
  <c r="A309" i="1"/>
  <c r="E307" i="3" s="1"/>
  <c r="B309" i="1"/>
  <c r="D307" i="3" s="1"/>
  <c r="A310" i="1"/>
  <c r="E308" i="3" s="1"/>
  <c r="B310" i="1"/>
  <c r="D308" i="3" s="1"/>
  <c r="A311" i="1"/>
  <c r="E309" i="3" s="1"/>
  <c r="B311" i="1"/>
  <c r="D309" i="3" s="1"/>
  <c r="A312" i="1"/>
  <c r="E310" i="3" s="1"/>
  <c r="B312" i="1"/>
  <c r="D310" i="3" s="1"/>
  <c r="A313" i="1"/>
  <c r="E311" i="3" s="1"/>
  <c r="B313" i="1"/>
  <c r="D311" i="3" s="1"/>
  <c r="A314" i="1"/>
  <c r="E312" i="3" s="1"/>
  <c r="B314" i="1"/>
  <c r="D312" i="3" s="1"/>
  <c r="A315" i="1"/>
  <c r="E313" i="3" s="1"/>
  <c r="B315" i="1"/>
  <c r="D313" i="3" s="1"/>
  <c r="A316" i="1"/>
  <c r="E314" i="3" s="1"/>
  <c r="B316" i="1"/>
  <c r="D314" i="3" s="1"/>
  <c r="A317" i="1"/>
  <c r="E315" i="3" s="1"/>
  <c r="B317" i="1"/>
  <c r="D315" i="3" s="1"/>
  <c r="A318" i="1"/>
  <c r="E316" i="3" s="1"/>
  <c r="B318" i="1"/>
  <c r="D316" i="3" s="1"/>
  <c r="A319" i="1"/>
  <c r="E317" i="3" s="1"/>
  <c r="B319" i="1"/>
  <c r="D317" i="3" s="1"/>
  <c r="A320" i="1"/>
  <c r="E318" i="3" s="1"/>
  <c r="B320" i="1"/>
  <c r="D318" i="3" s="1"/>
  <c r="A321" i="1"/>
  <c r="E319" i="3" s="1"/>
  <c r="B321" i="1"/>
  <c r="D319" i="3" s="1"/>
  <c r="A322" i="1"/>
  <c r="E320" i="3" s="1"/>
  <c r="B322" i="1"/>
  <c r="D320" i="3" s="1"/>
  <c r="A323" i="1"/>
  <c r="E321" i="3" s="1"/>
  <c r="B323" i="1"/>
  <c r="D321" i="3" s="1"/>
  <c r="A324" i="1"/>
  <c r="E322" i="3" s="1"/>
  <c r="B324" i="1"/>
  <c r="D322" i="3" s="1"/>
  <c r="A325" i="1"/>
  <c r="E323" i="3" s="1"/>
  <c r="B325" i="1"/>
  <c r="D323" i="3" s="1"/>
  <c r="A326" i="1"/>
  <c r="E324" i="3" s="1"/>
  <c r="B326" i="1"/>
  <c r="D324" i="3" s="1"/>
  <c r="A327" i="1"/>
  <c r="E325" i="3" s="1"/>
  <c r="B327" i="1"/>
  <c r="D325" i="3" s="1"/>
  <c r="A328" i="1"/>
  <c r="E326" i="3" s="1"/>
  <c r="B328" i="1"/>
  <c r="D326" i="3" s="1"/>
  <c r="A329" i="1"/>
  <c r="E327" i="3" s="1"/>
  <c r="B329" i="1"/>
  <c r="D327" i="3" s="1"/>
  <c r="A330" i="1"/>
  <c r="E328" i="3" s="1"/>
  <c r="B330" i="1"/>
  <c r="D328" i="3" s="1"/>
  <c r="A331" i="1"/>
  <c r="E329" i="3" s="1"/>
  <c r="B331" i="1"/>
  <c r="D329" i="3" s="1"/>
  <c r="A332" i="1"/>
  <c r="E330" i="3" s="1"/>
  <c r="B332" i="1"/>
  <c r="D330" i="3" s="1"/>
  <c r="A333" i="1"/>
  <c r="E331" i="3" s="1"/>
  <c r="B333" i="1"/>
  <c r="D331" i="3" s="1"/>
  <c r="A334" i="1"/>
  <c r="E332" i="3" s="1"/>
  <c r="B334" i="1"/>
  <c r="D332" i="3" s="1"/>
  <c r="A335" i="1"/>
  <c r="E333" i="3" s="1"/>
  <c r="B335" i="1"/>
  <c r="D333" i="3" s="1"/>
  <c r="A336" i="1"/>
  <c r="E334" i="3" s="1"/>
  <c r="B336" i="1"/>
  <c r="D334" i="3" s="1"/>
  <c r="A337" i="1"/>
  <c r="E335" i="3" s="1"/>
  <c r="B337" i="1"/>
  <c r="D335" i="3" s="1"/>
  <c r="A338" i="1"/>
  <c r="E336" i="3" s="1"/>
  <c r="B338" i="1"/>
  <c r="D336" i="3" s="1"/>
  <c r="A339" i="1"/>
  <c r="E337" i="3" s="1"/>
  <c r="B339" i="1"/>
  <c r="D337" i="3" s="1"/>
  <c r="A340" i="1"/>
  <c r="E338" i="3" s="1"/>
  <c r="B340" i="1"/>
  <c r="D338" i="3" s="1"/>
  <c r="A341" i="1"/>
  <c r="E339" i="3" s="1"/>
  <c r="B341" i="1"/>
  <c r="D339" i="3" s="1"/>
  <c r="A342" i="1"/>
  <c r="E340" i="3" s="1"/>
  <c r="B342" i="1"/>
  <c r="D340" i="3" s="1"/>
  <c r="A343" i="1"/>
  <c r="E341" i="3" s="1"/>
  <c r="B343" i="1"/>
  <c r="D341" i="3" s="1"/>
  <c r="A344" i="1"/>
  <c r="E342" i="3" s="1"/>
  <c r="B344" i="1"/>
  <c r="D342" i="3" s="1"/>
  <c r="A345" i="1"/>
  <c r="E343" i="3" s="1"/>
  <c r="B345" i="1"/>
  <c r="D343" i="3" s="1"/>
  <c r="A346" i="1"/>
  <c r="E344" i="3" s="1"/>
  <c r="B346" i="1"/>
  <c r="D344" i="3" s="1"/>
  <c r="A347" i="1"/>
  <c r="E345" i="3" s="1"/>
  <c r="B347" i="1"/>
  <c r="D345" i="3" s="1"/>
  <c r="A348" i="1"/>
  <c r="E346" i="3" s="1"/>
  <c r="B348" i="1"/>
  <c r="D346" i="3" s="1"/>
  <c r="A349" i="1"/>
  <c r="E347" i="3" s="1"/>
  <c r="B349" i="1"/>
  <c r="D347" i="3" s="1"/>
  <c r="A350" i="1"/>
  <c r="E348" i="3" s="1"/>
  <c r="B350" i="1"/>
  <c r="D348" i="3" s="1"/>
  <c r="A351" i="1"/>
  <c r="E349" i="3" s="1"/>
  <c r="B351" i="1"/>
  <c r="D349" i="3" s="1"/>
  <c r="A352" i="1"/>
  <c r="E350" i="3" s="1"/>
  <c r="B352" i="1"/>
  <c r="D350" i="3" s="1"/>
  <c r="A353" i="1"/>
  <c r="E351" i="3" s="1"/>
  <c r="B353" i="1"/>
  <c r="D351" i="3" s="1"/>
  <c r="A354" i="1"/>
  <c r="E352" i="3" s="1"/>
  <c r="B354" i="1"/>
  <c r="D352" i="3" s="1"/>
  <c r="A355" i="1"/>
  <c r="E353" i="3" s="1"/>
  <c r="B355" i="1"/>
  <c r="D353" i="3" s="1"/>
  <c r="A356" i="1"/>
  <c r="E354" i="3" s="1"/>
  <c r="B356" i="1"/>
  <c r="D354" i="3" s="1"/>
  <c r="A357" i="1"/>
  <c r="E355" i="3" s="1"/>
  <c r="B357" i="1"/>
  <c r="D355" i="3" s="1"/>
  <c r="A358" i="1"/>
  <c r="E356" i="3" s="1"/>
  <c r="B358" i="1"/>
  <c r="D356" i="3" s="1"/>
  <c r="A359" i="1"/>
  <c r="E357" i="3" s="1"/>
  <c r="B359" i="1"/>
  <c r="D357" i="3" s="1"/>
  <c r="A360" i="1"/>
  <c r="E358" i="3" s="1"/>
  <c r="B360" i="1"/>
  <c r="D358" i="3" s="1"/>
  <c r="A361" i="1"/>
  <c r="E359" i="3" s="1"/>
  <c r="B361" i="1"/>
  <c r="D359" i="3" s="1"/>
  <c r="A362" i="1"/>
  <c r="E360" i="3" s="1"/>
  <c r="B362" i="1"/>
  <c r="D360" i="3" s="1"/>
  <c r="A363" i="1"/>
  <c r="E361" i="3" s="1"/>
  <c r="B363" i="1"/>
  <c r="D361" i="3" s="1"/>
  <c r="A364" i="1"/>
  <c r="E362" i="3" s="1"/>
  <c r="B364" i="1"/>
  <c r="D362" i="3" s="1"/>
  <c r="A365" i="1"/>
  <c r="E363" i="3" s="1"/>
  <c r="B365" i="1"/>
  <c r="D363" i="3" s="1"/>
  <c r="A366" i="1"/>
  <c r="E364" i="3" s="1"/>
  <c r="B366" i="1"/>
  <c r="D364" i="3" s="1"/>
  <c r="A367" i="1"/>
  <c r="E365" i="3" s="1"/>
  <c r="B367" i="1"/>
  <c r="D365" i="3" s="1"/>
  <c r="A368" i="1"/>
  <c r="E366" i="3" s="1"/>
  <c r="B368" i="1"/>
  <c r="D366" i="3" s="1"/>
  <c r="A369" i="1"/>
  <c r="E367" i="3" s="1"/>
  <c r="B369" i="1"/>
  <c r="D367" i="3" s="1"/>
  <c r="A370" i="1"/>
  <c r="E368" i="3" s="1"/>
  <c r="B370" i="1"/>
  <c r="D368" i="3" s="1"/>
  <c r="A371" i="1"/>
  <c r="E369" i="3" s="1"/>
  <c r="B371" i="1"/>
  <c r="D369" i="3" s="1"/>
  <c r="A372" i="1"/>
  <c r="E370" i="3" s="1"/>
  <c r="B372" i="1"/>
  <c r="D370" i="3" s="1"/>
  <c r="A373" i="1"/>
  <c r="E371" i="3" s="1"/>
  <c r="B373" i="1"/>
  <c r="D371" i="3" s="1"/>
  <c r="A374" i="1"/>
  <c r="E372" i="3" s="1"/>
  <c r="B374" i="1"/>
  <c r="D372" i="3" s="1"/>
  <c r="A375" i="1"/>
  <c r="E373" i="3" s="1"/>
  <c r="B375" i="1"/>
  <c r="D373" i="3" s="1"/>
  <c r="A376" i="1"/>
  <c r="E374" i="3" s="1"/>
  <c r="B376" i="1"/>
  <c r="D374" i="3" s="1"/>
  <c r="A377" i="1"/>
  <c r="E375" i="3" s="1"/>
  <c r="B377" i="1"/>
  <c r="D375" i="3" s="1"/>
  <c r="A378" i="1"/>
  <c r="E376" i="3" s="1"/>
  <c r="B378" i="1"/>
  <c r="D376" i="3" s="1"/>
  <c r="F5" i="1"/>
  <c r="B5" i="1"/>
  <c r="D3" i="3" s="1"/>
  <c r="A299" i="1"/>
  <c r="E297" i="3" s="1"/>
  <c r="A298" i="1"/>
  <c r="E296" i="3" s="1"/>
  <c r="A297" i="1"/>
  <c r="E295" i="3" s="1"/>
  <c r="A296" i="1"/>
  <c r="E294" i="3" s="1"/>
  <c r="A295" i="1"/>
  <c r="E293" i="3" s="1"/>
  <c r="A294" i="1"/>
  <c r="E292" i="3" s="1"/>
  <c r="A293" i="1"/>
  <c r="E291" i="3" s="1"/>
  <c r="A292" i="1"/>
  <c r="E290" i="3" s="1"/>
  <c r="A291" i="1"/>
  <c r="E289" i="3" s="1"/>
  <c r="A290" i="1"/>
  <c r="E288" i="3" s="1"/>
  <c r="A289" i="1"/>
  <c r="E287" i="3" s="1"/>
  <c r="A288" i="1"/>
  <c r="E286" i="3" s="1"/>
  <c r="A287" i="1"/>
  <c r="E285" i="3" s="1"/>
  <c r="A286" i="1"/>
  <c r="E284" i="3" s="1"/>
  <c r="A285" i="1"/>
  <c r="E283" i="3" s="1"/>
  <c r="A284" i="1"/>
  <c r="E282" i="3" s="1"/>
  <c r="A283" i="1"/>
  <c r="E281" i="3" s="1"/>
  <c r="A282" i="1"/>
  <c r="E280" i="3" s="1"/>
  <c r="A281" i="1"/>
  <c r="E279" i="3" s="1"/>
  <c r="A280" i="1"/>
  <c r="E278" i="3" s="1"/>
  <c r="A279" i="1"/>
  <c r="E277" i="3" s="1"/>
  <c r="A278" i="1"/>
  <c r="E276" i="3" s="1"/>
  <c r="A277" i="1"/>
  <c r="E275" i="3" s="1"/>
  <c r="A276" i="1"/>
  <c r="E274" i="3" s="1"/>
  <c r="A275" i="1"/>
  <c r="E273" i="3" s="1"/>
  <c r="A274" i="1"/>
  <c r="E272" i="3" s="1"/>
  <c r="A273" i="1"/>
  <c r="E271" i="3" s="1"/>
  <c r="A272" i="1"/>
  <c r="E270" i="3" s="1"/>
  <c r="A271" i="1"/>
  <c r="E269" i="3" s="1"/>
  <c r="A270" i="1"/>
  <c r="E268" i="3" s="1"/>
  <c r="A269" i="1"/>
  <c r="E267" i="3" s="1"/>
  <c r="A268" i="1"/>
  <c r="E266" i="3" s="1"/>
  <c r="A267" i="1"/>
  <c r="E265" i="3" s="1"/>
  <c r="A266" i="1"/>
  <c r="E264" i="3" s="1"/>
  <c r="A265" i="1"/>
  <c r="E263" i="3" s="1"/>
  <c r="A264" i="1"/>
  <c r="E262" i="3" s="1"/>
  <c r="A263" i="1"/>
  <c r="E261" i="3" s="1"/>
  <c r="A262" i="1"/>
  <c r="E260" i="3" s="1"/>
  <c r="A261" i="1"/>
  <c r="E259" i="3" s="1"/>
  <c r="A260" i="1"/>
  <c r="E258" i="3" s="1"/>
  <c r="A259" i="1"/>
  <c r="E257" i="3" s="1"/>
  <c r="A258" i="1"/>
  <c r="E256" i="3" s="1"/>
  <c r="A257" i="1"/>
  <c r="E255" i="3" s="1"/>
  <c r="A256" i="1"/>
  <c r="E254" i="3" s="1"/>
  <c r="A255" i="1"/>
  <c r="E253" i="3" s="1"/>
  <c r="A254" i="1"/>
  <c r="E252" i="3" s="1"/>
  <c r="A253" i="1"/>
  <c r="E251" i="3" s="1"/>
  <c r="A252" i="1"/>
  <c r="E250" i="3" s="1"/>
  <c r="A251" i="1"/>
  <c r="E249" i="3" s="1"/>
  <c r="A250" i="1"/>
  <c r="E248" i="3" s="1"/>
  <c r="A249" i="1"/>
  <c r="E247" i="3" s="1"/>
  <c r="A248" i="1"/>
  <c r="E246" i="3" s="1"/>
  <c r="A247" i="1"/>
  <c r="E245" i="3" s="1"/>
  <c r="A246" i="1"/>
  <c r="E244" i="3" s="1"/>
  <c r="A245" i="1"/>
  <c r="E243" i="3" s="1"/>
  <c r="A244" i="1"/>
  <c r="E242" i="3" s="1"/>
  <c r="A243" i="1"/>
  <c r="E241" i="3" s="1"/>
  <c r="A242" i="1"/>
  <c r="E240" i="3" s="1"/>
  <c r="A241" i="1"/>
  <c r="E239" i="3" s="1"/>
  <c r="A240" i="1"/>
  <c r="E238" i="3" s="1"/>
  <c r="A239" i="1"/>
  <c r="E237" i="3" s="1"/>
  <c r="A238" i="1"/>
  <c r="E236" i="3" s="1"/>
  <c r="A237" i="1"/>
  <c r="E235" i="3" s="1"/>
  <c r="A236" i="1"/>
  <c r="E234" i="3" s="1"/>
  <c r="A235" i="1"/>
  <c r="E233" i="3" s="1"/>
  <c r="A234" i="1"/>
  <c r="E232" i="3" s="1"/>
  <c r="A233" i="1"/>
  <c r="E231" i="3" s="1"/>
  <c r="A232" i="1"/>
  <c r="E230" i="3" s="1"/>
  <c r="A231" i="1"/>
  <c r="E229" i="3" s="1"/>
  <c r="A230" i="1"/>
  <c r="E228" i="3" s="1"/>
  <c r="A229" i="1"/>
  <c r="E227" i="3" s="1"/>
  <c r="A228" i="1"/>
  <c r="E226" i="3" s="1"/>
  <c r="A227" i="1"/>
  <c r="E225" i="3" s="1"/>
  <c r="A226" i="1"/>
  <c r="E224" i="3" s="1"/>
  <c r="A225" i="1"/>
  <c r="E223" i="3" s="1"/>
  <c r="A224" i="1"/>
  <c r="E222" i="3" s="1"/>
  <c r="A223" i="1"/>
  <c r="E221" i="3" s="1"/>
  <c r="A222" i="1"/>
  <c r="E220" i="3" s="1"/>
  <c r="A221" i="1"/>
  <c r="E219" i="3" s="1"/>
  <c r="A220" i="1"/>
  <c r="E218" i="3" s="1"/>
  <c r="A219" i="1"/>
  <c r="E217" i="3" s="1"/>
  <c r="A218" i="1"/>
  <c r="E216" i="3" s="1"/>
  <c r="A217" i="1"/>
  <c r="E215" i="3" s="1"/>
  <c r="A216" i="1"/>
  <c r="E214" i="3" s="1"/>
  <c r="A215" i="1"/>
  <c r="E213" i="3" s="1"/>
  <c r="A214" i="1"/>
  <c r="E212" i="3" s="1"/>
  <c r="A213" i="1"/>
  <c r="E211" i="3" s="1"/>
  <c r="A212" i="1"/>
  <c r="E210" i="3" s="1"/>
  <c r="A211" i="1"/>
  <c r="E209" i="3" s="1"/>
  <c r="A210" i="1"/>
  <c r="E208" i="3" s="1"/>
  <c r="A209" i="1"/>
  <c r="E207" i="3" s="1"/>
  <c r="A208" i="1"/>
  <c r="E206" i="3" s="1"/>
  <c r="A207" i="1"/>
  <c r="E205" i="3" s="1"/>
  <c r="A206" i="1"/>
  <c r="E204" i="3" s="1"/>
  <c r="A205" i="1"/>
  <c r="E203" i="3" s="1"/>
  <c r="A204" i="1"/>
  <c r="E202" i="3" s="1"/>
  <c r="A203" i="1"/>
  <c r="E201" i="3" s="1"/>
  <c r="A202" i="1"/>
  <c r="E200" i="3" s="1"/>
  <c r="A201" i="1"/>
  <c r="E199" i="3" s="1"/>
  <c r="A200" i="1"/>
  <c r="E198" i="3" s="1"/>
  <c r="A199" i="1"/>
  <c r="E197" i="3" s="1"/>
  <c r="A198" i="1"/>
  <c r="E196" i="3" s="1"/>
  <c r="A197" i="1"/>
  <c r="E195" i="3" s="1"/>
  <c r="A196" i="1"/>
  <c r="E194" i="3" s="1"/>
  <c r="A195" i="1"/>
  <c r="E193" i="3" s="1"/>
  <c r="A194" i="1"/>
  <c r="E192" i="3" s="1"/>
  <c r="A193" i="1"/>
  <c r="E191" i="3" s="1"/>
  <c r="A192" i="1"/>
  <c r="E190" i="3" s="1"/>
  <c r="A191" i="1"/>
  <c r="E189" i="3" s="1"/>
  <c r="A190" i="1"/>
  <c r="E188" i="3" s="1"/>
  <c r="A189" i="1"/>
  <c r="E187" i="3" s="1"/>
  <c r="A188" i="1"/>
  <c r="E186" i="3" s="1"/>
  <c r="A187" i="1"/>
  <c r="E185" i="3" s="1"/>
  <c r="A186" i="1"/>
  <c r="E184" i="3" s="1"/>
  <c r="A185" i="1"/>
  <c r="E183" i="3" s="1"/>
  <c r="A184" i="1"/>
  <c r="E182" i="3" s="1"/>
  <c r="A183" i="1"/>
  <c r="E181" i="3" s="1"/>
  <c r="A182" i="1"/>
  <c r="E180" i="3" s="1"/>
  <c r="A181" i="1"/>
  <c r="E179" i="3" s="1"/>
  <c r="A180" i="1"/>
  <c r="E178" i="3" s="1"/>
  <c r="A178" i="1"/>
  <c r="E176" i="3" s="1"/>
  <c r="A177" i="1"/>
  <c r="E175" i="3" s="1"/>
  <c r="A176" i="1"/>
  <c r="E174" i="3" s="1"/>
  <c r="A175" i="1"/>
  <c r="E173" i="3" s="1"/>
  <c r="A174" i="1"/>
  <c r="E172" i="3" s="1"/>
  <c r="A173" i="1"/>
  <c r="E171" i="3" s="1"/>
  <c r="A172" i="1"/>
  <c r="E170" i="3" s="1"/>
  <c r="A171" i="1"/>
  <c r="E169" i="3" s="1"/>
  <c r="A170" i="1"/>
  <c r="E168" i="3" s="1"/>
  <c r="A169" i="1"/>
  <c r="E167" i="3" s="1"/>
  <c r="A168" i="1"/>
  <c r="E166" i="3" s="1"/>
  <c r="A167" i="1"/>
  <c r="E165" i="3" s="1"/>
  <c r="A166" i="1"/>
  <c r="E164" i="3" s="1"/>
  <c r="A165" i="1"/>
  <c r="E163" i="3" s="1"/>
  <c r="A164" i="1"/>
  <c r="E162" i="3" s="1"/>
  <c r="A161" i="1"/>
  <c r="E159" i="3" s="1"/>
  <c r="A159" i="1"/>
  <c r="E157" i="3" s="1"/>
  <c r="A158" i="1"/>
  <c r="E156" i="3" s="1"/>
  <c r="A157" i="1"/>
  <c r="E155" i="3" s="1"/>
  <c r="A156" i="1"/>
  <c r="E154" i="3" s="1"/>
  <c r="A155" i="1"/>
  <c r="E153" i="3" s="1"/>
  <c r="A154" i="1"/>
  <c r="E152" i="3" s="1"/>
  <c r="A153" i="1"/>
  <c r="E151" i="3" s="1"/>
  <c r="A152" i="1"/>
  <c r="E150" i="3" s="1"/>
  <c r="A151" i="1"/>
  <c r="E149" i="3" s="1"/>
  <c r="A150" i="1"/>
  <c r="E148" i="3" s="1"/>
  <c r="A149" i="1"/>
  <c r="E147" i="3" s="1"/>
  <c r="A148" i="1"/>
  <c r="E146" i="3" s="1"/>
  <c r="A147" i="1"/>
  <c r="E145" i="3" s="1"/>
  <c r="A146" i="1"/>
  <c r="E144" i="3" s="1"/>
  <c r="A145" i="1"/>
  <c r="E143" i="3" s="1"/>
  <c r="A144" i="1"/>
  <c r="E142" i="3" s="1"/>
  <c r="A143" i="1"/>
  <c r="E141" i="3" s="1"/>
  <c r="A142" i="1"/>
  <c r="E140" i="3" s="1"/>
  <c r="A141" i="1"/>
  <c r="E139" i="3" s="1"/>
  <c r="A140" i="1"/>
  <c r="E138" i="3" s="1"/>
  <c r="A139" i="1"/>
  <c r="E137" i="3" s="1"/>
  <c r="A138" i="1"/>
  <c r="E136" i="3" s="1"/>
  <c r="A137" i="1"/>
  <c r="E135" i="3" s="1"/>
  <c r="A136" i="1"/>
  <c r="E134" i="3" s="1"/>
  <c r="A135" i="1"/>
  <c r="E133" i="3" s="1"/>
  <c r="A134" i="1"/>
  <c r="E132" i="3" s="1"/>
  <c r="A133" i="1"/>
  <c r="E131" i="3" s="1"/>
  <c r="A132" i="1"/>
  <c r="E130" i="3" s="1"/>
  <c r="A131" i="1"/>
  <c r="E129" i="3" s="1"/>
  <c r="A129" i="1"/>
  <c r="E127" i="3" s="1"/>
  <c r="A128" i="1"/>
  <c r="E126" i="3" s="1"/>
  <c r="A127" i="1"/>
  <c r="E125" i="3" s="1"/>
  <c r="A125" i="1"/>
  <c r="E123" i="3" s="1"/>
  <c r="A124" i="1"/>
  <c r="E122" i="3" s="1"/>
  <c r="A123" i="1"/>
  <c r="E121" i="3" s="1"/>
  <c r="A122" i="1"/>
  <c r="E120" i="3" s="1"/>
  <c r="A121" i="1"/>
  <c r="E119" i="3" s="1"/>
  <c r="A120" i="1"/>
  <c r="E118" i="3" s="1"/>
  <c r="A119" i="1"/>
  <c r="E117" i="3" s="1"/>
  <c r="A118" i="1"/>
  <c r="E116" i="3" s="1"/>
  <c r="A117" i="1"/>
  <c r="E115" i="3" s="1"/>
  <c r="A116" i="1"/>
  <c r="E114" i="3" s="1"/>
  <c r="A115" i="1"/>
  <c r="E113" i="3" s="1"/>
  <c r="A114" i="1"/>
  <c r="E112" i="3" s="1"/>
  <c r="A113" i="1"/>
  <c r="E111" i="3" s="1"/>
  <c r="A112" i="1"/>
  <c r="E110" i="3" s="1"/>
  <c r="A111" i="1"/>
  <c r="E109" i="3" s="1"/>
  <c r="A110" i="1"/>
  <c r="E108" i="3" s="1"/>
  <c r="A109" i="1"/>
  <c r="E107" i="3" s="1"/>
  <c r="A108" i="1"/>
  <c r="E106" i="3" s="1"/>
  <c r="A107" i="1"/>
  <c r="E105" i="3" s="1"/>
  <c r="A106" i="1"/>
  <c r="E104" i="3" s="1"/>
  <c r="A105" i="1"/>
  <c r="E103" i="3" s="1"/>
  <c r="A104" i="1"/>
  <c r="E102" i="3" s="1"/>
  <c r="A103" i="1"/>
  <c r="E101" i="3" s="1"/>
  <c r="A102" i="1"/>
  <c r="E100" i="3" s="1"/>
  <c r="A101" i="1"/>
  <c r="E99" i="3" s="1"/>
  <c r="A100" i="1"/>
  <c r="E98" i="3" s="1"/>
  <c r="A99" i="1"/>
  <c r="E97" i="3" s="1"/>
  <c r="A98" i="1"/>
  <c r="E96" i="3" s="1"/>
  <c r="A97" i="1"/>
  <c r="E95" i="3" s="1"/>
  <c r="A96" i="1"/>
  <c r="E94" i="3" s="1"/>
  <c r="A95" i="1"/>
  <c r="E93" i="3" s="1"/>
  <c r="A94" i="1"/>
  <c r="E92" i="3" s="1"/>
  <c r="A93" i="1"/>
  <c r="E91" i="3" s="1"/>
  <c r="A92" i="1"/>
  <c r="E90" i="3" s="1"/>
  <c r="A91" i="1"/>
  <c r="E89" i="3" s="1"/>
  <c r="A90" i="1"/>
  <c r="E88" i="3" s="1"/>
  <c r="A89" i="1"/>
  <c r="E87" i="3" s="1"/>
  <c r="A88" i="1"/>
  <c r="E86" i="3" s="1"/>
  <c r="A87" i="1"/>
  <c r="E85" i="3" s="1"/>
  <c r="A86" i="1"/>
  <c r="E84" i="3" s="1"/>
  <c r="A85" i="1"/>
  <c r="E83" i="3" s="1"/>
  <c r="A84" i="1"/>
  <c r="E82" i="3" s="1"/>
  <c r="A83" i="1"/>
  <c r="E81" i="3" s="1"/>
  <c r="A82" i="1"/>
  <c r="E80" i="3" s="1"/>
  <c r="A81" i="1"/>
  <c r="E79" i="3" s="1"/>
  <c r="A80" i="1"/>
  <c r="E78" i="3" s="1"/>
  <c r="A79" i="1"/>
  <c r="E77" i="3" s="1"/>
  <c r="A78" i="1"/>
  <c r="E76" i="3" s="1"/>
  <c r="A77" i="1"/>
  <c r="E75" i="3" s="1"/>
  <c r="A76" i="1"/>
  <c r="E74" i="3" s="1"/>
  <c r="A75" i="1"/>
  <c r="E73" i="3" s="1"/>
  <c r="A74" i="1"/>
  <c r="E72" i="3" s="1"/>
  <c r="A73" i="1"/>
  <c r="E71" i="3" s="1"/>
  <c r="A71" i="1"/>
  <c r="E69" i="3" s="1"/>
  <c r="A70" i="1"/>
  <c r="E68" i="3" s="1"/>
  <c r="A69" i="1"/>
  <c r="E67" i="3" s="1"/>
  <c r="A68" i="1"/>
  <c r="E66" i="3" s="1"/>
  <c r="A67" i="1"/>
  <c r="E65" i="3" s="1"/>
  <c r="A66" i="1"/>
  <c r="E64" i="3" s="1"/>
  <c r="A65" i="1"/>
  <c r="E63" i="3" s="1"/>
  <c r="A64" i="1"/>
  <c r="E62" i="3" s="1"/>
  <c r="A63" i="1"/>
  <c r="E61" i="3" s="1"/>
  <c r="A62" i="1"/>
  <c r="E60" i="3" s="1"/>
  <c r="A61" i="1"/>
  <c r="E59" i="3" s="1"/>
  <c r="A60" i="1"/>
  <c r="E58" i="3" s="1"/>
  <c r="A59" i="1"/>
  <c r="E57" i="3" s="1"/>
  <c r="A57" i="1"/>
  <c r="E55" i="3" s="1"/>
  <c r="A56" i="1"/>
  <c r="E54" i="3" s="1"/>
  <c r="A55" i="1"/>
  <c r="E53" i="3" s="1"/>
  <c r="A54" i="1"/>
  <c r="E52" i="3" s="1"/>
  <c r="A53" i="1"/>
  <c r="E51" i="3" s="1"/>
  <c r="A52" i="1"/>
  <c r="E50" i="3" s="1"/>
  <c r="A51" i="1"/>
  <c r="E49" i="3" s="1"/>
  <c r="A50" i="1"/>
  <c r="E48" i="3" s="1"/>
  <c r="A49" i="1"/>
  <c r="E47" i="3" s="1"/>
  <c r="A48" i="1"/>
  <c r="E46" i="3" s="1"/>
  <c r="A47" i="1"/>
  <c r="E45" i="3" s="1"/>
  <c r="A46" i="1"/>
  <c r="E44" i="3" s="1"/>
  <c r="A45" i="1"/>
  <c r="E43" i="3" s="1"/>
  <c r="A44" i="1"/>
  <c r="E42" i="3" s="1"/>
  <c r="A43" i="1"/>
  <c r="E41" i="3" s="1"/>
  <c r="A42" i="1"/>
  <c r="E40" i="3" s="1"/>
  <c r="A41" i="1"/>
  <c r="E39" i="3" s="1"/>
  <c r="A40" i="1"/>
  <c r="E38" i="3" s="1"/>
  <c r="A39" i="1"/>
  <c r="E37" i="3" s="1"/>
  <c r="A38" i="1"/>
  <c r="E36" i="3" s="1"/>
  <c r="A37" i="1"/>
  <c r="E35" i="3" s="1"/>
  <c r="A36" i="1"/>
  <c r="E34" i="3" s="1"/>
  <c r="A35" i="1"/>
  <c r="E33" i="3" s="1"/>
  <c r="A34" i="1"/>
  <c r="E32" i="3" s="1"/>
  <c r="A33" i="1"/>
  <c r="E31" i="3" s="1"/>
  <c r="A32" i="1"/>
  <c r="E30" i="3" s="1"/>
  <c r="A30" i="1"/>
  <c r="E28" i="3" s="1"/>
  <c r="A29" i="1"/>
  <c r="E27" i="3" s="1"/>
  <c r="A28" i="1"/>
  <c r="E26" i="3" s="1"/>
  <c r="A27" i="1"/>
  <c r="E25" i="3" s="1"/>
  <c r="A26" i="1"/>
  <c r="E24" i="3" s="1"/>
  <c r="A25" i="1"/>
  <c r="E23" i="3" s="1"/>
  <c r="A24" i="1"/>
  <c r="E22" i="3" s="1"/>
  <c r="A23" i="1"/>
  <c r="E21" i="3" s="1"/>
  <c r="A22" i="1"/>
  <c r="E20" i="3" s="1"/>
  <c r="A21" i="1"/>
  <c r="E19" i="3" s="1"/>
  <c r="A20" i="1"/>
  <c r="E18" i="3" s="1"/>
  <c r="A19" i="1"/>
  <c r="E17" i="3" s="1"/>
  <c r="A18" i="1"/>
  <c r="E16" i="3" s="1"/>
  <c r="A17" i="1"/>
  <c r="E15" i="3" s="1"/>
  <c r="A16" i="1"/>
  <c r="E14" i="3" s="1"/>
  <c r="A15" i="1"/>
  <c r="E13" i="3" s="1"/>
  <c r="A14" i="1"/>
  <c r="E12" i="3" s="1"/>
  <c r="A13" i="1"/>
  <c r="E11" i="3" s="1"/>
  <c r="A12" i="1"/>
  <c r="E10" i="3" s="1"/>
  <c r="A11" i="1"/>
  <c r="E9" i="3" s="1"/>
  <c r="A10" i="1"/>
  <c r="E8" i="3" s="1"/>
  <c r="A9" i="1"/>
  <c r="E7" i="3" s="1"/>
  <c r="A8" i="1"/>
  <c r="E6" i="3" s="1"/>
  <c r="A7" i="1"/>
  <c r="E5" i="3" s="1"/>
  <c r="A6" i="1"/>
  <c r="E4" i="3" s="1"/>
  <c r="B266" i="1"/>
  <c r="D264" i="3" s="1"/>
  <c r="B267" i="1"/>
  <c r="D265" i="3" s="1"/>
  <c r="B268" i="1"/>
  <c r="D266" i="3" s="1"/>
  <c r="B269" i="1"/>
  <c r="D267" i="3" s="1"/>
  <c r="B270" i="1"/>
  <c r="D268" i="3" s="1"/>
  <c r="B271" i="1"/>
  <c r="D269" i="3" s="1"/>
  <c r="B272" i="1"/>
  <c r="D270" i="3" s="1"/>
  <c r="B273" i="1"/>
  <c r="D271" i="3" s="1"/>
  <c r="B274" i="1"/>
  <c r="D272" i="3" s="1"/>
  <c r="B275" i="1"/>
  <c r="D273" i="3" s="1"/>
  <c r="B276" i="1"/>
  <c r="D274" i="3" s="1"/>
  <c r="B277" i="1"/>
  <c r="D275" i="3" s="1"/>
  <c r="B278" i="1"/>
  <c r="D276" i="3" s="1"/>
  <c r="B279" i="1"/>
  <c r="D277" i="3" s="1"/>
  <c r="B280" i="1"/>
  <c r="D278" i="3" s="1"/>
  <c r="B281" i="1"/>
  <c r="D279" i="3" s="1"/>
  <c r="B282" i="1"/>
  <c r="D280" i="3" s="1"/>
  <c r="B283" i="1"/>
  <c r="D281" i="3" s="1"/>
  <c r="B284" i="1"/>
  <c r="D282" i="3" s="1"/>
  <c r="B285" i="1"/>
  <c r="D283" i="3" s="1"/>
  <c r="B286" i="1"/>
  <c r="D284" i="3" s="1"/>
  <c r="B287" i="1"/>
  <c r="D285" i="3" s="1"/>
  <c r="B288" i="1"/>
  <c r="D286" i="3" s="1"/>
  <c r="B289" i="1"/>
  <c r="D287" i="3" s="1"/>
  <c r="B290" i="1"/>
  <c r="D288" i="3" s="1"/>
  <c r="B291" i="1"/>
  <c r="D289" i="3" s="1"/>
  <c r="B292" i="1"/>
  <c r="D290" i="3" s="1"/>
  <c r="B293" i="1"/>
  <c r="D291" i="3" s="1"/>
  <c r="B294" i="1"/>
  <c r="D292" i="3" s="1"/>
  <c r="B295" i="1"/>
  <c r="D293" i="3" s="1"/>
  <c r="B296" i="1"/>
  <c r="D294" i="3" s="1"/>
  <c r="B297" i="1"/>
  <c r="D295" i="3" s="1"/>
  <c r="B298" i="1"/>
  <c r="D296" i="3" s="1"/>
  <c r="B299" i="1"/>
  <c r="D297" i="3" s="1"/>
  <c r="E17" i="2"/>
  <c r="B265" i="1"/>
  <c r="D263" i="3" s="1"/>
  <c r="B264" i="1"/>
  <c r="D262" i="3" s="1"/>
  <c r="B263" i="1"/>
  <c r="D261" i="3" s="1"/>
  <c r="B262" i="1"/>
  <c r="D260" i="3" s="1"/>
  <c r="B261" i="1"/>
  <c r="D259" i="3" s="1"/>
  <c r="B260" i="1"/>
  <c r="D258" i="3" s="1"/>
  <c r="B259" i="1"/>
  <c r="D257" i="3" s="1"/>
  <c r="B258" i="1"/>
  <c r="D256" i="3" s="1"/>
  <c r="B257" i="1"/>
  <c r="D255" i="3" s="1"/>
  <c r="B256" i="1"/>
  <c r="D254" i="3" s="1"/>
  <c r="B255" i="1"/>
  <c r="D253" i="3" s="1"/>
  <c r="B254" i="1"/>
  <c r="D252" i="3" s="1"/>
  <c r="B253" i="1"/>
  <c r="D251" i="3" s="1"/>
  <c r="B252" i="1"/>
  <c r="D250" i="3" s="1"/>
  <c r="B251" i="1"/>
  <c r="D249" i="3" s="1"/>
  <c r="B250" i="1"/>
  <c r="D248" i="3" s="1"/>
  <c r="B249" i="1"/>
  <c r="D247" i="3" s="1"/>
  <c r="B248" i="1"/>
  <c r="D246" i="3" s="1"/>
  <c r="B247" i="1"/>
  <c r="D245" i="3" s="1"/>
  <c r="B246" i="1"/>
  <c r="D244" i="3" s="1"/>
  <c r="B245" i="1"/>
  <c r="D243" i="3" s="1"/>
  <c r="B244" i="1"/>
  <c r="D242" i="3" s="1"/>
  <c r="B243" i="1"/>
  <c r="D241" i="3" s="1"/>
  <c r="B242" i="1"/>
  <c r="D240" i="3" s="1"/>
  <c r="B241" i="1"/>
  <c r="D239" i="3" s="1"/>
  <c r="B240" i="1"/>
  <c r="D238" i="3" s="1"/>
  <c r="B239" i="1"/>
  <c r="D237" i="3" s="1"/>
  <c r="B238" i="1"/>
  <c r="D236" i="3" s="1"/>
  <c r="B237" i="1"/>
  <c r="D235" i="3" s="1"/>
  <c r="B236" i="1"/>
  <c r="D234" i="3" s="1"/>
  <c r="B235" i="1"/>
  <c r="D233" i="3" s="1"/>
  <c r="B234" i="1"/>
  <c r="D232" i="3" s="1"/>
  <c r="B233" i="1"/>
  <c r="D231" i="3" s="1"/>
  <c r="B232" i="1"/>
  <c r="D230" i="3" s="1"/>
  <c r="B231" i="1"/>
  <c r="D229" i="3" s="1"/>
  <c r="B230" i="1"/>
  <c r="D228" i="3" s="1"/>
  <c r="B229" i="1"/>
  <c r="D227" i="3" s="1"/>
  <c r="B228" i="1"/>
  <c r="D226" i="3" s="1"/>
  <c r="B227" i="1"/>
  <c r="D225" i="3" s="1"/>
  <c r="B226" i="1"/>
  <c r="D224" i="3" s="1"/>
  <c r="B225" i="1"/>
  <c r="D223" i="3" s="1"/>
  <c r="B224" i="1"/>
  <c r="D222" i="3" s="1"/>
  <c r="B223" i="1"/>
  <c r="D221" i="3" s="1"/>
  <c r="B222" i="1"/>
  <c r="D220" i="3" s="1"/>
  <c r="B221" i="1"/>
  <c r="D219" i="3" s="1"/>
  <c r="B220" i="1"/>
  <c r="D218" i="3" s="1"/>
  <c r="B219" i="1"/>
  <c r="D217" i="3" s="1"/>
  <c r="B218" i="1"/>
  <c r="D216" i="3" s="1"/>
  <c r="B217" i="1"/>
  <c r="D215" i="3" s="1"/>
  <c r="B216" i="1"/>
  <c r="D214" i="3" s="1"/>
  <c r="B215" i="1"/>
  <c r="D213" i="3" s="1"/>
  <c r="B214" i="1"/>
  <c r="D212" i="3" s="1"/>
  <c r="B213" i="1"/>
  <c r="D211" i="3" s="1"/>
  <c r="B212" i="1"/>
  <c r="D210" i="3" s="1"/>
  <c r="B211" i="1"/>
  <c r="D209" i="3" s="1"/>
  <c r="B210" i="1"/>
  <c r="D208" i="3" s="1"/>
  <c r="B209" i="1"/>
  <c r="D207" i="3" s="1"/>
  <c r="B208" i="1"/>
  <c r="D206" i="3" s="1"/>
  <c r="B207" i="1"/>
  <c r="D205" i="3" s="1"/>
  <c r="B206" i="1"/>
  <c r="D204" i="3" s="1"/>
  <c r="B205" i="1"/>
  <c r="D203" i="3" s="1"/>
  <c r="B204" i="1"/>
  <c r="D202" i="3" s="1"/>
  <c r="B203" i="1"/>
  <c r="D201" i="3" s="1"/>
  <c r="B202" i="1"/>
  <c r="D200" i="3" s="1"/>
  <c r="B201" i="1"/>
  <c r="D199" i="3" s="1"/>
  <c r="B200" i="1"/>
  <c r="D198" i="3" s="1"/>
  <c r="B199" i="1"/>
  <c r="D197" i="3" s="1"/>
  <c r="B198" i="1"/>
  <c r="D196" i="3" s="1"/>
  <c r="B197" i="1"/>
  <c r="D195" i="3" s="1"/>
  <c r="B196" i="1"/>
  <c r="D194" i="3" s="1"/>
  <c r="B195" i="1"/>
  <c r="D193" i="3" s="1"/>
  <c r="B194" i="1"/>
  <c r="D192" i="3" s="1"/>
  <c r="B193" i="1"/>
  <c r="D191" i="3" s="1"/>
  <c r="B192" i="1"/>
  <c r="D190" i="3" s="1"/>
  <c r="B191" i="1"/>
  <c r="D189" i="3" s="1"/>
  <c r="B190" i="1"/>
  <c r="D188" i="3" s="1"/>
  <c r="B189" i="1"/>
  <c r="D187" i="3" s="1"/>
  <c r="B188" i="1"/>
  <c r="D186" i="3" s="1"/>
  <c r="B187" i="1"/>
  <c r="D185" i="3" s="1"/>
  <c r="B186" i="1"/>
  <c r="D184" i="3" s="1"/>
  <c r="B185" i="1"/>
  <c r="D183" i="3" s="1"/>
  <c r="B184" i="1"/>
  <c r="D182" i="3" s="1"/>
  <c r="B183" i="1"/>
  <c r="D181" i="3" s="1"/>
  <c r="B182" i="1"/>
  <c r="D180" i="3" s="1"/>
  <c r="B181" i="1"/>
  <c r="D179" i="3" s="1"/>
  <c r="B180" i="1"/>
  <c r="D178" i="3" s="1"/>
  <c r="B179" i="1"/>
  <c r="D177" i="3" s="1"/>
  <c r="B178" i="1"/>
  <c r="D176" i="3" s="1"/>
  <c r="B177" i="1"/>
  <c r="D175" i="3" s="1"/>
  <c r="B176" i="1"/>
  <c r="D174" i="3" s="1"/>
  <c r="B175" i="1"/>
  <c r="D173" i="3" s="1"/>
  <c r="B174" i="1"/>
  <c r="D172" i="3" s="1"/>
  <c r="B173" i="1"/>
  <c r="D171" i="3" s="1"/>
  <c r="B172" i="1"/>
  <c r="D170" i="3" s="1"/>
  <c r="B171" i="1"/>
  <c r="D169" i="3" s="1"/>
  <c r="B170" i="1"/>
  <c r="D168" i="3" s="1"/>
  <c r="B169" i="1"/>
  <c r="D167" i="3" s="1"/>
  <c r="B168" i="1"/>
  <c r="D166" i="3" s="1"/>
  <c r="B167" i="1"/>
  <c r="D165" i="3" s="1"/>
  <c r="B166" i="1"/>
  <c r="D164" i="3" s="1"/>
  <c r="B165" i="1"/>
  <c r="D163" i="3" s="1"/>
  <c r="B164" i="1"/>
  <c r="D162" i="3" s="1"/>
  <c r="B163" i="1"/>
  <c r="D161" i="3" s="1"/>
  <c r="B162" i="1"/>
  <c r="D160" i="3" s="1"/>
  <c r="B161" i="1"/>
  <c r="D159" i="3" s="1"/>
  <c r="B160" i="1"/>
  <c r="D158" i="3" s="1"/>
  <c r="B159" i="1"/>
  <c r="D157" i="3" s="1"/>
  <c r="B158" i="1"/>
  <c r="D156" i="3" s="1"/>
  <c r="B157" i="1"/>
  <c r="D155" i="3" s="1"/>
  <c r="B156" i="1"/>
  <c r="D154" i="3" s="1"/>
  <c r="B155" i="1"/>
  <c r="D153" i="3" s="1"/>
  <c r="B154" i="1"/>
  <c r="D152" i="3" s="1"/>
  <c r="B153" i="1"/>
  <c r="D151" i="3" s="1"/>
  <c r="B152" i="1"/>
  <c r="D150" i="3" s="1"/>
  <c r="B151" i="1"/>
  <c r="D149" i="3" s="1"/>
  <c r="B150" i="1"/>
  <c r="D148" i="3" s="1"/>
  <c r="B149" i="1"/>
  <c r="D147" i="3" s="1"/>
  <c r="B148" i="1"/>
  <c r="D146" i="3" s="1"/>
  <c r="B147" i="1"/>
  <c r="D145" i="3" s="1"/>
  <c r="B146" i="1"/>
  <c r="D144" i="3" s="1"/>
  <c r="B145" i="1"/>
  <c r="D143" i="3" s="1"/>
  <c r="B144" i="1"/>
  <c r="D142" i="3" s="1"/>
  <c r="B143" i="1"/>
  <c r="D141" i="3" s="1"/>
  <c r="B142" i="1"/>
  <c r="D140" i="3" s="1"/>
  <c r="B141" i="1"/>
  <c r="D139" i="3" s="1"/>
  <c r="B140" i="1"/>
  <c r="D138" i="3" s="1"/>
  <c r="B139" i="1"/>
  <c r="D137" i="3" s="1"/>
  <c r="B138" i="1"/>
  <c r="D136" i="3" s="1"/>
  <c r="B137" i="1"/>
  <c r="D135" i="3" s="1"/>
  <c r="B136" i="1"/>
  <c r="D134" i="3" s="1"/>
  <c r="B135" i="1"/>
  <c r="D133" i="3" s="1"/>
  <c r="B134" i="1"/>
  <c r="D132" i="3" s="1"/>
  <c r="B133" i="1"/>
  <c r="D131" i="3" s="1"/>
  <c r="B132" i="1"/>
  <c r="D130" i="3" s="1"/>
  <c r="B131" i="1"/>
  <c r="D129" i="3" s="1"/>
  <c r="B130" i="1"/>
  <c r="D128" i="3" s="1"/>
  <c r="B129" i="1"/>
  <c r="D127" i="3" s="1"/>
  <c r="B128" i="1"/>
  <c r="D126" i="3" s="1"/>
  <c r="B127" i="1"/>
  <c r="D125" i="3" s="1"/>
  <c r="B126" i="1"/>
  <c r="D124" i="3" s="1"/>
  <c r="B125" i="1"/>
  <c r="D123" i="3" s="1"/>
  <c r="B124" i="1"/>
  <c r="D122" i="3" s="1"/>
  <c r="B123" i="1"/>
  <c r="D121" i="3" s="1"/>
  <c r="B122" i="1"/>
  <c r="D120" i="3" s="1"/>
  <c r="B121" i="1"/>
  <c r="D119" i="3" s="1"/>
  <c r="B120" i="1"/>
  <c r="D118" i="3" s="1"/>
  <c r="B119" i="1"/>
  <c r="D117" i="3" s="1"/>
  <c r="B118" i="1"/>
  <c r="D116" i="3" s="1"/>
  <c r="B117" i="1"/>
  <c r="D115" i="3" s="1"/>
  <c r="B116" i="1"/>
  <c r="D114" i="3" s="1"/>
  <c r="B115" i="1"/>
  <c r="D113" i="3" s="1"/>
  <c r="B114" i="1"/>
  <c r="D112" i="3" s="1"/>
  <c r="B113" i="1"/>
  <c r="D111" i="3" s="1"/>
  <c r="B112" i="1"/>
  <c r="D110" i="3" s="1"/>
  <c r="B111" i="1"/>
  <c r="D109" i="3" s="1"/>
  <c r="B110" i="1"/>
  <c r="D108" i="3" s="1"/>
  <c r="B109" i="1"/>
  <c r="D107" i="3" s="1"/>
  <c r="B108" i="1"/>
  <c r="D106" i="3" s="1"/>
  <c r="B107" i="1"/>
  <c r="D105" i="3" s="1"/>
  <c r="B106" i="1"/>
  <c r="D104" i="3" s="1"/>
  <c r="B105" i="1"/>
  <c r="D103" i="3" s="1"/>
  <c r="B104" i="1"/>
  <c r="D102" i="3" s="1"/>
  <c r="B103" i="1"/>
  <c r="D101" i="3" s="1"/>
  <c r="B102" i="1"/>
  <c r="D100" i="3" s="1"/>
  <c r="B101" i="1"/>
  <c r="D99" i="3" s="1"/>
  <c r="B100" i="1"/>
  <c r="D98" i="3" s="1"/>
  <c r="B99" i="1"/>
  <c r="D97" i="3" s="1"/>
  <c r="B98" i="1"/>
  <c r="D96" i="3" s="1"/>
  <c r="B97" i="1"/>
  <c r="D95" i="3" s="1"/>
  <c r="B96" i="1"/>
  <c r="D94" i="3" s="1"/>
  <c r="B95" i="1"/>
  <c r="D93" i="3" s="1"/>
  <c r="B94" i="1"/>
  <c r="D92" i="3" s="1"/>
  <c r="B93" i="1"/>
  <c r="D91" i="3" s="1"/>
  <c r="B92" i="1"/>
  <c r="D90" i="3" s="1"/>
  <c r="B91" i="1"/>
  <c r="D89" i="3" s="1"/>
  <c r="B90" i="1"/>
  <c r="D88" i="3" s="1"/>
  <c r="B89" i="1"/>
  <c r="D87" i="3" s="1"/>
  <c r="B88" i="1"/>
  <c r="D86" i="3" s="1"/>
  <c r="B87" i="1"/>
  <c r="D85" i="3" s="1"/>
  <c r="B86" i="1"/>
  <c r="D84" i="3" s="1"/>
  <c r="B85" i="1"/>
  <c r="D83" i="3" s="1"/>
  <c r="B84" i="1"/>
  <c r="D82" i="3" s="1"/>
  <c r="B83" i="1"/>
  <c r="D81" i="3" s="1"/>
  <c r="B82" i="1"/>
  <c r="D80" i="3" s="1"/>
  <c r="B81" i="1"/>
  <c r="D79" i="3" s="1"/>
  <c r="B80" i="1"/>
  <c r="D78" i="3" s="1"/>
  <c r="B79" i="1"/>
  <c r="D77" i="3" s="1"/>
  <c r="B78" i="1"/>
  <c r="D76" i="3" s="1"/>
  <c r="B77" i="1"/>
  <c r="D75" i="3" s="1"/>
  <c r="B76" i="1"/>
  <c r="D74" i="3" s="1"/>
  <c r="B75" i="1"/>
  <c r="D73" i="3" s="1"/>
  <c r="B74" i="1"/>
  <c r="D72" i="3" s="1"/>
  <c r="B73" i="1"/>
  <c r="D71" i="3" s="1"/>
  <c r="B72" i="1"/>
  <c r="D70" i="3" s="1"/>
  <c r="B71" i="1"/>
  <c r="D69" i="3" s="1"/>
  <c r="B70" i="1"/>
  <c r="D68" i="3" s="1"/>
  <c r="B69" i="1"/>
  <c r="D67" i="3" s="1"/>
  <c r="B68" i="1"/>
  <c r="D66" i="3" s="1"/>
  <c r="B67" i="1"/>
  <c r="D65" i="3" s="1"/>
  <c r="B66" i="1"/>
  <c r="D64" i="3" s="1"/>
  <c r="B65" i="1"/>
  <c r="D63" i="3" s="1"/>
  <c r="B64" i="1"/>
  <c r="D62" i="3" s="1"/>
  <c r="B63" i="1"/>
  <c r="D61" i="3" s="1"/>
  <c r="B62" i="1"/>
  <c r="D60" i="3" s="1"/>
  <c r="B61" i="1"/>
  <c r="D59" i="3" s="1"/>
  <c r="B60" i="1"/>
  <c r="D58" i="3" s="1"/>
  <c r="B59" i="1"/>
  <c r="D57" i="3" s="1"/>
  <c r="B58" i="1"/>
  <c r="D56" i="3" s="1"/>
  <c r="B57" i="1"/>
  <c r="D55" i="3" s="1"/>
  <c r="B56" i="1"/>
  <c r="D54" i="3" s="1"/>
  <c r="B55" i="1"/>
  <c r="D53" i="3" s="1"/>
  <c r="B54" i="1"/>
  <c r="D52" i="3" s="1"/>
  <c r="B53" i="1"/>
  <c r="D51" i="3" s="1"/>
  <c r="B52" i="1"/>
  <c r="D50" i="3" s="1"/>
  <c r="B51" i="1"/>
  <c r="D49" i="3" s="1"/>
  <c r="B50" i="1"/>
  <c r="D48" i="3" s="1"/>
  <c r="B49" i="1"/>
  <c r="D47" i="3" s="1"/>
  <c r="B48" i="1"/>
  <c r="D46" i="3" s="1"/>
  <c r="B47" i="1"/>
  <c r="D45" i="3" s="1"/>
  <c r="B46" i="1"/>
  <c r="D44" i="3" s="1"/>
  <c r="B45" i="1"/>
  <c r="D43" i="3" s="1"/>
  <c r="B44" i="1"/>
  <c r="D42" i="3" s="1"/>
  <c r="B43" i="1"/>
  <c r="D41" i="3" s="1"/>
  <c r="B42" i="1"/>
  <c r="D40" i="3" s="1"/>
  <c r="B41" i="1"/>
  <c r="D39" i="3" s="1"/>
  <c r="B40" i="1"/>
  <c r="D38" i="3" s="1"/>
  <c r="B39" i="1"/>
  <c r="D37" i="3" s="1"/>
  <c r="B38" i="1"/>
  <c r="D36" i="3" s="1"/>
  <c r="B37" i="1"/>
  <c r="D35" i="3" s="1"/>
  <c r="B36" i="1"/>
  <c r="D34" i="3" s="1"/>
  <c r="B35" i="1"/>
  <c r="D33" i="3" s="1"/>
  <c r="B34" i="1"/>
  <c r="D32" i="3" s="1"/>
  <c r="B33" i="1"/>
  <c r="D31" i="3" s="1"/>
  <c r="B32" i="1"/>
  <c r="D30" i="3" s="1"/>
  <c r="B31" i="1"/>
  <c r="D29" i="3" s="1"/>
  <c r="B30" i="1"/>
  <c r="D28" i="3" s="1"/>
  <c r="B29" i="1"/>
  <c r="D27" i="3" s="1"/>
  <c r="B28" i="1"/>
  <c r="D26" i="3" s="1"/>
  <c r="B27" i="1"/>
  <c r="D25" i="3" s="1"/>
  <c r="B26" i="1"/>
  <c r="D24" i="3" s="1"/>
  <c r="B25" i="1"/>
  <c r="D23" i="3" s="1"/>
  <c r="B24" i="1"/>
  <c r="D22" i="3" s="1"/>
  <c r="B23" i="1"/>
  <c r="D21" i="3" s="1"/>
  <c r="B22" i="1"/>
  <c r="D20" i="3" s="1"/>
  <c r="B21" i="1"/>
  <c r="D19" i="3" s="1"/>
  <c r="B20" i="1"/>
  <c r="D18" i="3" s="1"/>
  <c r="B19" i="1"/>
  <c r="D17" i="3" s="1"/>
  <c r="B18" i="1"/>
  <c r="D16" i="3" s="1"/>
  <c r="B17" i="1"/>
  <c r="D15" i="3" s="1"/>
  <c r="B16" i="1"/>
  <c r="D14" i="3" s="1"/>
  <c r="B15" i="1"/>
  <c r="D13" i="3" s="1"/>
  <c r="B14" i="1"/>
  <c r="D12" i="3" s="1"/>
  <c r="B13" i="1"/>
  <c r="D11" i="3" s="1"/>
  <c r="B12" i="1"/>
  <c r="D10" i="3" s="1"/>
  <c r="B11" i="1"/>
  <c r="D9" i="3" s="1"/>
  <c r="B10" i="1"/>
  <c r="D8" i="3" s="1"/>
  <c r="B9" i="1"/>
  <c r="D7" i="3" s="1"/>
  <c r="B8" i="1"/>
  <c r="D6" i="3" s="1"/>
  <c r="B7" i="1"/>
  <c r="D5" i="3" s="1"/>
  <c r="B6" i="1"/>
  <c r="D4" i="3" s="1"/>
  <c r="E5" i="2" l="1"/>
  <c r="E21" i="2" s="1"/>
  <c r="H4" i="2"/>
  <c r="E18" i="2" s="1"/>
  <c r="K4" i="2"/>
  <c r="E4" i="2"/>
  <c r="J4" i="2"/>
  <c r="E7" i="2" l="1"/>
  <c r="E11" i="2"/>
  <c r="E13" i="2" s="1"/>
  <c r="E14" i="2" s="1"/>
  <c r="E16" i="2" l="1"/>
  <c r="E19" i="2" s="1"/>
  <c r="E22" i="2" s="1"/>
</calcChain>
</file>

<file path=xl/sharedStrings.xml><?xml version="1.0" encoding="utf-8"?>
<sst xmlns="http://schemas.openxmlformats.org/spreadsheetml/2006/main" count="953" uniqueCount="373">
  <si>
    <t>Valor</t>
  </si>
  <si>
    <t>Saldo</t>
  </si>
  <si>
    <t>Pix recebido: "Cp :00360305-FABRICIA DA SILVA AVELINO"</t>
  </si>
  <si>
    <t>Pix recebido: "Cp :00360305-FERNANDA DA SILVA AVELINO"</t>
  </si>
  <si>
    <t>Pix recebido: "Cp :00360305-MARIA DAS DORES BUARQUE ONOFRE"</t>
  </si>
  <si>
    <t>Pix recebido: "Cp :18236120-Joao Lucas Martimiani Pascarelli"</t>
  </si>
  <si>
    <t>Pix recebido: "Cp :18236120-Alicia Lima Aragao"</t>
  </si>
  <si>
    <t>Pix recebido: "Cp :00360305-JAQUELINE MENDONCA GARCIA"</t>
  </si>
  <si>
    <t>Pix recebido: "Cp :18236120-Maria Raiane Evelle Alves de Melo"</t>
  </si>
  <si>
    <t>Pix recebido: "Cp :18236120-Anderson Gomes Bezerra"</t>
  </si>
  <si>
    <t>Pix recebido: "Cp :60701190-DELMAIR CAVALCANTE PINHEIRO"</t>
  </si>
  <si>
    <t>Pix recebido: "Cp :18236120-Waltiene Maria da Silva Santos"</t>
  </si>
  <si>
    <t>Pix recebido: "Cp :18236120-Joao Pedro Tavares Viturino"</t>
  </si>
  <si>
    <t>Pix recebido: "Cp :18236120-Maria Eduarda da Silva Guimaraes"</t>
  </si>
  <si>
    <t>Pix recebido: "Cp :18236120-Matheus da Silva Rocha"</t>
  </si>
  <si>
    <t>Pix recebido: "Cp :22896431-AMANDA PONTES DA COSTA MATOS"</t>
  </si>
  <si>
    <t>Pix recebido: "Cp :18236120-Jose Mario da Silva Sousa Filho"</t>
  </si>
  <si>
    <t>Pix recebido: "Cp :00000000-MARIA GRACAS A ESCOREL"</t>
  </si>
  <si>
    <t>Pix recebido: "Cp :08561701-joelia santos da Silva"</t>
  </si>
  <si>
    <t>Pix recebido: "Cp :00360305-CLAUDIO CARNEIRO DE LIMA"</t>
  </si>
  <si>
    <t>Pix recebido: "Cp :18236120-Evelyn Pontes Monteiro"</t>
  </si>
  <si>
    <t>Pix recebido: "Cp :18236120-Gilmara Julia Rocha de Lima"</t>
  </si>
  <si>
    <t>Pix recebido: "Cp :90400888-MARIA DA LUZ PONTES DA COSTA"</t>
  </si>
  <si>
    <t>Pix recebido: "Cp :10573521-Beatriz de Araujo Castro"</t>
  </si>
  <si>
    <t>Pix recebido: "Cp :35571249-SALOMAO BERNARDO DA SILVA"</t>
  </si>
  <si>
    <t>Pix recebido: "Cp :00000000-CARMEN S F C ARNAUD"</t>
  </si>
  <si>
    <t>Pix recebido: "Cp :10573521-Maria Josineide Bezerra da Silva"</t>
  </si>
  <si>
    <t>Pix recebido: "Cp :10573521-Jadilene de Araujo Mendonca"</t>
  </si>
  <si>
    <t>Pix recebido: "Cp :18236120-Diogo Weryston da Silva Santos"</t>
  </si>
  <si>
    <t>Pix recebido: "Cp :10573521-Welder Mendonca Guerra"</t>
  </si>
  <si>
    <t>Pix recebido: "Cp :18236120-Jadilene de Araujo Mendonca"</t>
  </si>
  <si>
    <t>Pix recebido: "Cp :60701190-WESLEY MENDONCA GUERRA"</t>
  </si>
  <si>
    <t>Pix recebido: "Cp :60746948-URSULA KEYLA FEITOSA BEZERRA"</t>
  </si>
  <si>
    <t>Pix recebido: "Cp :60746948-FARUSKA LEITE MATIAS DE ARAUJO"</t>
  </si>
  <si>
    <t>Pix recebido: "00019 54996236 MARIA MELO"</t>
  </si>
  <si>
    <t>Pix recebido: "Cp :10573521-Claudia Beatriz Gediel de Souza"</t>
  </si>
  <si>
    <t>Pix recebido: "Cp :18236120-Robson Andre Viana do Nascimento"</t>
  </si>
  <si>
    <t>Pix recebido: "Cp :35571249-MARIA LUCIA FELIPE DA SILVA"</t>
  </si>
  <si>
    <t>Pix recebido: "Cp :90400888-PAULO ALBERTO ARAUJO DA SILVA"</t>
  </si>
  <si>
    <t>Pix recebido: "Cp :22896431-Reginaldo De Albuquerque Bezerra Junior"</t>
  </si>
  <si>
    <t>Pix recebido: "Cp :22896431-Luzia Pontes Mendonca"</t>
  </si>
  <si>
    <t>Pix recebido: "Cp :00000000-DIEGO R NASCIMENTO"</t>
  </si>
  <si>
    <t>Pix recebido: "Cp :00360305-DAMIANA CRISTINA DA SILVA"</t>
  </si>
  <si>
    <t>Pix recebido: "Cp :00360305-HILDA CARLA FREIRE DOS SANTOS"</t>
  </si>
  <si>
    <t>Pix recebido: "Cp :31872495-DOMIRES ALVES DOS REIS"</t>
  </si>
  <si>
    <t>Pix recebido: "Cp :08561701-JOSE INACIO FIRMINO FERREIRA 01922393410"</t>
  </si>
  <si>
    <t>Pix recebido: "Cp :08561701-Dalvanice Gomes de freitas passos"</t>
  </si>
  <si>
    <t>Pix recebido: "Cp :00360305-NATHALIA KELLY AVELINO MENDONCA"</t>
  </si>
  <si>
    <t>Pix recebido: "Cp :00360305-INALICE DE SOUZA MATOS"</t>
  </si>
  <si>
    <t>Pix recebido: "Cp :18236120-Jardel de Araujo Mendonca Filho"</t>
  </si>
  <si>
    <t>Pix enviado: "Cp :18236120-Joao Lucas Martimiani Pascarelli"</t>
  </si>
  <si>
    <t>Pix recebido: "Cp :00000000-JAILAN D M FARIAS AGRA"</t>
  </si>
  <si>
    <t>Pix recebido: "Cp :60701190-JANICE DE ARAUJO MENDONCA FIRM"</t>
  </si>
  <si>
    <t>Pix recebido: "Cp :00000000-ANTONIO A SOUZA MATOS"</t>
  </si>
  <si>
    <t>Pix recebido: "Cp :60701190-EVELYN PONTES MONTEIRO"</t>
  </si>
  <si>
    <t>Pix recebido: "Cp :00360305-LUCIMAR SILVA SANTOS"</t>
  </si>
  <si>
    <t>Pix recebido: "Cp :00360305-LUSIMAR MEDEIROS DA SILVA"</t>
  </si>
  <si>
    <t>Pix recebido: "Cp :40710595-Gilmara Julia Rocha De Lima"</t>
  </si>
  <si>
    <t>Pix recebido: "Cp :18236120-Antonia Jaqueline Inacio de Souza"</t>
  </si>
  <si>
    <t>Pix recebido: "Cp :00000000-JOSE CARLOS SOUZA MATOS"</t>
  </si>
  <si>
    <t>Pix recebido: "00019 310883679 LUDMILA MARTINS"</t>
  </si>
  <si>
    <t>Pix enviado: "Cp :70038237-Facil Bones Personalizados"</t>
  </si>
  <si>
    <t>Pix recebido: "Cp :00000000-CAMILLA ROCHA ROLIM"</t>
  </si>
  <si>
    <t>Pix recebido: "Cp :18236120-Maria Eliane Chaves de Oliveira"</t>
  </si>
  <si>
    <t>Pix recebido: "Cp :90400888-ALYSSON SAMUEL BATISTA DE AMORIM"</t>
  </si>
  <si>
    <t>Pix recebido: "Cp :00000000-ANDRE R F MAGALHAES"</t>
  </si>
  <si>
    <t>Pix recebido: "Cp :35571249-Augusto Rodrigues De Souza"</t>
  </si>
  <si>
    <t>Pix recebido: "Cp :08561701-CAROL GONCALVES DE ARAUJO"</t>
  </si>
  <si>
    <t>Pix recebido: "Cp :18236120-Rogerio Carlos Vieira da Silva"</t>
  </si>
  <si>
    <t>Pix recebido: "Cp :60746948-JAIRO MOISES SPERB"</t>
  </si>
  <si>
    <t>Pix recebido: "Cp :18236120-Hildebrando Mota Alexandre"</t>
  </si>
  <si>
    <t>Pix recebido: "Cp :37241230-Ismael Correia Couto"</t>
  </si>
  <si>
    <t>Pix recebido: "Cp :60746948-JOYCE TERTO DE MEDEIROS"</t>
  </si>
  <si>
    <t>Pix recebido: "Cp :10573521-Vanderlei Perboni Dos Santos"</t>
  </si>
  <si>
    <t>Pix recebido: "00019 337522618 WESKLLEY YURI FIALHO DA SILVA"</t>
  </si>
  <si>
    <t>Pix recebido: "Cp :10573521-Jaise Mendonca Justiniano"</t>
  </si>
  <si>
    <t>Pix recebido: "00019 318257955 JOSIMAR SOUSA"</t>
  </si>
  <si>
    <t>Pix recebido: "Cp :18236120-Danielle da Silveira Diniz Sousa"</t>
  </si>
  <si>
    <t>Pix recebido: "Cp :00360305-ALYNE RODRIGUES ARAUJO CAVALCANTI GOMES"</t>
  </si>
  <si>
    <t>Pix recebido: "Cp :18236120-Thalita Araujo Cavalcante"</t>
  </si>
  <si>
    <t>Pix recebido: "Cp :00000000-FRANCISCO DE ASSIS DE LIMA ARAUJO JUNIOR"</t>
  </si>
  <si>
    <t>Pix recebido: "Cp :22896431-Maria Vitoria Araujo Do Nascimento"</t>
  </si>
  <si>
    <t>Pix recebido: "Cp :90400888-ALINE DA SILVEIRA DINIZ"</t>
  </si>
  <si>
    <t>Pix recebido: "Cp :18236120-Cenyra Pimentel Cavalcanti Torres"</t>
  </si>
  <si>
    <t>Pix recebido: "Cp :60701190-IONE DA SILVEIRA DINIZ"</t>
  </si>
  <si>
    <t>Pix recebido: "Cp :18236120-Diemano Bruno Lima Nobrega"</t>
  </si>
  <si>
    <t>Pix recebido: "Cp :35571249-Elaine Cristina Medeiros Cruz"</t>
  </si>
  <si>
    <t>Pix recebido: "Cp :00000000-FABIO PONTES DA COSTA"</t>
  </si>
  <si>
    <t>Pix recebido: "Cp :60746948-JOAO ARTUR RODRIGUES PESSOA"</t>
  </si>
  <si>
    <t>Pix recebido: "Cp :90400888-MARIA DAS GRACAS ONOFRE DA SILVA"</t>
  </si>
  <si>
    <t>Pix recebido: "Cp :60746948-TULIO BATISTA VIEIRA DELGADO"</t>
  </si>
  <si>
    <t>Pix recebido: "Cp :00000000-ERICKSON ANDRE R MADRUGA"</t>
  </si>
  <si>
    <t>Pix recebido: "Cp :00360305-SAMARA CRISTINA DA SILVA FERREIRA SOUZA"</t>
  </si>
  <si>
    <t>Pix recebido: "Cp :10573521-Raquel Costa Cirne Lopes"</t>
  </si>
  <si>
    <t>Pix recebido: "Cp :31872495-AUGUSTO BRUNO DE ANDRADE RODRIGUES"</t>
  </si>
  <si>
    <t>Pix recebido: "Cp :00360305-OLLYVER MARCEL MARTINS FERREIRA"</t>
  </si>
  <si>
    <t>Pix recebido: "Cp :60746948-FABIANNE CELESTINO BARRETO SILVA"</t>
  </si>
  <si>
    <t>Pix recebido: "Cp :00000000-BELMIRO M.S.NETO"</t>
  </si>
  <si>
    <t>Pix recebido: "Cp :00000000-MARIANA T VASCONCELOS"</t>
  </si>
  <si>
    <t>Pix recebido: "Cp :60746948-LEONARDO CELESTINO"</t>
  </si>
  <si>
    <t>Pix recebido: "Cp :00360305-MAURO BARRETO DA SILVA"</t>
  </si>
  <si>
    <t>Pix recebido: "Cp :00000000-JANINE EMMANUELE S LIRA"</t>
  </si>
  <si>
    <t>Pix recebido: "Cp :18236120-Natalia Candida Silva Andrade"</t>
  </si>
  <si>
    <t>Pix recebido: "Cp :10573521-Giuliane Santos de Lira"</t>
  </si>
  <si>
    <t>Pix recebido: "Cp :00360305-MARIA DO SOCORRO SANTOS"</t>
  </si>
  <si>
    <t>Pix recebido: "Cp :00000000-ADRIANNE PAULA V ANDRADE"</t>
  </si>
  <si>
    <t>Pix recebido: "Cp :18236120-Juliane Iomery Lima Case Gehrke"</t>
  </si>
  <si>
    <t>Pix recebido: "Cp :18236120-Janaina Gomes de Brito"</t>
  </si>
  <si>
    <t>Pix recebido: "Cp :00360305-DANIEL CEZARIO LOURENCO ANTONELLI"</t>
  </si>
  <si>
    <t>Pix recebido: "Cp :60701190-JORGINEIDE MARIA SILVA ANDRADE"</t>
  </si>
  <si>
    <t>Pix recebido: "Cp :18236120-Juan Carlos da Conceicao Reis"</t>
  </si>
  <si>
    <t>Pix recebido: "Cp :60701190-THALITA ARAUJO CAVALCANTE"</t>
  </si>
  <si>
    <t>Pix recebido: "Cp :18236120-Arthuro Lira Amado"</t>
  </si>
  <si>
    <t>Pix recebido: "Cp :00000000-VANEIDE ARAUJO A SILVA"</t>
  </si>
  <si>
    <t>Pix enviado: "Cp :00000000-Igreja Evangelica Batista de Intermares"</t>
  </si>
  <si>
    <t>Pix recebido: "Cp :59285411-Gabriel Silvestre Da Fonseca Arrais"</t>
  </si>
  <si>
    <t>Pix recebido: "Cp :00000208-JOSE WILAMY XAVIER DE LACERDA"</t>
  </si>
  <si>
    <t>Pix recebido: "Cp :00000000-SARA RAQUEL VIEIRA SILVA"</t>
  </si>
  <si>
    <t>Pix recebido: "00019 134756312 STEFANY MARQUES"</t>
  </si>
  <si>
    <t>Pix recebido: "Cp :01187961-MARIA JOSE DE LIMA RODRIGUES"</t>
  </si>
  <si>
    <t>Pix recebido: "Cp :18236120-Amanda Ayres de Lima"</t>
  </si>
  <si>
    <t>Pix recebido: "Cp :18236120-Vanessa Rodrigues Pereira"</t>
  </si>
  <si>
    <t>Pix recebido: "Cp :18236120-Joseane Martimiani Pascarelli"</t>
  </si>
  <si>
    <t>Pix recebido: "Cp :60701190-CIRILO CESAR FILHO"</t>
  </si>
  <si>
    <t>Pix recebido: "Cp :18236120-Sandra Maria da Silva"</t>
  </si>
  <si>
    <t>Pix recebido: "Cp :22896431-KALEB ALVES OLIVEIRA SILVA"</t>
  </si>
  <si>
    <t>Pix recebido: "Cp :00000208-DEBORAH LIMA DE OLIVEIRA"</t>
  </si>
  <si>
    <t>Pix recebido: "Cp :00000000-MONIQUE ARNAUD BEZERRA"</t>
  </si>
  <si>
    <t>Pix recebido: "Cp :18236120-Josivania Marcolino Batista"</t>
  </si>
  <si>
    <t>Pix recebido: "Cp :00360305-LENIZA S M ELIAS"</t>
  </si>
  <si>
    <t>Pix recebido: "Cp :00360305-AGATHA AVILA DINIZ SOARES DE MIRANDA"</t>
  </si>
  <si>
    <t>Pix recebido: "Cp :00360305-SAYONARA TAVARES SOUSA FERRER"</t>
  </si>
  <si>
    <t>Pix recebido: "Cp :00360305-VANESKA LEITE VITORINO DE SOUZA"</t>
  </si>
  <si>
    <t>Pix recebido: "Cp :60746948-ALENI CRISTINA BARBOSA DO NASCIMENTO"</t>
  </si>
  <si>
    <t>Pix recebido: "Cp :00360305-SONIA MARIA MORAES DO NASCIMENTO"</t>
  </si>
  <si>
    <t>Pix recebido: "Cp :60746948-MAYARA CELESTINO BARRETO SILVA"</t>
  </si>
  <si>
    <t>Pix recebido: "Cp :00000000-CARLOS A FREITAS"</t>
  </si>
  <si>
    <t>Pix recebido: "Cp :60701190-ANTONIO EVERALDO ARAUJO MORAES"</t>
  </si>
  <si>
    <t>Pix recebido: "Cp :18236120-Rebeca Fernandes Barbosa"</t>
  </si>
  <si>
    <t>Pix recebido: "00019 282564349 ISMAEL OLIVEIRA"</t>
  </si>
  <si>
    <t>Pix recebido: "Cp :18236120-THIAGO DIAS DE SOUSA"</t>
  </si>
  <si>
    <t>Pix recebido: "Cp :00000000-CARLANE DE MORAES MOURA"</t>
  </si>
  <si>
    <t>Pix enviado: "Cp :18236120-Marcielle Aparecida Santos Morais Crizostomo"</t>
  </si>
  <si>
    <t>Pix recebido: "Cp :00360305-SUENIA BATISTA SILVA"</t>
  </si>
  <si>
    <t>Pix recebido: "Cp :00360305-HELIO ANDRE MACHADO SOARES"</t>
  </si>
  <si>
    <t>Pix recebido: "Cp :00000000-QUELLI MARIA O NASCIMENTO"</t>
  </si>
  <si>
    <t>Pix recebido: "Cp :18236120-Odete Aparecida Santos"</t>
  </si>
  <si>
    <t>Pix recebido: "Cp :00360305-DJAIR VICENTE FERREIRA"</t>
  </si>
  <si>
    <t>Pix recebido: "Cp :60701190-THAYANE GERMANA ALVES COSTA"</t>
  </si>
  <si>
    <t>Pix recebido: "Cp :33264668-GUILHERME ALVES DOS SANTOS NOBRE"</t>
  </si>
  <si>
    <t>Pix recebido: "Cp :00000000-ELEN SUZI MEDEIROS SILVA"</t>
  </si>
  <si>
    <t>Pix recebido: "Cp :00000000-ZENILDA MARQUES DE LIMA LIMEIRA"</t>
  </si>
  <si>
    <t>Pix recebido: "Cp :18236120-Elijanara Raissa da Silva Cordova"</t>
  </si>
  <si>
    <t>Pix recebido: "Cp :00360305-ANTONIO ESPEDITO DE ARAUJO MORAIS"</t>
  </si>
  <si>
    <t>Pix enviado: "Cp :60701190-Thayane Germana Alves Costa"</t>
  </si>
  <si>
    <t>Pix recebido: "Cp :18236120-Roberta Barbosa de Andrade"</t>
  </si>
  <si>
    <t>Pix recebido: "Cp :00000000-SIMONE FERREIRA LOPES"</t>
  </si>
  <si>
    <t>Pix recebido: "Cp :10573521-Pamela Silva de Freitas"</t>
  </si>
  <si>
    <t>Pix recebido: "Cp :90400888-GIOVANI XAVIER DE LIMA"</t>
  </si>
  <si>
    <t>Pix recebido: "Cp :00000000-GILMARA BELO DE OLIVEIRA"</t>
  </si>
  <si>
    <t>Pix recebido: "Cp :10664513-Lucidia de Medeiros Tavares"</t>
  </si>
  <si>
    <t>Pix recebido: "Cp :00360305-SERGIO MAGALHAES DOS SANTOS"</t>
  </si>
  <si>
    <t>Pix recebido: "Cp :08561701-MARIA INEZ MARQUES DE LIMA"</t>
  </si>
  <si>
    <t>Pix recebido: "Cp :22896431-Kayo Victor Da Silva Costa"</t>
  </si>
  <si>
    <t>Pix recebido: "Cp :60746948-ALICE BARBOSA LIMA MAIA"</t>
  </si>
  <si>
    <t>Pix recebido: "Cp :18236120-marilyana de Fatima Matias Leite Almeida"</t>
  </si>
  <si>
    <t>Pix recebido: "Cp :00000000-JUAN EBANO SOARES ALENCAR"</t>
  </si>
  <si>
    <t>Pix recebido: "Cp :60701190-ANDREANE MORAIS DE ALBUQUERQUE"</t>
  </si>
  <si>
    <t>Pix recebido: "Cp :92555150-Marcielle Aparecida Santos Morais Crizostomo"</t>
  </si>
  <si>
    <t>Pix recebido: "Cp :18236120-Lindonjonson Soares Alencar"</t>
  </si>
  <si>
    <t>Pix recebido: "Cp :60746948-ANA EMILIA BEZERRA VIANA"</t>
  </si>
  <si>
    <t>Pix recebido: "Cp :60746948-CLAUDIA MOREIRA DE OLIVEIRA"</t>
  </si>
  <si>
    <t>Pix recebido: "Cp :00360305-FRANCINETE DA SILVEIRA PINHEIRO"</t>
  </si>
  <si>
    <t>Pix recebido: "Cp :00000000-AILA SOARES FERREIRA"</t>
  </si>
  <si>
    <t>Pix recebido: "Cp :00360305-MARIA DA PAZ DA SILVA"</t>
  </si>
  <si>
    <t>Pix recebido: "Cp :07237373-ARTUR CARLOS MINERVINO"</t>
  </si>
  <si>
    <t>Pix recebido: "Cp :90400888-MARCIA ERIKA MAURICIO DO MONTE"</t>
  </si>
  <si>
    <t>Pix recebido: "Cp :00000000-ANTONIO DYEGO V MACIEL"</t>
  </si>
  <si>
    <t>Pix recebido: "Cp :18236120-Alba Rejane Pontes Cavalcanti"</t>
  </si>
  <si>
    <t>Pix recebido: "Cp :18236120-Maria Aparecida Ribeiro da Silva"</t>
  </si>
  <si>
    <t>Pix recebido: "Cp :18236120-Thalita Cybelle Ferreira Pinheiro Ximenes"</t>
  </si>
  <si>
    <t>Pix recebido: "Cp :18236120-Francisca Lucia Sousa Marques"</t>
  </si>
  <si>
    <t>Pix recebido: "Cp :00000000-THAIZ S F P GONCALVES"</t>
  </si>
  <si>
    <t>Pix recebido: "Cp :18236120-Francineide Pinheiro da Silva"</t>
  </si>
  <si>
    <t>Pix recebido: "Cp :60701190-SORAYA ALMEIDA MENDES RIBEIRO"</t>
  </si>
  <si>
    <t>Pix recebido: "Cp :18236120-Stefany Helena Goncalves Silva"</t>
  </si>
  <si>
    <t>Pix recebido: "Cp :00360305-PETRUCIO ALEXANDRINO BENDITO"</t>
  </si>
  <si>
    <t>Pix recebido: "Cp :00360305-JOSELMA COSTA CIRNE"</t>
  </si>
  <si>
    <t>Pix recebido: "Cp :22896431-ROSA ELIANE PESSOA"</t>
  </si>
  <si>
    <t>Pix recebido: "Cp :10573521-John Carlos da Silveira Pinheiro Soares"</t>
  </si>
  <si>
    <t>Pix recebido: "Cp :08561701-22.523.041 ADRIANO FIRME DE SOUZA"</t>
  </si>
  <si>
    <t>Pix recebido: "Cp :00000000-PASKALY B A FORMIGA"</t>
  </si>
  <si>
    <t>Pix recebido: "Cp :00000000-CARLA EMILIA S F MOREIRA"</t>
  </si>
  <si>
    <t>Pix recebido: "Cp :60746948-NEUSA LEITE"</t>
  </si>
  <si>
    <t>Pix recebido: "Cp :18236120-Francileide da Silveira Pinheiro Soares"</t>
  </si>
  <si>
    <t>Pix recebido: "Cp :10573521-Fabricio Silva Pinheiro"</t>
  </si>
  <si>
    <t>Pix recebido: "Cp :00000000-NATALIA FIRME DINIZ"</t>
  </si>
  <si>
    <t>Pix recebido: "Cp :18236120-Natalia Firme Diniz"</t>
  </si>
  <si>
    <t>Pix recebido: "Cp :18236120-Luiz Tavares da Silva Neto"</t>
  </si>
  <si>
    <t>Pix recebido: "Cp :22896431-Joao Pedro Ribeiro Cirne"</t>
  </si>
  <si>
    <t>Pix recebido: "Cp :60701190-YARA CELLY CIRNE E SILVA"</t>
  </si>
  <si>
    <t>Pix recebido: "Cp :60701190-JONAS THIAGO REGIS CAVALCANTI"</t>
  </si>
  <si>
    <t>Pix recebido: "Cp :60701190-LUCIA FATIMA C D SOUSA"</t>
  </si>
  <si>
    <t>Pix recebido: "Cp :18236120-Patricia Regia Vieira"</t>
  </si>
  <si>
    <t>Pix recebido: "Cp :60701190-YEDDA MARIA COSTA NASCIMENTO M"</t>
  </si>
  <si>
    <t>Pix recebido: "Cp :00000000-ALESSANDRA PATRICIA DE ARAUJO DANTAS"</t>
  </si>
  <si>
    <t>Pix recebido: "Cp :60746948-DOMIRA COSTA NASCIMENTO"</t>
  </si>
  <si>
    <t>Pix recebido: "Cp :10573521-Joao Rodrigues da Silva Filho"</t>
  </si>
  <si>
    <t>Pix recebido: "00019 26337584 ANDERSON TRAJANO"</t>
  </si>
  <si>
    <t>Pix recebido: "Cp :00000000-VANESSA DE PAULA GUIMARAE"</t>
  </si>
  <si>
    <t>Pix recebido: "Cp :20855875-Luciana Cabral da Cruz"</t>
  </si>
  <si>
    <t>Pix recebido: "Cp :60746948-MOZER DO NASCIMENTO CRIZOSTOMO"</t>
  </si>
  <si>
    <t>Pix recebido: "Cp :28127603-KATY JULIE CARVALHO DE MELO"</t>
  </si>
  <si>
    <t>Pix recebido: "Cp :08561701-VERA LUCIA SILVA ARAUJO 78849659415"</t>
  </si>
  <si>
    <t>Pix recebido: "Cp :18236120-Emilly Martins da Silva"</t>
  </si>
  <si>
    <t>Pix recebido: "Cp :60746948-MELISSA ALVES LIMA"</t>
  </si>
  <si>
    <t>Pix recebido: "Cp :00000000-FLAVIANA SOUZA SILVA"</t>
  </si>
  <si>
    <t>Pix recebido: "Cp :18236120-Yale Cavalcante Pereira Rocha"</t>
  </si>
  <si>
    <t>Pix recebido: "Cp :18236120-Tarciana Cabral Carvalho de Morais"</t>
  </si>
  <si>
    <t>Pix recebido: "Cp :00360305-LIVIA BRUNA BELO NASCIMENTO"</t>
  </si>
  <si>
    <t>Pix recebido: "Cp :00000000-IRISELI BUARQUE ONOFRE"</t>
  </si>
  <si>
    <t>Pix recebido: "Cp :18236120-Patricia Monica Barbosa de Araujo"</t>
  </si>
  <si>
    <t>Pix recebido: "Cp :60746948-VANDA LIGIA SILVA DE LUCENA"</t>
  </si>
  <si>
    <t>Pix recebido: "Cp :00360305-EVELYNE REGO DE ALBUQUERQUE DOS REIS"</t>
  </si>
  <si>
    <t>Data</t>
  </si>
  <si>
    <t>Descrição</t>
  </si>
  <si>
    <t>Lava Rápido</t>
  </si>
  <si>
    <t>Caixa</t>
  </si>
  <si>
    <t>Rifa</t>
  </si>
  <si>
    <t>Cantina</t>
  </si>
  <si>
    <t>Movimentação</t>
  </si>
  <si>
    <t>Saída</t>
  </si>
  <si>
    <t>Organização</t>
  </si>
  <si>
    <t>Entrada</t>
  </si>
  <si>
    <t>Volor Total</t>
  </si>
  <si>
    <t>Inscrição</t>
  </si>
  <si>
    <t>Balancete</t>
  </si>
  <si>
    <t>Rifa + Inscrição</t>
  </si>
  <si>
    <t>Valor Organização (250 - 180)</t>
  </si>
  <si>
    <t>Qtd Acampantes (Baseado no Valor)</t>
  </si>
  <si>
    <t>Saldo Organização</t>
  </si>
  <si>
    <t>Entradas</t>
  </si>
  <si>
    <t>Valor Missão Resgate (R$ 180)</t>
  </si>
  <si>
    <t>Pix recebido: "Cp :18236120-Anna Beatriz Morais Crizostomo"</t>
  </si>
  <si>
    <t>Pix recebido: "Cp :18236120-Rodrigo da Silva Braga de Mesquita"</t>
  </si>
  <si>
    <t>Pix recebido: "Cp :18236120-Carla Imaculada da Silva"</t>
  </si>
  <si>
    <t>Pix recebido: "Cp :18236120-Faruska Leite Matias de Araujo"</t>
  </si>
  <si>
    <t>Pix recebido: "Cp :18236120-Amanda Anselmo de Souza Batista"</t>
  </si>
  <si>
    <t>Pix recebido: "Cp :18236120-Lais Marinho Mendonca"</t>
  </si>
  <si>
    <t>Pix recebido: "Cp :60746948-AIRTON CANDIDO DA SILVA NETO"</t>
  </si>
  <si>
    <t>Pix recebido: "Cp :00000000-MARIA JOSE J NASCIMENTO"</t>
  </si>
  <si>
    <t>Pix recebido: "Cp :60701190-JOSELITA JESUS DE MIRANDA"</t>
  </si>
  <si>
    <t>Pix recebido: "Cp :00360305-JESSICA PRISCILA DA SILVA MESQUITA"</t>
  </si>
  <si>
    <t>Pix recebido: "Cp :08561701-IGREJA EVANGELICA BATISTA DE INTERMARES"</t>
  </si>
  <si>
    <t>Pix recebido: "Cp :00360305-CLOVIS RANGEL COUTINHO NETO"</t>
  </si>
  <si>
    <t>Pix recebido: "Cp :00000000-ANTONIETA FARIAS ARNAUD"</t>
  </si>
  <si>
    <t>Pix recebido: "Cp :00360305-MARIA INEZ MARQUES DE LIMA"</t>
  </si>
  <si>
    <t>Pix recebido: "Cp :60746948-WALDOMIRO GOMES JUNIOR"</t>
  </si>
  <si>
    <t>Pix recebido: "Cp :60746948-SEBASTIANA PASCARELLI CAVALCANTE"</t>
  </si>
  <si>
    <t>Pix recebido: "Cp :18236120-Karyne Millena Nascimento Silva"</t>
  </si>
  <si>
    <t>Pix recebido: "Cp :18236120-Ana Emilia Silva Andrade"</t>
  </si>
  <si>
    <t>Pix recebido: "Cp :22896431-FILIPE GABRIEL PONTES DA COSTA MATOS"</t>
  </si>
  <si>
    <t>Pix recebido: "Cp :18236120-Jessica Buarque Martimiani"</t>
  </si>
  <si>
    <t>Pix recebido: "Cp :00360305-LUZIA RIBEIRO DA SILVA ALVES"</t>
  </si>
  <si>
    <t>Pix recebido: "Cp :00000000-ALDEMIR F GALVAO FH"</t>
  </si>
  <si>
    <t>Pix recebido: "Cp :90400888-KLEBER ALEXANDRE DE SOUSA"</t>
  </si>
  <si>
    <t>Pix recebido: "Cp :00360305-TARCISIO FRANCISCO DA SILVA JUNIOR"</t>
  </si>
  <si>
    <t>Pix recebido: "Cp :60701190-GRAZIELE CRISTINA S O PRATES"</t>
  </si>
  <si>
    <t>Pix recebido: "Cp :90400888-PATRICIA DA SILVEIRA DINIZ RODRIGUES"</t>
  </si>
  <si>
    <t>Pix recebido: "Cp :00360305-SUZANA MARIA FERREIRA NASCIMENTO"</t>
  </si>
  <si>
    <t>Pix recebido: "Cp :18236120-Raissa Bruna de Andrade Rodrigues"</t>
  </si>
  <si>
    <t>Pix recebido: "Cp :90400888-HELINETE GOMES DE BRITO"</t>
  </si>
  <si>
    <t>Pix recebido: "00019 210902779 ANNA ANDRADE"</t>
  </si>
  <si>
    <t>Pix recebido: "00019 305294083 SAMUEL R M M LEITE"</t>
  </si>
  <si>
    <t>Pix recebido: "00019 126966680 REBECA NOBREGA"</t>
  </si>
  <si>
    <t>Pix recebido: "Cp :00000000-LUCIANO CORREIA ARAGAO"</t>
  </si>
  <si>
    <t>Pix recebido: "Cp :00000000-HUMBERTO SOARES RIBEIRO JUNIOR"</t>
  </si>
  <si>
    <t>Pix recebido: "Cp :31872495-Filippy Odebrecht Marques"</t>
  </si>
  <si>
    <t>Pix recebido: "Cp :60746948-MERCIA MARIA DE MEDEIROS MACEDO"</t>
  </si>
  <si>
    <t>Pix recebido: "Cp :60746948-FRANCISCO ASSIS MENDES DE SOUSA"</t>
  </si>
  <si>
    <t>Pix recebido: "Cp :60746948-MARISTELA LAMBRECHT COMASSETTO"</t>
  </si>
  <si>
    <t>Pix recebido: "Cp :00360305-ALLIS KARLA BEZERRA MEDEIROS"</t>
  </si>
  <si>
    <t>Pix recebido: "Cp :01644264-LEON DENIZART CAVALCANTI GOMES FILHO"</t>
  </si>
  <si>
    <t>Pix recebido: "Cp :18236120-Ana Clara Portela Tavares"</t>
  </si>
  <si>
    <t>Pix enviado: "Cp :92555150-Marcielle Aparecida Santos Morais Crizostomo"</t>
  </si>
  <si>
    <t>Pix recebido: "Cp :18236120-Marcielle Aparecida Santos Morais Crizostomo"</t>
  </si>
  <si>
    <t>Pix Mozer</t>
  </si>
  <si>
    <t>Ônibus</t>
  </si>
  <si>
    <t>Checar Pagamento</t>
  </si>
  <si>
    <t>Pix enviado: "Cp :22896431-Davi Martimiani Pascarelli"</t>
  </si>
  <si>
    <t>Pix enviado: "Cp :37880206-Hallysson Pereira de Freitas 03069335357"</t>
  </si>
  <si>
    <t>Pix recebido: "Cp :18236120-Saymon Magalhaes de Lima Santos"</t>
  </si>
  <si>
    <t>Pix recebido: "00019 334301726 DAVI MOURA"</t>
  </si>
  <si>
    <t>Pix recebido: "Cp :00360305-GLORIA DE LOURDES DE MORAES MOURA"</t>
  </si>
  <si>
    <t>Pix recebido: "Cp :17192451-NICOLE LAIS DA SILVA CARDOSO"</t>
  </si>
  <si>
    <t>Pix recebido: "Cp :18236120-Ana Cecilia Vieira Dantas Alves"</t>
  </si>
  <si>
    <t>Pix recebido: "00019 380280434 PABLO SILVA"</t>
  </si>
  <si>
    <t>Pix recebido: "Cp :90400888-MARIA EDUARDA DE FIGUEIREDO PESSOA"</t>
  </si>
  <si>
    <t>Pix recebido: "Cp :60746948-FERNANDO FIRMINO DE MACEDO SEGUNDO"</t>
  </si>
  <si>
    <t>Pix recebido: "Cp :18236120-Daylana Ellen Ferreira dos Santos"</t>
  </si>
  <si>
    <t>Pix recebido: "Cp :60746948-ADIEL FERRER FREIRE"</t>
  </si>
  <si>
    <t>Pix recebido: "Cp :60746948-LORENNA DE MENEZES"</t>
  </si>
  <si>
    <t>Pix recebido: "Cp :18236120-Thiago Araujo Cavalcante"</t>
  </si>
  <si>
    <t>Pix recebido: "Cp :18236120-Djair Vicente Ferreira Filho"</t>
  </si>
  <si>
    <t>Pix recebido: "00019 158701488 JULIA MARQUES"</t>
  </si>
  <si>
    <t>Pix recebido: "Cp :18236120-Silvia Mancini Viesi"</t>
  </si>
  <si>
    <t>Pix recebido: "Cp :90400888-ANA MARIA MORAES FONSECA DE SOUZA"</t>
  </si>
  <si>
    <t>Pix recebido: "Cp :10573521-Luciellen Schwambach Fernandes"</t>
  </si>
  <si>
    <t>Pix recebido: "Cp :18236120-Renan Jose da Costa Oliveira"</t>
  </si>
  <si>
    <t>Pix recebido: "Cp :18236120-Leonardo Alves de Sousa Medeiros"</t>
  </si>
  <si>
    <t>Pix recebido: "Cp :60701190-JOSE JERONIMO LEITE NETO"</t>
  </si>
  <si>
    <t>Pix recebido: "Cp :18236120-Elany Cristina de Oliveira Lima"</t>
  </si>
  <si>
    <t>Pix recebido: "Cp :60701190-GRACIELLE PEREIRA BARBOSA"</t>
  </si>
  <si>
    <t>Pix recebido: "Cp :18236120-Maria Edilza de Souza"</t>
  </si>
  <si>
    <t>Pix recebido: "Cp :00360305-AILTON ALVES DINIZ NETO"</t>
  </si>
  <si>
    <t>Pix recebido: "Cp :00360305-JOSIANE MARIA OLIVEIRA DE SOUZA"</t>
  </si>
  <si>
    <t>Pix recebido: "Cp :00360305-ERICKSON ANDRE ROSAL MADRUGA"</t>
  </si>
  <si>
    <t>Pix recebido: "00019 309426545 MIGUEL SOUZA"</t>
  </si>
  <si>
    <t>Pix recebido: "Cp :00360305-ELIZEU DOS SANTOS"</t>
  </si>
  <si>
    <t>Pix recebido: "00019 276225961 PEDRO VITOR"</t>
  </si>
  <si>
    <t>Pix recebido: "Cp :90400888-LUCIOLA DA SILVA TEIXEIRA SANTOS"</t>
  </si>
  <si>
    <t>Pix recebido: "Cp :18236120-cristiane ferreira vicente"</t>
  </si>
  <si>
    <t>Pix recebido: "Cp :18236120-Marcos Paulo Leandro Minervino"</t>
  </si>
  <si>
    <t>Pix recebido: "Cp :18236120-Maurivan Celestino de Oliveira Silva Junior"</t>
  </si>
  <si>
    <t>Pix recebido: "Cp :00360305-MARIA LUCIENE FERNANDES DE MOURA"</t>
  </si>
  <si>
    <t>Pix recebido: "Cp :18236120-MARIANA LETICIA JANUARIO MAMEDE 07793672437"</t>
  </si>
  <si>
    <t>Pix recebido: "Cp :00000000-LIVIA C RODRIGUES CANDIDO"</t>
  </si>
  <si>
    <t>Pix recebido: "Cp :10573521-John Lucas Schwambach Araujo"</t>
  </si>
  <si>
    <t>Pix recebido: "Cp :60746948-KELIANA LOURENCO GOMES RODRIGUES"</t>
  </si>
  <si>
    <t>Pix recebido: "Cp :60889128-Pedro Jorge Siqueira Campos Gomes"</t>
  </si>
  <si>
    <t>Pix recebido: "Cp :00000000-MARIA A ABILIO MAMEDE"</t>
  </si>
  <si>
    <t>Pix recebido: "Cp :00000000-IGOR MACIEL MARINHO"</t>
  </si>
  <si>
    <t>Pix recebido: "Cp :18236120-Thayane Rihanna Anselmo do Nascimento"</t>
  </si>
  <si>
    <t>Pix recebido: "00019 175929041 ANDREI LEAL"</t>
  </si>
  <si>
    <t>Pix recebido: "Cp :60746948-JOSE CARLOS DE SOUZA NOBREGA"</t>
  </si>
  <si>
    <t>Pix recebido: "Cp :17192451-Emanuelle Rosa de Franca"</t>
  </si>
  <si>
    <t>Pix recebido: "Cp :18236120-Andrei William Bezerra Leal"</t>
  </si>
  <si>
    <t>Pix recebido: "Cp :18236120-Sandra Valeria Santos Pessoa"</t>
  </si>
  <si>
    <t>Pix enviado: "Cp :60746948-Valquiria de Amorim Rodrigues Uchoa"</t>
  </si>
  <si>
    <t>Pix recebido: "Cp :00000000-ANA CLARA PORTELA TAVARES"</t>
  </si>
  <si>
    <t>Pix recebido: "Cp :18236120-Joyce Monteiro"</t>
  </si>
  <si>
    <t>Pix recebido: "Cp :00360305-JOHN KELSON FLORENCIO DOS SANTOS"</t>
  </si>
  <si>
    <t>Pix recebido: "Cp :10573521-Kellybeth Fidelis de Araujo Onofre"</t>
  </si>
  <si>
    <t>Pix recebido: "Cp :00360305-PEDRO HENRIQUE LEANDRO CARNEIRO DE LIMA"</t>
  </si>
  <si>
    <t>Saídas (Sem Pgto do Local)</t>
  </si>
  <si>
    <t>Pix recebido: "Cp :60746948-JOSE BARBOSA DOS SANTOS"</t>
  </si>
  <si>
    <t>Pix recebido: "Cp :00360305-FARUSKA LEITE MATIAS DE ARAUJO"</t>
  </si>
  <si>
    <t>Rifa Arthur e Yasmin</t>
  </si>
  <si>
    <t>Rifa João Arthur</t>
  </si>
  <si>
    <t>Rifa Davi Lucas</t>
  </si>
  <si>
    <t>Rifa Amanda</t>
  </si>
  <si>
    <t>Rifa Jhosef</t>
  </si>
  <si>
    <t>Rifa Filipe</t>
  </si>
  <si>
    <t>Rifa Deborah</t>
  </si>
  <si>
    <t>Rifa Lívia</t>
  </si>
  <si>
    <t>rifa Deborah</t>
  </si>
  <si>
    <t>Rifa Ana Clara RT</t>
  </si>
  <si>
    <t>Rifa Henry</t>
  </si>
  <si>
    <t>Rifa Thayane</t>
  </si>
  <si>
    <t>Mochilas</t>
  </si>
  <si>
    <t>Pgto Local</t>
  </si>
  <si>
    <t>Canetas e Blocos: 1.060 e Mochilas: 480</t>
  </si>
  <si>
    <t>Dízimo</t>
  </si>
  <si>
    <t>Pulseirinhas</t>
  </si>
  <si>
    <t>Estorno de Rifa</t>
  </si>
  <si>
    <t>Devolução de Inscrição</t>
  </si>
  <si>
    <t>Doces</t>
  </si>
  <si>
    <t>Tipo</t>
  </si>
  <si>
    <t>Categoria</t>
  </si>
  <si>
    <t>Pix</t>
  </si>
  <si>
    <t>Método</t>
  </si>
  <si>
    <t>Observação</t>
  </si>
  <si>
    <t>Ônibus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</si>
</sst>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FF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4" fontId="0" fillId="0" borderId="6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4" fontId="2" fillId="3" borderId="8" xfId="0" applyNumberFormat="1" applyFont="1" applyFill="1" applyBorder="1" applyAlignment="1">
      <alignment horizontal="right"/>
    </xf>
    <xf numFmtId="43" fontId="0" fillId="0" borderId="6" xfId="0" applyNumberFormat="1" applyBorder="1"/>
    <xf numFmtId="43" fontId="0" fillId="0" borderId="7" xfId="0" applyNumberFormat="1" applyBorder="1"/>
    <xf numFmtId="43" fontId="3" fillId="5" borderId="8" xfId="0" applyNumberFormat="1" applyFont="1" applyFill="1" applyBorder="1"/>
    <xf numFmtId="43" fontId="3" fillId="0" borderId="7" xfId="0" applyNumberFormat="1" applyFont="1" applyBorder="1"/>
    <xf numFmtId="43" fontId="0" fillId="0" borderId="9" xfId="0" applyNumberFormat="1" applyBorder="1"/>
    <xf numFmtId="43" fontId="3" fillId="4" borderId="8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0" fontId="0" fillId="0" borderId="0" xfId="1" applyNumberFormat="1" applyFont="1"/>
    <xf numFmtId="0" fontId="3" fillId="0" borderId="0" xfId="0" applyFont="1"/>
    <xf numFmtId="164" fontId="0" fillId="0" borderId="0" xfId="0" applyNumberFormat="1"/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4" fontId="0" fillId="0" borderId="0" xfId="0" applyNumberFormat="1" applyAlignment="1"/>
    <xf numFmtId="0" fontId="3" fillId="0" borderId="15" xfId="0" applyFont="1" applyBorder="1" applyAlignment="1">
      <alignment horizontal="left" vertical="center" textRotation="90"/>
    </xf>
    <xf numFmtId="0" fontId="3" fillId="0" borderId="16" xfId="0" applyFont="1" applyBorder="1" applyAlignment="1">
      <alignment horizontal="left" vertical="center" textRotation="90"/>
    </xf>
    <xf numFmtId="0" fontId="3" fillId="0" borderId="17" xfId="0" applyFont="1" applyBorder="1" applyAlignment="1">
      <alignment horizontal="left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2" fillId="3" borderId="1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3" fillId="5" borderId="22" xfId="0" applyFont="1" applyFill="1" applyBorder="1"/>
    <xf numFmtId="0" fontId="0" fillId="0" borderId="16" xfId="0" applyBorder="1"/>
    <xf numFmtId="0" fontId="3" fillId="0" borderId="21" xfId="0" applyFont="1" applyBorder="1"/>
    <xf numFmtId="0" fontId="3" fillId="4" borderId="22" xfId="0" applyFont="1" applyFill="1" applyBorder="1"/>
    <xf numFmtId="0" fontId="0" fillId="0" borderId="23" xfId="0" applyBorder="1"/>
    <xf numFmtId="43" fontId="0" fillId="0" borderId="23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8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38E3-371E-451B-B0B2-3C09A3D60615}">
  <dimension ref="A2:G400"/>
  <sheetViews>
    <sheetView workbookViewId="0">
      <selection activeCell="A5" sqref="A5"/>
    </sheetView>
  </sheetViews>
  <sheetFormatPr defaultRowHeight="15" x14ac:dyDescent="0.25"/>
  <cols>
    <col min="1" max="1" width="12.28515625" bestFit="1" customWidth="1"/>
    <col min="3" max="3" width="10.42578125" bestFit="1" customWidth="1"/>
    <col min="4" max="4" width="51" customWidth="1"/>
    <col min="5" max="5" width="8.85546875" bestFit="1" customWidth="1"/>
    <col min="6" max="6" width="8.28515625" bestFit="1" customWidth="1"/>
    <col min="7" max="7" width="36.42578125" bestFit="1" customWidth="1"/>
  </cols>
  <sheetData>
    <row r="2" spans="1:7" x14ac:dyDescent="0.25">
      <c r="A2" s="29" t="s">
        <v>368</v>
      </c>
      <c r="B2" s="29" t="s">
        <v>230</v>
      </c>
      <c r="C2" s="29" t="s">
        <v>224</v>
      </c>
      <c r="D2" s="29" t="s">
        <v>225</v>
      </c>
      <c r="E2" s="29" t="s">
        <v>0</v>
      </c>
      <c r="F2" s="29" t="s">
        <v>1</v>
      </c>
      <c r="G2" s="29" t="s">
        <v>288</v>
      </c>
    </row>
    <row r="3" spans="1:7" x14ac:dyDescent="0.25">
      <c r="A3" t="s">
        <v>232</v>
      </c>
      <c r="B3" t="s">
        <v>231</v>
      </c>
      <c r="C3" s="1">
        <v>45731</v>
      </c>
      <c r="D3" t="s">
        <v>287</v>
      </c>
      <c r="E3" s="2">
        <v>-400</v>
      </c>
      <c r="F3" s="2"/>
      <c r="G3" t="s">
        <v>287</v>
      </c>
    </row>
    <row r="4" spans="1:7" x14ac:dyDescent="0.25">
      <c r="A4" t="s">
        <v>232</v>
      </c>
      <c r="B4" t="s">
        <v>231</v>
      </c>
      <c r="C4" s="1">
        <v>45731</v>
      </c>
      <c r="D4" t="s">
        <v>287</v>
      </c>
      <c r="E4" s="2">
        <v>-1300</v>
      </c>
      <c r="F4" s="2"/>
      <c r="G4" t="s">
        <v>372</v>
      </c>
    </row>
    <row r="5" spans="1:7" x14ac:dyDescent="0.25">
      <c r="A5" t="s">
        <v>232</v>
      </c>
      <c r="B5" t="str">
        <f>IF(E5&gt;0,"Entrada","Saída")</f>
        <v>Entrada</v>
      </c>
      <c r="C5" s="1">
        <v>45731</v>
      </c>
      <c r="D5" t="s">
        <v>286</v>
      </c>
      <c r="E5" s="2">
        <v>1.72</v>
      </c>
      <c r="F5" s="2">
        <f>E5</f>
        <v>1.72</v>
      </c>
    </row>
    <row r="6" spans="1:7" x14ac:dyDescent="0.25">
      <c r="A6" t="str">
        <f t="shared" ref="A6:A69" si="0">IF(E6&gt;180,"Inscrição","Rifa")</f>
        <v>Rifa</v>
      </c>
      <c r="B6" t="str">
        <f>IF(E6&gt;0,"Entrada","Saída")</f>
        <v>Entrada</v>
      </c>
      <c r="C6" s="1">
        <v>45731</v>
      </c>
      <c r="D6" t="s">
        <v>2</v>
      </c>
      <c r="E6" s="2">
        <v>20</v>
      </c>
      <c r="F6">
        <v>21.72</v>
      </c>
    </row>
    <row r="7" spans="1:7" x14ac:dyDescent="0.25">
      <c r="A7" t="str">
        <f t="shared" si="0"/>
        <v>Rifa</v>
      </c>
      <c r="B7" t="str">
        <f t="shared" ref="B7:B70" si="1">IF(E7&gt;0,"Entrada","Saída")</f>
        <v>Entrada</v>
      </c>
      <c r="C7" s="1">
        <v>45731</v>
      </c>
      <c r="D7" t="s">
        <v>3</v>
      </c>
      <c r="E7" s="2">
        <v>30</v>
      </c>
      <c r="F7">
        <v>51.72</v>
      </c>
      <c r="G7" s="2"/>
    </row>
    <row r="8" spans="1:7" x14ac:dyDescent="0.25">
      <c r="A8" t="str">
        <f t="shared" si="0"/>
        <v>Rifa</v>
      </c>
      <c r="B8" t="str">
        <f t="shared" si="1"/>
        <v>Entrada</v>
      </c>
      <c r="C8" s="1">
        <v>45732</v>
      </c>
      <c r="D8" t="s">
        <v>4</v>
      </c>
      <c r="E8" s="2">
        <v>20</v>
      </c>
      <c r="F8">
        <v>71.72</v>
      </c>
      <c r="G8" s="2"/>
    </row>
    <row r="9" spans="1:7" x14ac:dyDescent="0.25">
      <c r="A9" t="str">
        <f t="shared" si="0"/>
        <v>Rifa</v>
      </c>
      <c r="B9" t="str">
        <f t="shared" si="1"/>
        <v>Entrada</v>
      </c>
      <c r="C9" s="1">
        <v>45732</v>
      </c>
      <c r="D9" t="s">
        <v>5</v>
      </c>
      <c r="E9" s="2">
        <v>70</v>
      </c>
      <c r="F9">
        <v>141.72</v>
      </c>
      <c r="G9" s="2"/>
    </row>
    <row r="10" spans="1:7" x14ac:dyDescent="0.25">
      <c r="A10" t="str">
        <f t="shared" si="0"/>
        <v>Rifa</v>
      </c>
      <c r="B10" t="str">
        <f t="shared" si="1"/>
        <v>Entrada</v>
      </c>
      <c r="C10" s="1">
        <v>45732</v>
      </c>
      <c r="D10" t="s">
        <v>6</v>
      </c>
      <c r="E10" s="2">
        <v>10</v>
      </c>
      <c r="F10">
        <v>151.72</v>
      </c>
      <c r="G10" s="2"/>
    </row>
    <row r="11" spans="1:7" x14ac:dyDescent="0.25">
      <c r="A11" t="str">
        <f t="shared" si="0"/>
        <v>Rifa</v>
      </c>
      <c r="B11" t="str">
        <f t="shared" si="1"/>
        <v>Entrada</v>
      </c>
      <c r="C11" s="1">
        <v>45732</v>
      </c>
      <c r="D11" t="s">
        <v>7</v>
      </c>
      <c r="E11" s="2">
        <v>10</v>
      </c>
      <c r="F11">
        <v>161.72</v>
      </c>
      <c r="G11" s="2"/>
    </row>
    <row r="12" spans="1:7" x14ac:dyDescent="0.25">
      <c r="A12" t="str">
        <f t="shared" si="0"/>
        <v>Rifa</v>
      </c>
      <c r="B12" t="str">
        <f t="shared" si="1"/>
        <v>Entrada</v>
      </c>
      <c r="C12" s="1">
        <v>45732</v>
      </c>
      <c r="D12" t="s">
        <v>8</v>
      </c>
      <c r="E12" s="2">
        <v>10</v>
      </c>
      <c r="F12">
        <v>171.72</v>
      </c>
      <c r="G12" s="2"/>
    </row>
    <row r="13" spans="1:7" x14ac:dyDescent="0.25">
      <c r="A13" t="str">
        <f t="shared" si="0"/>
        <v>Rifa</v>
      </c>
      <c r="B13" t="str">
        <f t="shared" si="1"/>
        <v>Entrada</v>
      </c>
      <c r="C13" s="1">
        <v>45732</v>
      </c>
      <c r="D13" t="s">
        <v>9</v>
      </c>
      <c r="E13" s="2">
        <v>20</v>
      </c>
      <c r="F13">
        <v>191.72</v>
      </c>
      <c r="G13" s="2"/>
    </row>
    <row r="14" spans="1:7" x14ac:dyDescent="0.25">
      <c r="A14" t="str">
        <f t="shared" si="0"/>
        <v>Rifa</v>
      </c>
      <c r="B14" t="str">
        <f t="shared" si="1"/>
        <v>Entrada</v>
      </c>
      <c r="C14" s="1">
        <v>45732</v>
      </c>
      <c r="D14" t="s">
        <v>10</v>
      </c>
      <c r="E14" s="2">
        <v>10</v>
      </c>
      <c r="F14">
        <v>201.72</v>
      </c>
      <c r="G14" s="2"/>
    </row>
    <row r="15" spans="1:7" x14ac:dyDescent="0.25">
      <c r="A15" t="str">
        <f t="shared" si="0"/>
        <v>Rifa</v>
      </c>
      <c r="B15" t="str">
        <f t="shared" si="1"/>
        <v>Entrada</v>
      </c>
      <c r="C15" s="1">
        <v>45732</v>
      </c>
      <c r="D15" s="34" t="s">
        <v>11</v>
      </c>
      <c r="E15" s="2">
        <v>20</v>
      </c>
      <c r="F15">
        <v>221.72</v>
      </c>
      <c r="G15" s="2" t="s">
        <v>350</v>
      </c>
    </row>
    <row r="16" spans="1:7" x14ac:dyDescent="0.25">
      <c r="A16" t="str">
        <f t="shared" si="0"/>
        <v>Rifa</v>
      </c>
      <c r="B16" t="str">
        <f t="shared" si="1"/>
        <v>Entrada</v>
      </c>
      <c r="C16" s="1">
        <v>45732</v>
      </c>
      <c r="D16" s="34" t="s">
        <v>12</v>
      </c>
      <c r="E16" s="2">
        <v>10</v>
      </c>
      <c r="F16">
        <v>231.72</v>
      </c>
      <c r="G16" s="2" t="s">
        <v>350</v>
      </c>
    </row>
    <row r="17" spans="1:7" x14ac:dyDescent="0.25">
      <c r="A17" t="str">
        <f t="shared" si="0"/>
        <v>Rifa</v>
      </c>
      <c r="B17" t="str">
        <f t="shared" si="1"/>
        <v>Entrada</v>
      </c>
      <c r="C17" s="1">
        <v>45732</v>
      </c>
      <c r="D17" s="34" t="s">
        <v>13</v>
      </c>
      <c r="E17" s="2">
        <v>10</v>
      </c>
      <c r="F17">
        <v>241.72</v>
      </c>
      <c r="G17" s="2" t="s">
        <v>350</v>
      </c>
    </row>
    <row r="18" spans="1:7" x14ac:dyDescent="0.25">
      <c r="A18" t="str">
        <f t="shared" si="0"/>
        <v>Rifa</v>
      </c>
      <c r="B18" t="str">
        <f t="shared" si="1"/>
        <v>Entrada</v>
      </c>
      <c r="C18" s="1">
        <v>45732</v>
      </c>
      <c r="D18" t="s">
        <v>14</v>
      </c>
      <c r="E18" s="2">
        <v>10</v>
      </c>
      <c r="F18">
        <v>251.72</v>
      </c>
      <c r="G18" s="2"/>
    </row>
    <row r="19" spans="1:7" x14ac:dyDescent="0.25">
      <c r="A19" t="str">
        <f t="shared" si="0"/>
        <v>Rifa</v>
      </c>
      <c r="B19" t="str">
        <f t="shared" si="1"/>
        <v>Entrada</v>
      </c>
      <c r="C19" s="1">
        <v>45732</v>
      </c>
      <c r="D19" s="34" t="s">
        <v>15</v>
      </c>
      <c r="E19" s="2">
        <v>10</v>
      </c>
      <c r="F19">
        <v>261.72000000000003</v>
      </c>
      <c r="G19" s="2" t="s">
        <v>350</v>
      </c>
    </row>
    <row r="20" spans="1:7" x14ac:dyDescent="0.25">
      <c r="A20" t="str">
        <f t="shared" si="0"/>
        <v>Rifa</v>
      </c>
      <c r="B20" t="str">
        <f t="shared" si="1"/>
        <v>Entrada</v>
      </c>
      <c r="C20" s="1">
        <v>45732</v>
      </c>
      <c r="D20" s="36" t="s">
        <v>16</v>
      </c>
      <c r="E20" s="2">
        <v>10</v>
      </c>
      <c r="F20">
        <v>271.72000000000003</v>
      </c>
      <c r="G20" s="2" t="s">
        <v>357</v>
      </c>
    </row>
    <row r="21" spans="1:7" x14ac:dyDescent="0.25">
      <c r="A21" t="str">
        <f t="shared" si="0"/>
        <v>Rifa</v>
      </c>
      <c r="B21" t="str">
        <f t="shared" si="1"/>
        <v>Entrada</v>
      </c>
      <c r="C21" s="1">
        <v>45732</v>
      </c>
      <c r="D21" t="s">
        <v>17</v>
      </c>
      <c r="E21" s="2">
        <v>10</v>
      </c>
      <c r="F21">
        <v>281.72000000000003</v>
      </c>
      <c r="G21" s="2"/>
    </row>
    <row r="22" spans="1:7" x14ac:dyDescent="0.25">
      <c r="A22" t="str">
        <f t="shared" si="0"/>
        <v>Rifa</v>
      </c>
      <c r="B22" t="str">
        <f t="shared" si="1"/>
        <v>Entrada</v>
      </c>
      <c r="C22" s="1">
        <v>45732</v>
      </c>
      <c r="D22" s="34" t="s">
        <v>18</v>
      </c>
      <c r="E22" s="2">
        <v>10</v>
      </c>
      <c r="F22">
        <v>291.72000000000003</v>
      </c>
      <c r="G22" s="2" t="s">
        <v>350</v>
      </c>
    </row>
    <row r="23" spans="1:7" x14ac:dyDescent="0.25">
      <c r="A23" t="str">
        <f t="shared" si="0"/>
        <v>Rifa</v>
      </c>
      <c r="B23" t="str">
        <f t="shared" si="1"/>
        <v>Entrada</v>
      </c>
      <c r="C23" s="1">
        <v>45732</v>
      </c>
      <c r="D23" t="s">
        <v>2</v>
      </c>
      <c r="E23" s="2">
        <v>20</v>
      </c>
      <c r="F23">
        <v>311.72000000000003</v>
      </c>
      <c r="G23" s="2"/>
    </row>
    <row r="24" spans="1:7" x14ac:dyDescent="0.25">
      <c r="A24" t="str">
        <f t="shared" si="0"/>
        <v>Rifa</v>
      </c>
      <c r="B24" t="str">
        <f t="shared" si="1"/>
        <v>Entrada</v>
      </c>
      <c r="C24" s="1">
        <v>45732</v>
      </c>
      <c r="D24" t="s">
        <v>3</v>
      </c>
      <c r="E24" s="2">
        <v>30</v>
      </c>
      <c r="F24">
        <v>341.72</v>
      </c>
      <c r="G24" s="2"/>
    </row>
    <row r="25" spans="1:7" x14ac:dyDescent="0.25">
      <c r="A25" t="str">
        <f t="shared" si="0"/>
        <v>Rifa</v>
      </c>
      <c r="B25" t="str">
        <f t="shared" si="1"/>
        <v>Entrada</v>
      </c>
      <c r="C25" s="1">
        <v>45732</v>
      </c>
      <c r="D25" t="s">
        <v>19</v>
      </c>
      <c r="E25" s="2">
        <v>10</v>
      </c>
      <c r="F25">
        <v>351.72</v>
      </c>
      <c r="G25" s="2"/>
    </row>
    <row r="26" spans="1:7" x14ac:dyDescent="0.25">
      <c r="A26" t="str">
        <f t="shared" si="0"/>
        <v>Rifa</v>
      </c>
      <c r="B26" t="str">
        <f t="shared" si="1"/>
        <v>Entrada</v>
      </c>
      <c r="C26" s="1">
        <v>45732</v>
      </c>
      <c r="D26" s="34" t="s">
        <v>20</v>
      </c>
      <c r="E26" s="2">
        <v>10</v>
      </c>
      <c r="F26">
        <v>361.72</v>
      </c>
      <c r="G26" s="2" t="s">
        <v>350</v>
      </c>
    </row>
    <row r="27" spans="1:7" x14ac:dyDescent="0.25">
      <c r="A27" t="str">
        <f t="shared" si="0"/>
        <v>Rifa</v>
      </c>
      <c r="B27" t="str">
        <f t="shared" si="1"/>
        <v>Entrada</v>
      </c>
      <c r="C27" s="1">
        <v>45732</v>
      </c>
      <c r="D27" s="34" t="s">
        <v>21</v>
      </c>
      <c r="E27" s="2">
        <v>10</v>
      </c>
      <c r="F27">
        <v>371.72</v>
      </c>
      <c r="G27" s="2" t="s">
        <v>350</v>
      </c>
    </row>
    <row r="28" spans="1:7" x14ac:dyDescent="0.25">
      <c r="A28" t="str">
        <f t="shared" si="0"/>
        <v>Rifa</v>
      </c>
      <c r="B28" t="str">
        <f t="shared" si="1"/>
        <v>Entrada</v>
      </c>
      <c r="C28" s="1">
        <v>45732</v>
      </c>
      <c r="D28" s="34" t="s">
        <v>22</v>
      </c>
      <c r="E28" s="2">
        <v>10</v>
      </c>
      <c r="F28">
        <v>381.72</v>
      </c>
      <c r="G28" s="2" t="s">
        <v>352</v>
      </c>
    </row>
    <row r="29" spans="1:7" x14ac:dyDescent="0.25">
      <c r="A29" t="str">
        <f t="shared" si="0"/>
        <v>Rifa</v>
      </c>
      <c r="B29" t="str">
        <f t="shared" si="1"/>
        <v>Entrada</v>
      </c>
      <c r="C29" s="1">
        <v>45732</v>
      </c>
      <c r="D29" s="36" t="s">
        <v>23</v>
      </c>
      <c r="E29" s="2">
        <v>10</v>
      </c>
      <c r="F29">
        <v>391.72</v>
      </c>
      <c r="G29" s="2" t="s">
        <v>357</v>
      </c>
    </row>
    <row r="30" spans="1:7" x14ac:dyDescent="0.25">
      <c r="A30" t="str">
        <f t="shared" si="0"/>
        <v>Rifa</v>
      </c>
      <c r="B30" t="str">
        <f t="shared" si="1"/>
        <v>Entrada</v>
      </c>
      <c r="C30" s="1">
        <v>45732</v>
      </c>
      <c r="D30" s="34" t="s">
        <v>21</v>
      </c>
      <c r="E30" s="2">
        <v>10</v>
      </c>
      <c r="F30">
        <v>401.72</v>
      </c>
      <c r="G30" s="2" t="s">
        <v>352</v>
      </c>
    </row>
    <row r="31" spans="1:7" x14ac:dyDescent="0.25">
      <c r="A31" t="s">
        <v>228</v>
      </c>
      <c r="B31" t="str">
        <f t="shared" si="1"/>
        <v>Entrada</v>
      </c>
      <c r="C31" s="1">
        <v>45732</v>
      </c>
      <c r="D31" s="34" t="s">
        <v>24</v>
      </c>
      <c r="E31" s="2">
        <v>250</v>
      </c>
      <c r="F31">
        <v>651.72</v>
      </c>
      <c r="G31" s="2" t="s">
        <v>349</v>
      </c>
    </row>
    <row r="32" spans="1:7" x14ac:dyDescent="0.25">
      <c r="A32" t="str">
        <f t="shared" si="0"/>
        <v>Rifa</v>
      </c>
      <c r="B32" t="str">
        <f t="shared" si="1"/>
        <v>Entrada</v>
      </c>
      <c r="C32" s="1">
        <v>45732</v>
      </c>
      <c r="D32" t="s">
        <v>25</v>
      </c>
      <c r="E32" s="2">
        <v>10</v>
      </c>
      <c r="F32">
        <v>661.72</v>
      </c>
      <c r="G32" s="2"/>
    </row>
    <row r="33" spans="1:7" x14ac:dyDescent="0.25">
      <c r="A33" t="str">
        <f t="shared" si="0"/>
        <v>Rifa</v>
      </c>
      <c r="B33" t="str">
        <f t="shared" si="1"/>
        <v>Entrada</v>
      </c>
      <c r="C33" s="1">
        <v>45732</v>
      </c>
      <c r="D33" s="34" t="s">
        <v>26</v>
      </c>
      <c r="E33" s="2">
        <v>10</v>
      </c>
      <c r="F33">
        <v>671.72</v>
      </c>
      <c r="G33" s="2" t="s">
        <v>348</v>
      </c>
    </row>
    <row r="34" spans="1:7" x14ac:dyDescent="0.25">
      <c r="A34" t="str">
        <f t="shared" si="0"/>
        <v>Rifa</v>
      </c>
      <c r="B34" t="str">
        <f t="shared" si="1"/>
        <v>Entrada</v>
      </c>
      <c r="C34" s="1">
        <v>45732</v>
      </c>
      <c r="D34" t="s">
        <v>27</v>
      </c>
      <c r="E34" s="2">
        <v>20</v>
      </c>
      <c r="F34">
        <v>691.72</v>
      </c>
      <c r="G34" s="2"/>
    </row>
    <row r="35" spans="1:7" x14ac:dyDescent="0.25">
      <c r="A35" t="str">
        <f t="shared" si="0"/>
        <v>Rifa</v>
      </c>
      <c r="B35" t="str">
        <f t="shared" si="1"/>
        <v>Entrada</v>
      </c>
      <c r="C35" s="1">
        <v>45732</v>
      </c>
      <c r="D35" s="34" t="s">
        <v>28</v>
      </c>
      <c r="E35" s="2">
        <v>10</v>
      </c>
      <c r="F35">
        <v>701.72</v>
      </c>
      <c r="G35" s="2" t="s">
        <v>350</v>
      </c>
    </row>
    <row r="36" spans="1:7" x14ac:dyDescent="0.25">
      <c r="A36" t="str">
        <f t="shared" si="0"/>
        <v>Rifa</v>
      </c>
      <c r="B36" t="str">
        <f t="shared" si="1"/>
        <v>Entrada</v>
      </c>
      <c r="C36" s="1">
        <v>45733</v>
      </c>
      <c r="D36" t="s">
        <v>29</v>
      </c>
      <c r="E36" s="2">
        <v>10</v>
      </c>
      <c r="F36">
        <v>711.72</v>
      </c>
      <c r="G36" s="2"/>
    </row>
    <row r="37" spans="1:7" x14ac:dyDescent="0.25">
      <c r="A37" t="str">
        <f t="shared" si="0"/>
        <v>Rifa</v>
      </c>
      <c r="B37" t="str">
        <f t="shared" si="1"/>
        <v>Entrada</v>
      </c>
      <c r="C37" s="1">
        <v>45733</v>
      </c>
      <c r="D37" t="s">
        <v>30</v>
      </c>
      <c r="E37" s="2">
        <v>20</v>
      </c>
      <c r="F37">
        <v>731.72</v>
      </c>
      <c r="G37" s="2"/>
    </row>
    <row r="38" spans="1:7" x14ac:dyDescent="0.25">
      <c r="A38" t="str">
        <f t="shared" si="0"/>
        <v>Rifa</v>
      </c>
      <c r="B38" t="str">
        <f t="shared" si="1"/>
        <v>Entrada</v>
      </c>
      <c r="C38" s="1">
        <v>45733</v>
      </c>
      <c r="D38" t="s">
        <v>31</v>
      </c>
      <c r="E38" s="2">
        <v>30</v>
      </c>
      <c r="F38">
        <v>761.72</v>
      </c>
      <c r="G38" s="2"/>
    </row>
    <row r="39" spans="1:7" x14ac:dyDescent="0.25">
      <c r="A39" t="str">
        <f t="shared" si="0"/>
        <v>Rifa</v>
      </c>
      <c r="B39" t="str">
        <f t="shared" si="1"/>
        <v>Entrada</v>
      </c>
      <c r="C39" s="1">
        <v>45733</v>
      </c>
      <c r="D39" s="36" t="s">
        <v>32</v>
      </c>
      <c r="E39" s="2">
        <v>10</v>
      </c>
      <c r="F39">
        <v>771.72</v>
      </c>
      <c r="G39" s="2" t="s">
        <v>357</v>
      </c>
    </row>
    <row r="40" spans="1:7" x14ac:dyDescent="0.25">
      <c r="A40" t="str">
        <f t="shared" si="0"/>
        <v>Rifa</v>
      </c>
      <c r="B40" t="str">
        <f t="shared" si="1"/>
        <v>Entrada</v>
      </c>
      <c r="C40" s="1">
        <v>45733</v>
      </c>
      <c r="D40" s="36" t="s">
        <v>33</v>
      </c>
      <c r="E40" s="2">
        <v>20</v>
      </c>
      <c r="F40">
        <v>791.72</v>
      </c>
      <c r="G40" s="2" t="s">
        <v>357</v>
      </c>
    </row>
    <row r="41" spans="1:7" x14ac:dyDescent="0.25">
      <c r="A41" t="str">
        <f t="shared" si="0"/>
        <v>Rifa</v>
      </c>
      <c r="B41" t="str">
        <f t="shared" si="1"/>
        <v>Entrada</v>
      </c>
      <c r="C41" s="1">
        <v>45733</v>
      </c>
      <c r="D41" t="s">
        <v>34</v>
      </c>
      <c r="E41" s="2">
        <v>10</v>
      </c>
      <c r="F41">
        <v>801.72</v>
      </c>
      <c r="G41" s="2"/>
    </row>
    <row r="42" spans="1:7" x14ac:dyDescent="0.25">
      <c r="A42" t="str">
        <f t="shared" si="0"/>
        <v>Rifa</v>
      </c>
      <c r="B42" t="str">
        <f t="shared" si="1"/>
        <v>Entrada</v>
      </c>
      <c r="C42" s="1">
        <v>45733</v>
      </c>
      <c r="D42" t="s">
        <v>35</v>
      </c>
      <c r="E42" s="2">
        <v>10</v>
      </c>
      <c r="F42">
        <v>811.72</v>
      </c>
      <c r="G42" s="2"/>
    </row>
    <row r="43" spans="1:7" x14ac:dyDescent="0.25">
      <c r="A43" t="str">
        <f t="shared" si="0"/>
        <v>Rifa</v>
      </c>
      <c r="B43" t="str">
        <f t="shared" si="1"/>
        <v>Entrada</v>
      </c>
      <c r="C43" s="1">
        <v>45733</v>
      </c>
      <c r="D43" s="34" t="s">
        <v>36</v>
      </c>
      <c r="E43" s="2">
        <v>10</v>
      </c>
      <c r="F43">
        <v>821.72</v>
      </c>
      <c r="G43" s="2" t="s">
        <v>350</v>
      </c>
    </row>
    <row r="44" spans="1:7" x14ac:dyDescent="0.25">
      <c r="A44" t="str">
        <f t="shared" si="0"/>
        <v>Rifa</v>
      </c>
      <c r="B44" t="str">
        <f t="shared" si="1"/>
        <v>Entrada</v>
      </c>
      <c r="C44" s="1">
        <v>45733</v>
      </c>
      <c r="D44" t="s">
        <v>37</v>
      </c>
      <c r="E44" s="2">
        <v>10</v>
      </c>
      <c r="F44">
        <v>831.72</v>
      </c>
      <c r="G44" s="2"/>
    </row>
    <row r="45" spans="1:7" x14ac:dyDescent="0.25">
      <c r="A45" t="str">
        <f t="shared" si="0"/>
        <v>Rifa</v>
      </c>
      <c r="B45" t="str">
        <f t="shared" si="1"/>
        <v>Entrada</v>
      </c>
      <c r="C45" s="1">
        <v>45733</v>
      </c>
      <c r="D45" t="s">
        <v>38</v>
      </c>
      <c r="E45" s="2">
        <v>20</v>
      </c>
      <c r="F45">
        <v>851.72</v>
      </c>
      <c r="G45" s="2"/>
    </row>
    <row r="46" spans="1:7" x14ac:dyDescent="0.25">
      <c r="A46" t="str">
        <f t="shared" si="0"/>
        <v>Rifa</v>
      </c>
      <c r="B46" t="str">
        <f t="shared" si="1"/>
        <v>Entrada</v>
      </c>
      <c r="C46" s="1">
        <v>45733</v>
      </c>
      <c r="D46" t="s">
        <v>39</v>
      </c>
      <c r="E46" s="2">
        <v>20</v>
      </c>
      <c r="F46">
        <v>871.72</v>
      </c>
      <c r="G46" s="2"/>
    </row>
    <row r="47" spans="1:7" x14ac:dyDescent="0.25">
      <c r="A47" t="str">
        <f t="shared" si="0"/>
        <v>Rifa</v>
      </c>
      <c r="B47" t="str">
        <f t="shared" si="1"/>
        <v>Entrada</v>
      </c>
      <c r="C47" s="1">
        <v>45733</v>
      </c>
      <c r="D47" t="s">
        <v>40</v>
      </c>
      <c r="E47" s="2">
        <v>10</v>
      </c>
      <c r="F47">
        <v>881.72</v>
      </c>
      <c r="G47" s="2"/>
    </row>
    <row r="48" spans="1:7" x14ac:dyDescent="0.25">
      <c r="A48" t="str">
        <f t="shared" si="0"/>
        <v>Rifa</v>
      </c>
      <c r="B48" t="str">
        <f t="shared" si="1"/>
        <v>Entrada</v>
      </c>
      <c r="C48" s="1">
        <v>45733</v>
      </c>
      <c r="D48" t="s">
        <v>41</v>
      </c>
      <c r="E48" s="2">
        <v>10</v>
      </c>
      <c r="F48">
        <v>891.72</v>
      </c>
      <c r="G48" s="2"/>
    </row>
    <row r="49" spans="1:7" x14ac:dyDescent="0.25">
      <c r="A49" t="str">
        <f t="shared" si="0"/>
        <v>Rifa</v>
      </c>
      <c r="B49" t="str">
        <f t="shared" si="1"/>
        <v>Entrada</v>
      </c>
      <c r="C49" s="1">
        <v>45733</v>
      </c>
      <c r="D49" t="s">
        <v>42</v>
      </c>
      <c r="E49" s="2">
        <v>10</v>
      </c>
      <c r="F49">
        <v>901.72</v>
      </c>
      <c r="G49" s="2"/>
    </row>
    <row r="50" spans="1:7" x14ac:dyDescent="0.25">
      <c r="A50" t="str">
        <f t="shared" si="0"/>
        <v>Rifa</v>
      </c>
      <c r="B50" t="str">
        <f t="shared" si="1"/>
        <v>Entrada</v>
      </c>
      <c r="C50" s="1">
        <v>45733</v>
      </c>
      <c r="D50" t="s">
        <v>43</v>
      </c>
      <c r="E50" s="2">
        <v>20</v>
      </c>
      <c r="F50">
        <v>921.72</v>
      </c>
      <c r="G50" s="2"/>
    </row>
    <row r="51" spans="1:7" x14ac:dyDescent="0.25">
      <c r="A51" t="str">
        <f t="shared" si="0"/>
        <v>Rifa</v>
      </c>
      <c r="B51" t="str">
        <f t="shared" si="1"/>
        <v>Entrada</v>
      </c>
      <c r="C51" s="1">
        <v>45733</v>
      </c>
      <c r="D51" t="s">
        <v>44</v>
      </c>
      <c r="E51" s="2">
        <v>30</v>
      </c>
      <c r="F51">
        <v>951.72</v>
      </c>
      <c r="G51" s="2"/>
    </row>
    <row r="52" spans="1:7" x14ac:dyDescent="0.25">
      <c r="A52" t="str">
        <f t="shared" si="0"/>
        <v>Rifa</v>
      </c>
      <c r="B52" t="str">
        <f t="shared" si="1"/>
        <v>Entrada</v>
      </c>
      <c r="C52" s="1">
        <v>45733</v>
      </c>
      <c r="D52" t="s">
        <v>45</v>
      </c>
      <c r="E52" s="2">
        <v>10</v>
      </c>
      <c r="F52">
        <v>961.72</v>
      </c>
      <c r="G52" s="2"/>
    </row>
    <row r="53" spans="1:7" x14ac:dyDescent="0.25">
      <c r="A53" t="str">
        <f t="shared" si="0"/>
        <v>Rifa</v>
      </c>
      <c r="B53" t="str">
        <f t="shared" si="1"/>
        <v>Entrada</v>
      </c>
      <c r="C53" s="1">
        <v>45733</v>
      </c>
      <c r="D53" t="s">
        <v>46</v>
      </c>
      <c r="E53" s="2">
        <v>20</v>
      </c>
      <c r="F53">
        <v>981.72</v>
      </c>
      <c r="G53" s="2"/>
    </row>
    <row r="54" spans="1:7" x14ac:dyDescent="0.25">
      <c r="A54" t="str">
        <f t="shared" si="0"/>
        <v>Rifa</v>
      </c>
      <c r="B54" t="str">
        <f t="shared" si="1"/>
        <v>Entrada</v>
      </c>
      <c r="C54" s="1">
        <v>45733</v>
      </c>
      <c r="D54" t="s">
        <v>47</v>
      </c>
      <c r="E54" s="2">
        <v>10</v>
      </c>
      <c r="F54">
        <v>991.72</v>
      </c>
      <c r="G54" s="2"/>
    </row>
    <row r="55" spans="1:7" x14ac:dyDescent="0.25">
      <c r="A55" t="str">
        <f t="shared" si="0"/>
        <v>Rifa</v>
      </c>
      <c r="B55" t="str">
        <f t="shared" si="1"/>
        <v>Entrada</v>
      </c>
      <c r="C55" s="1">
        <v>45733</v>
      </c>
      <c r="D55" t="s">
        <v>47</v>
      </c>
      <c r="E55" s="2">
        <v>10</v>
      </c>
      <c r="F55">
        <v>1001.72</v>
      </c>
      <c r="G55" s="2"/>
    </row>
    <row r="56" spans="1:7" x14ac:dyDescent="0.25">
      <c r="A56" t="str">
        <f t="shared" si="0"/>
        <v>Rifa</v>
      </c>
      <c r="B56" t="str">
        <f t="shared" si="1"/>
        <v>Entrada</v>
      </c>
      <c r="C56" s="1">
        <v>45733</v>
      </c>
      <c r="D56" s="34" t="s">
        <v>48</v>
      </c>
      <c r="E56" s="2">
        <v>30</v>
      </c>
      <c r="F56">
        <v>1031.72</v>
      </c>
      <c r="G56" s="2" t="s">
        <v>350</v>
      </c>
    </row>
    <row r="57" spans="1:7" x14ac:dyDescent="0.25">
      <c r="A57" t="str">
        <f t="shared" si="0"/>
        <v>Rifa</v>
      </c>
      <c r="B57" t="str">
        <f t="shared" si="1"/>
        <v>Entrada</v>
      </c>
      <c r="C57" s="1">
        <v>45733</v>
      </c>
      <c r="D57" t="s">
        <v>49</v>
      </c>
      <c r="E57" s="2">
        <v>10</v>
      </c>
      <c r="F57">
        <v>1041.72</v>
      </c>
      <c r="G57" s="2"/>
    </row>
    <row r="58" spans="1:7" x14ac:dyDescent="0.25">
      <c r="A58" t="s">
        <v>232</v>
      </c>
      <c r="B58" t="str">
        <f t="shared" si="1"/>
        <v>Saída</v>
      </c>
      <c r="C58" s="1">
        <v>45733</v>
      </c>
      <c r="D58" t="s">
        <v>50</v>
      </c>
      <c r="E58" s="2">
        <v>-47.4</v>
      </c>
      <c r="F58">
        <v>994.32</v>
      </c>
      <c r="G58" s="2" t="s">
        <v>226</v>
      </c>
    </row>
    <row r="59" spans="1:7" x14ac:dyDescent="0.25">
      <c r="A59" t="str">
        <f t="shared" si="0"/>
        <v>Rifa</v>
      </c>
      <c r="B59" t="str">
        <f t="shared" si="1"/>
        <v>Entrada</v>
      </c>
      <c r="C59" s="1">
        <v>45733</v>
      </c>
      <c r="D59" t="s">
        <v>51</v>
      </c>
      <c r="E59" s="2">
        <v>10</v>
      </c>
      <c r="F59">
        <v>1004.32</v>
      </c>
      <c r="G59" s="2"/>
    </row>
    <row r="60" spans="1:7" x14ac:dyDescent="0.25">
      <c r="A60" t="str">
        <f t="shared" si="0"/>
        <v>Rifa</v>
      </c>
      <c r="B60" t="str">
        <f t="shared" si="1"/>
        <v>Entrada</v>
      </c>
      <c r="C60" s="1">
        <v>45733</v>
      </c>
      <c r="D60" t="s">
        <v>52</v>
      </c>
      <c r="E60" s="2">
        <v>20</v>
      </c>
      <c r="F60">
        <v>1024.32</v>
      </c>
      <c r="G60" s="2"/>
    </row>
    <row r="61" spans="1:7" x14ac:dyDescent="0.25">
      <c r="A61" t="str">
        <f t="shared" si="0"/>
        <v>Rifa</v>
      </c>
      <c r="B61" t="str">
        <f t="shared" si="1"/>
        <v>Entrada</v>
      </c>
      <c r="C61" s="1">
        <v>45733</v>
      </c>
      <c r="D61" s="34" t="s">
        <v>53</v>
      </c>
      <c r="E61" s="2">
        <v>20</v>
      </c>
      <c r="F61">
        <v>1044.32</v>
      </c>
      <c r="G61" s="2" t="s">
        <v>352</v>
      </c>
    </row>
    <row r="62" spans="1:7" x14ac:dyDescent="0.25">
      <c r="A62" t="str">
        <f t="shared" si="0"/>
        <v>Rifa</v>
      </c>
      <c r="B62" t="str">
        <f t="shared" si="1"/>
        <v>Entrada</v>
      </c>
      <c r="C62" s="1">
        <v>45733</v>
      </c>
      <c r="D62" t="s">
        <v>7</v>
      </c>
      <c r="E62" s="2">
        <v>10</v>
      </c>
      <c r="F62">
        <v>1054.32</v>
      </c>
      <c r="G62" s="2"/>
    </row>
    <row r="63" spans="1:7" x14ac:dyDescent="0.25">
      <c r="A63" t="str">
        <f t="shared" si="0"/>
        <v>Rifa</v>
      </c>
      <c r="B63" t="str">
        <f t="shared" si="1"/>
        <v>Entrada</v>
      </c>
      <c r="C63" s="1">
        <v>45733</v>
      </c>
      <c r="D63" s="34" t="s">
        <v>54</v>
      </c>
      <c r="E63" s="2">
        <v>20</v>
      </c>
      <c r="F63">
        <v>1074.32</v>
      </c>
      <c r="G63" s="2" t="s">
        <v>352</v>
      </c>
    </row>
    <row r="64" spans="1:7" x14ac:dyDescent="0.25">
      <c r="A64" t="str">
        <f t="shared" si="0"/>
        <v>Rifa</v>
      </c>
      <c r="B64" t="str">
        <f t="shared" si="1"/>
        <v>Entrada</v>
      </c>
      <c r="C64" s="1">
        <v>45733</v>
      </c>
      <c r="D64" t="s">
        <v>55</v>
      </c>
      <c r="E64" s="2">
        <v>10</v>
      </c>
      <c r="F64">
        <v>1084.32</v>
      </c>
      <c r="G64" s="2"/>
    </row>
    <row r="65" spans="1:7" x14ac:dyDescent="0.25">
      <c r="A65" t="str">
        <f t="shared" si="0"/>
        <v>Rifa</v>
      </c>
      <c r="B65" t="str">
        <f t="shared" si="1"/>
        <v>Entrada</v>
      </c>
      <c r="C65" s="1">
        <v>45733</v>
      </c>
      <c r="D65" s="34" t="s">
        <v>54</v>
      </c>
      <c r="E65" s="2">
        <v>10</v>
      </c>
      <c r="F65">
        <v>1094.32</v>
      </c>
      <c r="G65" s="2" t="s">
        <v>352</v>
      </c>
    </row>
    <row r="66" spans="1:7" x14ac:dyDescent="0.25">
      <c r="A66" t="str">
        <f t="shared" si="0"/>
        <v>Rifa</v>
      </c>
      <c r="B66" t="str">
        <f t="shared" si="1"/>
        <v>Entrada</v>
      </c>
      <c r="C66" s="1">
        <v>45733</v>
      </c>
      <c r="D66" s="34" t="s">
        <v>48</v>
      </c>
      <c r="E66" s="2">
        <v>30</v>
      </c>
      <c r="F66">
        <v>1124.32</v>
      </c>
      <c r="G66" s="2" t="s">
        <v>352</v>
      </c>
    </row>
    <row r="67" spans="1:7" x14ac:dyDescent="0.25">
      <c r="A67" t="str">
        <f t="shared" si="0"/>
        <v>Rifa</v>
      </c>
      <c r="B67" t="str">
        <f t="shared" si="1"/>
        <v>Entrada</v>
      </c>
      <c r="C67" s="1">
        <v>45734</v>
      </c>
      <c r="D67" t="s">
        <v>56</v>
      </c>
      <c r="E67" s="2">
        <v>20</v>
      </c>
      <c r="F67">
        <v>1144.32</v>
      </c>
      <c r="G67" s="2"/>
    </row>
    <row r="68" spans="1:7" x14ac:dyDescent="0.25">
      <c r="A68" t="str">
        <f t="shared" si="0"/>
        <v>Rifa</v>
      </c>
      <c r="B68" t="str">
        <f t="shared" si="1"/>
        <v>Entrada</v>
      </c>
      <c r="C68" s="1">
        <v>45734</v>
      </c>
      <c r="D68" s="34" t="s">
        <v>57</v>
      </c>
      <c r="E68" s="2">
        <v>10</v>
      </c>
      <c r="F68">
        <v>1154.32</v>
      </c>
      <c r="G68" s="2" t="s">
        <v>350</v>
      </c>
    </row>
    <row r="69" spans="1:7" x14ac:dyDescent="0.25">
      <c r="A69" t="str">
        <f t="shared" si="0"/>
        <v>Rifa</v>
      </c>
      <c r="B69" t="str">
        <f t="shared" si="1"/>
        <v>Entrada</v>
      </c>
      <c r="C69" s="1">
        <v>45734</v>
      </c>
      <c r="D69" s="34" t="s">
        <v>58</v>
      </c>
      <c r="E69" s="2">
        <v>20</v>
      </c>
      <c r="F69">
        <v>1174.32</v>
      </c>
      <c r="G69" s="2" t="s">
        <v>352</v>
      </c>
    </row>
    <row r="70" spans="1:7" x14ac:dyDescent="0.25">
      <c r="A70" t="str">
        <f t="shared" ref="A70:A133" si="2">IF(E70&gt;180,"Inscrição","Rifa")</f>
        <v>Rifa</v>
      </c>
      <c r="B70" t="str">
        <f t="shared" si="1"/>
        <v>Entrada</v>
      </c>
      <c r="C70" s="1">
        <v>45734</v>
      </c>
      <c r="D70" s="34" t="s">
        <v>59</v>
      </c>
      <c r="E70" s="2">
        <v>20</v>
      </c>
      <c r="F70">
        <v>1194.32</v>
      </c>
      <c r="G70" s="2" t="s">
        <v>352</v>
      </c>
    </row>
    <row r="71" spans="1:7" x14ac:dyDescent="0.25">
      <c r="A71" t="str">
        <f t="shared" si="2"/>
        <v>Rifa</v>
      </c>
      <c r="B71" t="str">
        <f t="shared" ref="B71:B134" si="3">IF(E71&gt;0,"Entrada","Saída")</f>
        <v>Entrada</v>
      </c>
      <c r="C71" s="1">
        <v>45734</v>
      </c>
      <c r="D71" s="34" t="s">
        <v>60</v>
      </c>
      <c r="E71" s="2">
        <v>10</v>
      </c>
      <c r="F71">
        <v>1204.32</v>
      </c>
      <c r="G71" s="2" t="s">
        <v>350</v>
      </c>
    </row>
    <row r="72" spans="1:7" x14ac:dyDescent="0.25">
      <c r="A72" t="s">
        <v>232</v>
      </c>
      <c r="B72" t="str">
        <f t="shared" si="3"/>
        <v>Saída</v>
      </c>
      <c r="C72" s="1">
        <v>45734</v>
      </c>
      <c r="D72" t="s">
        <v>61</v>
      </c>
      <c r="E72" s="2">
        <v>-480</v>
      </c>
      <c r="F72">
        <v>724.32</v>
      </c>
      <c r="G72" s="2" t="s">
        <v>359</v>
      </c>
    </row>
    <row r="73" spans="1:7" x14ac:dyDescent="0.25">
      <c r="A73" t="str">
        <f t="shared" si="2"/>
        <v>Rifa</v>
      </c>
      <c r="B73" t="str">
        <f t="shared" si="3"/>
        <v>Entrada</v>
      </c>
      <c r="C73" s="1">
        <v>45734</v>
      </c>
      <c r="D73" s="36" t="s">
        <v>62</v>
      </c>
      <c r="E73" s="2">
        <v>10</v>
      </c>
      <c r="F73">
        <v>734.32</v>
      </c>
      <c r="G73" s="2" t="s">
        <v>357</v>
      </c>
    </row>
    <row r="74" spans="1:7" x14ac:dyDescent="0.25">
      <c r="A74" t="str">
        <f t="shared" si="2"/>
        <v>Rifa</v>
      </c>
      <c r="B74" t="str">
        <f t="shared" si="3"/>
        <v>Entrada</v>
      </c>
      <c r="C74" s="1">
        <v>45735</v>
      </c>
      <c r="D74" t="s">
        <v>63</v>
      </c>
      <c r="E74" s="2">
        <v>20</v>
      </c>
      <c r="F74">
        <v>754.32</v>
      </c>
      <c r="G74" s="2"/>
    </row>
    <row r="75" spans="1:7" x14ac:dyDescent="0.25">
      <c r="A75" t="str">
        <f t="shared" si="2"/>
        <v>Rifa</v>
      </c>
      <c r="B75" t="str">
        <f t="shared" si="3"/>
        <v>Entrada</v>
      </c>
      <c r="C75" s="1">
        <v>45735</v>
      </c>
      <c r="D75" t="s">
        <v>64</v>
      </c>
      <c r="E75" s="2">
        <v>20</v>
      </c>
      <c r="F75">
        <v>774.32</v>
      </c>
      <c r="G75" s="2"/>
    </row>
    <row r="76" spans="1:7" x14ac:dyDescent="0.25">
      <c r="A76" t="str">
        <f t="shared" si="2"/>
        <v>Rifa</v>
      </c>
      <c r="B76" t="str">
        <f t="shared" si="3"/>
        <v>Entrada</v>
      </c>
      <c r="C76" s="1">
        <v>45735</v>
      </c>
      <c r="D76" t="s">
        <v>65</v>
      </c>
      <c r="E76" s="2">
        <v>20</v>
      </c>
      <c r="F76">
        <v>794.32</v>
      </c>
      <c r="G76" s="2"/>
    </row>
    <row r="77" spans="1:7" x14ac:dyDescent="0.25">
      <c r="A77" t="str">
        <f t="shared" si="2"/>
        <v>Rifa</v>
      </c>
      <c r="B77" t="str">
        <f t="shared" si="3"/>
        <v>Entrada</v>
      </c>
      <c r="C77" s="1">
        <v>45735</v>
      </c>
      <c r="D77" t="s">
        <v>66</v>
      </c>
      <c r="E77" s="2">
        <v>20</v>
      </c>
      <c r="F77">
        <v>814.32</v>
      </c>
      <c r="G77" s="2"/>
    </row>
    <row r="78" spans="1:7" x14ac:dyDescent="0.25">
      <c r="A78" t="str">
        <f t="shared" si="2"/>
        <v>Rifa</v>
      </c>
      <c r="B78" t="str">
        <f t="shared" si="3"/>
        <v>Entrada</v>
      </c>
      <c r="C78" s="1">
        <v>45735</v>
      </c>
      <c r="D78" t="s">
        <v>67</v>
      </c>
      <c r="E78" s="2">
        <v>30</v>
      </c>
      <c r="F78">
        <v>844.32</v>
      </c>
      <c r="G78" s="2"/>
    </row>
    <row r="79" spans="1:7" x14ac:dyDescent="0.25">
      <c r="A79" t="str">
        <f t="shared" si="2"/>
        <v>Rifa</v>
      </c>
      <c r="B79" t="str">
        <f t="shared" si="3"/>
        <v>Entrada</v>
      </c>
      <c r="C79" s="1">
        <v>45735</v>
      </c>
      <c r="D79" t="s">
        <v>68</v>
      </c>
      <c r="E79" s="2">
        <v>10</v>
      </c>
      <c r="F79">
        <v>854.32</v>
      </c>
      <c r="G79" s="2"/>
    </row>
    <row r="80" spans="1:7" x14ac:dyDescent="0.25">
      <c r="A80" t="str">
        <f t="shared" si="2"/>
        <v>Rifa</v>
      </c>
      <c r="B80" t="str">
        <f t="shared" si="3"/>
        <v>Entrada</v>
      </c>
      <c r="C80" s="1">
        <v>45735</v>
      </c>
      <c r="D80" t="s">
        <v>69</v>
      </c>
      <c r="E80" s="2">
        <v>40</v>
      </c>
      <c r="F80">
        <v>894.32</v>
      </c>
      <c r="G80" s="2"/>
    </row>
    <row r="81" spans="1:7" x14ac:dyDescent="0.25">
      <c r="A81" t="str">
        <f t="shared" si="2"/>
        <v>Rifa</v>
      </c>
      <c r="B81" t="str">
        <f t="shared" si="3"/>
        <v>Entrada</v>
      </c>
      <c r="C81" s="1">
        <v>45735</v>
      </c>
      <c r="D81" t="s">
        <v>70</v>
      </c>
      <c r="E81" s="2">
        <v>10</v>
      </c>
      <c r="F81">
        <v>904.32</v>
      </c>
      <c r="G81" s="2"/>
    </row>
    <row r="82" spans="1:7" x14ac:dyDescent="0.25">
      <c r="A82" t="str">
        <f t="shared" si="2"/>
        <v>Rifa</v>
      </c>
      <c r="B82" t="str">
        <f t="shared" si="3"/>
        <v>Entrada</v>
      </c>
      <c r="C82" s="1">
        <v>45735</v>
      </c>
      <c r="D82" t="s">
        <v>71</v>
      </c>
      <c r="E82" s="2">
        <v>40</v>
      </c>
      <c r="F82">
        <v>944.32</v>
      </c>
      <c r="G82" s="2"/>
    </row>
    <row r="83" spans="1:7" x14ac:dyDescent="0.25">
      <c r="A83" t="str">
        <f t="shared" si="2"/>
        <v>Rifa</v>
      </c>
      <c r="B83" t="str">
        <f t="shared" si="3"/>
        <v>Entrada</v>
      </c>
      <c r="C83" s="1">
        <v>45735</v>
      </c>
      <c r="D83" t="s">
        <v>72</v>
      </c>
      <c r="E83" s="2">
        <v>20</v>
      </c>
      <c r="F83">
        <v>964.32</v>
      </c>
      <c r="G83" s="2"/>
    </row>
    <row r="84" spans="1:7" x14ac:dyDescent="0.25">
      <c r="A84" t="str">
        <f t="shared" si="2"/>
        <v>Rifa</v>
      </c>
      <c r="B84" t="str">
        <f t="shared" si="3"/>
        <v>Entrada</v>
      </c>
      <c r="C84" s="1">
        <v>45735</v>
      </c>
      <c r="D84" t="s">
        <v>73</v>
      </c>
      <c r="E84" s="2">
        <v>20</v>
      </c>
      <c r="F84">
        <v>984.32</v>
      </c>
      <c r="G84" s="2"/>
    </row>
    <row r="85" spans="1:7" x14ac:dyDescent="0.25">
      <c r="A85" t="str">
        <f t="shared" si="2"/>
        <v>Rifa</v>
      </c>
      <c r="B85" t="str">
        <f t="shared" si="3"/>
        <v>Entrada</v>
      </c>
      <c r="C85" s="1">
        <v>45735</v>
      </c>
      <c r="D85" s="34" t="s">
        <v>74</v>
      </c>
      <c r="E85" s="2">
        <v>10</v>
      </c>
      <c r="F85">
        <v>994.32</v>
      </c>
      <c r="G85" s="2" t="s">
        <v>350</v>
      </c>
    </row>
    <row r="86" spans="1:7" x14ac:dyDescent="0.25">
      <c r="A86" t="str">
        <f t="shared" si="2"/>
        <v>Rifa</v>
      </c>
      <c r="B86" t="str">
        <f t="shared" si="3"/>
        <v>Entrada</v>
      </c>
      <c r="C86" s="1">
        <v>45735</v>
      </c>
      <c r="D86" t="s">
        <v>75</v>
      </c>
      <c r="E86" s="2">
        <v>10</v>
      </c>
      <c r="F86">
        <v>1004.32</v>
      </c>
      <c r="G86" s="2"/>
    </row>
    <row r="87" spans="1:7" x14ac:dyDescent="0.25">
      <c r="A87" t="str">
        <f t="shared" si="2"/>
        <v>Rifa</v>
      </c>
      <c r="B87" t="str">
        <f t="shared" si="3"/>
        <v>Entrada</v>
      </c>
      <c r="C87" s="1">
        <v>45736</v>
      </c>
      <c r="D87" t="s">
        <v>76</v>
      </c>
      <c r="E87" s="2">
        <v>10</v>
      </c>
      <c r="F87">
        <v>1014.32</v>
      </c>
      <c r="G87" s="2"/>
    </row>
    <row r="88" spans="1:7" x14ac:dyDescent="0.25">
      <c r="A88" t="str">
        <f t="shared" si="2"/>
        <v>Rifa</v>
      </c>
      <c r="B88" t="str">
        <f t="shared" si="3"/>
        <v>Entrada</v>
      </c>
      <c r="C88" s="1">
        <v>45736</v>
      </c>
      <c r="D88" t="s">
        <v>77</v>
      </c>
      <c r="E88" s="2">
        <v>10</v>
      </c>
      <c r="F88">
        <v>1024.32</v>
      </c>
      <c r="G88" s="2"/>
    </row>
    <row r="89" spans="1:7" x14ac:dyDescent="0.25">
      <c r="A89" t="str">
        <f t="shared" si="2"/>
        <v>Rifa</v>
      </c>
      <c r="B89" t="str">
        <f t="shared" si="3"/>
        <v>Entrada</v>
      </c>
      <c r="C89" s="1">
        <v>45736</v>
      </c>
      <c r="D89" t="s">
        <v>78</v>
      </c>
      <c r="E89" s="2">
        <v>20</v>
      </c>
      <c r="F89">
        <v>1044.32</v>
      </c>
      <c r="G89" s="2"/>
    </row>
    <row r="90" spans="1:7" x14ac:dyDescent="0.25">
      <c r="A90" t="str">
        <f t="shared" si="2"/>
        <v>Rifa</v>
      </c>
      <c r="B90" t="str">
        <f t="shared" si="3"/>
        <v>Entrada</v>
      </c>
      <c r="C90" s="1">
        <v>45736</v>
      </c>
      <c r="D90" t="s">
        <v>79</v>
      </c>
      <c r="E90" s="2">
        <v>10</v>
      </c>
      <c r="F90">
        <v>1054.32</v>
      </c>
      <c r="G90" s="2"/>
    </row>
    <row r="91" spans="1:7" x14ac:dyDescent="0.25">
      <c r="A91" t="str">
        <f t="shared" si="2"/>
        <v>Rifa</v>
      </c>
      <c r="B91" t="str">
        <f t="shared" si="3"/>
        <v>Entrada</v>
      </c>
      <c r="C91" s="1">
        <v>45736</v>
      </c>
      <c r="D91" t="s">
        <v>79</v>
      </c>
      <c r="E91" s="2">
        <v>10</v>
      </c>
      <c r="F91">
        <v>1064.32</v>
      </c>
      <c r="G91" s="2"/>
    </row>
    <row r="92" spans="1:7" x14ac:dyDescent="0.25">
      <c r="A92" t="str">
        <f t="shared" si="2"/>
        <v>Rifa</v>
      </c>
      <c r="B92" t="str">
        <f t="shared" si="3"/>
        <v>Entrada</v>
      </c>
      <c r="C92" s="1">
        <v>45736</v>
      </c>
      <c r="D92" t="s">
        <v>80</v>
      </c>
      <c r="E92" s="2">
        <v>20</v>
      </c>
      <c r="F92">
        <v>1084.32</v>
      </c>
      <c r="G92" s="2"/>
    </row>
    <row r="93" spans="1:7" x14ac:dyDescent="0.25">
      <c r="A93" t="str">
        <f t="shared" si="2"/>
        <v>Rifa</v>
      </c>
      <c r="B93" t="str">
        <f t="shared" si="3"/>
        <v>Entrada</v>
      </c>
      <c r="C93" s="1">
        <v>45736</v>
      </c>
      <c r="D93" s="34" t="s">
        <v>81</v>
      </c>
      <c r="E93" s="2">
        <v>10</v>
      </c>
      <c r="F93">
        <v>1094.32</v>
      </c>
      <c r="G93" s="2" t="s">
        <v>352</v>
      </c>
    </row>
    <row r="94" spans="1:7" x14ac:dyDescent="0.25">
      <c r="A94" t="str">
        <f t="shared" si="2"/>
        <v>Rifa</v>
      </c>
      <c r="B94" t="str">
        <f t="shared" si="3"/>
        <v>Entrada</v>
      </c>
      <c r="C94" s="1">
        <v>45736</v>
      </c>
      <c r="D94" t="s">
        <v>82</v>
      </c>
      <c r="E94" s="2">
        <v>10</v>
      </c>
      <c r="F94">
        <v>1104.32</v>
      </c>
      <c r="G94" s="2"/>
    </row>
    <row r="95" spans="1:7" x14ac:dyDescent="0.25">
      <c r="A95" t="str">
        <f t="shared" si="2"/>
        <v>Rifa</v>
      </c>
      <c r="B95" t="str">
        <f t="shared" si="3"/>
        <v>Entrada</v>
      </c>
      <c r="C95" s="1">
        <v>45736</v>
      </c>
      <c r="D95" t="s">
        <v>83</v>
      </c>
      <c r="E95" s="2">
        <v>50</v>
      </c>
      <c r="F95">
        <v>1154.32</v>
      </c>
      <c r="G95" s="2"/>
    </row>
    <row r="96" spans="1:7" x14ac:dyDescent="0.25">
      <c r="A96" t="str">
        <f t="shared" si="2"/>
        <v>Rifa</v>
      </c>
      <c r="B96" t="str">
        <f t="shared" si="3"/>
        <v>Entrada</v>
      </c>
      <c r="C96" s="1">
        <v>45736</v>
      </c>
      <c r="D96" t="s">
        <v>84</v>
      </c>
      <c r="E96" s="2">
        <v>10</v>
      </c>
      <c r="F96">
        <v>1164.32</v>
      </c>
      <c r="G96" s="2"/>
    </row>
    <row r="97" spans="1:7" x14ac:dyDescent="0.25">
      <c r="A97" t="str">
        <f t="shared" si="2"/>
        <v>Rifa</v>
      </c>
      <c r="B97" t="str">
        <f t="shared" si="3"/>
        <v>Entrada</v>
      </c>
      <c r="C97" s="1">
        <v>45737</v>
      </c>
      <c r="D97" s="34" t="s">
        <v>85</v>
      </c>
      <c r="E97" s="2">
        <v>20</v>
      </c>
      <c r="F97">
        <v>1184.32</v>
      </c>
      <c r="G97" s="2" t="s">
        <v>354</v>
      </c>
    </row>
    <row r="98" spans="1:7" x14ac:dyDescent="0.25">
      <c r="A98" t="str">
        <f t="shared" si="2"/>
        <v>Rifa</v>
      </c>
      <c r="B98" t="str">
        <f t="shared" si="3"/>
        <v>Entrada</v>
      </c>
      <c r="C98" s="1">
        <v>45737</v>
      </c>
      <c r="D98" t="s">
        <v>86</v>
      </c>
      <c r="E98" s="2">
        <v>20</v>
      </c>
      <c r="F98">
        <v>1204.32</v>
      </c>
      <c r="G98" s="2"/>
    </row>
    <row r="99" spans="1:7" x14ac:dyDescent="0.25">
      <c r="A99" t="str">
        <f t="shared" si="2"/>
        <v>Rifa</v>
      </c>
      <c r="B99" t="str">
        <f t="shared" si="3"/>
        <v>Entrada</v>
      </c>
      <c r="C99" s="1">
        <v>45737</v>
      </c>
      <c r="D99" t="s">
        <v>87</v>
      </c>
      <c r="E99" s="2">
        <v>30</v>
      </c>
      <c r="F99">
        <v>1234.32</v>
      </c>
      <c r="G99" s="2"/>
    </row>
    <row r="100" spans="1:7" x14ac:dyDescent="0.25">
      <c r="A100" t="str">
        <f t="shared" si="2"/>
        <v>Rifa</v>
      </c>
      <c r="B100" t="str">
        <f t="shared" si="3"/>
        <v>Entrada</v>
      </c>
      <c r="C100" s="1">
        <v>45737</v>
      </c>
      <c r="D100" t="s">
        <v>88</v>
      </c>
      <c r="E100" s="2">
        <v>20</v>
      </c>
      <c r="F100">
        <v>1254.32</v>
      </c>
      <c r="G100" s="2"/>
    </row>
    <row r="101" spans="1:7" x14ac:dyDescent="0.25">
      <c r="A101" t="str">
        <f t="shared" si="2"/>
        <v>Rifa</v>
      </c>
      <c r="B101" t="str">
        <f t="shared" si="3"/>
        <v>Entrada</v>
      </c>
      <c r="C101" s="1">
        <v>45737</v>
      </c>
      <c r="D101" t="s">
        <v>89</v>
      </c>
      <c r="E101" s="2">
        <v>30</v>
      </c>
      <c r="F101">
        <v>1284.32</v>
      </c>
      <c r="G101" s="2"/>
    </row>
    <row r="102" spans="1:7" x14ac:dyDescent="0.25">
      <c r="A102" t="str">
        <f t="shared" si="2"/>
        <v>Rifa</v>
      </c>
      <c r="B102" t="str">
        <f t="shared" si="3"/>
        <v>Entrada</v>
      </c>
      <c r="C102" s="1">
        <v>45737</v>
      </c>
      <c r="D102" t="s">
        <v>90</v>
      </c>
      <c r="E102" s="2">
        <v>20</v>
      </c>
      <c r="F102">
        <v>1304.32</v>
      </c>
      <c r="G102" s="2"/>
    </row>
    <row r="103" spans="1:7" x14ac:dyDescent="0.25">
      <c r="A103" t="str">
        <f t="shared" si="2"/>
        <v>Rifa</v>
      </c>
      <c r="B103" t="str">
        <f t="shared" si="3"/>
        <v>Entrada</v>
      </c>
      <c r="C103" s="1">
        <v>45737</v>
      </c>
      <c r="D103" t="s">
        <v>91</v>
      </c>
      <c r="E103" s="2">
        <v>30</v>
      </c>
      <c r="F103">
        <v>1334.32</v>
      </c>
      <c r="G103" s="2"/>
    </row>
    <row r="104" spans="1:7" x14ac:dyDescent="0.25">
      <c r="A104" t="str">
        <f t="shared" si="2"/>
        <v>Rifa</v>
      </c>
      <c r="B104" t="str">
        <f t="shared" si="3"/>
        <v>Entrada</v>
      </c>
      <c r="C104" s="1">
        <v>45737</v>
      </c>
      <c r="D104" t="s">
        <v>92</v>
      </c>
      <c r="E104" s="2">
        <v>20</v>
      </c>
      <c r="F104">
        <v>1354.32</v>
      </c>
      <c r="G104" s="2"/>
    </row>
    <row r="105" spans="1:7" x14ac:dyDescent="0.25">
      <c r="A105" t="str">
        <f t="shared" si="2"/>
        <v>Rifa</v>
      </c>
      <c r="B105" t="str">
        <f t="shared" si="3"/>
        <v>Entrada</v>
      </c>
      <c r="C105" s="1">
        <v>45737</v>
      </c>
      <c r="D105" t="s">
        <v>93</v>
      </c>
      <c r="E105" s="2">
        <v>10</v>
      </c>
      <c r="F105">
        <v>1364.32</v>
      </c>
      <c r="G105" s="2"/>
    </row>
    <row r="106" spans="1:7" x14ac:dyDescent="0.25">
      <c r="A106" t="str">
        <f t="shared" si="2"/>
        <v>Rifa</v>
      </c>
      <c r="B106" t="str">
        <f t="shared" si="3"/>
        <v>Entrada</v>
      </c>
      <c r="C106" s="1">
        <v>45737</v>
      </c>
      <c r="D106" t="s">
        <v>94</v>
      </c>
      <c r="E106" s="2">
        <v>20</v>
      </c>
      <c r="F106">
        <v>1384.32</v>
      </c>
      <c r="G106" s="2"/>
    </row>
    <row r="107" spans="1:7" x14ac:dyDescent="0.25">
      <c r="A107" t="str">
        <f t="shared" si="2"/>
        <v>Rifa</v>
      </c>
      <c r="B107" t="str">
        <f t="shared" si="3"/>
        <v>Entrada</v>
      </c>
      <c r="C107" s="1">
        <v>45737</v>
      </c>
      <c r="D107" t="s">
        <v>95</v>
      </c>
      <c r="E107" s="2">
        <v>25</v>
      </c>
      <c r="F107">
        <v>1409.32</v>
      </c>
      <c r="G107" s="2"/>
    </row>
    <row r="108" spans="1:7" x14ac:dyDescent="0.25">
      <c r="A108" t="str">
        <f t="shared" si="2"/>
        <v>Rifa</v>
      </c>
      <c r="B108" t="str">
        <f t="shared" si="3"/>
        <v>Entrada</v>
      </c>
      <c r="C108" s="1">
        <v>45737</v>
      </c>
      <c r="D108" t="s">
        <v>96</v>
      </c>
      <c r="E108" s="2">
        <v>10</v>
      </c>
      <c r="F108">
        <v>1419.32</v>
      </c>
      <c r="G108" s="2"/>
    </row>
    <row r="109" spans="1:7" x14ac:dyDescent="0.25">
      <c r="A109" t="str">
        <f t="shared" si="2"/>
        <v>Rifa</v>
      </c>
      <c r="B109" t="str">
        <f t="shared" si="3"/>
        <v>Entrada</v>
      </c>
      <c r="C109" s="1">
        <v>45737</v>
      </c>
      <c r="D109" t="s">
        <v>97</v>
      </c>
      <c r="E109" s="2">
        <v>20</v>
      </c>
      <c r="F109">
        <v>1439.32</v>
      </c>
      <c r="G109" s="2"/>
    </row>
    <row r="110" spans="1:7" x14ac:dyDescent="0.25">
      <c r="A110" t="str">
        <f t="shared" si="2"/>
        <v>Rifa</v>
      </c>
      <c r="B110" t="str">
        <f t="shared" si="3"/>
        <v>Entrada</v>
      </c>
      <c r="C110" s="1">
        <v>45737</v>
      </c>
      <c r="D110" t="s">
        <v>33</v>
      </c>
      <c r="E110" s="2">
        <v>20</v>
      </c>
      <c r="F110">
        <v>1459.32</v>
      </c>
      <c r="G110" s="2"/>
    </row>
    <row r="111" spans="1:7" x14ac:dyDescent="0.25">
      <c r="A111" t="str">
        <f t="shared" si="2"/>
        <v>Rifa</v>
      </c>
      <c r="B111" t="str">
        <f t="shared" si="3"/>
        <v>Entrada</v>
      </c>
      <c r="C111" s="1">
        <v>45737</v>
      </c>
      <c r="D111" t="s">
        <v>98</v>
      </c>
      <c r="E111" s="2">
        <v>10</v>
      </c>
      <c r="F111">
        <v>1469.32</v>
      </c>
      <c r="G111" s="2"/>
    </row>
    <row r="112" spans="1:7" x14ac:dyDescent="0.25">
      <c r="A112" t="str">
        <f t="shared" si="2"/>
        <v>Rifa</v>
      </c>
      <c r="B112" t="str">
        <f t="shared" si="3"/>
        <v>Entrada</v>
      </c>
      <c r="C112" s="1">
        <v>45737</v>
      </c>
      <c r="D112" t="s">
        <v>99</v>
      </c>
      <c r="E112" s="2">
        <v>20</v>
      </c>
      <c r="F112">
        <v>1489.32</v>
      </c>
      <c r="G112" s="2"/>
    </row>
    <row r="113" spans="1:7" x14ac:dyDescent="0.25">
      <c r="A113" t="str">
        <f t="shared" si="2"/>
        <v>Rifa</v>
      </c>
      <c r="B113" t="str">
        <f t="shared" si="3"/>
        <v>Entrada</v>
      </c>
      <c r="C113" s="1">
        <v>45737</v>
      </c>
      <c r="D113" t="s">
        <v>100</v>
      </c>
      <c r="E113" s="2">
        <v>40</v>
      </c>
      <c r="F113">
        <v>1529.32</v>
      </c>
      <c r="G113" s="2"/>
    </row>
    <row r="114" spans="1:7" x14ac:dyDescent="0.25">
      <c r="A114" t="str">
        <f t="shared" si="2"/>
        <v>Rifa</v>
      </c>
      <c r="B114" t="str">
        <f t="shared" si="3"/>
        <v>Entrada</v>
      </c>
      <c r="C114" s="1">
        <v>45737</v>
      </c>
      <c r="D114" t="s">
        <v>101</v>
      </c>
      <c r="E114" s="2">
        <v>20</v>
      </c>
      <c r="F114">
        <v>1549.32</v>
      </c>
      <c r="G114" s="2"/>
    </row>
    <row r="115" spans="1:7" x14ac:dyDescent="0.25">
      <c r="A115" t="str">
        <f t="shared" si="2"/>
        <v>Rifa</v>
      </c>
      <c r="B115" t="str">
        <f t="shared" si="3"/>
        <v>Entrada</v>
      </c>
      <c r="C115" s="1">
        <v>45737</v>
      </c>
      <c r="D115" t="s">
        <v>100</v>
      </c>
      <c r="E115" s="2">
        <v>40</v>
      </c>
      <c r="F115">
        <v>1589.32</v>
      </c>
      <c r="G115" s="2"/>
    </row>
    <row r="116" spans="1:7" x14ac:dyDescent="0.25">
      <c r="A116" t="str">
        <f t="shared" si="2"/>
        <v>Rifa</v>
      </c>
      <c r="B116" t="str">
        <f t="shared" si="3"/>
        <v>Entrada</v>
      </c>
      <c r="C116" s="1">
        <v>45737</v>
      </c>
      <c r="D116" s="39" t="s">
        <v>102</v>
      </c>
      <c r="E116" s="2">
        <v>10</v>
      </c>
      <c r="F116">
        <v>1599.32</v>
      </c>
      <c r="G116" s="2" t="s">
        <v>357</v>
      </c>
    </row>
    <row r="117" spans="1:7" x14ac:dyDescent="0.25">
      <c r="A117" t="str">
        <f t="shared" si="2"/>
        <v>Rifa</v>
      </c>
      <c r="B117" t="str">
        <f t="shared" si="3"/>
        <v>Entrada</v>
      </c>
      <c r="C117" s="1">
        <v>45737</v>
      </c>
      <c r="D117" t="s">
        <v>103</v>
      </c>
      <c r="E117" s="2">
        <v>10</v>
      </c>
      <c r="F117">
        <v>1609.32</v>
      </c>
      <c r="G117" s="2"/>
    </row>
    <row r="118" spans="1:7" x14ac:dyDescent="0.25">
      <c r="A118" t="str">
        <f t="shared" si="2"/>
        <v>Rifa</v>
      </c>
      <c r="B118" t="str">
        <f t="shared" si="3"/>
        <v>Entrada</v>
      </c>
      <c r="C118" s="1">
        <v>45737</v>
      </c>
      <c r="D118" t="s">
        <v>104</v>
      </c>
      <c r="E118" s="2">
        <v>50</v>
      </c>
      <c r="F118">
        <v>1659.32</v>
      </c>
      <c r="G118" s="2"/>
    </row>
    <row r="119" spans="1:7" x14ac:dyDescent="0.25">
      <c r="A119" t="str">
        <f t="shared" si="2"/>
        <v>Rifa</v>
      </c>
      <c r="B119" t="str">
        <f t="shared" si="3"/>
        <v>Entrada</v>
      </c>
      <c r="C119" s="1">
        <v>45737</v>
      </c>
      <c r="D119" s="38" t="s">
        <v>102</v>
      </c>
      <c r="E119" s="2">
        <v>20</v>
      </c>
      <c r="F119">
        <v>1679.32</v>
      </c>
      <c r="G119" s="2"/>
    </row>
    <row r="120" spans="1:7" x14ac:dyDescent="0.25">
      <c r="A120" t="str">
        <f t="shared" si="2"/>
        <v>Rifa</v>
      </c>
      <c r="B120" t="str">
        <f t="shared" si="3"/>
        <v>Entrada</v>
      </c>
      <c r="C120" s="1">
        <v>45737</v>
      </c>
      <c r="D120" t="s">
        <v>105</v>
      </c>
      <c r="E120" s="2">
        <v>30</v>
      </c>
      <c r="F120">
        <v>1709.32</v>
      </c>
      <c r="G120" s="2"/>
    </row>
    <row r="121" spans="1:7" x14ac:dyDescent="0.25">
      <c r="A121" t="str">
        <f t="shared" si="2"/>
        <v>Rifa</v>
      </c>
      <c r="B121" t="str">
        <f t="shared" si="3"/>
        <v>Entrada</v>
      </c>
      <c r="C121" s="1">
        <v>45737</v>
      </c>
      <c r="D121" t="s">
        <v>106</v>
      </c>
      <c r="E121" s="2">
        <v>40</v>
      </c>
      <c r="F121">
        <v>1749.32</v>
      </c>
      <c r="G121" s="2"/>
    </row>
    <row r="122" spans="1:7" x14ac:dyDescent="0.25">
      <c r="A122" t="str">
        <f t="shared" si="2"/>
        <v>Rifa</v>
      </c>
      <c r="B122" t="str">
        <f t="shared" si="3"/>
        <v>Entrada</v>
      </c>
      <c r="C122" s="1">
        <v>45738</v>
      </c>
      <c r="D122" s="36" t="s">
        <v>107</v>
      </c>
      <c r="E122" s="2">
        <v>20</v>
      </c>
      <c r="F122">
        <v>1769.32</v>
      </c>
      <c r="G122" s="2" t="s">
        <v>357</v>
      </c>
    </row>
    <row r="123" spans="1:7" x14ac:dyDescent="0.25">
      <c r="A123" t="str">
        <f t="shared" si="2"/>
        <v>Rifa</v>
      </c>
      <c r="B123" t="str">
        <f t="shared" si="3"/>
        <v>Entrada</v>
      </c>
      <c r="C123" s="1">
        <v>45738</v>
      </c>
      <c r="D123" s="34" t="s">
        <v>108</v>
      </c>
      <c r="E123" s="2">
        <v>10</v>
      </c>
      <c r="F123">
        <v>1779.32</v>
      </c>
      <c r="G123" s="2" t="s">
        <v>350</v>
      </c>
    </row>
    <row r="124" spans="1:7" x14ac:dyDescent="0.25">
      <c r="A124" t="str">
        <f t="shared" si="2"/>
        <v>Rifa</v>
      </c>
      <c r="B124" t="str">
        <f t="shared" si="3"/>
        <v>Entrada</v>
      </c>
      <c r="C124" s="1">
        <v>45738</v>
      </c>
      <c r="D124" s="36" t="s">
        <v>109</v>
      </c>
      <c r="E124" s="2">
        <v>20</v>
      </c>
      <c r="F124">
        <v>1799.32</v>
      </c>
      <c r="G124" s="2" t="s">
        <v>357</v>
      </c>
    </row>
    <row r="125" spans="1:7" x14ac:dyDescent="0.25">
      <c r="A125" t="str">
        <f t="shared" si="2"/>
        <v>Rifa</v>
      </c>
      <c r="B125" t="str">
        <f t="shared" si="3"/>
        <v>Entrada</v>
      </c>
      <c r="C125" s="1">
        <v>45738</v>
      </c>
      <c r="D125" t="s">
        <v>110</v>
      </c>
      <c r="E125" s="2">
        <v>20</v>
      </c>
      <c r="F125">
        <v>1819.32</v>
      </c>
      <c r="G125" s="2"/>
    </row>
    <row r="126" spans="1:7" x14ac:dyDescent="0.25">
      <c r="A126" t="s">
        <v>232</v>
      </c>
      <c r="B126" t="str">
        <f t="shared" si="3"/>
        <v>Saída</v>
      </c>
      <c r="C126" s="1">
        <v>45738</v>
      </c>
      <c r="D126" t="s">
        <v>50</v>
      </c>
      <c r="E126" s="2">
        <v>-14.39</v>
      </c>
      <c r="F126">
        <v>1804.93</v>
      </c>
      <c r="G126" s="2" t="s">
        <v>226</v>
      </c>
    </row>
    <row r="127" spans="1:7" x14ac:dyDescent="0.25">
      <c r="A127" t="str">
        <f t="shared" si="2"/>
        <v>Rifa</v>
      </c>
      <c r="B127" t="str">
        <f t="shared" si="3"/>
        <v>Entrada</v>
      </c>
      <c r="C127" s="1">
        <v>45739</v>
      </c>
      <c r="D127" t="s">
        <v>111</v>
      </c>
      <c r="E127" s="2">
        <v>10</v>
      </c>
      <c r="F127">
        <v>1814.93</v>
      </c>
      <c r="G127" s="2"/>
    </row>
    <row r="128" spans="1:7" x14ac:dyDescent="0.25">
      <c r="A128" t="str">
        <f t="shared" si="2"/>
        <v>Inscrição</v>
      </c>
      <c r="B128" t="str">
        <f t="shared" si="3"/>
        <v>Entrada</v>
      </c>
      <c r="C128" s="1">
        <v>45740</v>
      </c>
      <c r="D128" t="s">
        <v>112</v>
      </c>
      <c r="E128" s="2">
        <v>250</v>
      </c>
      <c r="F128">
        <v>2064.9299999999998</v>
      </c>
      <c r="G128" s="2"/>
    </row>
    <row r="129" spans="1:7" x14ac:dyDescent="0.25">
      <c r="A129" t="str">
        <f t="shared" si="2"/>
        <v>Rifa</v>
      </c>
      <c r="B129" t="str">
        <f t="shared" si="3"/>
        <v>Entrada</v>
      </c>
      <c r="C129" s="1">
        <v>45740</v>
      </c>
      <c r="D129" t="s">
        <v>113</v>
      </c>
      <c r="E129" s="2">
        <v>40</v>
      </c>
      <c r="F129">
        <v>2104.9299999999998</v>
      </c>
      <c r="G129" s="2"/>
    </row>
    <row r="130" spans="1:7" x14ac:dyDescent="0.25">
      <c r="A130" t="s">
        <v>232</v>
      </c>
      <c r="B130" t="str">
        <f t="shared" si="3"/>
        <v>Saída</v>
      </c>
      <c r="C130" s="1">
        <v>45740</v>
      </c>
      <c r="D130" t="s">
        <v>114</v>
      </c>
      <c r="E130" s="2">
        <v>-44.82</v>
      </c>
      <c r="F130">
        <v>2060.11</v>
      </c>
      <c r="G130" s="2" t="s">
        <v>362</v>
      </c>
    </row>
    <row r="131" spans="1:7" x14ac:dyDescent="0.25">
      <c r="A131" t="str">
        <f t="shared" si="2"/>
        <v>Rifa</v>
      </c>
      <c r="B131" t="str">
        <f t="shared" si="3"/>
        <v>Entrada</v>
      </c>
      <c r="C131" s="1">
        <v>45740</v>
      </c>
      <c r="D131" t="s">
        <v>115</v>
      </c>
      <c r="E131" s="2">
        <v>12</v>
      </c>
      <c r="F131">
        <v>2072.11</v>
      </c>
      <c r="G131" s="2"/>
    </row>
    <row r="132" spans="1:7" x14ac:dyDescent="0.25">
      <c r="A132" t="str">
        <f t="shared" si="2"/>
        <v>Rifa</v>
      </c>
      <c r="B132" t="str">
        <f t="shared" si="3"/>
        <v>Entrada</v>
      </c>
      <c r="C132" s="1">
        <v>45740</v>
      </c>
      <c r="D132" t="s">
        <v>116</v>
      </c>
      <c r="E132" s="2">
        <v>10</v>
      </c>
      <c r="F132">
        <v>2082.11</v>
      </c>
      <c r="G132" s="2"/>
    </row>
    <row r="133" spans="1:7" x14ac:dyDescent="0.25">
      <c r="A133" t="str">
        <f t="shared" si="2"/>
        <v>Rifa</v>
      </c>
      <c r="B133" t="str">
        <f t="shared" si="3"/>
        <v>Entrada</v>
      </c>
      <c r="C133" s="1">
        <v>45741</v>
      </c>
      <c r="D133" t="s">
        <v>117</v>
      </c>
      <c r="E133" s="2">
        <v>50</v>
      </c>
      <c r="F133">
        <v>2132.11</v>
      </c>
      <c r="G133" s="2"/>
    </row>
    <row r="134" spans="1:7" x14ac:dyDescent="0.25">
      <c r="A134" t="str">
        <f t="shared" ref="A134:A197" si="4">IF(E134&gt;180,"Inscrição","Rifa")</f>
        <v>Inscrição</v>
      </c>
      <c r="B134" t="str">
        <f t="shared" si="3"/>
        <v>Entrada</v>
      </c>
      <c r="C134" s="1">
        <v>45742</v>
      </c>
      <c r="D134" t="s">
        <v>118</v>
      </c>
      <c r="E134" s="2">
        <v>500</v>
      </c>
      <c r="F134">
        <v>2632.11</v>
      </c>
      <c r="G134" s="2"/>
    </row>
    <row r="135" spans="1:7" x14ac:dyDescent="0.25">
      <c r="A135" t="str">
        <f t="shared" si="4"/>
        <v>Rifa</v>
      </c>
      <c r="B135" t="str">
        <f t="shared" ref="B135:B198" si="5">IF(E135&gt;0,"Entrada","Saída")</f>
        <v>Entrada</v>
      </c>
      <c r="C135" s="1">
        <v>45742</v>
      </c>
      <c r="D135" s="34" t="s">
        <v>119</v>
      </c>
      <c r="E135" s="2">
        <v>10</v>
      </c>
      <c r="F135">
        <v>2642.11</v>
      </c>
      <c r="G135" s="2" t="s">
        <v>353</v>
      </c>
    </row>
    <row r="136" spans="1:7" x14ac:dyDescent="0.25">
      <c r="A136" t="str">
        <f t="shared" si="4"/>
        <v>Rifa</v>
      </c>
      <c r="B136" t="str">
        <f t="shared" si="5"/>
        <v>Entrada</v>
      </c>
      <c r="C136" s="1">
        <v>45742</v>
      </c>
      <c r="D136" t="s">
        <v>120</v>
      </c>
      <c r="E136" s="2">
        <v>20</v>
      </c>
      <c r="F136">
        <v>2662.11</v>
      </c>
      <c r="G136" s="2"/>
    </row>
    <row r="137" spans="1:7" x14ac:dyDescent="0.25">
      <c r="A137" t="str">
        <f t="shared" si="4"/>
        <v>Rifa</v>
      </c>
      <c r="B137" t="str">
        <f t="shared" si="5"/>
        <v>Entrada</v>
      </c>
      <c r="C137" s="1">
        <v>45742</v>
      </c>
      <c r="D137" s="34" t="s">
        <v>121</v>
      </c>
      <c r="E137" s="2">
        <v>10</v>
      </c>
      <c r="F137">
        <v>2672.11</v>
      </c>
      <c r="G137" s="2" t="s">
        <v>353</v>
      </c>
    </row>
    <row r="138" spans="1:7" x14ac:dyDescent="0.25">
      <c r="A138" t="str">
        <f t="shared" si="4"/>
        <v>Rifa</v>
      </c>
      <c r="B138" t="str">
        <f t="shared" si="5"/>
        <v>Entrada</v>
      </c>
      <c r="C138" s="1">
        <v>45742</v>
      </c>
      <c r="D138" t="s">
        <v>86</v>
      </c>
      <c r="E138" s="2">
        <v>20</v>
      </c>
      <c r="F138">
        <v>2692.11</v>
      </c>
      <c r="G138" s="2"/>
    </row>
    <row r="139" spans="1:7" x14ac:dyDescent="0.25">
      <c r="A139" t="str">
        <f t="shared" si="4"/>
        <v>Rifa</v>
      </c>
      <c r="B139" t="str">
        <f t="shared" si="5"/>
        <v>Entrada</v>
      </c>
      <c r="C139" s="1">
        <v>45742</v>
      </c>
      <c r="D139" t="s">
        <v>122</v>
      </c>
      <c r="E139" s="2">
        <v>20</v>
      </c>
      <c r="F139">
        <v>2712.11</v>
      </c>
      <c r="G139" s="2"/>
    </row>
    <row r="140" spans="1:7" x14ac:dyDescent="0.25">
      <c r="A140" t="str">
        <f t="shared" si="4"/>
        <v>Rifa</v>
      </c>
      <c r="B140" t="str">
        <f t="shared" si="5"/>
        <v>Entrada</v>
      </c>
      <c r="C140" s="1">
        <v>45742</v>
      </c>
      <c r="D140" s="34" t="s">
        <v>123</v>
      </c>
      <c r="E140" s="2">
        <v>10</v>
      </c>
      <c r="F140">
        <v>2722.11</v>
      </c>
      <c r="G140" s="2" t="s">
        <v>353</v>
      </c>
    </row>
    <row r="141" spans="1:7" x14ac:dyDescent="0.25">
      <c r="A141" t="str">
        <f t="shared" si="4"/>
        <v>Rifa</v>
      </c>
      <c r="B141" t="str">
        <f t="shared" si="5"/>
        <v>Entrada</v>
      </c>
      <c r="C141" s="1">
        <v>45742</v>
      </c>
      <c r="D141" s="34" t="s">
        <v>124</v>
      </c>
      <c r="E141" s="2">
        <v>10</v>
      </c>
      <c r="F141">
        <v>2732.11</v>
      </c>
      <c r="G141" s="2" t="s">
        <v>353</v>
      </c>
    </row>
    <row r="142" spans="1:7" x14ac:dyDescent="0.25">
      <c r="A142" t="str">
        <f t="shared" si="4"/>
        <v>Rifa</v>
      </c>
      <c r="B142" t="str">
        <f t="shared" si="5"/>
        <v>Entrada</v>
      </c>
      <c r="C142" s="1">
        <v>45742</v>
      </c>
      <c r="D142" s="34" t="s">
        <v>125</v>
      </c>
      <c r="E142" s="2">
        <v>10</v>
      </c>
      <c r="F142">
        <v>2742.11</v>
      </c>
      <c r="G142" s="2" t="s">
        <v>353</v>
      </c>
    </row>
    <row r="143" spans="1:7" x14ac:dyDescent="0.25">
      <c r="A143" t="str">
        <f t="shared" si="4"/>
        <v>Rifa</v>
      </c>
      <c r="B143" t="str">
        <f t="shared" si="5"/>
        <v>Entrada</v>
      </c>
      <c r="C143" s="1">
        <v>45742</v>
      </c>
      <c r="D143" s="34" t="s">
        <v>126</v>
      </c>
      <c r="E143" s="2">
        <v>20</v>
      </c>
      <c r="F143">
        <v>2762.11</v>
      </c>
      <c r="G143" s="2" t="s">
        <v>353</v>
      </c>
    </row>
    <row r="144" spans="1:7" x14ac:dyDescent="0.25">
      <c r="A144" t="str">
        <f t="shared" si="4"/>
        <v>Rifa</v>
      </c>
      <c r="B144" t="str">
        <f t="shared" si="5"/>
        <v>Entrada</v>
      </c>
      <c r="C144" s="1">
        <v>45742</v>
      </c>
      <c r="D144" s="34" t="s">
        <v>126</v>
      </c>
      <c r="E144" s="2">
        <v>30</v>
      </c>
      <c r="F144">
        <v>2792.11</v>
      </c>
      <c r="G144" s="2" t="s">
        <v>353</v>
      </c>
    </row>
    <row r="145" spans="1:7" x14ac:dyDescent="0.25">
      <c r="A145" t="str">
        <f t="shared" si="4"/>
        <v>Rifa</v>
      </c>
      <c r="B145" t="str">
        <f t="shared" si="5"/>
        <v>Entrada</v>
      </c>
      <c r="C145" s="1">
        <v>45742</v>
      </c>
      <c r="D145" s="34" t="s">
        <v>127</v>
      </c>
      <c r="E145" s="2">
        <v>10</v>
      </c>
      <c r="F145">
        <v>2802.11</v>
      </c>
      <c r="G145" s="2" t="s">
        <v>355</v>
      </c>
    </row>
    <row r="146" spans="1:7" x14ac:dyDescent="0.25">
      <c r="A146" t="str">
        <f t="shared" si="4"/>
        <v>Rifa</v>
      </c>
      <c r="B146" t="str">
        <f t="shared" si="5"/>
        <v>Entrada</v>
      </c>
      <c r="C146" s="1">
        <v>45742</v>
      </c>
      <c r="D146" t="s">
        <v>128</v>
      </c>
      <c r="E146" s="2">
        <v>10</v>
      </c>
      <c r="F146">
        <v>2812.11</v>
      </c>
      <c r="G146" s="2"/>
    </row>
    <row r="147" spans="1:7" x14ac:dyDescent="0.25">
      <c r="A147" t="str">
        <f t="shared" si="4"/>
        <v>Rifa</v>
      </c>
      <c r="B147" t="str">
        <f t="shared" si="5"/>
        <v>Entrada</v>
      </c>
      <c r="C147" s="1">
        <v>45742</v>
      </c>
      <c r="D147" t="s">
        <v>129</v>
      </c>
      <c r="E147" s="2">
        <v>10</v>
      </c>
      <c r="F147">
        <v>2822.11</v>
      </c>
      <c r="G147" s="2"/>
    </row>
    <row r="148" spans="1:7" x14ac:dyDescent="0.25">
      <c r="A148" t="str">
        <f t="shared" si="4"/>
        <v>Rifa</v>
      </c>
      <c r="B148" t="str">
        <f t="shared" si="5"/>
        <v>Entrada</v>
      </c>
      <c r="C148" s="1">
        <v>45742</v>
      </c>
      <c r="D148" t="s">
        <v>91</v>
      </c>
      <c r="E148" s="2">
        <v>10</v>
      </c>
      <c r="F148">
        <v>2832.11</v>
      </c>
      <c r="G148" s="2"/>
    </row>
    <row r="149" spans="1:7" x14ac:dyDescent="0.25">
      <c r="A149" t="str">
        <f t="shared" si="4"/>
        <v>Rifa</v>
      </c>
      <c r="B149" t="str">
        <f t="shared" si="5"/>
        <v>Entrada</v>
      </c>
      <c r="C149" s="1">
        <v>45742</v>
      </c>
      <c r="D149" t="s">
        <v>130</v>
      </c>
      <c r="E149" s="2">
        <v>30</v>
      </c>
      <c r="F149">
        <v>2862.11</v>
      </c>
      <c r="G149" s="2"/>
    </row>
    <row r="150" spans="1:7" x14ac:dyDescent="0.25">
      <c r="A150" t="str">
        <f t="shared" si="4"/>
        <v>Rifa</v>
      </c>
      <c r="B150" t="str">
        <f t="shared" si="5"/>
        <v>Entrada</v>
      </c>
      <c r="C150" s="1">
        <v>45742</v>
      </c>
      <c r="D150" t="s">
        <v>131</v>
      </c>
      <c r="E150" s="2">
        <v>50</v>
      </c>
      <c r="F150">
        <v>2912.11</v>
      </c>
      <c r="G150" s="2"/>
    </row>
    <row r="151" spans="1:7" x14ac:dyDescent="0.25">
      <c r="A151" t="str">
        <f t="shared" si="4"/>
        <v>Rifa</v>
      </c>
      <c r="B151" t="str">
        <f t="shared" si="5"/>
        <v>Entrada</v>
      </c>
      <c r="C151" s="1">
        <v>45743</v>
      </c>
      <c r="D151" s="36" t="s">
        <v>132</v>
      </c>
      <c r="E151" s="2">
        <v>10</v>
      </c>
      <c r="F151">
        <v>2922.11</v>
      </c>
      <c r="G151" s="2" t="s">
        <v>357</v>
      </c>
    </row>
    <row r="152" spans="1:7" x14ac:dyDescent="0.25">
      <c r="A152" t="str">
        <f t="shared" si="4"/>
        <v>Rifa</v>
      </c>
      <c r="B152" t="str">
        <f t="shared" si="5"/>
        <v>Entrada</v>
      </c>
      <c r="C152" s="1">
        <v>45743</v>
      </c>
      <c r="D152" s="36" t="s">
        <v>133</v>
      </c>
      <c r="E152" s="2">
        <v>20</v>
      </c>
      <c r="F152">
        <v>2942.11</v>
      </c>
      <c r="G152" s="2" t="s">
        <v>357</v>
      </c>
    </row>
    <row r="153" spans="1:7" x14ac:dyDescent="0.25">
      <c r="A153" t="str">
        <f t="shared" si="4"/>
        <v>Rifa</v>
      </c>
      <c r="B153" t="str">
        <f t="shared" si="5"/>
        <v>Entrada</v>
      </c>
      <c r="C153" s="1">
        <v>45743</v>
      </c>
      <c r="D153" s="37" t="s">
        <v>134</v>
      </c>
      <c r="E153" s="2">
        <v>30</v>
      </c>
      <c r="F153">
        <v>2972.11</v>
      </c>
      <c r="G153" s="2" t="s">
        <v>358</v>
      </c>
    </row>
    <row r="154" spans="1:7" x14ac:dyDescent="0.25">
      <c r="A154" t="str">
        <f t="shared" si="4"/>
        <v>Rifa</v>
      </c>
      <c r="B154" t="str">
        <f t="shared" si="5"/>
        <v>Entrada</v>
      </c>
      <c r="C154" s="1">
        <v>45743</v>
      </c>
      <c r="D154" t="s">
        <v>135</v>
      </c>
      <c r="E154" s="2">
        <v>50</v>
      </c>
      <c r="F154">
        <v>3022.11</v>
      </c>
      <c r="G154" s="2"/>
    </row>
    <row r="155" spans="1:7" x14ac:dyDescent="0.25">
      <c r="A155" t="str">
        <f t="shared" si="4"/>
        <v>Rifa</v>
      </c>
      <c r="B155" t="str">
        <f t="shared" si="5"/>
        <v>Entrada</v>
      </c>
      <c r="C155" s="1">
        <v>45743</v>
      </c>
      <c r="D155" s="37" t="s">
        <v>136</v>
      </c>
      <c r="E155" s="2">
        <v>20</v>
      </c>
      <c r="F155">
        <v>3042.11</v>
      </c>
      <c r="G155" s="2" t="s">
        <v>358</v>
      </c>
    </row>
    <row r="156" spans="1:7" x14ac:dyDescent="0.25">
      <c r="A156" t="str">
        <f t="shared" si="4"/>
        <v>Rifa</v>
      </c>
      <c r="B156" t="str">
        <f t="shared" si="5"/>
        <v>Entrada</v>
      </c>
      <c r="C156" s="1">
        <v>45743</v>
      </c>
      <c r="D156" t="s">
        <v>137</v>
      </c>
      <c r="E156" s="2">
        <v>10</v>
      </c>
      <c r="F156">
        <v>3052.11</v>
      </c>
      <c r="G156" s="2"/>
    </row>
    <row r="157" spans="1:7" x14ac:dyDescent="0.25">
      <c r="A157" t="str">
        <f t="shared" si="4"/>
        <v>Rifa</v>
      </c>
      <c r="B157" t="str">
        <f t="shared" si="5"/>
        <v>Entrada</v>
      </c>
      <c r="C157" s="1">
        <v>45743</v>
      </c>
      <c r="D157" t="s">
        <v>5</v>
      </c>
      <c r="E157" s="2">
        <v>130</v>
      </c>
      <c r="F157">
        <v>3182.11</v>
      </c>
      <c r="G157" s="2"/>
    </row>
    <row r="158" spans="1:7" x14ac:dyDescent="0.25">
      <c r="A158" t="str">
        <f t="shared" si="4"/>
        <v>Rifa</v>
      </c>
      <c r="B158" t="str">
        <f t="shared" si="5"/>
        <v>Entrada</v>
      </c>
      <c r="C158" s="1">
        <v>45743</v>
      </c>
      <c r="D158" t="s">
        <v>138</v>
      </c>
      <c r="E158" s="2">
        <v>10</v>
      </c>
      <c r="F158">
        <v>3192.11</v>
      </c>
      <c r="G158" s="2"/>
    </row>
    <row r="159" spans="1:7" x14ac:dyDescent="0.25">
      <c r="A159" t="str">
        <f t="shared" si="4"/>
        <v>Rifa</v>
      </c>
      <c r="B159" t="str">
        <f t="shared" si="5"/>
        <v>Entrada</v>
      </c>
      <c r="C159" s="1">
        <v>45743</v>
      </c>
      <c r="D159" t="s">
        <v>139</v>
      </c>
      <c r="E159" s="2">
        <v>10</v>
      </c>
      <c r="F159">
        <v>3202.11</v>
      </c>
      <c r="G159" s="2"/>
    </row>
    <row r="160" spans="1:7" x14ac:dyDescent="0.25">
      <c r="A160" t="s">
        <v>229</v>
      </c>
      <c r="B160" t="str">
        <f t="shared" si="5"/>
        <v>Entrada</v>
      </c>
      <c r="C160" s="1">
        <v>45743</v>
      </c>
      <c r="D160" t="s">
        <v>140</v>
      </c>
      <c r="E160" s="2">
        <v>889.51</v>
      </c>
      <c r="F160">
        <v>4091.62</v>
      </c>
      <c r="G160" s="2"/>
    </row>
    <row r="161" spans="1:7" x14ac:dyDescent="0.25">
      <c r="A161" t="str">
        <f t="shared" si="4"/>
        <v>Rifa</v>
      </c>
      <c r="B161" t="str">
        <f t="shared" si="5"/>
        <v>Entrada</v>
      </c>
      <c r="C161" s="1">
        <v>45744</v>
      </c>
      <c r="D161" t="s">
        <v>141</v>
      </c>
      <c r="E161" s="2">
        <v>10</v>
      </c>
      <c r="F161">
        <v>4101.62</v>
      </c>
      <c r="G161" s="2"/>
    </row>
    <row r="162" spans="1:7" x14ac:dyDescent="0.25">
      <c r="A162" t="s">
        <v>232</v>
      </c>
      <c r="B162" t="str">
        <f t="shared" si="5"/>
        <v>Saída</v>
      </c>
      <c r="C162" s="1">
        <v>45744</v>
      </c>
      <c r="D162" t="s">
        <v>142</v>
      </c>
      <c r="E162" s="2">
        <v>-60</v>
      </c>
      <c r="F162">
        <v>4041.62</v>
      </c>
      <c r="G162" s="2" t="s">
        <v>363</v>
      </c>
    </row>
    <row r="163" spans="1:7" x14ac:dyDescent="0.25">
      <c r="A163" t="s">
        <v>232</v>
      </c>
      <c r="B163" t="str">
        <f t="shared" si="5"/>
        <v>Saída</v>
      </c>
      <c r="C163" s="1">
        <v>45744</v>
      </c>
      <c r="D163" t="s">
        <v>142</v>
      </c>
      <c r="E163" s="2">
        <v>-1540</v>
      </c>
      <c r="F163">
        <v>2501.62</v>
      </c>
      <c r="G163" s="40" t="s">
        <v>361</v>
      </c>
    </row>
    <row r="164" spans="1:7" x14ac:dyDescent="0.25">
      <c r="A164" t="str">
        <f t="shared" si="4"/>
        <v>Inscrição</v>
      </c>
      <c r="B164" t="str">
        <f t="shared" si="5"/>
        <v>Entrada</v>
      </c>
      <c r="C164" s="1">
        <v>45744</v>
      </c>
      <c r="D164" t="s">
        <v>143</v>
      </c>
      <c r="E164" s="2">
        <v>250</v>
      </c>
      <c r="F164">
        <v>2751.62</v>
      </c>
      <c r="G164" s="2"/>
    </row>
    <row r="165" spans="1:7" x14ac:dyDescent="0.25">
      <c r="A165" t="str">
        <f t="shared" si="4"/>
        <v>Rifa</v>
      </c>
      <c r="B165" t="str">
        <f t="shared" si="5"/>
        <v>Entrada</v>
      </c>
      <c r="C165" s="1">
        <v>45745</v>
      </c>
      <c r="D165" s="34" t="s">
        <v>62</v>
      </c>
      <c r="E165" s="2">
        <v>10</v>
      </c>
      <c r="F165">
        <v>2761.62</v>
      </c>
      <c r="G165" s="2" t="s">
        <v>354</v>
      </c>
    </row>
    <row r="166" spans="1:7" x14ac:dyDescent="0.25">
      <c r="A166" t="str">
        <f t="shared" si="4"/>
        <v>Rifa</v>
      </c>
      <c r="B166" t="str">
        <f t="shared" si="5"/>
        <v>Entrada</v>
      </c>
      <c r="C166" s="1">
        <v>45745</v>
      </c>
      <c r="D166" t="s">
        <v>144</v>
      </c>
      <c r="E166" s="2">
        <v>30</v>
      </c>
      <c r="F166">
        <v>2791.62</v>
      </c>
      <c r="G166" s="2"/>
    </row>
    <row r="167" spans="1:7" x14ac:dyDescent="0.25">
      <c r="A167" t="str">
        <f t="shared" si="4"/>
        <v>Rifa</v>
      </c>
      <c r="B167" t="str">
        <f t="shared" si="5"/>
        <v>Entrada</v>
      </c>
      <c r="C167" s="1">
        <v>45745</v>
      </c>
      <c r="D167" s="34" t="s">
        <v>145</v>
      </c>
      <c r="E167" s="2">
        <v>50</v>
      </c>
      <c r="F167">
        <v>2841.62</v>
      </c>
      <c r="G167" s="2" t="s">
        <v>354</v>
      </c>
    </row>
    <row r="168" spans="1:7" x14ac:dyDescent="0.25">
      <c r="A168" t="str">
        <f t="shared" si="4"/>
        <v>Inscrição</v>
      </c>
      <c r="B168" t="str">
        <f t="shared" si="5"/>
        <v>Entrada</v>
      </c>
      <c r="C168" s="1">
        <v>45745</v>
      </c>
      <c r="D168" t="s">
        <v>91</v>
      </c>
      <c r="E168" s="2">
        <v>250</v>
      </c>
      <c r="F168">
        <v>3091.62</v>
      </c>
      <c r="G168" s="2"/>
    </row>
    <row r="169" spans="1:7" x14ac:dyDescent="0.25">
      <c r="A169" t="str">
        <f t="shared" si="4"/>
        <v>Rifa</v>
      </c>
      <c r="B169" t="str">
        <f t="shared" si="5"/>
        <v>Entrada</v>
      </c>
      <c r="C169" s="1">
        <v>45745</v>
      </c>
      <c r="D169" t="s">
        <v>146</v>
      </c>
      <c r="E169" s="2">
        <v>10</v>
      </c>
      <c r="F169">
        <v>3101.62</v>
      </c>
      <c r="G169" s="2"/>
    </row>
    <row r="170" spans="1:7" x14ac:dyDescent="0.25">
      <c r="A170" t="str">
        <f t="shared" si="4"/>
        <v>Rifa</v>
      </c>
      <c r="B170" t="str">
        <f t="shared" si="5"/>
        <v>Entrada</v>
      </c>
      <c r="C170" s="1">
        <v>45745</v>
      </c>
      <c r="D170" t="s">
        <v>147</v>
      </c>
      <c r="E170" s="2">
        <v>70</v>
      </c>
      <c r="F170">
        <v>3171.62</v>
      </c>
      <c r="G170" s="2"/>
    </row>
    <row r="171" spans="1:7" x14ac:dyDescent="0.25">
      <c r="A171" t="str">
        <f t="shared" si="4"/>
        <v>Inscrição</v>
      </c>
      <c r="B171" t="str">
        <f t="shared" si="5"/>
        <v>Entrada</v>
      </c>
      <c r="C171" s="1">
        <v>45745</v>
      </c>
      <c r="D171" t="s">
        <v>148</v>
      </c>
      <c r="E171" s="2">
        <v>250</v>
      </c>
      <c r="F171">
        <v>3421.62</v>
      </c>
      <c r="G171" s="2"/>
    </row>
    <row r="172" spans="1:7" x14ac:dyDescent="0.25">
      <c r="A172" t="str">
        <f t="shared" si="4"/>
        <v>Rifa</v>
      </c>
      <c r="B172" t="str">
        <f t="shared" si="5"/>
        <v>Entrada</v>
      </c>
      <c r="C172" s="1">
        <v>45745</v>
      </c>
      <c r="D172" s="34" t="s">
        <v>149</v>
      </c>
      <c r="E172" s="2">
        <v>50</v>
      </c>
      <c r="F172">
        <v>3471.62</v>
      </c>
      <c r="G172" s="2" t="s">
        <v>354</v>
      </c>
    </row>
    <row r="173" spans="1:7" x14ac:dyDescent="0.25">
      <c r="A173" t="str">
        <f t="shared" si="4"/>
        <v>Rifa</v>
      </c>
      <c r="B173" t="str">
        <f t="shared" si="5"/>
        <v>Entrada</v>
      </c>
      <c r="C173" s="1">
        <v>45745</v>
      </c>
      <c r="D173" s="34" t="s">
        <v>131</v>
      </c>
      <c r="E173" s="2">
        <v>20</v>
      </c>
      <c r="F173">
        <v>3491.62</v>
      </c>
      <c r="G173" s="2" t="s">
        <v>354</v>
      </c>
    </row>
    <row r="174" spans="1:7" x14ac:dyDescent="0.25">
      <c r="A174" t="str">
        <f t="shared" si="4"/>
        <v>Inscrição</v>
      </c>
      <c r="B174" t="str">
        <f t="shared" si="5"/>
        <v>Entrada</v>
      </c>
      <c r="C174" s="1">
        <v>45745</v>
      </c>
      <c r="D174" t="s">
        <v>150</v>
      </c>
      <c r="E174" s="2">
        <v>250</v>
      </c>
      <c r="F174">
        <v>3741.62</v>
      </c>
      <c r="G174" s="2"/>
    </row>
    <row r="175" spans="1:7" x14ac:dyDescent="0.25">
      <c r="A175" t="str">
        <f t="shared" si="4"/>
        <v>Rifa</v>
      </c>
      <c r="B175" t="str">
        <f t="shared" si="5"/>
        <v>Entrada</v>
      </c>
      <c r="C175" s="1">
        <v>45745</v>
      </c>
      <c r="D175" t="s">
        <v>151</v>
      </c>
      <c r="E175" s="2">
        <v>30</v>
      </c>
      <c r="F175">
        <v>3771.62</v>
      </c>
      <c r="G175" s="2"/>
    </row>
    <row r="176" spans="1:7" x14ac:dyDescent="0.25">
      <c r="A176" t="str">
        <f t="shared" si="4"/>
        <v>Rifa</v>
      </c>
      <c r="B176" t="str">
        <f t="shared" si="5"/>
        <v>Entrada</v>
      </c>
      <c r="C176" s="1">
        <v>45745</v>
      </c>
      <c r="D176" t="s">
        <v>152</v>
      </c>
      <c r="E176" s="2">
        <v>10</v>
      </c>
      <c r="F176">
        <v>3781.62</v>
      </c>
      <c r="G176" s="2"/>
    </row>
    <row r="177" spans="1:7" x14ac:dyDescent="0.25">
      <c r="A177" t="str">
        <f t="shared" si="4"/>
        <v>Rifa</v>
      </c>
      <c r="B177" t="str">
        <f t="shared" si="5"/>
        <v>Entrada</v>
      </c>
      <c r="C177" s="1">
        <v>45745</v>
      </c>
      <c r="D177" t="s">
        <v>153</v>
      </c>
      <c r="E177" s="2">
        <v>20</v>
      </c>
      <c r="F177">
        <v>3801.62</v>
      </c>
      <c r="G177" s="2"/>
    </row>
    <row r="178" spans="1:7" x14ac:dyDescent="0.25">
      <c r="A178" t="str">
        <f t="shared" si="4"/>
        <v>Inscrição</v>
      </c>
      <c r="B178" t="str">
        <f t="shared" si="5"/>
        <v>Entrada</v>
      </c>
      <c r="C178" s="1">
        <v>45746</v>
      </c>
      <c r="D178" t="s">
        <v>88</v>
      </c>
      <c r="E178" s="2">
        <v>250</v>
      </c>
      <c r="F178">
        <v>4051.62</v>
      </c>
      <c r="G178" s="2"/>
    </row>
    <row r="179" spans="1:7" x14ac:dyDescent="0.25">
      <c r="A179" t="s">
        <v>235</v>
      </c>
      <c r="B179" t="str">
        <f t="shared" si="5"/>
        <v>Saída</v>
      </c>
      <c r="C179" s="1">
        <v>45746</v>
      </c>
      <c r="D179" t="s">
        <v>154</v>
      </c>
      <c r="E179" s="2">
        <v>-250</v>
      </c>
      <c r="F179">
        <v>3801.62</v>
      </c>
      <c r="G179" s="2" t="s">
        <v>365</v>
      </c>
    </row>
    <row r="180" spans="1:7" x14ac:dyDescent="0.25">
      <c r="A180" t="str">
        <f t="shared" si="4"/>
        <v>Rifa</v>
      </c>
      <c r="B180" t="str">
        <f t="shared" si="5"/>
        <v>Entrada</v>
      </c>
      <c r="C180" s="1">
        <v>45746</v>
      </c>
      <c r="D180" s="38" t="s">
        <v>33</v>
      </c>
      <c r="E180" s="2">
        <v>10</v>
      </c>
      <c r="F180">
        <v>3811.62</v>
      </c>
      <c r="G180" s="2" t="s">
        <v>357</v>
      </c>
    </row>
    <row r="181" spans="1:7" x14ac:dyDescent="0.25">
      <c r="A181" t="str">
        <f t="shared" si="4"/>
        <v>Rifa</v>
      </c>
      <c r="B181" t="str">
        <f t="shared" si="5"/>
        <v>Entrada</v>
      </c>
      <c r="C181" s="1">
        <v>45746</v>
      </c>
      <c r="D181" s="34" t="s">
        <v>155</v>
      </c>
      <c r="E181" s="2">
        <v>10</v>
      </c>
      <c r="F181">
        <v>3821.62</v>
      </c>
      <c r="G181" s="2" t="s">
        <v>354</v>
      </c>
    </row>
    <row r="182" spans="1:7" x14ac:dyDescent="0.25">
      <c r="A182" t="str">
        <f t="shared" si="4"/>
        <v>Rifa</v>
      </c>
      <c r="B182" t="str">
        <f t="shared" si="5"/>
        <v>Entrada</v>
      </c>
      <c r="C182" s="1">
        <v>45746</v>
      </c>
      <c r="D182" s="37" t="s">
        <v>156</v>
      </c>
      <c r="E182" s="2">
        <v>30</v>
      </c>
      <c r="F182">
        <v>3851.62</v>
      </c>
      <c r="G182" s="2" t="s">
        <v>358</v>
      </c>
    </row>
    <row r="183" spans="1:7" x14ac:dyDescent="0.25">
      <c r="A183" t="str">
        <f t="shared" si="4"/>
        <v>Rifa</v>
      </c>
      <c r="B183" t="str">
        <f t="shared" si="5"/>
        <v>Entrada</v>
      </c>
      <c r="C183" s="1">
        <v>45746</v>
      </c>
      <c r="D183" s="37" t="s">
        <v>157</v>
      </c>
      <c r="E183" s="2">
        <v>40</v>
      </c>
      <c r="F183">
        <v>3891.62</v>
      </c>
      <c r="G183" s="2" t="s">
        <v>358</v>
      </c>
    </row>
    <row r="184" spans="1:7" x14ac:dyDescent="0.25">
      <c r="A184" t="str">
        <f t="shared" si="4"/>
        <v>Rifa</v>
      </c>
      <c r="B184" t="str">
        <f t="shared" si="5"/>
        <v>Entrada</v>
      </c>
      <c r="C184" s="1">
        <v>45746</v>
      </c>
      <c r="D184" t="s">
        <v>158</v>
      </c>
      <c r="E184" s="2">
        <v>100</v>
      </c>
      <c r="F184">
        <v>3991.62</v>
      </c>
      <c r="G184" s="2"/>
    </row>
    <row r="185" spans="1:7" x14ac:dyDescent="0.25">
      <c r="A185" t="str">
        <f t="shared" si="4"/>
        <v>Inscrição</v>
      </c>
      <c r="B185" t="str">
        <f t="shared" si="5"/>
        <v>Entrada</v>
      </c>
      <c r="C185" s="1">
        <v>45746</v>
      </c>
      <c r="D185" t="s">
        <v>21</v>
      </c>
      <c r="E185" s="2">
        <v>250</v>
      </c>
      <c r="F185">
        <v>4241.62</v>
      </c>
      <c r="G185" s="2"/>
    </row>
    <row r="186" spans="1:7" x14ac:dyDescent="0.25">
      <c r="A186" t="str">
        <f t="shared" si="4"/>
        <v>Rifa</v>
      </c>
      <c r="B186" t="str">
        <f t="shared" si="5"/>
        <v>Entrada</v>
      </c>
      <c r="C186" s="1">
        <v>45747</v>
      </c>
      <c r="D186" s="34" t="s">
        <v>159</v>
      </c>
      <c r="E186" s="2">
        <v>40</v>
      </c>
      <c r="F186">
        <v>4281.62</v>
      </c>
      <c r="G186" s="2" t="s">
        <v>354</v>
      </c>
    </row>
    <row r="187" spans="1:7" x14ac:dyDescent="0.25">
      <c r="A187" t="str">
        <f t="shared" si="4"/>
        <v>Rifa</v>
      </c>
      <c r="B187" t="str">
        <f t="shared" si="5"/>
        <v>Entrada</v>
      </c>
      <c r="C187" s="1">
        <v>45747</v>
      </c>
      <c r="D187" t="s">
        <v>160</v>
      </c>
      <c r="E187" s="2">
        <v>20</v>
      </c>
      <c r="F187">
        <v>4301.62</v>
      </c>
      <c r="G187" s="2"/>
    </row>
    <row r="188" spans="1:7" x14ac:dyDescent="0.25">
      <c r="A188" t="str">
        <f t="shared" si="4"/>
        <v>Rifa</v>
      </c>
      <c r="B188" t="str">
        <f t="shared" si="5"/>
        <v>Entrada</v>
      </c>
      <c r="C188" s="1">
        <v>45747</v>
      </c>
      <c r="D188" t="s">
        <v>161</v>
      </c>
      <c r="E188" s="2">
        <v>20</v>
      </c>
      <c r="F188">
        <v>4321.62</v>
      </c>
      <c r="G188" s="2"/>
    </row>
    <row r="189" spans="1:7" x14ac:dyDescent="0.25">
      <c r="A189" t="str">
        <f t="shared" si="4"/>
        <v>Rifa</v>
      </c>
      <c r="B189" t="str">
        <f t="shared" si="5"/>
        <v>Entrada</v>
      </c>
      <c r="C189" s="1">
        <v>45747</v>
      </c>
      <c r="D189" t="s">
        <v>162</v>
      </c>
      <c r="E189" s="2">
        <v>20</v>
      </c>
      <c r="F189">
        <v>4341.62</v>
      </c>
      <c r="G189" s="2"/>
    </row>
    <row r="190" spans="1:7" x14ac:dyDescent="0.25">
      <c r="A190" t="str">
        <f t="shared" si="4"/>
        <v>Rifa</v>
      </c>
      <c r="B190" t="str">
        <f t="shared" si="5"/>
        <v>Entrada</v>
      </c>
      <c r="C190" s="1">
        <v>45747</v>
      </c>
      <c r="D190" t="s">
        <v>93</v>
      </c>
      <c r="E190" s="2">
        <v>10</v>
      </c>
      <c r="F190">
        <v>4351.62</v>
      </c>
      <c r="G190" s="2"/>
    </row>
    <row r="191" spans="1:7" x14ac:dyDescent="0.25">
      <c r="A191" t="str">
        <f t="shared" si="4"/>
        <v>Rifa</v>
      </c>
      <c r="B191" t="str">
        <f t="shared" si="5"/>
        <v>Entrada</v>
      </c>
      <c r="C191" s="1">
        <v>45747</v>
      </c>
      <c r="D191" t="s">
        <v>163</v>
      </c>
      <c r="E191" s="2">
        <v>10</v>
      </c>
      <c r="F191">
        <v>4361.62</v>
      </c>
      <c r="G191" s="2"/>
    </row>
    <row r="192" spans="1:7" x14ac:dyDescent="0.25">
      <c r="A192" t="str">
        <f t="shared" si="4"/>
        <v>Inscrição</v>
      </c>
      <c r="B192" t="str">
        <f t="shared" si="5"/>
        <v>Entrada</v>
      </c>
      <c r="C192" s="1">
        <v>45747</v>
      </c>
      <c r="D192" t="s">
        <v>164</v>
      </c>
      <c r="E192" s="2">
        <v>500</v>
      </c>
      <c r="F192">
        <v>4861.62</v>
      </c>
      <c r="G192" s="2"/>
    </row>
    <row r="193" spans="1:7" x14ac:dyDescent="0.25">
      <c r="A193" t="str">
        <f t="shared" si="4"/>
        <v>Rifa</v>
      </c>
      <c r="B193" t="str">
        <f t="shared" si="5"/>
        <v>Entrada</v>
      </c>
      <c r="C193" s="1">
        <v>45748</v>
      </c>
      <c r="D193" s="38" t="s">
        <v>165</v>
      </c>
      <c r="E193" s="2">
        <v>10</v>
      </c>
      <c r="F193">
        <v>4871.62</v>
      </c>
      <c r="G193" s="2" t="s">
        <v>357</v>
      </c>
    </row>
    <row r="194" spans="1:7" x14ac:dyDescent="0.25">
      <c r="A194" t="str">
        <f t="shared" si="4"/>
        <v>Rifa</v>
      </c>
      <c r="B194" t="str">
        <f t="shared" si="5"/>
        <v>Entrada</v>
      </c>
      <c r="C194" s="1">
        <v>45748</v>
      </c>
      <c r="D194" t="s">
        <v>166</v>
      </c>
      <c r="E194" s="2">
        <v>10</v>
      </c>
      <c r="F194">
        <v>4881.62</v>
      </c>
      <c r="G194" s="2"/>
    </row>
    <row r="195" spans="1:7" x14ac:dyDescent="0.25">
      <c r="A195" t="str">
        <f t="shared" si="4"/>
        <v>Rifa</v>
      </c>
      <c r="B195" t="str">
        <f t="shared" si="5"/>
        <v>Entrada</v>
      </c>
      <c r="C195" s="1">
        <v>45748</v>
      </c>
      <c r="D195" t="s">
        <v>117</v>
      </c>
      <c r="E195" s="2">
        <v>40</v>
      </c>
      <c r="F195">
        <v>4921.62</v>
      </c>
      <c r="G195" s="2"/>
    </row>
    <row r="196" spans="1:7" x14ac:dyDescent="0.25">
      <c r="A196" t="str">
        <f t="shared" si="4"/>
        <v>Rifa</v>
      </c>
      <c r="B196" t="str">
        <f t="shared" si="5"/>
        <v>Entrada</v>
      </c>
      <c r="C196" s="1">
        <v>45748</v>
      </c>
      <c r="D196" t="s">
        <v>167</v>
      </c>
      <c r="E196" s="2">
        <v>10</v>
      </c>
      <c r="F196">
        <v>4931.62</v>
      </c>
      <c r="G196" s="2"/>
    </row>
    <row r="197" spans="1:7" x14ac:dyDescent="0.25">
      <c r="A197" t="str">
        <f t="shared" si="4"/>
        <v>Rifa</v>
      </c>
      <c r="B197" t="str">
        <f t="shared" si="5"/>
        <v>Entrada</v>
      </c>
      <c r="C197" s="1">
        <v>45748</v>
      </c>
      <c r="D197" t="s">
        <v>168</v>
      </c>
      <c r="E197" s="2">
        <v>10</v>
      </c>
      <c r="F197">
        <v>4941.62</v>
      </c>
      <c r="G197" s="2"/>
    </row>
    <row r="198" spans="1:7" x14ac:dyDescent="0.25">
      <c r="A198" t="str">
        <f t="shared" ref="A198:A261" si="6">IF(E198&gt;180,"Inscrição","Rifa")</f>
        <v>Rifa</v>
      </c>
      <c r="B198" t="str">
        <f t="shared" si="5"/>
        <v>Entrada</v>
      </c>
      <c r="C198" s="1">
        <v>45748</v>
      </c>
      <c r="D198" t="s">
        <v>169</v>
      </c>
      <c r="E198" s="2">
        <v>10</v>
      </c>
      <c r="F198">
        <v>4951.62</v>
      </c>
      <c r="G198" s="2"/>
    </row>
    <row r="199" spans="1:7" x14ac:dyDescent="0.25">
      <c r="A199" t="str">
        <f t="shared" si="6"/>
        <v>Rifa</v>
      </c>
      <c r="B199" t="str">
        <f t="shared" ref="B199:B262" si="7">IF(E199&gt;0,"Entrada","Saída")</f>
        <v>Entrada</v>
      </c>
      <c r="C199" s="1">
        <v>45748</v>
      </c>
      <c r="D199" t="s">
        <v>118</v>
      </c>
      <c r="E199" s="2">
        <v>20</v>
      </c>
      <c r="F199">
        <v>4971.62</v>
      </c>
      <c r="G199" s="2"/>
    </row>
    <row r="200" spans="1:7" x14ac:dyDescent="0.25">
      <c r="A200" t="str">
        <f t="shared" si="6"/>
        <v>Rifa</v>
      </c>
      <c r="B200" t="str">
        <f t="shared" si="7"/>
        <v>Entrada</v>
      </c>
      <c r="C200" s="1">
        <v>45748</v>
      </c>
      <c r="D200" t="s">
        <v>170</v>
      </c>
      <c r="E200" s="2">
        <v>10</v>
      </c>
      <c r="F200">
        <v>4981.62</v>
      </c>
      <c r="G200" s="2"/>
    </row>
    <row r="201" spans="1:7" x14ac:dyDescent="0.25">
      <c r="A201" t="str">
        <f t="shared" si="6"/>
        <v>Rifa</v>
      </c>
      <c r="B201" t="str">
        <f t="shared" si="7"/>
        <v>Entrada</v>
      </c>
      <c r="C201" s="1">
        <v>45748</v>
      </c>
      <c r="D201" t="s">
        <v>171</v>
      </c>
      <c r="E201" s="2">
        <v>10</v>
      </c>
      <c r="F201">
        <v>4991.62</v>
      </c>
      <c r="G201" s="2"/>
    </row>
    <row r="202" spans="1:7" x14ac:dyDescent="0.25">
      <c r="A202" t="str">
        <f t="shared" si="6"/>
        <v>Rifa</v>
      </c>
      <c r="B202" t="str">
        <f t="shared" si="7"/>
        <v>Entrada</v>
      </c>
      <c r="C202" s="1">
        <v>45748</v>
      </c>
      <c r="D202" t="s">
        <v>94</v>
      </c>
      <c r="E202" s="2">
        <v>10</v>
      </c>
      <c r="F202">
        <v>5001.62</v>
      </c>
      <c r="G202" s="2"/>
    </row>
    <row r="203" spans="1:7" x14ac:dyDescent="0.25">
      <c r="A203" t="str">
        <f t="shared" si="6"/>
        <v>Rifa</v>
      </c>
      <c r="B203" t="str">
        <f t="shared" si="7"/>
        <v>Entrada</v>
      </c>
      <c r="C203" s="1">
        <v>45748</v>
      </c>
      <c r="D203" t="s">
        <v>172</v>
      </c>
      <c r="E203" s="2">
        <v>30</v>
      </c>
      <c r="F203">
        <v>5031.62</v>
      </c>
      <c r="G203" s="2"/>
    </row>
    <row r="204" spans="1:7" x14ac:dyDescent="0.25">
      <c r="A204" t="str">
        <f t="shared" si="6"/>
        <v>Rifa</v>
      </c>
      <c r="B204" t="str">
        <f t="shared" si="7"/>
        <v>Entrada</v>
      </c>
      <c r="C204" s="1">
        <v>45748</v>
      </c>
      <c r="D204" t="s">
        <v>173</v>
      </c>
      <c r="E204" s="2">
        <v>10</v>
      </c>
      <c r="F204">
        <v>5041.62</v>
      </c>
      <c r="G204" s="2"/>
    </row>
    <row r="205" spans="1:7" x14ac:dyDescent="0.25">
      <c r="A205" t="str">
        <f t="shared" si="6"/>
        <v>Rifa</v>
      </c>
      <c r="B205" t="str">
        <f t="shared" si="7"/>
        <v>Entrada</v>
      </c>
      <c r="C205" s="1">
        <v>45748</v>
      </c>
      <c r="D205" t="s">
        <v>174</v>
      </c>
      <c r="E205" s="2">
        <v>20</v>
      </c>
      <c r="F205">
        <v>5061.62</v>
      </c>
      <c r="G205" s="2"/>
    </row>
    <row r="206" spans="1:7" x14ac:dyDescent="0.25">
      <c r="A206" t="str">
        <f t="shared" si="6"/>
        <v>Rifa</v>
      </c>
      <c r="B206" t="str">
        <f t="shared" si="7"/>
        <v>Entrada</v>
      </c>
      <c r="C206" s="1">
        <v>45748</v>
      </c>
      <c r="D206" t="s">
        <v>175</v>
      </c>
      <c r="E206" s="2">
        <v>50</v>
      </c>
      <c r="F206">
        <v>5111.62</v>
      </c>
      <c r="G206" s="2"/>
    </row>
    <row r="207" spans="1:7" x14ac:dyDescent="0.25">
      <c r="A207" t="str">
        <f t="shared" si="6"/>
        <v>Rifa</v>
      </c>
      <c r="B207" t="str">
        <f t="shared" si="7"/>
        <v>Entrada</v>
      </c>
      <c r="C207" s="1">
        <v>45748</v>
      </c>
      <c r="D207" t="s">
        <v>176</v>
      </c>
      <c r="E207" s="2">
        <v>30</v>
      </c>
      <c r="F207">
        <v>5141.62</v>
      </c>
      <c r="G207" s="2"/>
    </row>
    <row r="208" spans="1:7" x14ac:dyDescent="0.25">
      <c r="A208" t="str">
        <f t="shared" si="6"/>
        <v>Rifa</v>
      </c>
      <c r="B208" t="str">
        <f t="shared" si="7"/>
        <v>Entrada</v>
      </c>
      <c r="C208" s="1">
        <v>45748</v>
      </c>
      <c r="D208" t="s">
        <v>177</v>
      </c>
      <c r="E208" s="2">
        <v>10</v>
      </c>
      <c r="F208">
        <v>5151.62</v>
      </c>
      <c r="G208" s="2"/>
    </row>
    <row r="209" spans="1:7" x14ac:dyDescent="0.25">
      <c r="A209" t="str">
        <f t="shared" si="6"/>
        <v>Rifa</v>
      </c>
      <c r="B209" t="str">
        <f t="shared" si="7"/>
        <v>Entrada</v>
      </c>
      <c r="C209" s="1">
        <v>45748</v>
      </c>
      <c r="D209" t="s">
        <v>178</v>
      </c>
      <c r="E209" s="2">
        <v>10</v>
      </c>
      <c r="F209">
        <v>5161.62</v>
      </c>
      <c r="G209" s="2"/>
    </row>
    <row r="210" spans="1:7" x14ac:dyDescent="0.25">
      <c r="A210" t="str">
        <f t="shared" si="6"/>
        <v>Rifa</v>
      </c>
      <c r="B210" t="str">
        <f t="shared" si="7"/>
        <v>Entrada</v>
      </c>
      <c r="C210" s="1">
        <v>45748</v>
      </c>
      <c r="D210" t="s">
        <v>179</v>
      </c>
      <c r="E210" s="2">
        <v>20</v>
      </c>
      <c r="F210">
        <v>5181.62</v>
      </c>
      <c r="G210" s="2"/>
    </row>
    <row r="211" spans="1:7" x14ac:dyDescent="0.25">
      <c r="A211" t="str">
        <f t="shared" si="6"/>
        <v>Rifa</v>
      </c>
      <c r="B211" t="str">
        <f t="shared" si="7"/>
        <v>Entrada</v>
      </c>
      <c r="C211" s="1">
        <v>45748</v>
      </c>
      <c r="D211" t="s">
        <v>180</v>
      </c>
      <c r="E211" s="2">
        <v>20</v>
      </c>
      <c r="F211">
        <v>5201.62</v>
      </c>
      <c r="G211" s="2"/>
    </row>
    <row r="212" spans="1:7" x14ac:dyDescent="0.25">
      <c r="A212" t="str">
        <f t="shared" si="6"/>
        <v>Rifa</v>
      </c>
      <c r="B212" t="str">
        <f t="shared" si="7"/>
        <v>Entrada</v>
      </c>
      <c r="C212" s="1">
        <v>45748</v>
      </c>
      <c r="D212" t="s">
        <v>181</v>
      </c>
      <c r="E212" s="2">
        <v>10</v>
      </c>
      <c r="F212">
        <v>5211.62</v>
      </c>
      <c r="G212" s="2"/>
    </row>
    <row r="213" spans="1:7" x14ac:dyDescent="0.25">
      <c r="A213" t="str">
        <f t="shared" si="6"/>
        <v>Rifa</v>
      </c>
      <c r="B213" t="str">
        <f t="shared" si="7"/>
        <v>Entrada</v>
      </c>
      <c r="C213" s="1">
        <v>45748</v>
      </c>
      <c r="D213" t="s">
        <v>181</v>
      </c>
      <c r="E213" s="2">
        <v>10</v>
      </c>
      <c r="F213">
        <v>5221.62</v>
      </c>
      <c r="G213" s="2"/>
    </row>
    <row r="214" spans="1:7" x14ac:dyDescent="0.25">
      <c r="A214" t="str">
        <f t="shared" si="6"/>
        <v>Rifa</v>
      </c>
      <c r="B214" t="str">
        <f t="shared" si="7"/>
        <v>Entrada</v>
      </c>
      <c r="C214" s="1">
        <v>45748</v>
      </c>
      <c r="D214" t="s">
        <v>182</v>
      </c>
      <c r="E214" s="2">
        <v>20</v>
      </c>
      <c r="F214">
        <v>5241.62</v>
      </c>
      <c r="G214" s="2"/>
    </row>
    <row r="215" spans="1:7" x14ac:dyDescent="0.25">
      <c r="A215" t="str">
        <f t="shared" si="6"/>
        <v>Rifa</v>
      </c>
      <c r="B215" t="str">
        <f t="shared" si="7"/>
        <v>Entrada</v>
      </c>
      <c r="C215" s="1">
        <v>45748</v>
      </c>
      <c r="D215" t="s">
        <v>183</v>
      </c>
      <c r="E215" s="2">
        <v>30</v>
      </c>
      <c r="F215">
        <v>5271.62</v>
      </c>
      <c r="G215" s="2"/>
    </row>
    <row r="216" spans="1:7" x14ac:dyDescent="0.25">
      <c r="A216" t="str">
        <f t="shared" si="6"/>
        <v>Inscrição</v>
      </c>
      <c r="B216" t="str">
        <f t="shared" si="7"/>
        <v>Entrada</v>
      </c>
      <c r="C216" s="1">
        <v>45748</v>
      </c>
      <c r="D216" t="s">
        <v>184</v>
      </c>
      <c r="E216" s="2">
        <v>250</v>
      </c>
      <c r="F216">
        <v>5521.62</v>
      </c>
      <c r="G216" s="2"/>
    </row>
    <row r="217" spans="1:7" x14ac:dyDescent="0.25">
      <c r="A217" t="str">
        <f t="shared" si="6"/>
        <v>Rifa</v>
      </c>
      <c r="B217" t="str">
        <f t="shared" si="7"/>
        <v>Entrada</v>
      </c>
      <c r="C217" s="1">
        <v>45748</v>
      </c>
      <c r="D217" t="s">
        <v>185</v>
      </c>
      <c r="E217" s="2">
        <v>50</v>
      </c>
      <c r="F217">
        <v>5571.62</v>
      </c>
      <c r="G217" s="2"/>
    </row>
    <row r="218" spans="1:7" x14ac:dyDescent="0.25">
      <c r="A218" t="str">
        <f t="shared" si="6"/>
        <v>Rifa</v>
      </c>
      <c r="B218" t="str">
        <f t="shared" si="7"/>
        <v>Entrada</v>
      </c>
      <c r="C218" s="1">
        <v>45748</v>
      </c>
      <c r="D218" t="s">
        <v>186</v>
      </c>
      <c r="E218" s="2">
        <v>10</v>
      </c>
      <c r="F218">
        <v>5581.62</v>
      </c>
      <c r="G218" s="2"/>
    </row>
    <row r="219" spans="1:7" x14ac:dyDescent="0.25">
      <c r="A219" t="str">
        <f t="shared" si="6"/>
        <v>Rifa</v>
      </c>
      <c r="B219" t="str">
        <f t="shared" si="7"/>
        <v>Entrada</v>
      </c>
      <c r="C219" s="1">
        <v>45748</v>
      </c>
      <c r="D219" t="s">
        <v>187</v>
      </c>
      <c r="E219" s="2">
        <v>30</v>
      </c>
      <c r="F219">
        <v>5611.62</v>
      </c>
      <c r="G219" s="2"/>
    </row>
    <row r="220" spans="1:7" x14ac:dyDescent="0.25">
      <c r="A220" t="str">
        <f t="shared" si="6"/>
        <v>Rifa</v>
      </c>
      <c r="B220" t="str">
        <f t="shared" si="7"/>
        <v>Entrada</v>
      </c>
      <c r="C220" s="1">
        <v>45748</v>
      </c>
      <c r="D220" t="s">
        <v>188</v>
      </c>
      <c r="E220" s="2">
        <v>5</v>
      </c>
      <c r="F220">
        <v>5616.62</v>
      </c>
      <c r="G220" s="2"/>
    </row>
    <row r="221" spans="1:7" x14ac:dyDescent="0.25">
      <c r="A221" t="str">
        <f t="shared" si="6"/>
        <v>Rifa</v>
      </c>
      <c r="B221" t="str">
        <f t="shared" si="7"/>
        <v>Entrada</v>
      </c>
      <c r="C221" s="1">
        <v>45748</v>
      </c>
      <c r="D221" t="s">
        <v>189</v>
      </c>
      <c r="E221" s="2">
        <v>100</v>
      </c>
      <c r="F221">
        <v>5716.62</v>
      </c>
      <c r="G221" s="2"/>
    </row>
    <row r="222" spans="1:7" x14ac:dyDescent="0.25">
      <c r="A222" t="str">
        <f t="shared" si="6"/>
        <v>Rifa</v>
      </c>
      <c r="B222" t="str">
        <f t="shared" si="7"/>
        <v>Entrada</v>
      </c>
      <c r="C222" s="1">
        <v>45748</v>
      </c>
      <c r="D222" t="s">
        <v>190</v>
      </c>
      <c r="E222" s="2">
        <v>10</v>
      </c>
      <c r="F222">
        <v>5726.62</v>
      </c>
      <c r="G222" s="2"/>
    </row>
    <row r="223" spans="1:7" x14ac:dyDescent="0.25">
      <c r="A223" t="str">
        <f t="shared" si="6"/>
        <v>Rifa</v>
      </c>
      <c r="B223" t="str">
        <f t="shared" si="7"/>
        <v>Entrada</v>
      </c>
      <c r="C223" s="1">
        <v>45748</v>
      </c>
      <c r="D223" t="s">
        <v>188</v>
      </c>
      <c r="E223" s="2">
        <v>15</v>
      </c>
      <c r="F223">
        <v>5741.62</v>
      </c>
      <c r="G223" s="2"/>
    </row>
    <row r="224" spans="1:7" x14ac:dyDescent="0.25">
      <c r="A224" t="str">
        <f t="shared" si="6"/>
        <v>Rifa</v>
      </c>
      <c r="B224" t="str">
        <f t="shared" si="7"/>
        <v>Entrada</v>
      </c>
      <c r="C224" s="1">
        <v>45748</v>
      </c>
      <c r="D224" t="s">
        <v>4</v>
      </c>
      <c r="E224" s="2">
        <v>20</v>
      </c>
      <c r="F224">
        <v>5761.62</v>
      </c>
      <c r="G224" s="2"/>
    </row>
    <row r="225" spans="1:7" x14ac:dyDescent="0.25">
      <c r="A225" t="str">
        <f t="shared" si="6"/>
        <v>Rifa</v>
      </c>
      <c r="B225" t="str">
        <f t="shared" si="7"/>
        <v>Entrada</v>
      </c>
      <c r="C225" s="1">
        <v>45748</v>
      </c>
      <c r="D225" t="s">
        <v>191</v>
      </c>
      <c r="E225" s="2">
        <v>20</v>
      </c>
      <c r="F225">
        <v>5781.62</v>
      </c>
      <c r="G225" s="2"/>
    </row>
    <row r="226" spans="1:7" x14ac:dyDescent="0.25">
      <c r="A226" t="str">
        <f t="shared" si="6"/>
        <v>Rifa</v>
      </c>
      <c r="B226" t="str">
        <f t="shared" si="7"/>
        <v>Entrada</v>
      </c>
      <c r="C226" s="1">
        <v>45748</v>
      </c>
      <c r="D226" t="s">
        <v>192</v>
      </c>
      <c r="E226" s="2">
        <v>20</v>
      </c>
      <c r="F226">
        <v>5801.62</v>
      </c>
      <c r="G226" s="2"/>
    </row>
    <row r="227" spans="1:7" x14ac:dyDescent="0.25">
      <c r="A227" t="str">
        <f t="shared" si="6"/>
        <v>Rifa</v>
      </c>
      <c r="B227" t="str">
        <f t="shared" si="7"/>
        <v>Entrada</v>
      </c>
      <c r="C227" s="1">
        <v>45748</v>
      </c>
      <c r="D227" t="s">
        <v>102</v>
      </c>
      <c r="E227" s="2">
        <v>10</v>
      </c>
      <c r="F227">
        <v>5811.62</v>
      </c>
      <c r="G227" s="2"/>
    </row>
    <row r="228" spans="1:7" x14ac:dyDescent="0.25">
      <c r="A228" t="str">
        <f t="shared" si="6"/>
        <v>Inscrição</v>
      </c>
      <c r="B228" t="str">
        <f t="shared" si="7"/>
        <v>Entrada</v>
      </c>
      <c r="C228" s="1">
        <v>45748</v>
      </c>
      <c r="D228" t="s">
        <v>193</v>
      </c>
      <c r="E228" s="2">
        <v>250</v>
      </c>
      <c r="F228">
        <v>6061.62</v>
      </c>
      <c r="G228" s="2"/>
    </row>
    <row r="229" spans="1:7" x14ac:dyDescent="0.25">
      <c r="A229" t="str">
        <f t="shared" si="6"/>
        <v>Rifa</v>
      </c>
      <c r="B229" t="str">
        <f t="shared" si="7"/>
        <v>Entrada</v>
      </c>
      <c r="C229" s="1">
        <v>45748</v>
      </c>
      <c r="D229" t="s">
        <v>194</v>
      </c>
      <c r="E229" s="2">
        <v>20</v>
      </c>
      <c r="F229">
        <v>6081.62</v>
      </c>
      <c r="G229" s="2"/>
    </row>
    <row r="230" spans="1:7" x14ac:dyDescent="0.25">
      <c r="A230" t="str">
        <f t="shared" si="6"/>
        <v>Rifa</v>
      </c>
      <c r="B230" t="str">
        <f t="shared" si="7"/>
        <v>Entrada</v>
      </c>
      <c r="C230" s="1">
        <v>45748</v>
      </c>
      <c r="D230" t="s">
        <v>195</v>
      </c>
      <c r="E230" s="2">
        <v>10</v>
      </c>
      <c r="F230">
        <v>6091.62</v>
      </c>
      <c r="G230" s="2"/>
    </row>
    <row r="231" spans="1:7" x14ac:dyDescent="0.25">
      <c r="A231" t="str">
        <f t="shared" si="6"/>
        <v>Rifa</v>
      </c>
      <c r="B231" t="str">
        <f t="shared" si="7"/>
        <v>Entrada</v>
      </c>
      <c r="C231" s="1">
        <v>45748</v>
      </c>
      <c r="D231" t="s">
        <v>196</v>
      </c>
      <c r="E231" s="2">
        <v>10</v>
      </c>
      <c r="F231">
        <v>6101.62</v>
      </c>
      <c r="G231" s="2"/>
    </row>
    <row r="232" spans="1:7" x14ac:dyDescent="0.25">
      <c r="A232" t="str">
        <f t="shared" si="6"/>
        <v>Rifa</v>
      </c>
      <c r="B232" t="str">
        <f t="shared" si="7"/>
        <v>Entrada</v>
      </c>
      <c r="C232" s="1">
        <v>45748</v>
      </c>
      <c r="D232" t="s">
        <v>197</v>
      </c>
      <c r="E232" s="2">
        <v>10</v>
      </c>
      <c r="F232">
        <v>6111.62</v>
      </c>
      <c r="G232" s="2"/>
    </row>
    <row r="233" spans="1:7" x14ac:dyDescent="0.25">
      <c r="A233" t="str">
        <f t="shared" si="6"/>
        <v>Rifa</v>
      </c>
      <c r="B233" t="str">
        <f t="shared" si="7"/>
        <v>Entrada</v>
      </c>
      <c r="C233" s="1">
        <v>45748</v>
      </c>
      <c r="D233" t="s">
        <v>197</v>
      </c>
      <c r="E233" s="2">
        <v>10</v>
      </c>
      <c r="F233">
        <v>6121.62</v>
      </c>
      <c r="G233" s="2"/>
    </row>
    <row r="234" spans="1:7" x14ac:dyDescent="0.25">
      <c r="A234" t="str">
        <f t="shared" si="6"/>
        <v>Rifa</v>
      </c>
      <c r="B234" t="str">
        <f t="shared" si="7"/>
        <v>Entrada</v>
      </c>
      <c r="C234" s="1">
        <v>45748</v>
      </c>
      <c r="D234" t="s">
        <v>198</v>
      </c>
      <c r="E234" s="2">
        <v>20</v>
      </c>
      <c r="F234">
        <v>6141.62</v>
      </c>
      <c r="G234" s="2"/>
    </row>
    <row r="235" spans="1:7" x14ac:dyDescent="0.25">
      <c r="A235" t="str">
        <f t="shared" si="6"/>
        <v>Rifa</v>
      </c>
      <c r="B235" t="str">
        <f t="shared" si="7"/>
        <v>Entrada</v>
      </c>
      <c r="C235" s="1">
        <v>45749</v>
      </c>
      <c r="D235" t="s">
        <v>199</v>
      </c>
      <c r="E235" s="2">
        <v>10</v>
      </c>
      <c r="F235">
        <v>6151.62</v>
      </c>
      <c r="G235" s="2"/>
    </row>
    <row r="236" spans="1:7" x14ac:dyDescent="0.25">
      <c r="A236" t="str">
        <f t="shared" si="6"/>
        <v>Rifa</v>
      </c>
      <c r="B236" t="str">
        <f t="shared" si="7"/>
        <v>Entrada</v>
      </c>
      <c r="C236" s="1">
        <v>45749</v>
      </c>
      <c r="D236" t="s">
        <v>200</v>
      </c>
      <c r="E236" s="2">
        <v>20</v>
      </c>
      <c r="F236">
        <v>6171.62</v>
      </c>
      <c r="G236" s="2"/>
    </row>
    <row r="237" spans="1:7" x14ac:dyDescent="0.25">
      <c r="A237" t="str">
        <f t="shared" si="6"/>
        <v>Rifa</v>
      </c>
      <c r="B237" t="str">
        <f t="shared" si="7"/>
        <v>Entrada</v>
      </c>
      <c r="C237" s="1">
        <v>45749</v>
      </c>
      <c r="D237" t="s">
        <v>110</v>
      </c>
      <c r="E237" s="2">
        <v>10</v>
      </c>
      <c r="F237">
        <v>6181.62</v>
      </c>
      <c r="G237" s="2"/>
    </row>
    <row r="238" spans="1:7" x14ac:dyDescent="0.25">
      <c r="A238" t="str">
        <f t="shared" si="6"/>
        <v>Rifa</v>
      </c>
      <c r="B238" t="str">
        <f t="shared" si="7"/>
        <v>Entrada</v>
      </c>
      <c r="C238" s="1">
        <v>45749</v>
      </c>
      <c r="D238" t="s">
        <v>64</v>
      </c>
      <c r="E238" s="2">
        <v>80</v>
      </c>
      <c r="F238">
        <v>6261.62</v>
      </c>
      <c r="G238" s="2"/>
    </row>
    <row r="239" spans="1:7" x14ac:dyDescent="0.25">
      <c r="A239" t="str">
        <f t="shared" si="6"/>
        <v>Rifa</v>
      </c>
      <c r="B239" t="str">
        <f t="shared" si="7"/>
        <v>Entrada</v>
      </c>
      <c r="C239" s="1">
        <v>45749</v>
      </c>
      <c r="D239" t="s">
        <v>79</v>
      </c>
      <c r="E239" s="2">
        <v>10</v>
      </c>
      <c r="F239">
        <v>6271.62</v>
      </c>
      <c r="G239" s="2"/>
    </row>
    <row r="240" spans="1:7" x14ac:dyDescent="0.25">
      <c r="A240" t="str">
        <f t="shared" si="6"/>
        <v>Inscrição</v>
      </c>
      <c r="B240" t="str">
        <f t="shared" si="7"/>
        <v>Entrada</v>
      </c>
      <c r="C240" s="1">
        <v>45749</v>
      </c>
      <c r="D240" t="s">
        <v>201</v>
      </c>
      <c r="E240" s="2">
        <v>250</v>
      </c>
      <c r="F240">
        <v>6521.62</v>
      </c>
      <c r="G240" s="2"/>
    </row>
    <row r="241" spans="1:7" x14ac:dyDescent="0.25">
      <c r="A241" t="str">
        <f t="shared" si="6"/>
        <v>Rifa</v>
      </c>
      <c r="B241" t="str">
        <f t="shared" si="7"/>
        <v>Entrada</v>
      </c>
      <c r="C241" s="1">
        <v>45749</v>
      </c>
      <c r="D241" s="36" t="s">
        <v>202</v>
      </c>
      <c r="E241" s="2">
        <v>10</v>
      </c>
      <c r="F241">
        <v>6531.62</v>
      </c>
      <c r="G241" s="2" t="s">
        <v>357</v>
      </c>
    </row>
    <row r="242" spans="1:7" x14ac:dyDescent="0.25">
      <c r="A242" t="str">
        <f t="shared" si="6"/>
        <v>Rifa</v>
      </c>
      <c r="B242" t="str">
        <f t="shared" si="7"/>
        <v>Entrada</v>
      </c>
      <c r="C242" s="1">
        <v>45749</v>
      </c>
      <c r="D242" s="35" t="s">
        <v>203</v>
      </c>
      <c r="E242" s="2">
        <v>20</v>
      </c>
      <c r="F242">
        <v>6551.62</v>
      </c>
      <c r="G242" s="2" t="s">
        <v>351</v>
      </c>
    </row>
    <row r="243" spans="1:7" x14ac:dyDescent="0.25">
      <c r="A243" t="str">
        <f t="shared" si="6"/>
        <v>Rifa</v>
      </c>
      <c r="B243" t="str">
        <f t="shared" si="7"/>
        <v>Entrada</v>
      </c>
      <c r="C243" s="1">
        <v>45749</v>
      </c>
      <c r="D243" t="s">
        <v>204</v>
      </c>
      <c r="E243" s="2">
        <v>10</v>
      </c>
      <c r="F243">
        <v>6561.62</v>
      </c>
      <c r="G243" s="2"/>
    </row>
    <row r="244" spans="1:7" x14ac:dyDescent="0.25">
      <c r="A244" t="str">
        <f t="shared" si="6"/>
        <v>Rifa</v>
      </c>
      <c r="B244" t="str">
        <f t="shared" si="7"/>
        <v>Entrada</v>
      </c>
      <c r="C244" s="1">
        <v>45749</v>
      </c>
      <c r="D244" t="s">
        <v>204</v>
      </c>
      <c r="E244" s="2">
        <v>10</v>
      </c>
      <c r="F244">
        <v>6571.62</v>
      </c>
      <c r="G244" s="2"/>
    </row>
    <row r="245" spans="1:7" x14ac:dyDescent="0.25">
      <c r="A245" t="str">
        <f t="shared" si="6"/>
        <v>Rifa</v>
      </c>
      <c r="B245" t="str">
        <f t="shared" si="7"/>
        <v>Entrada</v>
      </c>
      <c r="C245" s="1">
        <v>45749</v>
      </c>
      <c r="D245" t="s">
        <v>204</v>
      </c>
      <c r="E245" s="2">
        <v>100</v>
      </c>
      <c r="F245">
        <v>6671.62</v>
      </c>
      <c r="G245" s="2"/>
    </row>
    <row r="246" spans="1:7" x14ac:dyDescent="0.25">
      <c r="A246" t="str">
        <f t="shared" si="6"/>
        <v>Rifa</v>
      </c>
      <c r="B246" t="str">
        <f t="shared" si="7"/>
        <v>Entrada</v>
      </c>
      <c r="C246" s="1">
        <v>45749</v>
      </c>
      <c r="D246" t="s">
        <v>205</v>
      </c>
      <c r="E246" s="2">
        <v>20</v>
      </c>
      <c r="F246">
        <v>6691.62</v>
      </c>
      <c r="G246" s="2"/>
    </row>
    <row r="247" spans="1:7" x14ac:dyDescent="0.25">
      <c r="A247" t="str">
        <f t="shared" si="6"/>
        <v>Rifa</v>
      </c>
      <c r="B247" t="str">
        <f t="shared" si="7"/>
        <v>Entrada</v>
      </c>
      <c r="C247" s="1">
        <v>45749</v>
      </c>
      <c r="D247" t="s">
        <v>206</v>
      </c>
      <c r="E247" s="2">
        <v>70</v>
      </c>
      <c r="F247">
        <v>6761.62</v>
      </c>
      <c r="G247" s="2"/>
    </row>
    <row r="248" spans="1:7" x14ac:dyDescent="0.25">
      <c r="A248" t="str">
        <f t="shared" si="6"/>
        <v>Rifa</v>
      </c>
      <c r="B248" t="str">
        <f t="shared" si="7"/>
        <v>Entrada</v>
      </c>
      <c r="C248" s="1">
        <v>45749</v>
      </c>
      <c r="D248" t="s">
        <v>205</v>
      </c>
      <c r="E248" s="2">
        <v>20</v>
      </c>
      <c r="F248">
        <v>6781.62</v>
      </c>
      <c r="G248" s="2"/>
    </row>
    <row r="249" spans="1:7" x14ac:dyDescent="0.25">
      <c r="A249" t="str">
        <f t="shared" si="6"/>
        <v>Rifa</v>
      </c>
      <c r="B249" t="str">
        <f t="shared" si="7"/>
        <v>Entrada</v>
      </c>
      <c r="C249" s="1">
        <v>45749</v>
      </c>
      <c r="D249" t="s">
        <v>206</v>
      </c>
      <c r="E249" s="2">
        <v>20</v>
      </c>
      <c r="F249">
        <v>6801.62</v>
      </c>
      <c r="G249" s="2"/>
    </row>
    <row r="250" spans="1:7" x14ac:dyDescent="0.25">
      <c r="A250" t="str">
        <f t="shared" si="6"/>
        <v>Rifa</v>
      </c>
      <c r="B250" t="str">
        <f t="shared" si="7"/>
        <v>Entrada</v>
      </c>
      <c r="C250" s="1">
        <v>45749</v>
      </c>
      <c r="D250" t="s">
        <v>110</v>
      </c>
      <c r="E250" s="2">
        <v>40</v>
      </c>
      <c r="F250">
        <v>6841.62</v>
      </c>
      <c r="G250" s="2"/>
    </row>
    <row r="251" spans="1:7" x14ac:dyDescent="0.25">
      <c r="A251" t="str">
        <f t="shared" si="6"/>
        <v>Rifa</v>
      </c>
      <c r="B251" t="str">
        <f t="shared" si="7"/>
        <v>Entrada</v>
      </c>
      <c r="C251" s="1">
        <v>45749</v>
      </c>
      <c r="D251" t="s">
        <v>207</v>
      </c>
      <c r="E251" s="2">
        <v>10</v>
      </c>
      <c r="F251">
        <v>6851.62</v>
      </c>
      <c r="G251" s="2"/>
    </row>
    <row r="252" spans="1:7" x14ac:dyDescent="0.25">
      <c r="A252" t="str">
        <f t="shared" si="6"/>
        <v>Rifa</v>
      </c>
      <c r="B252" t="str">
        <f t="shared" si="7"/>
        <v>Entrada</v>
      </c>
      <c r="C252" s="1">
        <v>45749</v>
      </c>
      <c r="D252" t="s">
        <v>208</v>
      </c>
      <c r="E252" s="2">
        <v>10</v>
      </c>
      <c r="F252">
        <v>6861.62</v>
      </c>
      <c r="G252" s="2"/>
    </row>
    <row r="253" spans="1:7" x14ac:dyDescent="0.25">
      <c r="A253" t="str">
        <f t="shared" si="6"/>
        <v>Rifa</v>
      </c>
      <c r="B253" t="str">
        <f t="shared" si="7"/>
        <v>Entrada</v>
      </c>
      <c r="C253" s="1">
        <v>45749</v>
      </c>
      <c r="D253" s="35" t="s">
        <v>209</v>
      </c>
      <c r="E253" s="2">
        <v>50</v>
      </c>
      <c r="F253">
        <v>6911.62</v>
      </c>
      <c r="G253" s="2" t="s">
        <v>351</v>
      </c>
    </row>
    <row r="254" spans="1:7" x14ac:dyDescent="0.25">
      <c r="A254" t="str">
        <f t="shared" si="6"/>
        <v>Rifa</v>
      </c>
      <c r="B254" t="str">
        <f t="shared" si="7"/>
        <v>Entrada</v>
      </c>
      <c r="C254" s="1">
        <v>45749</v>
      </c>
      <c r="D254" t="s">
        <v>210</v>
      </c>
      <c r="E254" s="2">
        <v>20</v>
      </c>
      <c r="F254">
        <v>6931.62</v>
      </c>
      <c r="G254" s="2"/>
    </row>
    <row r="255" spans="1:7" x14ac:dyDescent="0.25">
      <c r="A255" t="str">
        <f t="shared" si="6"/>
        <v>Rifa</v>
      </c>
      <c r="B255" t="str">
        <f t="shared" si="7"/>
        <v>Entrada</v>
      </c>
      <c r="C255" s="1">
        <v>45749</v>
      </c>
      <c r="D255" t="s">
        <v>94</v>
      </c>
      <c r="E255" s="2">
        <v>10</v>
      </c>
      <c r="F255">
        <v>6941.62</v>
      </c>
      <c r="G255" s="2"/>
    </row>
    <row r="256" spans="1:7" x14ac:dyDescent="0.25">
      <c r="A256" t="str">
        <f t="shared" si="6"/>
        <v>Rifa</v>
      </c>
      <c r="B256" t="str">
        <f t="shared" si="7"/>
        <v>Entrada</v>
      </c>
      <c r="C256" s="1">
        <v>45749</v>
      </c>
      <c r="D256" t="s">
        <v>176</v>
      </c>
      <c r="E256" s="2">
        <v>10</v>
      </c>
      <c r="F256">
        <v>6951.62</v>
      </c>
      <c r="G256" s="2"/>
    </row>
    <row r="257" spans="1:7" x14ac:dyDescent="0.25">
      <c r="A257" t="str">
        <f t="shared" si="6"/>
        <v>Rifa</v>
      </c>
      <c r="B257" t="str">
        <f t="shared" si="7"/>
        <v>Entrada</v>
      </c>
      <c r="C257" s="1">
        <v>45749</v>
      </c>
      <c r="D257" t="s">
        <v>211</v>
      </c>
      <c r="E257" s="2">
        <v>10</v>
      </c>
      <c r="F257">
        <v>6961.62</v>
      </c>
      <c r="G257" s="2"/>
    </row>
    <row r="258" spans="1:7" x14ac:dyDescent="0.25">
      <c r="A258" t="str">
        <f t="shared" si="6"/>
        <v>Rifa</v>
      </c>
      <c r="B258" t="str">
        <f t="shared" si="7"/>
        <v>Entrada</v>
      </c>
      <c r="C258" s="1">
        <v>45749</v>
      </c>
      <c r="D258" t="s">
        <v>212</v>
      </c>
      <c r="E258" s="2">
        <v>50</v>
      </c>
      <c r="F258">
        <v>7011.62</v>
      </c>
      <c r="G258" s="2"/>
    </row>
    <row r="259" spans="1:7" x14ac:dyDescent="0.25">
      <c r="A259" t="str">
        <f t="shared" si="6"/>
        <v>Rifa</v>
      </c>
      <c r="B259" t="str">
        <f t="shared" si="7"/>
        <v>Entrada</v>
      </c>
      <c r="C259" s="1">
        <v>45749</v>
      </c>
      <c r="D259" s="38" t="s">
        <v>213</v>
      </c>
      <c r="E259" s="2">
        <v>10</v>
      </c>
      <c r="F259">
        <v>7021.62</v>
      </c>
      <c r="G259" s="2" t="s">
        <v>357</v>
      </c>
    </row>
    <row r="260" spans="1:7" x14ac:dyDescent="0.25">
      <c r="A260" t="str">
        <f t="shared" si="6"/>
        <v>Rifa</v>
      </c>
      <c r="B260" t="str">
        <f t="shared" si="7"/>
        <v>Entrada</v>
      </c>
      <c r="C260" s="1">
        <v>45749</v>
      </c>
      <c r="D260" t="s">
        <v>214</v>
      </c>
      <c r="E260" s="2">
        <v>20</v>
      </c>
      <c r="F260">
        <v>7041.62</v>
      </c>
      <c r="G260" s="2"/>
    </row>
    <row r="261" spans="1:7" x14ac:dyDescent="0.25">
      <c r="A261" t="str">
        <f t="shared" si="6"/>
        <v>Rifa</v>
      </c>
      <c r="B261" t="str">
        <f t="shared" si="7"/>
        <v>Entrada</v>
      </c>
      <c r="C261" s="1">
        <v>45749</v>
      </c>
      <c r="D261" t="s">
        <v>215</v>
      </c>
      <c r="E261" s="2">
        <v>10</v>
      </c>
      <c r="F261">
        <v>7051.62</v>
      </c>
      <c r="G261" s="2"/>
    </row>
    <row r="262" spans="1:7" x14ac:dyDescent="0.25">
      <c r="A262" t="str">
        <f t="shared" ref="A262:A299" si="8">IF(E262&gt;180,"Inscrição","Rifa")</f>
        <v>Rifa</v>
      </c>
      <c r="B262" t="str">
        <f t="shared" si="7"/>
        <v>Entrada</v>
      </c>
      <c r="C262" s="1">
        <v>45749</v>
      </c>
      <c r="D262" s="36" t="s">
        <v>63</v>
      </c>
      <c r="E262" s="2">
        <v>30</v>
      </c>
      <c r="F262">
        <v>7081.62</v>
      </c>
      <c r="G262" s="2" t="s">
        <v>357</v>
      </c>
    </row>
    <row r="263" spans="1:7" x14ac:dyDescent="0.25">
      <c r="A263" t="str">
        <f t="shared" si="8"/>
        <v>Rifa</v>
      </c>
      <c r="B263" t="str">
        <f t="shared" ref="B263:B299" si="9">IF(E263&gt;0,"Entrada","Saída")</f>
        <v>Entrada</v>
      </c>
      <c r="C263" s="1">
        <v>45749</v>
      </c>
      <c r="D263" s="36" t="s">
        <v>216</v>
      </c>
      <c r="E263" s="2">
        <v>10</v>
      </c>
      <c r="F263">
        <v>7091.62</v>
      </c>
      <c r="G263" s="2" t="s">
        <v>357</v>
      </c>
    </row>
    <row r="264" spans="1:7" x14ac:dyDescent="0.25">
      <c r="A264" t="str">
        <f t="shared" si="8"/>
        <v>Rifa</v>
      </c>
      <c r="B264" t="str">
        <f t="shared" si="9"/>
        <v>Entrada</v>
      </c>
      <c r="C264" s="1">
        <v>45749</v>
      </c>
      <c r="D264" t="s">
        <v>217</v>
      </c>
      <c r="E264" s="2">
        <v>10</v>
      </c>
      <c r="F264">
        <v>7101.62</v>
      </c>
      <c r="G264" s="2"/>
    </row>
    <row r="265" spans="1:7" x14ac:dyDescent="0.25">
      <c r="A265" t="str">
        <f t="shared" si="8"/>
        <v>Rifa</v>
      </c>
      <c r="B265" t="str">
        <f t="shared" si="9"/>
        <v>Entrada</v>
      </c>
      <c r="C265" s="1">
        <v>45749</v>
      </c>
      <c r="D265" t="s">
        <v>147</v>
      </c>
      <c r="E265" s="2">
        <v>50</v>
      </c>
      <c r="F265">
        <v>7151.62</v>
      </c>
      <c r="G265" s="2"/>
    </row>
    <row r="266" spans="1:7" x14ac:dyDescent="0.25">
      <c r="A266" t="str">
        <f t="shared" si="8"/>
        <v>Rifa</v>
      </c>
      <c r="B266" t="str">
        <f t="shared" si="9"/>
        <v>Entrada</v>
      </c>
      <c r="C266" s="1">
        <v>45750</v>
      </c>
      <c r="D266" t="s">
        <v>243</v>
      </c>
      <c r="E266" s="2">
        <v>40</v>
      </c>
      <c r="F266">
        <v>7191.62</v>
      </c>
      <c r="G266" s="2"/>
    </row>
    <row r="267" spans="1:7" x14ac:dyDescent="0.25">
      <c r="A267" t="str">
        <f t="shared" si="8"/>
        <v>Rifa</v>
      </c>
      <c r="B267" t="str">
        <f t="shared" si="9"/>
        <v>Entrada</v>
      </c>
      <c r="C267" s="1">
        <v>45750</v>
      </c>
      <c r="D267" s="34" t="s">
        <v>244</v>
      </c>
      <c r="E267" s="2">
        <v>10</v>
      </c>
      <c r="F267">
        <v>7201.62</v>
      </c>
      <c r="G267" s="2" t="s">
        <v>356</v>
      </c>
    </row>
    <row r="268" spans="1:7" x14ac:dyDescent="0.25">
      <c r="A268" t="str">
        <f t="shared" si="8"/>
        <v>Rifa</v>
      </c>
      <c r="B268" t="str">
        <f t="shared" si="9"/>
        <v>Entrada</v>
      </c>
      <c r="C268" s="1">
        <v>45750</v>
      </c>
      <c r="D268" t="s">
        <v>245</v>
      </c>
      <c r="E268" s="2">
        <v>30</v>
      </c>
      <c r="F268">
        <v>7231.62</v>
      </c>
      <c r="G268" s="2"/>
    </row>
    <row r="269" spans="1:7" x14ac:dyDescent="0.25">
      <c r="A269" t="str">
        <f t="shared" si="8"/>
        <v>Rifa</v>
      </c>
      <c r="B269" t="str">
        <f t="shared" si="9"/>
        <v>Entrada</v>
      </c>
      <c r="C269" s="1">
        <v>45750</v>
      </c>
      <c r="D269" s="36" t="s">
        <v>246</v>
      </c>
      <c r="E269" s="2">
        <v>10</v>
      </c>
      <c r="F269">
        <v>7241.62</v>
      </c>
      <c r="G269" s="2" t="s">
        <v>357</v>
      </c>
    </row>
    <row r="270" spans="1:7" x14ac:dyDescent="0.25">
      <c r="A270" t="str">
        <f t="shared" si="8"/>
        <v>Rifa</v>
      </c>
      <c r="B270" t="str">
        <f t="shared" si="9"/>
        <v>Entrada</v>
      </c>
      <c r="C270" s="1">
        <v>45750</v>
      </c>
      <c r="D270" s="34" t="s">
        <v>247</v>
      </c>
      <c r="E270" s="2">
        <v>10</v>
      </c>
      <c r="F270">
        <v>7251.62</v>
      </c>
      <c r="G270" s="2" t="s">
        <v>350</v>
      </c>
    </row>
    <row r="271" spans="1:7" x14ac:dyDescent="0.25">
      <c r="A271" t="str">
        <f t="shared" si="8"/>
        <v>Rifa</v>
      </c>
      <c r="B271" t="str">
        <f t="shared" si="9"/>
        <v>Entrada</v>
      </c>
      <c r="C271" s="1">
        <v>45750</v>
      </c>
      <c r="D271" t="s">
        <v>202</v>
      </c>
      <c r="E271" s="2">
        <v>10</v>
      </c>
      <c r="F271">
        <v>7261.62</v>
      </c>
      <c r="G271" s="2"/>
    </row>
    <row r="272" spans="1:7" x14ac:dyDescent="0.25">
      <c r="A272" t="str">
        <f t="shared" si="8"/>
        <v>Rifa</v>
      </c>
      <c r="B272" t="str">
        <f t="shared" si="9"/>
        <v>Entrada</v>
      </c>
      <c r="C272" s="1">
        <v>45750</v>
      </c>
      <c r="D272" t="s">
        <v>248</v>
      </c>
      <c r="E272" s="2">
        <v>10</v>
      </c>
      <c r="F272">
        <v>7271.62</v>
      </c>
      <c r="G272" s="2"/>
    </row>
    <row r="273" spans="1:7" x14ac:dyDescent="0.25">
      <c r="A273" t="str">
        <f t="shared" si="8"/>
        <v>Rifa</v>
      </c>
      <c r="B273" t="str">
        <f t="shared" si="9"/>
        <v>Entrada</v>
      </c>
      <c r="C273" s="1">
        <v>45750</v>
      </c>
      <c r="D273" t="s">
        <v>249</v>
      </c>
      <c r="E273" s="2">
        <v>10</v>
      </c>
      <c r="F273">
        <v>7281.62</v>
      </c>
      <c r="G273" s="2"/>
    </row>
    <row r="274" spans="1:7" x14ac:dyDescent="0.25">
      <c r="A274" t="str">
        <f t="shared" si="8"/>
        <v>Rifa</v>
      </c>
      <c r="B274" t="str">
        <f t="shared" si="9"/>
        <v>Entrada</v>
      </c>
      <c r="C274" s="1">
        <v>45750</v>
      </c>
      <c r="D274" t="s">
        <v>94</v>
      </c>
      <c r="E274" s="2">
        <v>10</v>
      </c>
      <c r="F274">
        <v>7291.62</v>
      </c>
      <c r="G274" s="2"/>
    </row>
    <row r="275" spans="1:7" x14ac:dyDescent="0.25">
      <c r="A275" t="str">
        <f t="shared" si="8"/>
        <v>Rifa</v>
      </c>
      <c r="B275" t="str">
        <f t="shared" si="9"/>
        <v>Entrada</v>
      </c>
      <c r="C275" s="1">
        <v>45750</v>
      </c>
      <c r="D275" s="36" t="s">
        <v>250</v>
      </c>
      <c r="E275" s="2">
        <v>10</v>
      </c>
      <c r="F275">
        <v>7301.62</v>
      </c>
      <c r="G275" s="2" t="s">
        <v>357</v>
      </c>
    </row>
    <row r="276" spans="1:7" x14ac:dyDescent="0.25">
      <c r="A276" t="str">
        <f t="shared" si="8"/>
        <v>Rifa</v>
      </c>
      <c r="B276" t="str">
        <f t="shared" si="9"/>
        <v>Entrada</v>
      </c>
      <c r="C276" s="1">
        <v>45750</v>
      </c>
      <c r="D276" t="s">
        <v>15</v>
      </c>
      <c r="E276" s="2">
        <v>10</v>
      </c>
      <c r="F276">
        <v>7311.62</v>
      </c>
      <c r="G276" s="2"/>
    </row>
    <row r="277" spans="1:7" x14ac:dyDescent="0.25">
      <c r="A277" t="str">
        <f t="shared" si="8"/>
        <v>Rifa</v>
      </c>
      <c r="B277" t="str">
        <f t="shared" si="9"/>
        <v>Entrada</v>
      </c>
      <c r="C277" s="1">
        <v>45750</v>
      </c>
      <c r="D277" t="s">
        <v>251</v>
      </c>
      <c r="E277" s="2">
        <v>10</v>
      </c>
      <c r="F277">
        <v>7321.62</v>
      </c>
      <c r="G277" s="2"/>
    </row>
    <row r="278" spans="1:7" x14ac:dyDescent="0.25">
      <c r="A278" t="str">
        <f t="shared" si="8"/>
        <v>Rifa</v>
      </c>
      <c r="B278" t="str">
        <f t="shared" si="9"/>
        <v>Entrada</v>
      </c>
      <c r="C278" s="1">
        <v>45750</v>
      </c>
      <c r="D278" t="s">
        <v>252</v>
      </c>
      <c r="E278" s="2">
        <v>10</v>
      </c>
      <c r="F278">
        <v>7331.62</v>
      </c>
      <c r="G278" s="2"/>
    </row>
    <row r="279" spans="1:7" x14ac:dyDescent="0.25">
      <c r="A279" t="str">
        <f t="shared" si="8"/>
        <v>Rifa</v>
      </c>
      <c r="B279" t="str">
        <f t="shared" si="9"/>
        <v>Entrada</v>
      </c>
      <c r="C279" s="1">
        <v>45750</v>
      </c>
      <c r="D279" t="s">
        <v>252</v>
      </c>
      <c r="E279" s="2">
        <v>10</v>
      </c>
      <c r="F279">
        <v>7341.62</v>
      </c>
      <c r="G279" s="2"/>
    </row>
    <row r="280" spans="1:7" x14ac:dyDescent="0.25">
      <c r="A280" t="str">
        <f t="shared" si="8"/>
        <v>Inscrição</v>
      </c>
      <c r="B280" t="str">
        <f t="shared" si="9"/>
        <v>Entrada</v>
      </c>
      <c r="C280" s="1">
        <v>45750</v>
      </c>
      <c r="D280" t="s">
        <v>245</v>
      </c>
      <c r="E280" s="2">
        <v>500</v>
      </c>
      <c r="F280">
        <v>7841.62</v>
      </c>
      <c r="G280" s="2"/>
    </row>
    <row r="281" spans="1:7" x14ac:dyDescent="0.25">
      <c r="A281" t="str">
        <f t="shared" si="8"/>
        <v>Inscrição</v>
      </c>
      <c r="B281" t="str">
        <f t="shared" si="9"/>
        <v>Entrada</v>
      </c>
      <c r="C281" s="1">
        <v>45750</v>
      </c>
      <c r="D281" t="s">
        <v>253</v>
      </c>
      <c r="E281" s="2">
        <v>275.52999999999997</v>
      </c>
      <c r="F281">
        <v>8117.15</v>
      </c>
      <c r="G281" s="2"/>
    </row>
    <row r="282" spans="1:7" x14ac:dyDescent="0.25">
      <c r="A282" t="str">
        <f t="shared" si="8"/>
        <v>Inscrição</v>
      </c>
      <c r="B282" t="str">
        <f t="shared" si="9"/>
        <v>Entrada</v>
      </c>
      <c r="C282" s="1">
        <v>45750</v>
      </c>
      <c r="D282" t="s">
        <v>254</v>
      </c>
      <c r="E282" s="2">
        <v>250</v>
      </c>
      <c r="F282">
        <v>8367.15</v>
      </c>
      <c r="G282" s="2"/>
    </row>
    <row r="283" spans="1:7" x14ac:dyDescent="0.25">
      <c r="A283" t="str">
        <f t="shared" si="8"/>
        <v>Rifa</v>
      </c>
      <c r="B283" t="str">
        <f t="shared" si="9"/>
        <v>Entrada</v>
      </c>
      <c r="C283" s="1">
        <v>45750</v>
      </c>
      <c r="D283" t="s">
        <v>255</v>
      </c>
      <c r="E283" s="2">
        <v>180</v>
      </c>
      <c r="F283">
        <v>8547.15</v>
      </c>
      <c r="G283" s="2"/>
    </row>
    <row r="284" spans="1:7" x14ac:dyDescent="0.25">
      <c r="A284" t="str">
        <f t="shared" si="8"/>
        <v>Rifa</v>
      </c>
      <c r="B284" t="str">
        <f t="shared" si="9"/>
        <v>Entrada</v>
      </c>
      <c r="C284" s="1">
        <v>45750</v>
      </c>
      <c r="D284" t="s">
        <v>256</v>
      </c>
      <c r="E284" s="2">
        <v>20</v>
      </c>
      <c r="F284">
        <v>8567.15</v>
      </c>
      <c r="G284" s="2"/>
    </row>
    <row r="285" spans="1:7" x14ac:dyDescent="0.25">
      <c r="A285" t="str">
        <f t="shared" si="8"/>
        <v>Rifa</v>
      </c>
      <c r="B285" t="str">
        <f t="shared" si="9"/>
        <v>Entrada</v>
      </c>
      <c r="C285" s="1">
        <v>45750</v>
      </c>
      <c r="D285" t="s">
        <v>257</v>
      </c>
      <c r="E285" s="2">
        <v>50</v>
      </c>
      <c r="F285">
        <v>8617.15</v>
      </c>
      <c r="G285" s="2"/>
    </row>
    <row r="286" spans="1:7" x14ac:dyDescent="0.25">
      <c r="A286" t="str">
        <f t="shared" si="8"/>
        <v>Rifa</v>
      </c>
      <c r="B286" t="str">
        <f t="shared" si="9"/>
        <v>Entrada</v>
      </c>
      <c r="C286" s="1">
        <v>45750</v>
      </c>
      <c r="D286" t="s">
        <v>258</v>
      </c>
      <c r="E286" s="2">
        <v>80</v>
      </c>
      <c r="F286">
        <v>8697.15</v>
      </c>
      <c r="G286" s="2"/>
    </row>
    <row r="287" spans="1:7" x14ac:dyDescent="0.25">
      <c r="A287" t="str">
        <f t="shared" si="8"/>
        <v>Rifa</v>
      </c>
      <c r="B287" t="str">
        <f t="shared" si="9"/>
        <v>Entrada</v>
      </c>
      <c r="C287" s="1">
        <v>45750</v>
      </c>
      <c r="D287" t="s">
        <v>204</v>
      </c>
      <c r="E287" s="2">
        <v>10</v>
      </c>
      <c r="F287">
        <v>8707.15</v>
      </c>
      <c r="G287" s="2"/>
    </row>
    <row r="288" spans="1:7" x14ac:dyDescent="0.25">
      <c r="A288" t="str">
        <f t="shared" si="8"/>
        <v>Rifa</v>
      </c>
      <c r="B288" t="str">
        <f t="shared" si="9"/>
        <v>Entrada</v>
      </c>
      <c r="C288" s="1">
        <v>45750</v>
      </c>
      <c r="D288" t="s">
        <v>204</v>
      </c>
      <c r="E288" s="2">
        <v>20</v>
      </c>
      <c r="F288">
        <v>8727.15</v>
      </c>
      <c r="G288" s="2"/>
    </row>
    <row r="289" spans="1:7" x14ac:dyDescent="0.25">
      <c r="A289" t="str">
        <f t="shared" si="8"/>
        <v>Rifa</v>
      </c>
      <c r="B289" t="str">
        <f t="shared" si="9"/>
        <v>Entrada</v>
      </c>
      <c r="C289" s="1">
        <v>45750</v>
      </c>
      <c r="D289" s="34" t="s">
        <v>259</v>
      </c>
      <c r="E289" s="2">
        <v>10</v>
      </c>
      <c r="F289">
        <v>8737.15</v>
      </c>
      <c r="G289" s="2" t="s">
        <v>356</v>
      </c>
    </row>
    <row r="290" spans="1:7" x14ac:dyDescent="0.25">
      <c r="A290" t="str">
        <f t="shared" si="8"/>
        <v>Rifa</v>
      </c>
      <c r="B290" t="str">
        <f t="shared" si="9"/>
        <v>Entrada</v>
      </c>
      <c r="C290" s="1">
        <v>45750</v>
      </c>
      <c r="D290" s="34" t="s">
        <v>260</v>
      </c>
      <c r="E290" s="2">
        <v>10</v>
      </c>
      <c r="F290">
        <v>8747.15</v>
      </c>
      <c r="G290" s="2" t="s">
        <v>356</v>
      </c>
    </row>
    <row r="291" spans="1:7" x14ac:dyDescent="0.25">
      <c r="A291" t="str">
        <f t="shared" si="8"/>
        <v>Rifa</v>
      </c>
      <c r="B291" t="str">
        <f t="shared" si="9"/>
        <v>Entrada</v>
      </c>
      <c r="C291" s="1">
        <v>45750</v>
      </c>
      <c r="D291" s="34" t="s">
        <v>261</v>
      </c>
      <c r="E291" s="2">
        <v>20</v>
      </c>
      <c r="F291">
        <v>8767.15</v>
      </c>
      <c r="G291" s="2" t="s">
        <v>352</v>
      </c>
    </row>
    <row r="292" spans="1:7" x14ac:dyDescent="0.25">
      <c r="A292" t="str">
        <f t="shared" si="8"/>
        <v>Rifa</v>
      </c>
      <c r="B292" t="str">
        <f t="shared" si="9"/>
        <v>Entrada</v>
      </c>
      <c r="C292" s="1">
        <v>45750</v>
      </c>
      <c r="D292" t="s">
        <v>110</v>
      </c>
      <c r="E292" s="2">
        <v>10</v>
      </c>
      <c r="F292">
        <v>8777.15</v>
      </c>
      <c r="G292" s="2"/>
    </row>
    <row r="293" spans="1:7" x14ac:dyDescent="0.25">
      <c r="A293" t="str">
        <f t="shared" si="8"/>
        <v>Inscrição</v>
      </c>
      <c r="B293" t="str">
        <f t="shared" si="9"/>
        <v>Entrada</v>
      </c>
      <c r="C293" s="1">
        <v>45750</v>
      </c>
      <c r="D293" t="s">
        <v>218</v>
      </c>
      <c r="E293" s="2">
        <v>500</v>
      </c>
      <c r="F293">
        <v>9277.15</v>
      </c>
      <c r="G293" s="2"/>
    </row>
    <row r="294" spans="1:7" x14ac:dyDescent="0.25">
      <c r="A294" t="str">
        <f t="shared" si="8"/>
        <v>Rifa</v>
      </c>
      <c r="B294" t="str">
        <f t="shared" si="9"/>
        <v>Entrada</v>
      </c>
      <c r="C294" s="1">
        <v>45750</v>
      </c>
      <c r="D294" t="s">
        <v>204</v>
      </c>
      <c r="E294" s="2">
        <v>10</v>
      </c>
      <c r="F294">
        <v>9287.15</v>
      </c>
      <c r="G294" s="2"/>
    </row>
    <row r="295" spans="1:7" x14ac:dyDescent="0.25">
      <c r="A295" t="str">
        <f t="shared" si="8"/>
        <v>Rifa</v>
      </c>
      <c r="B295" t="str">
        <f t="shared" si="9"/>
        <v>Entrada</v>
      </c>
      <c r="C295" s="1">
        <v>45750</v>
      </c>
      <c r="D295" s="34" t="s">
        <v>219</v>
      </c>
      <c r="E295" s="2">
        <v>40</v>
      </c>
      <c r="F295">
        <v>9327.15</v>
      </c>
      <c r="G295" s="2" t="s">
        <v>356</v>
      </c>
    </row>
    <row r="296" spans="1:7" x14ac:dyDescent="0.25">
      <c r="A296" t="str">
        <f t="shared" si="8"/>
        <v>Rifa</v>
      </c>
      <c r="B296" t="str">
        <f t="shared" si="9"/>
        <v>Entrada</v>
      </c>
      <c r="C296" s="1">
        <v>45750</v>
      </c>
      <c r="D296" t="s">
        <v>220</v>
      </c>
      <c r="E296" s="2">
        <v>30</v>
      </c>
      <c r="F296">
        <v>9357.15</v>
      </c>
      <c r="G296" s="2"/>
    </row>
    <row r="297" spans="1:7" x14ac:dyDescent="0.25">
      <c r="A297" t="str">
        <f t="shared" si="8"/>
        <v>Rifa</v>
      </c>
      <c r="B297" t="str">
        <f t="shared" si="9"/>
        <v>Entrada</v>
      </c>
      <c r="C297" s="1">
        <v>45750</v>
      </c>
      <c r="D297" s="35" t="s">
        <v>221</v>
      </c>
      <c r="E297" s="2">
        <v>10</v>
      </c>
      <c r="F297">
        <v>9367.15</v>
      </c>
      <c r="G297" s="2" t="s">
        <v>351</v>
      </c>
    </row>
    <row r="298" spans="1:7" x14ac:dyDescent="0.25">
      <c r="A298" t="str">
        <f t="shared" si="8"/>
        <v>Rifa</v>
      </c>
      <c r="B298" t="str">
        <f t="shared" si="9"/>
        <v>Entrada</v>
      </c>
      <c r="C298" s="1">
        <v>45750</v>
      </c>
      <c r="D298" s="35" t="s">
        <v>222</v>
      </c>
      <c r="E298" s="2">
        <v>10</v>
      </c>
      <c r="F298">
        <v>9377.15</v>
      </c>
      <c r="G298" s="2" t="s">
        <v>351</v>
      </c>
    </row>
    <row r="299" spans="1:7" x14ac:dyDescent="0.25">
      <c r="A299" t="str">
        <f t="shared" si="8"/>
        <v>Rifa</v>
      </c>
      <c r="B299" t="str">
        <f t="shared" si="9"/>
        <v>Entrada</v>
      </c>
      <c r="C299" s="1">
        <v>45750</v>
      </c>
      <c r="D299" t="s">
        <v>223</v>
      </c>
      <c r="E299" s="2">
        <v>20</v>
      </c>
      <c r="F299">
        <v>9397.15</v>
      </c>
      <c r="G299" s="2"/>
    </row>
    <row r="300" spans="1:7" x14ac:dyDescent="0.25">
      <c r="A300" t="str">
        <f t="shared" ref="A300:A363" si="10">IF(E300&gt;180,"Inscrição","Rifa")</f>
        <v>Rifa</v>
      </c>
      <c r="B300" t="str">
        <f t="shared" ref="B300:B363" si="11">IF(E300&gt;0,"Entrada","Saída")</f>
        <v>Saída</v>
      </c>
      <c r="C300" s="1">
        <v>45751</v>
      </c>
      <c r="D300" t="s">
        <v>289</v>
      </c>
      <c r="E300" s="2">
        <v>-40</v>
      </c>
      <c r="F300">
        <v>9357.15</v>
      </c>
      <c r="G300" s="2" t="s">
        <v>364</v>
      </c>
    </row>
    <row r="301" spans="1:7" x14ac:dyDescent="0.25">
      <c r="A301" t="s">
        <v>232</v>
      </c>
      <c r="B301" t="str">
        <f t="shared" si="11"/>
        <v>Saída</v>
      </c>
      <c r="C301" s="1">
        <v>45751</v>
      </c>
      <c r="D301" t="s">
        <v>290</v>
      </c>
      <c r="E301" s="2">
        <v>-100</v>
      </c>
      <c r="F301">
        <v>9257.15</v>
      </c>
      <c r="G301" s="2" t="s">
        <v>363</v>
      </c>
    </row>
    <row r="302" spans="1:7" x14ac:dyDescent="0.25">
      <c r="A302" t="str">
        <f t="shared" si="10"/>
        <v>Rifa</v>
      </c>
      <c r="B302" t="str">
        <f t="shared" si="11"/>
        <v>Entrada</v>
      </c>
      <c r="C302" s="1">
        <v>45751</v>
      </c>
      <c r="D302" t="s">
        <v>291</v>
      </c>
      <c r="E302" s="2">
        <v>10</v>
      </c>
      <c r="F302">
        <v>9267.15</v>
      </c>
      <c r="G302" s="2"/>
    </row>
    <row r="303" spans="1:7" x14ac:dyDescent="0.25">
      <c r="A303" t="str">
        <f t="shared" si="10"/>
        <v>Rifa</v>
      </c>
      <c r="B303" t="str">
        <f t="shared" si="11"/>
        <v>Entrada</v>
      </c>
      <c r="C303" s="1">
        <v>45751</v>
      </c>
      <c r="D303" t="s">
        <v>285</v>
      </c>
      <c r="E303" s="2">
        <v>20</v>
      </c>
      <c r="F303">
        <v>9287.15</v>
      </c>
      <c r="G303" s="2"/>
    </row>
    <row r="304" spans="1:7" x14ac:dyDescent="0.25">
      <c r="A304" t="str">
        <f t="shared" si="10"/>
        <v>Rifa</v>
      </c>
      <c r="B304" t="str">
        <f t="shared" si="11"/>
        <v>Entrada</v>
      </c>
      <c r="C304" s="1">
        <v>45751</v>
      </c>
      <c r="D304" t="s">
        <v>168</v>
      </c>
      <c r="E304" s="2">
        <v>20</v>
      </c>
      <c r="F304">
        <v>9307.15</v>
      </c>
      <c r="G304" s="2"/>
    </row>
    <row r="305" spans="1:7" x14ac:dyDescent="0.25">
      <c r="A305" t="s">
        <v>232</v>
      </c>
      <c r="B305" t="str">
        <f t="shared" si="11"/>
        <v>Saída</v>
      </c>
      <c r="C305" s="1">
        <v>45751</v>
      </c>
      <c r="D305" t="s">
        <v>284</v>
      </c>
      <c r="E305" s="2">
        <v>-163.92</v>
      </c>
      <c r="F305">
        <v>9143.23</v>
      </c>
      <c r="G305" s="2" t="s">
        <v>366</v>
      </c>
    </row>
    <row r="306" spans="1:7" x14ac:dyDescent="0.25">
      <c r="A306" t="str">
        <f t="shared" si="10"/>
        <v>Rifa</v>
      </c>
      <c r="B306" t="str">
        <f t="shared" si="11"/>
        <v>Entrada</v>
      </c>
      <c r="C306" s="1">
        <v>45751</v>
      </c>
      <c r="D306" t="s">
        <v>262</v>
      </c>
      <c r="E306" s="2">
        <v>40</v>
      </c>
      <c r="F306">
        <v>9183.23</v>
      </c>
      <c r="G306" s="2"/>
    </row>
    <row r="307" spans="1:7" x14ac:dyDescent="0.25">
      <c r="A307" t="str">
        <f t="shared" si="10"/>
        <v>Inscrição</v>
      </c>
      <c r="B307" t="str">
        <f t="shared" si="11"/>
        <v>Entrada</v>
      </c>
      <c r="C307" s="1">
        <v>45751</v>
      </c>
      <c r="D307" t="s">
        <v>263</v>
      </c>
      <c r="E307" s="2">
        <v>250</v>
      </c>
      <c r="F307">
        <v>9433.23</v>
      </c>
      <c r="G307" s="2"/>
    </row>
    <row r="308" spans="1:7" x14ac:dyDescent="0.25">
      <c r="A308" t="str">
        <f t="shared" si="10"/>
        <v>Rifa</v>
      </c>
      <c r="B308" t="str">
        <f t="shared" si="11"/>
        <v>Entrada</v>
      </c>
      <c r="C308" s="1">
        <v>45751</v>
      </c>
      <c r="D308" t="s">
        <v>264</v>
      </c>
      <c r="E308" s="2">
        <v>50</v>
      </c>
      <c r="F308">
        <v>9483.23</v>
      </c>
      <c r="G308" s="2"/>
    </row>
    <row r="309" spans="1:7" x14ac:dyDescent="0.25">
      <c r="A309" t="str">
        <f t="shared" si="10"/>
        <v>Rifa</v>
      </c>
      <c r="B309" t="str">
        <f t="shared" si="11"/>
        <v>Entrada</v>
      </c>
      <c r="C309" s="1">
        <v>45751</v>
      </c>
      <c r="D309" t="s">
        <v>265</v>
      </c>
      <c r="E309" s="2">
        <v>20</v>
      </c>
      <c r="F309">
        <v>9503.23</v>
      </c>
      <c r="G309" s="2"/>
    </row>
    <row r="310" spans="1:7" x14ac:dyDescent="0.25">
      <c r="A310" t="str">
        <f t="shared" si="10"/>
        <v>Rifa</v>
      </c>
      <c r="B310" t="str">
        <f t="shared" si="11"/>
        <v>Entrada</v>
      </c>
      <c r="C310" s="1">
        <v>45751</v>
      </c>
      <c r="D310" t="s">
        <v>266</v>
      </c>
      <c r="E310" s="2">
        <v>30</v>
      </c>
      <c r="F310">
        <v>9533.23</v>
      </c>
      <c r="G310" s="2"/>
    </row>
    <row r="311" spans="1:7" x14ac:dyDescent="0.25">
      <c r="A311" t="str">
        <f t="shared" si="10"/>
        <v>Inscrição</v>
      </c>
      <c r="B311" t="str">
        <f t="shared" si="11"/>
        <v>Entrada</v>
      </c>
      <c r="C311" s="1">
        <v>45751</v>
      </c>
      <c r="D311" t="s">
        <v>267</v>
      </c>
      <c r="E311" s="2">
        <v>250</v>
      </c>
      <c r="F311">
        <v>9783.23</v>
      </c>
      <c r="G311" s="2"/>
    </row>
    <row r="312" spans="1:7" x14ac:dyDescent="0.25">
      <c r="A312" t="str">
        <f t="shared" si="10"/>
        <v>Rifa</v>
      </c>
      <c r="B312" t="str">
        <f t="shared" si="11"/>
        <v>Entrada</v>
      </c>
      <c r="C312" s="1">
        <v>45751</v>
      </c>
      <c r="D312" s="34" t="s">
        <v>15</v>
      </c>
      <c r="E312" s="2">
        <v>10</v>
      </c>
      <c r="F312">
        <v>9793.23</v>
      </c>
      <c r="G312" s="2" t="s">
        <v>350</v>
      </c>
    </row>
    <row r="313" spans="1:7" x14ac:dyDescent="0.25">
      <c r="A313" t="str">
        <f t="shared" si="10"/>
        <v>Rifa</v>
      </c>
      <c r="B313" t="str">
        <f t="shared" si="11"/>
        <v>Entrada</v>
      </c>
      <c r="C313" s="1">
        <v>45751</v>
      </c>
      <c r="D313" s="34" t="s">
        <v>261</v>
      </c>
      <c r="E313" s="2">
        <v>10</v>
      </c>
      <c r="F313">
        <v>9803.23</v>
      </c>
      <c r="G313" s="2" t="s">
        <v>352</v>
      </c>
    </row>
    <row r="314" spans="1:7" x14ac:dyDescent="0.25">
      <c r="A314" t="str">
        <f t="shared" si="10"/>
        <v>Rifa</v>
      </c>
      <c r="B314" t="str">
        <f t="shared" si="11"/>
        <v>Entrada</v>
      </c>
      <c r="C314" s="1">
        <v>45751</v>
      </c>
      <c r="D314" t="s">
        <v>268</v>
      </c>
      <c r="E314" s="2">
        <v>30</v>
      </c>
      <c r="F314">
        <v>9833.23</v>
      </c>
      <c r="G314" s="2"/>
    </row>
    <row r="315" spans="1:7" x14ac:dyDescent="0.25">
      <c r="A315" t="str">
        <f t="shared" si="10"/>
        <v>Rifa</v>
      </c>
      <c r="B315" t="str">
        <f t="shared" si="11"/>
        <v>Entrada</v>
      </c>
      <c r="C315" s="1">
        <v>45751</v>
      </c>
      <c r="D315" t="s">
        <v>269</v>
      </c>
      <c r="E315" s="2">
        <v>10</v>
      </c>
      <c r="F315">
        <v>9843.23</v>
      </c>
      <c r="G315" s="2"/>
    </row>
    <row r="316" spans="1:7" x14ac:dyDescent="0.25">
      <c r="A316" t="str">
        <f t="shared" si="10"/>
        <v>Rifa</v>
      </c>
      <c r="B316" t="str">
        <f t="shared" si="11"/>
        <v>Entrada</v>
      </c>
      <c r="C316" s="1">
        <v>45751</v>
      </c>
      <c r="D316" s="34" t="s">
        <v>15</v>
      </c>
      <c r="E316" s="2">
        <v>10</v>
      </c>
      <c r="F316">
        <v>9853.23</v>
      </c>
      <c r="G316" s="2"/>
    </row>
    <row r="317" spans="1:7" x14ac:dyDescent="0.25">
      <c r="A317" t="str">
        <f t="shared" si="10"/>
        <v>Rifa</v>
      </c>
      <c r="B317" t="str">
        <f t="shared" si="11"/>
        <v>Entrada</v>
      </c>
      <c r="C317" s="1">
        <v>45751</v>
      </c>
      <c r="D317" t="s">
        <v>270</v>
      </c>
      <c r="E317" s="2">
        <v>10</v>
      </c>
      <c r="F317">
        <v>9863.23</v>
      </c>
      <c r="G317" s="2"/>
    </row>
    <row r="318" spans="1:7" x14ac:dyDescent="0.25">
      <c r="A318" t="str">
        <f t="shared" si="10"/>
        <v>Rifa</v>
      </c>
      <c r="B318" t="str">
        <f t="shared" si="11"/>
        <v>Entrada</v>
      </c>
      <c r="C318" s="1">
        <v>45751</v>
      </c>
      <c r="D318" t="s">
        <v>271</v>
      </c>
      <c r="E318" s="2">
        <v>30</v>
      </c>
      <c r="F318">
        <v>9893.23</v>
      </c>
      <c r="G318" s="2"/>
    </row>
    <row r="319" spans="1:7" x14ac:dyDescent="0.25">
      <c r="A319" t="str">
        <f t="shared" si="10"/>
        <v>Inscrição</v>
      </c>
      <c r="B319" t="str">
        <f t="shared" si="11"/>
        <v>Entrada</v>
      </c>
      <c r="C319" s="1">
        <v>45751</v>
      </c>
      <c r="D319" t="s">
        <v>272</v>
      </c>
      <c r="E319" s="2">
        <v>250</v>
      </c>
      <c r="F319">
        <v>10143.23</v>
      </c>
      <c r="G319" s="2"/>
    </row>
    <row r="320" spans="1:7" x14ac:dyDescent="0.25">
      <c r="A320" t="str">
        <f t="shared" si="10"/>
        <v>Rifa</v>
      </c>
      <c r="B320" t="str">
        <f t="shared" si="11"/>
        <v>Entrada</v>
      </c>
      <c r="C320" s="1">
        <v>45751</v>
      </c>
      <c r="D320" t="s">
        <v>273</v>
      </c>
      <c r="E320" s="2">
        <v>10</v>
      </c>
      <c r="F320">
        <v>10153.23</v>
      </c>
      <c r="G320" s="2"/>
    </row>
    <row r="321" spans="1:7" x14ac:dyDescent="0.25">
      <c r="A321" t="str">
        <f t="shared" si="10"/>
        <v>Rifa</v>
      </c>
      <c r="B321" t="str">
        <f t="shared" si="11"/>
        <v>Entrada</v>
      </c>
      <c r="C321" s="1">
        <v>45751</v>
      </c>
      <c r="D321" s="34" t="s">
        <v>274</v>
      </c>
      <c r="E321" s="2">
        <v>10</v>
      </c>
      <c r="F321">
        <v>10163.23</v>
      </c>
      <c r="G321" s="2" t="s">
        <v>356</v>
      </c>
    </row>
    <row r="322" spans="1:7" x14ac:dyDescent="0.25">
      <c r="A322" t="str">
        <f t="shared" si="10"/>
        <v>Inscrição</v>
      </c>
      <c r="B322" t="str">
        <f t="shared" si="11"/>
        <v>Entrada</v>
      </c>
      <c r="C322" s="1">
        <v>45751</v>
      </c>
      <c r="D322" t="s">
        <v>275</v>
      </c>
      <c r="E322" s="2">
        <v>250</v>
      </c>
      <c r="F322">
        <v>10413.23</v>
      </c>
      <c r="G322" s="2"/>
    </row>
    <row r="323" spans="1:7" x14ac:dyDescent="0.25">
      <c r="A323" t="str">
        <f t="shared" si="10"/>
        <v>Rifa</v>
      </c>
      <c r="B323" t="str">
        <f t="shared" si="11"/>
        <v>Entrada</v>
      </c>
      <c r="C323" s="1">
        <v>45751</v>
      </c>
      <c r="D323" t="s">
        <v>276</v>
      </c>
      <c r="E323" s="2">
        <v>10</v>
      </c>
      <c r="F323">
        <v>10423.23</v>
      </c>
      <c r="G323" s="2"/>
    </row>
    <row r="324" spans="1:7" x14ac:dyDescent="0.25">
      <c r="A324" t="str">
        <f t="shared" si="10"/>
        <v>Rifa</v>
      </c>
      <c r="B324" t="str">
        <f t="shared" si="11"/>
        <v>Entrada</v>
      </c>
      <c r="C324" s="1">
        <v>45751</v>
      </c>
      <c r="D324" t="s">
        <v>277</v>
      </c>
      <c r="E324" s="2">
        <v>10</v>
      </c>
      <c r="F324">
        <v>10433.23</v>
      </c>
      <c r="G324" s="2"/>
    </row>
    <row r="325" spans="1:7" x14ac:dyDescent="0.25">
      <c r="A325" t="str">
        <f t="shared" si="10"/>
        <v>Rifa</v>
      </c>
      <c r="B325" t="str">
        <f t="shared" si="11"/>
        <v>Entrada</v>
      </c>
      <c r="C325" s="1">
        <v>45751</v>
      </c>
      <c r="D325" s="35" t="s">
        <v>278</v>
      </c>
      <c r="E325" s="2">
        <v>10</v>
      </c>
      <c r="F325">
        <v>10443.23</v>
      </c>
      <c r="G325" s="2" t="s">
        <v>351</v>
      </c>
    </row>
    <row r="326" spans="1:7" x14ac:dyDescent="0.25">
      <c r="A326" t="str">
        <f t="shared" si="10"/>
        <v>Rifa</v>
      </c>
      <c r="B326" t="str">
        <f t="shared" si="11"/>
        <v>Entrada</v>
      </c>
      <c r="C326" s="1">
        <v>45751</v>
      </c>
      <c r="D326" t="s">
        <v>279</v>
      </c>
      <c r="E326" s="2">
        <v>110</v>
      </c>
      <c r="F326">
        <v>10553.23</v>
      </c>
      <c r="G326" s="2"/>
    </row>
    <row r="327" spans="1:7" x14ac:dyDescent="0.25">
      <c r="A327" t="str">
        <f t="shared" si="10"/>
        <v>Rifa</v>
      </c>
      <c r="B327" t="str">
        <f t="shared" si="11"/>
        <v>Entrada</v>
      </c>
      <c r="C327" s="1">
        <v>45751</v>
      </c>
      <c r="D327" t="s">
        <v>280</v>
      </c>
      <c r="E327" s="2">
        <v>10</v>
      </c>
      <c r="F327">
        <v>10563.23</v>
      </c>
      <c r="G327" s="2"/>
    </row>
    <row r="328" spans="1:7" x14ac:dyDescent="0.25">
      <c r="A328" t="str">
        <f t="shared" si="10"/>
        <v>Rifa</v>
      </c>
      <c r="B328" t="str">
        <f t="shared" si="11"/>
        <v>Entrada</v>
      </c>
      <c r="C328" s="1">
        <v>45751</v>
      </c>
      <c r="D328" t="s">
        <v>281</v>
      </c>
      <c r="E328" s="2">
        <v>10</v>
      </c>
      <c r="F328">
        <v>10573.23</v>
      </c>
    </row>
    <row r="329" spans="1:7" x14ac:dyDescent="0.25">
      <c r="A329" t="str">
        <f t="shared" si="10"/>
        <v>Inscrição</v>
      </c>
      <c r="B329" t="str">
        <f t="shared" si="11"/>
        <v>Entrada</v>
      </c>
      <c r="C329" s="1">
        <v>45751</v>
      </c>
      <c r="D329" t="s">
        <v>282</v>
      </c>
      <c r="E329" s="2">
        <v>250</v>
      </c>
      <c r="F329">
        <v>10823.23</v>
      </c>
    </row>
    <row r="330" spans="1:7" x14ac:dyDescent="0.25">
      <c r="A330" t="str">
        <f t="shared" si="10"/>
        <v>Inscrição</v>
      </c>
      <c r="B330" t="str">
        <f t="shared" si="11"/>
        <v>Entrada</v>
      </c>
      <c r="C330" s="1">
        <v>45751</v>
      </c>
      <c r="D330" s="34" t="s">
        <v>283</v>
      </c>
      <c r="E330" s="2">
        <v>250</v>
      </c>
      <c r="F330">
        <v>11073.23</v>
      </c>
      <c r="G330" t="s">
        <v>356</v>
      </c>
    </row>
    <row r="331" spans="1:7" x14ac:dyDescent="0.25">
      <c r="A331" t="str">
        <f t="shared" si="10"/>
        <v>Inscrição</v>
      </c>
      <c r="B331" t="str">
        <f t="shared" si="11"/>
        <v>Entrada</v>
      </c>
      <c r="C331" s="1">
        <v>45752</v>
      </c>
      <c r="D331" t="s">
        <v>72</v>
      </c>
      <c r="E331" s="2">
        <v>250</v>
      </c>
      <c r="F331">
        <v>11323.23</v>
      </c>
    </row>
    <row r="332" spans="1:7" x14ac:dyDescent="0.25">
      <c r="A332" t="str">
        <f t="shared" si="10"/>
        <v>Rifa</v>
      </c>
      <c r="B332" t="str">
        <f t="shared" si="11"/>
        <v>Entrada</v>
      </c>
      <c r="C332" s="1">
        <v>45752</v>
      </c>
      <c r="D332" t="s">
        <v>292</v>
      </c>
      <c r="E332" s="2">
        <v>150</v>
      </c>
      <c r="F332">
        <v>11473.23</v>
      </c>
    </row>
    <row r="333" spans="1:7" x14ac:dyDescent="0.25">
      <c r="A333" t="str">
        <f t="shared" si="10"/>
        <v>Rifa</v>
      </c>
      <c r="B333" t="str">
        <f t="shared" si="11"/>
        <v>Entrada</v>
      </c>
      <c r="C333" s="1">
        <v>45752</v>
      </c>
      <c r="D333" t="s">
        <v>293</v>
      </c>
      <c r="E333" s="2">
        <v>20</v>
      </c>
      <c r="F333">
        <v>11493.23</v>
      </c>
    </row>
    <row r="334" spans="1:7" x14ac:dyDescent="0.25">
      <c r="A334" t="str">
        <f t="shared" si="10"/>
        <v>Inscrição</v>
      </c>
      <c r="B334" t="str">
        <f t="shared" si="11"/>
        <v>Entrada</v>
      </c>
      <c r="C334" s="1">
        <v>45752</v>
      </c>
      <c r="D334" t="s">
        <v>294</v>
      </c>
      <c r="E334" s="2">
        <v>250</v>
      </c>
      <c r="F334">
        <v>11743.23</v>
      </c>
    </row>
    <row r="335" spans="1:7" x14ac:dyDescent="0.25">
      <c r="A335" t="str">
        <f t="shared" si="10"/>
        <v>Inscrição</v>
      </c>
      <c r="B335" t="str">
        <f t="shared" si="11"/>
        <v>Entrada</v>
      </c>
      <c r="C335" s="1">
        <v>45752</v>
      </c>
      <c r="D335" t="s">
        <v>295</v>
      </c>
      <c r="E335" s="2">
        <v>250.01</v>
      </c>
      <c r="F335">
        <v>11993.24</v>
      </c>
    </row>
    <row r="336" spans="1:7" x14ac:dyDescent="0.25">
      <c r="A336" t="str">
        <f t="shared" si="10"/>
        <v>Inscrição</v>
      </c>
      <c r="B336" t="str">
        <f t="shared" si="11"/>
        <v>Entrada</v>
      </c>
      <c r="C336" s="1">
        <v>45752</v>
      </c>
      <c r="D336" t="s">
        <v>295</v>
      </c>
      <c r="E336" s="2">
        <v>250</v>
      </c>
      <c r="F336">
        <v>12243.24</v>
      </c>
    </row>
    <row r="337" spans="1:6" x14ac:dyDescent="0.25">
      <c r="A337" t="str">
        <f t="shared" si="10"/>
        <v>Inscrição</v>
      </c>
      <c r="B337" t="str">
        <f t="shared" si="11"/>
        <v>Entrada</v>
      </c>
      <c r="C337" s="1">
        <v>45752</v>
      </c>
      <c r="D337" t="s">
        <v>64</v>
      </c>
      <c r="E337" s="2">
        <v>250</v>
      </c>
      <c r="F337">
        <v>12493.24</v>
      </c>
    </row>
    <row r="338" spans="1:6" x14ac:dyDescent="0.25">
      <c r="A338" t="str">
        <f t="shared" si="10"/>
        <v>Rifa</v>
      </c>
      <c r="B338" t="str">
        <f t="shared" si="11"/>
        <v>Entrada</v>
      </c>
      <c r="C338" s="1">
        <v>45753</v>
      </c>
      <c r="D338" t="s">
        <v>296</v>
      </c>
      <c r="E338" s="2">
        <v>130</v>
      </c>
      <c r="F338">
        <v>12623.24</v>
      </c>
    </row>
    <row r="339" spans="1:6" x14ac:dyDescent="0.25">
      <c r="A339" t="str">
        <f t="shared" si="10"/>
        <v>Rifa</v>
      </c>
      <c r="B339" t="str">
        <f t="shared" si="11"/>
        <v>Entrada</v>
      </c>
      <c r="C339" s="1">
        <v>45753</v>
      </c>
      <c r="D339" t="s">
        <v>297</v>
      </c>
      <c r="E339" s="2">
        <v>10</v>
      </c>
      <c r="F339">
        <v>12633.24</v>
      </c>
    </row>
    <row r="340" spans="1:6" x14ac:dyDescent="0.25">
      <c r="A340" t="str">
        <f t="shared" si="10"/>
        <v>Rifa</v>
      </c>
      <c r="B340" t="str">
        <f t="shared" si="11"/>
        <v>Entrada</v>
      </c>
      <c r="C340" s="1">
        <v>45753</v>
      </c>
      <c r="D340" t="s">
        <v>5</v>
      </c>
      <c r="E340" s="2">
        <v>10</v>
      </c>
      <c r="F340">
        <v>12643.24</v>
      </c>
    </row>
    <row r="341" spans="1:6" x14ac:dyDescent="0.25">
      <c r="A341" t="str">
        <f t="shared" si="10"/>
        <v>Rifa</v>
      </c>
      <c r="B341" t="str">
        <f t="shared" si="11"/>
        <v>Entrada</v>
      </c>
      <c r="C341" s="1">
        <v>45753</v>
      </c>
      <c r="D341" t="s">
        <v>298</v>
      </c>
      <c r="E341" s="2">
        <v>20</v>
      </c>
      <c r="F341">
        <v>12663.24</v>
      </c>
    </row>
    <row r="342" spans="1:6" x14ac:dyDescent="0.25">
      <c r="A342" t="str">
        <f t="shared" si="10"/>
        <v>Rifa</v>
      </c>
      <c r="B342" t="str">
        <f t="shared" si="11"/>
        <v>Entrada</v>
      </c>
      <c r="C342" s="1">
        <v>45753</v>
      </c>
      <c r="D342" t="s">
        <v>299</v>
      </c>
      <c r="E342" s="2">
        <v>20</v>
      </c>
      <c r="F342">
        <v>12683.24</v>
      </c>
    </row>
    <row r="343" spans="1:6" x14ac:dyDescent="0.25">
      <c r="A343" t="str">
        <f t="shared" si="10"/>
        <v>Inscrição</v>
      </c>
      <c r="B343" t="str">
        <f t="shared" si="11"/>
        <v>Entrada</v>
      </c>
      <c r="C343" s="1">
        <v>45753</v>
      </c>
      <c r="D343" t="s">
        <v>66</v>
      </c>
      <c r="E343" s="2">
        <v>240</v>
      </c>
      <c r="F343">
        <v>12923.24</v>
      </c>
    </row>
    <row r="344" spans="1:6" x14ac:dyDescent="0.25">
      <c r="A344" t="str">
        <f t="shared" si="10"/>
        <v>Rifa</v>
      </c>
      <c r="B344" t="str">
        <f t="shared" si="11"/>
        <v>Entrada</v>
      </c>
      <c r="C344" s="1">
        <v>45753</v>
      </c>
      <c r="D344" t="s">
        <v>300</v>
      </c>
      <c r="E344" s="2">
        <v>50</v>
      </c>
      <c r="F344">
        <v>12973.24</v>
      </c>
    </row>
    <row r="345" spans="1:6" x14ac:dyDescent="0.25">
      <c r="A345" t="str">
        <f t="shared" si="10"/>
        <v>Rifa</v>
      </c>
      <c r="B345" t="str">
        <f t="shared" si="11"/>
        <v>Entrada</v>
      </c>
      <c r="C345" s="1">
        <v>45753</v>
      </c>
      <c r="D345" t="s">
        <v>147</v>
      </c>
      <c r="E345" s="2">
        <v>170</v>
      </c>
      <c r="F345">
        <v>13143.24</v>
      </c>
    </row>
    <row r="346" spans="1:6" x14ac:dyDescent="0.25">
      <c r="A346" t="str">
        <f t="shared" si="10"/>
        <v>Inscrição</v>
      </c>
      <c r="B346" t="str">
        <f t="shared" si="11"/>
        <v>Entrada</v>
      </c>
      <c r="C346" s="1">
        <v>45753</v>
      </c>
      <c r="D346" t="s">
        <v>253</v>
      </c>
      <c r="E346" s="2">
        <v>207.7</v>
      </c>
      <c r="F346">
        <v>13350.94</v>
      </c>
    </row>
    <row r="347" spans="1:6" x14ac:dyDescent="0.25">
      <c r="A347" t="str">
        <f t="shared" si="10"/>
        <v>Rifa</v>
      </c>
      <c r="B347" t="str">
        <f t="shared" si="11"/>
        <v>Entrada</v>
      </c>
      <c r="C347" s="1">
        <v>45753</v>
      </c>
      <c r="D347" t="s">
        <v>301</v>
      </c>
      <c r="E347" s="2">
        <v>10</v>
      </c>
      <c r="F347">
        <v>13360.94</v>
      </c>
    </row>
    <row r="348" spans="1:6" x14ac:dyDescent="0.25">
      <c r="A348" t="str">
        <f t="shared" si="10"/>
        <v>Rifa</v>
      </c>
      <c r="B348" t="str">
        <f t="shared" si="11"/>
        <v>Entrada</v>
      </c>
      <c r="C348" s="1">
        <v>45753</v>
      </c>
      <c r="D348" t="s">
        <v>302</v>
      </c>
      <c r="E348" s="2">
        <v>10</v>
      </c>
      <c r="F348">
        <v>13370.94</v>
      </c>
    </row>
    <row r="349" spans="1:6" x14ac:dyDescent="0.25">
      <c r="A349" t="str">
        <f t="shared" si="10"/>
        <v>Rifa</v>
      </c>
      <c r="B349" t="str">
        <f t="shared" si="11"/>
        <v>Entrada</v>
      </c>
      <c r="C349" s="1">
        <v>45753</v>
      </c>
      <c r="D349" t="s">
        <v>303</v>
      </c>
      <c r="E349" s="2">
        <v>10</v>
      </c>
      <c r="F349">
        <v>13380.94</v>
      </c>
    </row>
    <row r="350" spans="1:6" x14ac:dyDescent="0.25">
      <c r="A350" t="str">
        <f t="shared" si="10"/>
        <v>Rifa</v>
      </c>
      <c r="B350" t="str">
        <f t="shared" si="11"/>
        <v>Entrada</v>
      </c>
      <c r="C350" s="1">
        <v>45753</v>
      </c>
      <c r="D350" t="s">
        <v>304</v>
      </c>
      <c r="E350" s="2">
        <v>10</v>
      </c>
      <c r="F350">
        <v>13390.94</v>
      </c>
    </row>
    <row r="351" spans="1:6" x14ac:dyDescent="0.25">
      <c r="A351" t="str">
        <f t="shared" si="10"/>
        <v>Rifa</v>
      </c>
      <c r="B351" t="str">
        <f t="shared" si="11"/>
        <v>Entrada</v>
      </c>
      <c r="C351" s="1">
        <v>45753</v>
      </c>
      <c r="D351" t="s">
        <v>305</v>
      </c>
      <c r="E351" s="2">
        <v>10</v>
      </c>
      <c r="F351">
        <v>13400.94</v>
      </c>
    </row>
    <row r="352" spans="1:6" x14ac:dyDescent="0.25">
      <c r="A352" t="str">
        <f t="shared" si="10"/>
        <v>Rifa</v>
      </c>
      <c r="B352" t="str">
        <f t="shared" si="11"/>
        <v>Entrada</v>
      </c>
      <c r="C352" s="1">
        <v>45753</v>
      </c>
      <c r="D352" t="s">
        <v>306</v>
      </c>
      <c r="E352" s="2">
        <v>10</v>
      </c>
      <c r="F352">
        <v>13410.94</v>
      </c>
    </row>
    <row r="353" spans="1:6" x14ac:dyDescent="0.25">
      <c r="A353" t="str">
        <f t="shared" si="10"/>
        <v>Rifa</v>
      </c>
      <c r="B353" t="str">
        <f t="shared" si="11"/>
        <v>Entrada</v>
      </c>
      <c r="C353" s="1">
        <v>45753</v>
      </c>
      <c r="D353" t="s">
        <v>307</v>
      </c>
      <c r="E353" s="2">
        <v>50</v>
      </c>
      <c r="F353">
        <v>13460.94</v>
      </c>
    </row>
    <row r="354" spans="1:6" x14ac:dyDescent="0.25">
      <c r="A354" t="str">
        <f t="shared" si="10"/>
        <v>Rifa</v>
      </c>
      <c r="B354" t="str">
        <f t="shared" si="11"/>
        <v>Entrada</v>
      </c>
      <c r="C354" s="1">
        <v>45753</v>
      </c>
      <c r="D354" t="s">
        <v>308</v>
      </c>
      <c r="E354" s="2">
        <v>50</v>
      </c>
      <c r="F354">
        <v>13510.94</v>
      </c>
    </row>
    <row r="355" spans="1:6" x14ac:dyDescent="0.25">
      <c r="A355" t="str">
        <f t="shared" si="10"/>
        <v>Rifa</v>
      </c>
      <c r="B355" t="str">
        <f t="shared" si="11"/>
        <v>Entrada</v>
      </c>
      <c r="C355" s="1">
        <v>45753</v>
      </c>
      <c r="D355" t="s">
        <v>309</v>
      </c>
      <c r="E355" s="2">
        <v>10</v>
      </c>
      <c r="F355">
        <v>13520.94</v>
      </c>
    </row>
    <row r="356" spans="1:6" x14ac:dyDescent="0.25">
      <c r="A356" t="str">
        <f t="shared" si="10"/>
        <v>Rifa</v>
      </c>
      <c r="B356" t="str">
        <f t="shared" si="11"/>
        <v>Entrada</v>
      </c>
      <c r="C356" s="1">
        <v>45753</v>
      </c>
      <c r="D356" t="s">
        <v>310</v>
      </c>
      <c r="E356" s="2">
        <v>100</v>
      </c>
      <c r="F356">
        <v>13620.94</v>
      </c>
    </row>
    <row r="357" spans="1:6" x14ac:dyDescent="0.25">
      <c r="A357" t="str">
        <f t="shared" si="10"/>
        <v>Rifa</v>
      </c>
      <c r="B357" t="str">
        <f t="shared" si="11"/>
        <v>Entrada</v>
      </c>
      <c r="C357" s="1">
        <v>45753</v>
      </c>
      <c r="D357" t="s">
        <v>311</v>
      </c>
      <c r="E357" s="2">
        <v>10</v>
      </c>
      <c r="F357">
        <v>13630.94</v>
      </c>
    </row>
    <row r="358" spans="1:6" x14ac:dyDescent="0.25">
      <c r="A358" t="str">
        <f t="shared" si="10"/>
        <v>Inscrição</v>
      </c>
      <c r="B358" t="str">
        <f t="shared" si="11"/>
        <v>Entrada</v>
      </c>
      <c r="C358" s="1">
        <v>45753</v>
      </c>
      <c r="D358" t="s">
        <v>312</v>
      </c>
      <c r="E358">
        <v>300</v>
      </c>
      <c r="F358">
        <v>13930.94</v>
      </c>
    </row>
    <row r="359" spans="1:6" x14ac:dyDescent="0.25">
      <c r="A359" t="str">
        <f t="shared" si="10"/>
        <v>Rifa</v>
      </c>
      <c r="B359" t="str">
        <f t="shared" si="11"/>
        <v>Entrada</v>
      </c>
      <c r="C359" s="1">
        <v>45753</v>
      </c>
      <c r="D359" t="s">
        <v>102</v>
      </c>
      <c r="E359">
        <v>10</v>
      </c>
      <c r="F359">
        <v>13940.94</v>
      </c>
    </row>
    <row r="360" spans="1:6" x14ac:dyDescent="0.25">
      <c r="A360" t="str">
        <f t="shared" si="10"/>
        <v>Rifa</v>
      </c>
      <c r="B360" t="str">
        <f t="shared" si="11"/>
        <v>Entrada</v>
      </c>
      <c r="C360" s="1">
        <v>45753</v>
      </c>
      <c r="D360" t="s">
        <v>313</v>
      </c>
      <c r="E360">
        <v>50</v>
      </c>
      <c r="F360">
        <v>13990.94</v>
      </c>
    </row>
    <row r="361" spans="1:6" x14ac:dyDescent="0.25">
      <c r="A361" t="str">
        <f t="shared" si="10"/>
        <v>Rifa</v>
      </c>
      <c r="B361" t="str">
        <f t="shared" si="11"/>
        <v>Entrada</v>
      </c>
      <c r="C361" s="1">
        <v>45753</v>
      </c>
      <c r="D361" t="s">
        <v>314</v>
      </c>
      <c r="E361">
        <v>10</v>
      </c>
      <c r="F361">
        <v>14000.94</v>
      </c>
    </row>
    <row r="362" spans="1:6" x14ac:dyDescent="0.25">
      <c r="A362" t="str">
        <f t="shared" si="10"/>
        <v>Rifa</v>
      </c>
      <c r="B362" t="str">
        <f t="shared" si="11"/>
        <v>Entrada</v>
      </c>
      <c r="C362" s="1">
        <v>45753</v>
      </c>
      <c r="D362" t="s">
        <v>315</v>
      </c>
      <c r="E362">
        <v>10</v>
      </c>
      <c r="F362">
        <v>14010.94</v>
      </c>
    </row>
    <row r="363" spans="1:6" x14ac:dyDescent="0.25">
      <c r="A363" t="str">
        <f t="shared" si="10"/>
        <v>Rifa</v>
      </c>
      <c r="B363" t="str">
        <f t="shared" si="11"/>
        <v>Entrada</v>
      </c>
      <c r="C363" s="1">
        <v>45753</v>
      </c>
      <c r="D363" t="s">
        <v>316</v>
      </c>
      <c r="E363">
        <v>10</v>
      </c>
      <c r="F363">
        <v>14020.94</v>
      </c>
    </row>
    <row r="364" spans="1:6" x14ac:dyDescent="0.25">
      <c r="A364" t="str">
        <f t="shared" ref="A364:A378" si="12">IF(E364&gt;180,"Inscrição","Rifa")</f>
        <v>Rifa</v>
      </c>
      <c r="B364" t="str">
        <f t="shared" ref="B364:B378" si="13">IF(E364&gt;0,"Entrada","Saída")</f>
        <v>Entrada</v>
      </c>
      <c r="C364" s="1">
        <v>45753</v>
      </c>
      <c r="D364" t="s">
        <v>317</v>
      </c>
      <c r="E364">
        <v>10</v>
      </c>
      <c r="F364">
        <v>14030.94</v>
      </c>
    </row>
    <row r="365" spans="1:6" x14ac:dyDescent="0.25">
      <c r="A365" t="str">
        <f t="shared" si="12"/>
        <v>Rifa</v>
      </c>
      <c r="B365" t="str">
        <f t="shared" si="13"/>
        <v>Entrada</v>
      </c>
      <c r="C365" s="1">
        <v>45753</v>
      </c>
      <c r="D365" t="s">
        <v>24</v>
      </c>
      <c r="E365">
        <v>10</v>
      </c>
      <c r="F365">
        <v>14040.94</v>
      </c>
    </row>
    <row r="366" spans="1:6" x14ac:dyDescent="0.25">
      <c r="A366" t="str">
        <f t="shared" si="12"/>
        <v>Rifa</v>
      </c>
      <c r="B366" t="str">
        <f t="shared" si="13"/>
        <v>Entrada</v>
      </c>
      <c r="C366" s="1">
        <v>45753</v>
      </c>
      <c r="D366" t="s">
        <v>318</v>
      </c>
      <c r="E366">
        <v>10</v>
      </c>
      <c r="F366">
        <v>14050.94</v>
      </c>
    </row>
    <row r="367" spans="1:6" x14ac:dyDescent="0.25">
      <c r="A367" t="str">
        <f t="shared" si="12"/>
        <v>Rifa</v>
      </c>
      <c r="B367" t="str">
        <f t="shared" si="13"/>
        <v>Entrada</v>
      </c>
      <c r="C367" s="1">
        <v>45753</v>
      </c>
      <c r="D367" t="s">
        <v>319</v>
      </c>
      <c r="E367">
        <v>10</v>
      </c>
      <c r="F367">
        <v>14060.94</v>
      </c>
    </row>
    <row r="368" spans="1:6" x14ac:dyDescent="0.25">
      <c r="A368" t="str">
        <f t="shared" si="12"/>
        <v>Rifa</v>
      </c>
      <c r="B368" t="str">
        <f t="shared" si="13"/>
        <v>Entrada</v>
      </c>
      <c r="C368" s="1">
        <v>45753</v>
      </c>
      <c r="D368" t="s">
        <v>21</v>
      </c>
      <c r="E368">
        <v>10</v>
      </c>
      <c r="F368">
        <v>14070.94</v>
      </c>
    </row>
    <row r="369" spans="1:7" x14ac:dyDescent="0.25">
      <c r="A369" t="str">
        <f t="shared" si="12"/>
        <v>Rifa</v>
      </c>
      <c r="B369" t="str">
        <f t="shared" si="13"/>
        <v>Entrada</v>
      </c>
      <c r="C369" s="1">
        <v>45753</v>
      </c>
      <c r="D369" t="s">
        <v>320</v>
      </c>
      <c r="E369">
        <v>15</v>
      </c>
      <c r="F369">
        <v>14085.94</v>
      </c>
    </row>
    <row r="370" spans="1:7" x14ac:dyDescent="0.25">
      <c r="A370" t="str">
        <f t="shared" si="12"/>
        <v>Rifa</v>
      </c>
      <c r="B370" t="str">
        <f t="shared" si="13"/>
        <v>Entrada</v>
      </c>
      <c r="C370" s="1">
        <v>45753</v>
      </c>
      <c r="D370" t="s">
        <v>321</v>
      </c>
      <c r="E370">
        <v>10</v>
      </c>
      <c r="F370">
        <v>14095.94</v>
      </c>
    </row>
    <row r="371" spans="1:7" x14ac:dyDescent="0.25">
      <c r="A371" t="str">
        <f t="shared" si="12"/>
        <v>Rifa</v>
      </c>
      <c r="B371" t="str">
        <f t="shared" si="13"/>
        <v>Entrada</v>
      </c>
      <c r="C371" s="1">
        <v>45753</v>
      </c>
      <c r="D371" t="s">
        <v>322</v>
      </c>
      <c r="E371">
        <v>20</v>
      </c>
      <c r="F371">
        <v>14115.94</v>
      </c>
    </row>
    <row r="372" spans="1:7" x14ac:dyDescent="0.25">
      <c r="A372" t="str">
        <f t="shared" si="12"/>
        <v>Rifa</v>
      </c>
      <c r="B372" t="str">
        <f t="shared" si="13"/>
        <v>Entrada</v>
      </c>
      <c r="C372" s="1">
        <v>45753</v>
      </c>
      <c r="D372" s="34" t="s">
        <v>323</v>
      </c>
      <c r="E372">
        <v>10</v>
      </c>
      <c r="F372">
        <v>14125.94</v>
      </c>
      <c r="G372" t="s">
        <v>356</v>
      </c>
    </row>
    <row r="373" spans="1:7" x14ac:dyDescent="0.25">
      <c r="A373" t="str">
        <f t="shared" si="12"/>
        <v>Inscrição</v>
      </c>
      <c r="B373" t="str">
        <f t="shared" si="13"/>
        <v>Entrada</v>
      </c>
      <c r="C373" s="1">
        <v>45753</v>
      </c>
      <c r="D373" t="s">
        <v>324</v>
      </c>
      <c r="E373">
        <v>250</v>
      </c>
      <c r="F373">
        <v>14375.94</v>
      </c>
    </row>
    <row r="374" spans="1:7" x14ac:dyDescent="0.25">
      <c r="A374" t="str">
        <f t="shared" si="12"/>
        <v>Rifa</v>
      </c>
      <c r="B374" t="str">
        <f t="shared" si="13"/>
        <v>Entrada</v>
      </c>
      <c r="C374" s="1">
        <v>45753</v>
      </c>
      <c r="D374" s="34" t="s">
        <v>325</v>
      </c>
      <c r="E374">
        <v>10</v>
      </c>
      <c r="F374">
        <v>14385.94</v>
      </c>
      <c r="G374" t="s">
        <v>356</v>
      </c>
    </row>
    <row r="375" spans="1:7" x14ac:dyDescent="0.25">
      <c r="A375" t="str">
        <f t="shared" si="12"/>
        <v>Rifa</v>
      </c>
      <c r="B375" t="str">
        <f t="shared" si="13"/>
        <v>Entrada</v>
      </c>
      <c r="C375" s="1">
        <v>45753</v>
      </c>
      <c r="D375" t="s">
        <v>326</v>
      </c>
      <c r="E375">
        <v>30</v>
      </c>
      <c r="F375">
        <v>14415.94</v>
      </c>
    </row>
    <row r="376" spans="1:7" x14ac:dyDescent="0.25">
      <c r="A376" t="str">
        <f t="shared" si="12"/>
        <v>Inscrição</v>
      </c>
      <c r="B376" t="str">
        <f t="shared" si="13"/>
        <v>Entrada</v>
      </c>
      <c r="C376" s="1">
        <v>45753</v>
      </c>
      <c r="D376" t="s">
        <v>327</v>
      </c>
      <c r="E376">
        <v>250</v>
      </c>
      <c r="F376">
        <v>14665.94</v>
      </c>
    </row>
    <row r="377" spans="1:7" x14ac:dyDescent="0.25">
      <c r="A377" t="str">
        <f t="shared" si="12"/>
        <v>Inscrição</v>
      </c>
      <c r="B377" t="str">
        <f t="shared" si="13"/>
        <v>Entrada</v>
      </c>
      <c r="C377" s="1">
        <v>45753</v>
      </c>
      <c r="D377" t="s">
        <v>328</v>
      </c>
      <c r="E377">
        <v>250</v>
      </c>
      <c r="F377">
        <v>14915.94</v>
      </c>
    </row>
    <row r="378" spans="1:7" x14ac:dyDescent="0.25">
      <c r="A378" t="str">
        <f t="shared" si="12"/>
        <v>Inscrição</v>
      </c>
      <c r="B378" t="str">
        <f t="shared" si="13"/>
        <v>Entrada</v>
      </c>
      <c r="C378" s="1">
        <v>45753</v>
      </c>
      <c r="D378" t="s">
        <v>315</v>
      </c>
      <c r="E378">
        <v>250</v>
      </c>
      <c r="F378">
        <v>15165.94</v>
      </c>
    </row>
    <row r="379" spans="1:7" x14ac:dyDescent="0.25">
      <c r="A379" t="str">
        <f t="shared" ref="A379:A397" si="14">IF(E379&gt;180,"Inscrição","Rifa")</f>
        <v>Inscrição</v>
      </c>
      <c r="B379" t="str">
        <f t="shared" ref="B379:B397" si="15">IF(E379&gt;0,"Entrada","Saída")</f>
        <v>Entrada</v>
      </c>
      <c r="C379" s="1">
        <v>45754</v>
      </c>
      <c r="D379" t="s">
        <v>329</v>
      </c>
      <c r="E379">
        <v>250</v>
      </c>
      <c r="F379">
        <v>15415.94</v>
      </c>
    </row>
    <row r="380" spans="1:7" x14ac:dyDescent="0.25">
      <c r="A380" t="str">
        <f t="shared" si="14"/>
        <v>Inscrição</v>
      </c>
      <c r="B380" t="str">
        <f t="shared" si="15"/>
        <v>Entrada</v>
      </c>
      <c r="C380" s="1">
        <v>45754</v>
      </c>
      <c r="D380" t="s">
        <v>330</v>
      </c>
      <c r="E380">
        <v>500</v>
      </c>
      <c r="F380">
        <v>15915.94</v>
      </c>
    </row>
    <row r="381" spans="1:7" x14ac:dyDescent="0.25">
      <c r="A381" t="str">
        <f t="shared" si="14"/>
        <v>Rifa</v>
      </c>
      <c r="B381" t="str">
        <f t="shared" si="15"/>
        <v>Entrada</v>
      </c>
      <c r="C381" s="1">
        <v>45754</v>
      </c>
      <c r="D381" s="34" t="s">
        <v>219</v>
      </c>
      <c r="E381">
        <v>50</v>
      </c>
      <c r="F381">
        <v>15965.94</v>
      </c>
      <c r="G381" t="s">
        <v>354</v>
      </c>
    </row>
    <row r="382" spans="1:7" x14ac:dyDescent="0.25">
      <c r="A382" t="str">
        <f t="shared" si="14"/>
        <v>Inscrição</v>
      </c>
      <c r="B382" t="str">
        <f t="shared" si="15"/>
        <v>Entrada</v>
      </c>
      <c r="C382" s="1">
        <v>45754</v>
      </c>
      <c r="D382" t="s">
        <v>331</v>
      </c>
      <c r="E382">
        <v>280</v>
      </c>
      <c r="F382">
        <v>16245.94</v>
      </c>
    </row>
    <row r="383" spans="1:7" x14ac:dyDescent="0.25">
      <c r="A383" t="str">
        <f t="shared" si="14"/>
        <v>Rifa</v>
      </c>
      <c r="B383" t="str">
        <f t="shared" si="15"/>
        <v>Entrada</v>
      </c>
      <c r="C383" s="1">
        <v>45754</v>
      </c>
      <c r="D383" s="37" t="s">
        <v>332</v>
      </c>
      <c r="E383">
        <v>130</v>
      </c>
      <c r="F383">
        <v>16375.94</v>
      </c>
      <c r="G383" t="s">
        <v>358</v>
      </c>
    </row>
    <row r="384" spans="1:7" x14ac:dyDescent="0.25">
      <c r="A384" t="str">
        <f t="shared" si="14"/>
        <v>Rifa</v>
      </c>
      <c r="B384" t="str">
        <f t="shared" si="15"/>
        <v>Entrada</v>
      </c>
      <c r="C384" s="1">
        <v>45754</v>
      </c>
      <c r="D384" t="s">
        <v>333</v>
      </c>
      <c r="E384">
        <v>70</v>
      </c>
      <c r="F384">
        <v>16445.939999999999</v>
      </c>
    </row>
    <row r="385" spans="1:7" x14ac:dyDescent="0.25">
      <c r="A385" t="str">
        <f t="shared" si="14"/>
        <v>Inscrição</v>
      </c>
      <c r="B385" t="str">
        <f t="shared" si="15"/>
        <v>Entrada</v>
      </c>
      <c r="C385" s="1">
        <v>45754</v>
      </c>
      <c r="D385" t="s">
        <v>334</v>
      </c>
      <c r="E385">
        <v>250</v>
      </c>
      <c r="F385">
        <v>16695.939999999999</v>
      </c>
    </row>
    <row r="386" spans="1:7" x14ac:dyDescent="0.25">
      <c r="A386" t="str">
        <f t="shared" si="14"/>
        <v>Rifa</v>
      </c>
      <c r="B386" t="str">
        <f t="shared" si="15"/>
        <v>Entrada</v>
      </c>
      <c r="C386" s="1">
        <v>45754</v>
      </c>
      <c r="D386" s="34" t="s">
        <v>102</v>
      </c>
      <c r="E386">
        <v>10</v>
      </c>
      <c r="F386">
        <v>16705.939999999999</v>
      </c>
      <c r="G386" t="s">
        <v>356</v>
      </c>
    </row>
    <row r="387" spans="1:7" x14ac:dyDescent="0.25">
      <c r="A387" t="str">
        <f t="shared" si="14"/>
        <v>Rifa</v>
      </c>
      <c r="B387" t="str">
        <f t="shared" si="15"/>
        <v>Entrada</v>
      </c>
      <c r="C387" s="1">
        <v>45754</v>
      </c>
      <c r="D387" s="34" t="s">
        <v>335</v>
      </c>
      <c r="E387">
        <v>10</v>
      </c>
      <c r="F387">
        <v>16715.939999999999</v>
      </c>
      <c r="G387" t="s">
        <v>352</v>
      </c>
    </row>
    <row r="388" spans="1:7" x14ac:dyDescent="0.25">
      <c r="A388" t="str">
        <f t="shared" si="14"/>
        <v>Rifa</v>
      </c>
      <c r="B388" t="str">
        <f t="shared" si="15"/>
        <v>Entrada</v>
      </c>
      <c r="C388" s="1">
        <v>45754</v>
      </c>
      <c r="D388" t="s">
        <v>336</v>
      </c>
      <c r="E388">
        <v>130</v>
      </c>
      <c r="F388">
        <v>16845.939999999999</v>
      </c>
    </row>
    <row r="389" spans="1:7" x14ac:dyDescent="0.25">
      <c r="A389" t="str">
        <f t="shared" si="14"/>
        <v>Rifa</v>
      </c>
      <c r="B389" t="str">
        <f t="shared" si="15"/>
        <v>Entrada</v>
      </c>
      <c r="C389" s="1">
        <v>45754</v>
      </c>
      <c r="D389" t="s">
        <v>337</v>
      </c>
      <c r="E389">
        <v>10</v>
      </c>
      <c r="F389">
        <v>16855.939999999999</v>
      </c>
    </row>
    <row r="390" spans="1:7" x14ac:dyDescent="0.25">
      <c r="A390" t="str">
        <f t="shared" si="14"/>
        <v>Inscrição</v>
      </c>
      <c r="B390" t="str">
        <f t="shared" si="15"/>
        <v>Entrada</v>
      </c>
      <c r="C390" s="1">
        <v>45755</v>
      </c>
      <c r="D390" s="34" t="s">
        <v>24</v>
      </c>
      <c r="E390">
        <v>490</v>
      </c>
      <c r="F390">
        <v>17345.939999999999</v>
      </c>
      <c r="G390" t="s">
        <v>347</v>
      </c>
    </row>
    <row r="391" spans="1:7" x14ac:dyDescent="0.25">
      <c r="A391" t="str">
        <f t="shared" si="14"/>
        <v>Rifa</v>
      </c>
      <c r="B391" t="str">
        <f t="shared" si="15"/>
        <v>Entrada</v>
      </c>
      <c r="C391" s="1">
        <v>45755</v>
      </c>
      <c r="D391" s="34" t="s">
        <v>345</v>
      </c>
      <c r="E391">
        <v>10</v>
      </c>
      <c r="F391">
        <v>17355.939999999999</v>
      </c>
      <c r="G391" t="s">
        <v>350</v>
      </c>
    </row>
    <row r="392" spans="1:7" x14ac:dyDescent="0.25">
      <c r="A392" t="str">
        <f t="shared" si="14"/>
        <v>Rifa</v>
      </c>
      <c r="B392" t="str">
        <f t="shared" si="15"/>
        <v>Entrada</v>
      </c>
      <c r="C392" s="1">
        <v>45755</v>
      </c>
      <c r="D392" s="35" t="s">
        <v>346</v>
      </c>
      <c r="E392">
        <v>150</v>
      </c>
      <c r="F392">
        <v>17505.939999999999</v>
      </c>
      <c r="G392" t="s">
        <v>351</v>
      </c>
    </row>
    <row r="393" spans="1:7" x14ac:dyDescent="0.25">
      <c r="A393" t="s">
        <v>232</v>
      </c>
      <c r="B393" t="str">
        <f t="shared" si="15"/>
        <v>Saída</v>
      </c>
      <c r="C393" s="1">
        <v>45755</v>
      </c>
      <c r="D393" t="s">
        <v>142</v>
      </c>
      <c r="E393">
        <v>-6000</v>
      </c>
      <c r="F393">
        <v>11505.94</v>
      </c>
      <c r="G393" t="s">
        <v>360</v>
      </c>
    </row>
    <row r="394" spans="1:7" x14ac:dyDescent="0.25">
      <c r="A394" t="s">
        <v>232</v>
      </c>
      <c r="B394" t="str">
        <f t="shared" si="15"/>
        <v>Saída</v>
      </c>
      <c r="C394" s="1">
        <v>45755</v>
      </c>
      <c r="D394" t="s">
        <v>338</v>
      </c>
      <c r="E394">
        <v>-4000</v>
      </c>
      <c r="F394">
        <v>7505.94</v>
      </c>
      <c r="G394" t="s">
        <v>360</v>
      </c>
    </row>
    <row r="395" spans="1:7" x14ac:dyDescent="0.25">
      <c r="A395" t="str">
        <f t="shared" si="14"/>
        <v>Rifa</v>
      </c>
      <c r="B395" t="str">
        <f t="shared" si="15"/>
        <v>Entrada</v>
      </c>
      <c r="C395" s="1">
        <v>45755</v>
      </c>
      <c r="D395" t="s">
        <v>339</v>
      </c>
      <c r="E395">
        <v>20</v>
      </c>
      <c r="F395">
        <v>7525.94</v>
      </c>
    </row>
    <row r="396" spans="1:7" x14ac:dyDescent="0.25">
      <c r="A396" t="str">
        <f t="shared" si="14"/>
        <v>Rifa</v>
      </c>
      <c r="B396" t="str">
        <f t="shared" si="15"/>
        <v>Entrada</v>
      </c>
      <c r="C396" s="1">
        <v>45755</v>
      </c>
      <c r="D396" t="s">
        <v>340</v>
      </c>
      <c r="E396">
        <v>180</v>
      </c>
      <c r="F396">
        <v>7705.94</v>
      </c>
    </row>
    <row r="397" spans="1:7" x14ac:dyDescent="0.25">
      <c r="A397" t="str">
        <f t="shared" si="14"/>
        <v>Inscrição</v>
      </c>
      <c r="B397" t="str">
        <f t="shared" si="15"/>
        <v>Entrada</v>
      </c>
      <c r="C397" s="1">
        <v>45755</v>
      </c>
      <c r="D397" t="s">
        <v>341</v>
      </c>
      <c r="E397">
        <v>250</v>
      </c>
      <c r="F397">
        <v>7955.94</v>
      </c>
    </row>
    <row r="398" spans="1:7" x14ac:dyDescent="0.25">
      <c r="A398" t="str">
        <f t="shared" ref="A398:A400" si="16">IF(E398&gt;180,"Inscrição","Rifa")</f>
        <v>Inscrição</v>
      </c>
      <c r="B398" t="str">
        <f t="shared" ref="B398:B400" si="17">IF(E398&gt;0,"Entrada","Saída")</f>
        <v>Entrada</v>
      </c>
      <c r="C398" s="1">
        <v>45755</v>
      </c>
      <c r="D398" t="s">
        <v>342</v>
      </c>
      <c r="E398">
        <v>280</v>
      </c>
      <c r="F398">
        <v>8235.94</v>
      </c>
    </row>
    <row r="399" spans="1:7" x14ac:dyDescent="0.25">
      <c r="A399" t="str">
        <f t="shared" si="16"/>
        <v>Rifa</v>
      </c>
      <c r="B399" t="str">
        <f t="shared" si="17"/>
        <v>Entrada</v>
      </c>
      <c r="C399" s="1">
        <v>45755</v>
      </c>
      <c r="D399" t="s">
        <v>343</v>
      </c>
      <c r="E399">
        <v>180</v>
      </c>
      <c r="F399">
        <v>8415.94</v>
      </c>
    </row>
    <row r="400" spans="1:7" x14ac:dyDescent="0.25">
      <c r="A400" t="str">
        <f t="shared" si="16"/>
        <v>Rifa</v>
      </c>
      <c r="B400" t="str">
        <f t="shared" si="17"/>
        <v>Entrada</v>
      </c>
      <c r="C400" s="1">
        <v>45755</v>
      </c>
      <c r="D400" s="34" t="s">
        <v>126</v>
      </c>
      <c r="E400">
        <v>140</v>
      </c>
      <c r="F400">
        <v>8555.94</v>
      </c>
      <c r="G400" t="s">
        <v>353</v>
      </c>
    </row>
  </sheetData>
  <autoFilter ref="A2:G400" xr:uid="{B63638E3-371E-451B-B0B2-3C09A3D60615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6FA6-F670-420E-80B7-496536CEEFF3}">
  <dimension ref="C2:P23"/>
  <sheetViews>
    <sheetView showGridLines="0" tabSelected="1" workbookViewId="0">
      <selection activeCell="H11" sqref="H11"/>
    </sheetView>
  </sheetViews>
  <sheetFormatPr defaultRowHeight="15" x14ac:dyDescent="0.25"/>
  <cols>
    <col min="2" max="2" width="0.7109375" customWidth="1"/>
    <col min="3" max="3" width="3.7109375" bestFit="1" customWidth="1"/>
    <col min="4" max="4" width="33.85546875" bestFit="1" customWidth="1"/>
    <col min="5" max="5" width="11.7109375" customWidth="1"/>
    <col min="6" max="7" width="0.7109375" customWidth="1"/>
    <col min="8" max="8" width="10.5703125" bestFit="1" customWidth="1"/>
    <col min="9" max="9" width="11.7109375" bestFit="1" customWidth="1"/>
    <col min="10" max="10" width="8.140625" bestFit="1" customWidth="1"/>
    <col min="11" max="11" width="9.140625" bestFit="1" customWidth="1"/>
  </cols>
  <sheetData>
    <row r="2" spans="3:16" ht="3.75" customHeight="1" x14ac:dyDescent="0.25"/>
    <row r="3" spans="3:16" s="3" customFormat="1" ht="15.75" thickBot="1" x14ac:dyDescent="0.3">
      <c r="D3" s="14" t="s">
        <v>230</v>
      </c>
      <c r="E3" s="14" t="s">
        <v>234</v>
      </c>
      <c r="F3" s="6"/>
      <c r="G3" s="6"/>
      <c r="H3" s="9" t="s">
        <v>229</v>
      </c>
      <c r="I3" s="9" t="s">
        <v>226</v>
      </c>
      <c r="J3" s="9" t="s">
        <v>228</v>
      </c>
      <c r="K3" s="9" t="s">
        <v>235</v>
      </c>
    </row>
    <row r="4" spans="3:16" s="3" customFormat="1" x14ac:dyDescent="0.25">
      <c r="C4" s="31" t="s">
        <v>227</v>
      </c>
      <c r="D4" s="25" t="s">
        <v>233</v>
      </c>
      <c r="E4" s="15">
        <f>SUMIFS(Planilha1!E:E,Planilha1!B:B,"Entrada")</f>
        <v>21296.47</v>
      </c>
      <c r="F4" s="7"/>
      <c r="G4" s="7"/>
      <c r="H4" s="10">
        <f>SUMIFS(Planilha1!$E:$E,Planilha1!$B:$B,"Entrada",Planilha1!$A:$A,H$3)</f>
        <v>889.51</v>
      </c>
      <c r="I4" s="10">
        <v>487.78</v>
      </c>
      <c r="J4" s="10">
        <f>SUMIFS(Planilha1!$E:$E,Planilha1!$B:$B,"Entrada",Planilha1!$A:$A,J$3)-I4</f>
        <v>8094.22</v>
      </c>
      <c r="K4" s="10">
        <f>SUMIFS(Planilha1!$E:$E,Planilha1!$B:$B,"Entrada",Planilha1!$A:$A,K$3)</f>
        <v>11823.24</v>
      </c>
    </row>
    <row r="5" spans="3:16" s="3" customFormat="1" x14ac:dyDescent="0.25">
      <c r="C5" s="32"/>
      <c r="D5" s="26" t="s">
        <v>231</v>
      </c>
      <c r="E5" s="16">
        <f>SUMIFS(Planilha1!E:E,Planilha1!B:B,"Saída")</f>
        <v>-14440.53</v>
      </c>
      <c r="F5" s="7"/>
      <c r="G5" s="7"/>
      <c r="H5" s="10"/>
      <c r="I5" s="10"/>
      <c r="J5" s="10"/>
      <c r="K5" s="10"/>
    </row>
    <row r="6" spans="3:16" s="3" customFormat="1" ht="3" customHeight="1" x14ac:dyDescent="0.25">
      <c r="C6" s="32"/>
      <c r="E6" s="17"/>
      <c r="F6" s="5"/>
      <c r="G6" s="5"/>
      <c r="H6" s="5"/>
      <c r="I6" s="5"/>
      <c r="J6" s="5"/>
      <c r="K6" s="5"/>
    </row>
    <row r="7" spans="3:16" s="3" customFormat="1" ht="15.75" thickBot="1" x14ac:dyDescent="0.3">
      <c r="C7" s="33"/>
      <c r="D7" s="27" t="s">
        <v>1</v>
      </c>
      <c r="E7" s="18">
        <f>SUM(E4:E6)</f>
        <v>6855.9400000000005</v>
      </c>
      <c r="F7" s="8"/>
      <c r="G7" s="8"/>
      <c r="H7" s="11"/>
      <c r="I7" s="12"/>
      <c r="J7" s="12"/>
      <c r="K7" s="13"/>
    </row>
    <row r="8" spans="3:16" ht="15.75" thickBot="1" x14ac:dyDescent="0.3">
      <c r="I8" s="4"/>
    </row>
    <row r="9" spans="3:16" x14ac:dyDescent="0.25">
      <c r="D9" s="47" t="s">
        <v>236</v>
      </c>
      <c r="E9" s="48"/>
      <c r="H9" s="2"/>
    </row>
    <row r="10" spans="3:16" ht="15.75" thickBot="1" x14ac:dyDescent="0.3">
      <c r="D10" s="49" t="s">
        <v>225</v>
      </c>
      <c r="E10" s="50" t="s">
        <v>0</v>
      </c>
      <c r="P10" s="28"/>
    </row>
    <row r="11" spans="3:16" x14ac:dyDescent="0.25">
      <c r="C11" s="41" t="s">
        <v>235</v>
      </c>
      <c r="D11" s="51" t="s">
        <v>237</v>
      </c>
      <c r="E11" s="19">
        <f>J4+K4</f>
        <v>19917.46</v>
      </c>
    </row>
    <row r="12" spans="3:16" ht="3" customHeight="1" x14ac:dyDescent="0.25">
      <c r="C12" s="42"/>
      <c r="D12" s="52"/>
      <c r="E12" s="20"/>
    </row>
    <row r="13" spans="3:16" x14ac:dyDescent="0.25">
      <c r="C13" s="42"/>
      <c r="D13" s="52" t="s">
        <v>239</v>
      </c>
      <c r="E13" s="20">
        <f>INT(E11/250)</f>
        <v>79</v>
      </c>
    </row>
    <row r="14" spans="3:16" ht="15.75" thickBot="1" x14ac:dyDescent="0.3">
      <c r="C14" s="43"/>
      <c r="D14" s="53" t="s">
        <v>242</v>
      </c>
      <c r="E14" s="21">
        <f>E13*180</f>
        <v>14220</v>
      </c>
    </row>
    <row r="15" spans="3:16" ht="3.75" customHeight="1" thickBot="1" x14ac:dyDescent="0.3">
      <c r="D15" s="57"/>
      <c r="E15" s="58"/>
    </row>
    <row r="16" spans="3:16" ht="15" customHeight="1" x14ac:dyDescent="0.25">
      <c r="C16" s="44" t="s">
        <v>232</v>
      </c>
      <c r="D16" s="51" t="s">
        <v>238</v>
      </c>
      <c r="E16" s="19">
        <f>E11-E14</f>
        <v>5697.4599999999991</v>
      </c>
    </row>
    <row r="17" spans="3:9" x14ac:dyDescent="0.25">
      <c r="C17" s="45"/>
      <c r="D17" s="52" t="s">
        <v>226</v>
      </c>
      <c r="E17" s="20">
        <f>I4</f>
        <v>487.78</v>
      </c>
    </row>
    <row r="18" spans="3:9" x14ac:dyDescent="0.25">
      <c r="C18" s="45"/>
      <c r="D18" s="52" t="s">
        <v>229</v>
      </c>
      <c r="E18" s="20">
        <f>H4</f>
        <v>889.51</v>
      </c>
    </row>
    <row r="19" spans="3:9" x14ac:dyDescent="0.25">
      <c r="C19" s="45"/>
      <c r="D19" s="55" t="s">
        <v>241</v>
      </c>
      <c r="E19" s="22">
        <f>SUM(E16:E18)</f>
        <v>7074.7499999999991</v>
      </c>
    </row>
    <row r="20" spans="3:9" ht="3.75" customHeight="1" x14ac:dyDescent="0.25">
      <c r="C20" s="45"/>
      <c r="D20" s="54"/>
      <c r="E20" s="23"/>
    </row>
    <row r="21" spans="3:9" x14ac:dyDescent="0.25">
      <c r="C21" s="45"/>
      <c r="D21" s="52" t="s">
        <v>344</v>
      </c>
      <c r="E21" s="20">
        <f>E5+10000</f>
        <v>-4440.5300000000007</v>
      </c>
    </row>
    <row r="22" spans="3:9" ht="15.75" thickBot="1" x14ac:dyDescent="0.3">
      <c r="C22" s="46"/>
      <c r="D22" s="56" t="s">
        <v>240</v>
      </c>
      <c r="E22" s="24">
        <f>E19+E21</f>
        <v>2634.2199999999984</v>
      </c>
      <c r="I22" s="30"/>
    </row>
    <row r="23" spans="3:9" ht="3.75" customHeight="1" x14ac:dyDescent="0.25"/>
  </sheetData>
  <mergeCells count="4">
    <mergeCell ref="D9:E9"/>
    <mergeCell ref="C11:C14"/>
    <mergeCell ref="C16:C22"/>
    <mergeCell ref="C4:C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123C-AA84-487C-A762-8666E84BCA2D}">
  <dimension ref="A1:G464"/>
  <sheetViews>
    <sheetView workbookViewId="0"/>
  </sheetViews>
  <sheetFormatPr defaultRowHeight="15" x14ac:dyDescent="0.25"/>
  <cols>
    <col min="1" max="1" width="10.42578125" bestFit="1" customWidth="1"/>
    <col min="2" max="2" width="12.140625" customWidth="1"/>
  </cols>
  <sheetData>
    <row r="1" spans="1:7" x14ac:dyDescent="0.25">
      <c r="A1" t="s">
        <v>224</v>
      </c>
      <c r="B1" t="s">
        <v>225</v>
      </c>
      <c r="C1" t="s">
        <v>0</v>
      </c>
      <c r="D1" t="s">
        <v>367</v>
      </c>
      <c r="E1" t="s">
        <v>368</v>
      </c>
      <c r="F1" t="s">
        <v>370</v>
      </c>
      <c r="G1" t="s">
        <v>371</v>
      </c>
    </row>
    <row r="2" spans="1:7" x14ac:dyDescent="0.25">
      <c r="A2" s="1">
        <f>Planilha1!C3</f>
        <v>45731</v>
      </c>
      <c r="B2" t="str">
        <f>Planilha1!D3</f>
        <v>Ônibus</v>
      </c>
      <c r="C2" s="2">
        <f>Planilha1!E3*IF(Planilha1!E3&lt;0,-1,1)</f>
        <v>400</v>
      </c>
      <c r="D2" t="str">
        <f>Planilha1!B3</f>
        <v>Saída</v>
      </c>
      <c r="E2" t="s">
        <v>232</v>
      </c>
      <c r="F2" t="s">
        <v>369</v>
      </c>
      <c r="G2" t="str">
        <f>IF(Planilha1!G3="","",Planilha1!G3)</f>
        <v>Ônibus</v>
      </c>
    </row>
    <row r="3" spans="1:7" x14ac:dyDescent="0.25">
      <c r="A3" s="1">
        <f>Planilha1!C5</f>
        <v>45731</v>
      </c>
      <c r="B3" t="str">
        <f>Planilha1!D5</f>
        <v>Pix Mozer</v>
      </c>
      <c r="C3" s="2">
        <f>Planilha1!E5*IF(Planilha1!E5&lt;0,-1,1)</f>
        <v>1.72</v>
      </c>
      <c r="D3" t="str">
        <f>Planilha1!B5</f>
        <v>Entrada</v>
      </c>
      <c r="E3" t="str">
        <f>Planilha1!A5</f>
        <v>Organização</v>
      </c>
      <c r="F3" t="s">
        <v>369</v>
      </c>
      <c r="G3" t="str">
        <f>IF(Planilha1!G5="","",Planilha1!G5)</f>
        <v/>
      </c>
    </row>
    <row r="4" spans="1:7" x14ac:dyDescent="0.25">
      <c r="A4" s="1">
        <f>Planilha1!C6</f>
        <v>45731</v>
      </c>
      <c r="B4" t="str">
        <f>Planilha1!D6</f>
        <v>Pix recebido: "Cp :00360305-FABRICIA DA SILVA AVELINO"</v>
      </c>
      <c r="C4" s="2">
        <f>Planilha1!E6*IF(Planilha1!E6&lt;0,-1,1)</f>
        <v>20</v>
      </c>
      <c r="D4" t="str">
        <f>Planilha1!B6</f>
        <v>Entrada</v>
      </c>
      <c r="E4" t="str">
        <f>Planilha1!A6</f>
        <v>Rifa</v>
      </c>
      <c r="F4" t="s">
        <v>369</v>
      </c>
      <c r="G4" t="str">
        <f>IF(Planilha1!G6="","",Planilha1!G6)</f>
        <v/>
      </c>
    </row>
    <row r="5" spans="1:7" x14ac:dyDescent="0.25">
      <c r="A5" s="1">
        <f>Planilha1!C7</f>
        <v>45731</v>
      </c>
      <c r="B5" t="str">
        <f>Planilha1!D7</f>
        <v>Pix recebido: "Cp :00360305-FERNANDA DA SILVA AVELINO"</v>
      </c>
      <c r="C5" s="2">
        <f>Planilha1!E7*IF(Planilha1!E7&lt;0,-1,1)</f>
        <v>30</v>
      </c>
      <c r="D5" t="str">
        <f>Planilha1!B7</f>
        <v>Entrada</v>
      </c>
      <c r="E5" t="str">
        <f>Planilha1!A7</f>
        <v>Rifa</v>
      </c>
      <c r="F5" t="s">
        <v>369</v>
      </c>
      <c r="G5" t="str">
        <f>IF(Planilha1!G7="","",Planilha1!G7)</f>
        <v/>
      </c>
    </row>
    <row r="6" spans="1:7" x14ac:dyDescent="0.25">
      <c r="A6" s="1">
        <f>Planilha1!C8</f>
        <v>45732</v>
      </c>
      <c r="B6" t="str">
        <f>Planilha1!D8</f>
        <v>Pix recebido: "Cp :00360305-MARIA DAS DORES BUARQUE ONOFRE"</v>
      </c>
      <c r="C6" s="2">
        <f>Planilha1!E8*IF(Planilha1!E8&lt;0,-1,1)</f>
        <v>20</v>
      </c>
      <c r="D6" t="str">
        <f>Planilha1!B8</f>
        <v>Entrada</v>
      </c>
      <c r="E6" t="str">
        <f>Planilha1!A8</f>
        <v>Rifa</v>
      </c>
      <c r="F6" t="s">
        <v>369</v>
      </c>
      <c r="G6" t="str">
        <f>IF(Planilha1!G8="","",Planilha1!G8)</f>
        <v/>
      </c>
    </row>
    <row r="7" spans="1:7" x14ac:dyDescent="0.25">
      <c r="A7" s="1">
        <f>Planilha1!C9</f>
        <v>45732</v>
      </c>
      <c r="B7" t="str">
        <f>Planilha1!D9</f>
        <v>Pix recebido: "Cp :18236120-Joao Lucas Martimiani Pascarelli"</v>
      </c>
      <c r="C7" s="2">
        <f>Planilha1!E9*IF(Planilha1!E9&lt;0,-1,1)</f>
        <v>70</v>
      </c>
      <c r="D7" t="str">
        <f>Planilha1!B9</f>
        <v>Entrada</v>
      </c>
      <c r="E7" t="str">
        <f>Planilha1!A9</f>
        <v>Rifa</v>
      </c>
      <c r="F7" t="s">
        <v>369</v>
      </c>
      <c r="G7" t="str">
        <f>IF(Planilha1!G9="","",Planilha1!G9)</f>
        <v/>
      </c>
    </row>
    <row r="8" spans="1:7" x14ac:dyDescent="0.25">
      <c r="A8" s="1">
        <f>Planilha1!C10</f>
        <v>45732</v>
      </c>
      <c r="B8" t="str">
        <f>Planilha1!D10</f>
        <v>Pix recebido: "Cp :18236120-Alicia Lima Aragao"</v>
      </c>
      <c r="C8" s="2">
        <f>Planilha1!E10*IF(Planilha1!E10&lt;0,-1,1)</f>
        <v>10</v>
      </c>
      <c r="D8" t="str">
        <f>Planilha1!B10</f>
        <v>Entrada</v>
      </c>
      <c r="E8" t="str">
        <f>Planilha1!A10</f>
        <v>Rifa</v>
      </c>
      <c r="F8" t="s">
        <v>369</v>
      </c>
      <c r="G8" t="str">
        <f>IF(Planilha1!G10="","",Planilha1!G10)</f>
        <v/>
      </c>
    </row>
    <row r="9" spans="1:7" x14ac:dyDescent="0.25">
      <c r="A9" s="1">
        <f>Planilha1!C11</f>
        <v>45732</v>
      </c>
      <c r="B9" t="str">
        <f>Planilha1!D11</f>
        <v>Pix recebido: "Cp :00360305-JAQUELINE MENDONCA GARCIA"</v>
      </c>
      <c r="C9" s="2">
        <f>Planilha1!E11*IF(Planilha1!E11&lt;0,-1,1)</f>
        <v>10</v>
      </c>
      <c r="D9" t="str">
        <f>Planilha1!B11</f>
        <v>Entrada</v>
      </c>
      <c r="E9" t="str">
        <f>Planilha1!A11</f>
        <v>Rifa</v>
      </c>
      <c r="F9" t="s">
        <v>369</v>
      </c>
      <c r="G9" t="str">
        <f>IF(Planilha1!G11="","",Planilha1!G11)</f>
        <v/>
      </c>
    </row>
    <row r="10" spans="1:7" x14ac:dyDescent="0.25">
      <c r="A10" s="1">
        <f>Planilha1!C12</f>
        <v>45732</v>
      </c>
      <c r="B10" t="str">
        <f>Planilha1!D12</f>
        <v>Pix recebido: "Cp :18236120-Maria Raiane Evelle Alves de Melo"</v>
      </c>
      <c r="C10" s="2">
        <f>Planilha1!E12*IF(Planilha1!E12&lt;0,-1,1)</f>
        <v>10</v>
      </c>
      <c r="D10" t="str">
        <f>Planilha1!B12</f>
        <v>Entrada</v>
      </c>
      <c r="E10" t="str">
        <f>Planilha1!A12</f>
        <v>Rifa</v>
      </c>
      <c r="F10" t="s">
        <v>369</v>
      </c>
      <c r="G10" t="str">
        <f>IF(Planilha1!G12="","",Planilha1!G12)</f>
        <v/>
      </c>
    </row>
    <row r="11" spans="1:7" x14ac:dyDescent="0.25">
      <c r="A11" s="1">
        <f>Planilha1!C13</f>
        <v>45732</v>
      </c>
      <c r="B11" t="str">
        <f>Planilha1!D13</f>
        <v>Pix recebido: "Cp :18236120-Anderson Gomes Bezerra"</v>
      </c>
      <c r="C11" s="2">
        <f>Planilha1!E13*IF(Planilha1!E13&lt;0,-1,1)</f>
        <v>20</v>
      </c>
      <c r="D11" t="str">
        <f>Planilha1!B13</f>
        <v>Entrada</v>
      </c>
      <c r="E11" t="str">
        <f>Planilha1!A13</f>
        <v>Rifa</v>
      </c>
      <c r="F11" t="s">
        <v>369</v>
      </c>
      <c r="G11" t="str">
        <f>IF(Planilha1!G13="","",Planilha1!G13)</f>
        <v/>
      </c>
    </row>
    <row r="12" spans="1:7" x14ac:dyDescent="0.25">
      <c r="A12" s="1">
        <f>Planilha1!C14</f>
        <v>45732</v>
      </c>
      <c r="B12" t="str">
        <f>Planilha1!D14</f>
        <v>Pix recebido: "Cp :60701190-DELMAIR CAVALCANTE PINHEIRO"</v>
      </c>
      <c r="C12" s="2">
        <f>Planilha1!E14*IF(Planilha1!E14&lt;0,-1,1)</f>
        <v>10</v>
      </c>
      <c r="D12" t="str">
        <f>Planilha1!B14</f>
        <v>Entrada</v>
      </c>
      <c r="E12" t="str">
        <f>Planilha1!A14</f>
        <v>Rifa</v>
      </c>
      <c r="F12" t="s">
        <v>369</v>
      </c>
      <c r="G12" t="str">
        <f>IF(Planilha1!G14="","",Planilha1!G14)</f>
        <v/>
      </c>
    </row>
    <row r="13" spans="1:7" x14ac:dyDescent="0.25">
      <c r="A13" s="1">
        <f>Planilha1!C15</f>
        <v>45732</v>
      </c>
      <c r="B13" t="str">
        <f>Planilha1!D15</f>
        <v>Pix recebido: "Cp :18236120-Waltiene Maria da Silva Santos"</v>
      </c>
      <c r="C13" s="2">
        <f>Planilha1!E15*IF(Planilha1!E15&lt;0,-1,1)</f>
        <v>20</v>
      </c>
      <c r="D13" t="str">
        <f>Planilha1!B15</f>
        <v>Entrada</v>
      </c>
      <c r="E13" t="str">
        <f>Planilha1!A15</f>
        <v>Rifa</v>
      </c>
      <c r="F13" t="s">
        <v>369</v>
      </c>
      <c r="G13" t="str">
        <f>IF(Planilha1!G15="","",Planilha1!G15)</f>
        <v>Rifa Amanda</v>
      </c>
    </row>
    <row r="14" spans="1:7" x14ac:dyDescent="0.25">
      <c r="A14" s="1">
        <f>Planilha1!C16</f>
        <v>45732</v>
      </c>
      <c r="B14" t="str">
        <f>Planilha1!D16</f>
        <v>Pix recebido: "Cp :18236120-Joao Pedro Tavares Viturino"</v>
      </c>
      <c r="C14" s="2">
        <f>Planilha1!E16*IF(Planilha1!E16&lt;0,-1,1)</f>
        <v>10</v>
      </c>
      <c r="D14" t="str">
        <f>Planilha1!B16</f>
        <v>Entrada</v>
      </c>
      <c r="E14" t="str">
        <f>Planilha1!A16</f>
        <v>Rifa</v>
      </c>
      <c r="F14" t="s">
        <v>369</v>
      </c>
      <c r="G14" t="str">
        <f>IF(Planilha1!G16="","",Planilha1!G16)</f>
        <v>Rifa Amanda</v>
      </c>
    </row>
    <row r="15" spans="1:7" x14ac:dyDescent="0.25">
      <c r="A15" s="1">
        <f>Planilha1!C17</f>
        <v>45732</v>
      </c>
      <c r="B15" t="str">
        <f>Planilha1!D17</f>
        <v>Pix recebido: "Cp :18236120-Maria Eduarda da Silva Guimaraes"</v>
      </c>
      <c r="C15" s="2">
        <f>Planilha1!E17*IF(Planilha1!E17&lt;0,-1,1)</f>
        <v>10</v>
      </c>
      <c r="D15" t="str">
        <f>Planilha1!B17</f>
        <v>Entrada</v>
      </c>
      <c r="E15" t="str">
        <f>Planilha1!A17</f>
        <v>Rifa</v>
      </c>
      <c r="F15" t="s">
        <v>369</v>
      </c>
      <c r="G15" t="str">
        <f>IF(Planilha1!G17="","",Planilha1!G17)</f>
        <v>Rifa Amanda</v>
      </c>
    </row>
    <row r="16" spans="1:7" x14ac:dyDescent="0.25">
      <c r="A16" s="1">
        <f>Planilha1!C18</f>
        <v>45732</v>
      </c>
      <c r="B16" t="str">
        <f>Planilha1!D18</f>
        <v>Pix recebido: "Cp :18236120-Matheus da Silva Rocha"</v>
      </c>
      <c r="C16" s="2">
        <f>Planilha1!E18*IF(Planilha1!E18&lt;0,-1,1)</f>
        <v>10</v>
      </c>
      <c r="D16" t="str">
        <f>Planilha1!B18</f>
        <v>Entrada</v>
      </c>
      <c r="E16" t="str">
        <f>Planilha1!A18</f>
        <v>Rifa</v>
      </c>
      <c r="F16" t="s">
        <v>369</v>
      </c>
      <c r="G16" t="str">
        <f>IF(Planilha1!G18="","",Planilha1!G18)</f>
        <v/>
      </c>
    </row>
    <row r="17" spans="1:7" x14ac:dyDescent="0.25">
      <c r="A17" s="1">
        <f>Planilha1!C19</f>
        <v>45732</v>
      </c>
      <c r="B17" t="str">
        <f>Planilha1!D19</f>
        <v>Pix recebido: "Cp :22896431-AMANDA PONTES DA COSTA MATOS"</v>
      </c>
      <c r="C17" s="2">
        <f>Planilha1!E19*IF(Planilha1!E19&lt;0,-1,1)</f>
        <v>10</v>
      </c>
      <c r="D17" t="str">
        <f>Planilha1!B19</f>
        <v>Entrada</v>
      </c>
      <c r="E17" t="str">
        <f>Planilha1!A19</f>
        <v>Rifa</v>
      </c>
      <c r="F17" t="s">
        <v>369</v>
      </c>
      <c r="G17" t="str">
        <f>IF(Planilha1!G19="","",Planilha1!G19)</f>
        <v>Rifa Amanda</v>
      </c>
    </row>
    <row r="18" spans="1:7" x14ac:dyDescent="0.25">
      <c r="A18" s="1">
        <f>Planilha1!C20</f>
        <v>45732</v>
      </c>
      <c r="B18" t="str">
        <f>Planilha1!D20</f>
        <v>Pix recebido: "Cp :18236120-Jose Mario da Silva Sousa Filho"</v>
      </c>
      <c r="C18" s="2">
        <f>Planilha1!E20*IF(Planilha1!E20&lt;0,-1,1)</f>
        <v>10</v>
      </c>
      <c r="D18" t="str">
        <f>Planilha1!B20</f>
        <v>Entrada</v>
      </c>
      <c r="E18" t="str">
        <f>Planilha1!A20</f>
        <v>Rifa</v>
      </c>
      <c r="F18" t="s">
        <v>369</v>
      </c>
      <c r="G18" t="str">
        <f>IF(Planilha1!G20="","",Planilha1!G20)</f>
        <v>Rifa Henry</v>
      </c>
    </row>
    <row r="19" spans="1:7" x14ac:dyDescent="0.25">
      <c r="A19" s="1">
        <f>Planilha1!C21</f>
        <v>45732</v>
      </c>
      <c r="B19" t="str">
        <f>Planilha1!D21</f>
        <v>Pix recebido: "Cp :00000000-MARIA GRACAS A ESCOREL"</v>
      </c>
      <c r="C19" s="2">
        <f>Planilha1!E21*IF(Planilha1!E21&lt;0,-1,1)</f>
        <v>10</v>
      </c>
      <c r="D19" t="str">
        <f>Planilha1!B21</f>
        <v>Entrada</v>
      </c>
      <c r="E19" t="str">
        <f>Planilha1!A21</f>
        <v>Rifa</v>
      </c>
      <c r="F19" t="s">
        <v>369</v>
      </c>
      <c r="G19" t="str">
        <f>IF(Planilha1!G21="","",Planilha1!G21)</f>
        <v/>
      </c>
    </row>
    <row r="20" spans="1:7" x14ac:dyDescent="0.25">
      <c r="A20" s="1">
        <f>Planilha1!C22</f>
        <v>45732</v>
      </c>
      <c r="B20" t="str">
        <f>Planilha1!D22</f>
        <v>Pix recebido: "Cp :08561701-joelia santos da Silva"</v>
      </c>
      <c r="C20" s="2">
        <f>Planilha1!E22*IF(Planilha1!E22&lt;0,-1,1)</f>
        <v>10</v>
      </c>
      <c r="D20" t="str">
        <f>Planilha1!B22</f>
        <v>Entrada</v>
      </c>
      <c r="E20" t="str">
        <f>Planilha1!A22</f>
        <v>Rifa</v>
      </c>
      <c r="F20" t="s">
        <v>369</v>
      </c>
      <c r="G20" t="str">
        <f>IF(Planilha1!G22="","",Planilha1!G22)</f>
        <v>Rifa Amanda</v>
      </c>
    </row>
    <row r="21" spans="1:7" x14ac:dyDescent="0.25">
      <c r="A21" s="1">
        <f>Planilha1!C23</f>
        <v>45732</v>
      </c>
      <c r="B21" t="str">
        <f>Planilha1!D23</f>
        <v>Pix recebido: "Cp :00360305-FABRICIA DA SILVA AVELINO"</v>
      </c>
      <c r="C21" s="2">
        <f>Planilha1!E23*IF(Planilha1!E23&lt;0,-1,1)</f>
        <v>20</v>
      </c>
      <c r="D21" t="str">
        <f>Planilha1!B23</f>
        <v>Entrada</v>
      </c>
      <c r="E21" t="str">
        <f>Planilha1!A23</f>
        <v>Rifa</v>
      </c>
      <c r="F21" t="s">
        <v>369</v>
      </c>
      <c r="G21" t="str">
        <f>IF(Planilha1!G23="","",Planilha1!G23)</f>
        <v/>
      </c>
    </row>
    <row r="22" spans="1:7" x14ac:dyDescent="0.25">
      <c r="A22" s="1">
        <f>Planilha1!C24</f>
        <v>45732</v>
      </c>
      <c r="B22" t="str">
        <f>Planilha1!D24</f>
        <v>Pix recebido: "Cp :00360305-FERNANDA DA SILVA AVELINO"</v>
      </c>
      <c r="C22" s="2">
        <f>Planilha1!E24*IF(Planilha1!E24&lt;0,-1,1)</f>
        <v>30</v>
      </c>
      <c r="D22" t="str">
        <f>Planilha1!B24</f>
        <v>Entrada</v>
      </c>
      <c r="E22" t="str">
        <f>Planilha1!A24</f>
        <v>Rifa</v>
      </c>
      <c r="F22" t="s">
        <v>369</v>
      </c>
      <c r="G22" t="str">
        <f>IF(Planilha1!G24="","",Planilha1!G24)</f>
        <v/>
      </c>
    </row>
    <row r="23" spans="1:7" x14ac:dyDescent="0.25">
      <c r="A23" s="1">
        <f>Planilha1!C25</f>
        <v>45732</v>
      </c>
      <c r="B23" t="str">
        <f>Planilha1!D25</f>
        <v>Pix recebido: "Cp :00360305-CLAUDIO CARNEIRO DE LIMA"</v>
      </c>
      <c r="C23" s="2">
        <f>Planilha1!E25*IF(Planilha1!E25&lt;0,-1,1)</f>
        <v>10</v>
      </c>
      <c r="D23" t="str">
        <f>Planilha1!B25</f>
        <v>Entrada</v>
      </c>
      <c r="E23" t="str">
        <f>Planilha1!A25</f>
        <v>Rifa</v>
      </c>
      <c r="F23" t="s">
        <v>369</v>
      </c>
      <c r="G23" t="str">
        <f>IF(Planilha1!G25="","",Planilha1!G25)</f>
        <v/>
      </c>
    </row>
    <row r="24" spans="1:7" x14ac:dyDescent="0.25">
      <c r="A24" s="1">
        <f>Planilha1!C26</f>
        <v>45732</v>
      </c>
      <c r="B24" t="str">
        <f>Planilha1!D26</f>
        <v>Pix recebido: "Cp :18236120-Evelyn Pontes Monteiro"</v>
      </c>
      <c r="C24" s="2">
        <f>Planilha1!E26*IF(Planilha1!E26&lt;0,-1,1)</f>
        <v>10</v>
      </c>
      <c r="D24" t="str">
        <f>Planilha1!B26</f>
        <v>Entrada</v>
      </c>
      <c r="E24" t="str">
        <f>Planilha1!A26</f>
        <v>Rifa</v>
      </c>
      <c r="F24" t="s">
        <v>369</v>
      </c>
      <c r="G24" t="str">
        <f>IF(Planilha1!G26="","",Planilha1!G26)</f>
        <v>Rifa Amanda</v>
      </c>
    </row>
    <row r="25" spans="1:7" x14ac:dyDescent="0.25">
      <c r="A25" s="1">
        <f>Planilha1!C27</f>
        <v>45732</v>
      </c>
      <c r="B25" t="str">
        <f>Planilha1!D27</f>
        <v>Pix recebido: "Cp :18236120-Gilmara Julia Rocha de Lima"</v>
      </c>
      <c r="C25" s="2">
        <f>Planilha1!E27*IF(Planilha1!E27&lt;0,-1,1)</f>
        <v>10</v>
      </c>
      <c r="D25" t="str">
        <f>Planilha1!B27</f>
        <v>Entrada</v>
      </c>
      <c r="E25" t="str">
        <f>Planilha1!A27</f>
        <v>Rifa</v>
      </c>
      <c r="F25" t="s">
        <v>369</v>
      </c>
      <c r="G25" t="str">
        <f>IF(Planilha1!G27="","",Planilha1!G27)</f>
        <v>Rifa Amanda</v>
      </c>
    </row>
    <row r="26" spans="1:7" x14ac:dyDescent="0.25">
      <c r="A26" s="1">
        <f>Planilha1!C28</f>
        <v>45732</v>
      </c>
      <c r="B26" t="str">
        <f>Planilha1!D28</f>
        <v>Pix recebido: "Cp :90400888-MARIA DA LUZ PONTES DA COSTA"</v>
      </c>
      <c r="C26" s="2">
        <f>Planilha1!E28*IF(Planilha1!E28&lt;0,-1,1)</f>
        <v>10</v>
      </c>
      <c r="D26" t="str">
        <f>Planilha1!B28</f>
        <v>Entrada</v>
      </c>
      <c r="E26" t="str">
        <f>Planilha1!A28</f>
        <v>Rifa</v>
      </c>
      <c r="F26" t="s">
        <v>369</v>
      </c>
      <c r="G26" t="str">
        <f>IF(Planilha1!G28="","",Planilha1!G28)</f>
        <v>Rifa Filipe</v>
      </c>
    </row>
    <row r="27" spans="1:7" x14ac:dyDescent="0.25">
      <c r="A27" s="1">
        <f>Planilha1!C29</f>
        <v>45732</v>
      </c>
      <c r="B27" t="str">
        <f>Planilha1!D29</f>
        <v>Pix recebido: "Cp :10573521-Beatriz de Araujo Castro"</v>
      </c>
      <c r="C27" s="2">
        <f>Planilha1!E29*IF(Planilha1!E29&lt;0,-1,1)</f>
        <v>10</v>
      </c>
      <c r="D27" t="str">
        <f>Planilha1!B29</f>
        <v>Entrada</v>
      </c>
      <c r="E27" t="str">
        <f>Planilha1!A29</f>
        <v>Rifa</v>
      </c>
      <c r="F27" t="s">
        <v>369</v>
      </c>
      <c r="G27" t="str">
        <f>IF(Planilha1!G29="","",Planilha1!G29)</f>
        <v>Rifa Henry</v>
      </c>
    </row>
    <row r="28" spans="1:7" x14ac:dyDescent="0.25">
      <c r="A28" s="1">
        <f>Planilha1!C30</f>
        <v>45732</v>
      </c>
      <c r="B28" t="str">
        <f>Planilha1!D30</f>
        <v>Pix recebido: "Cp :18236120-Gilmara Julia Rocha de Lima"</v>
      </c>
      <c r="C28" s="2">
        <f>Planilha1!E30*IF(Planilha1!E30&lt;0,-1,1)</f>
        <v>10</v>
      </c>
      <c r="D28" t="str">
        <f>Planilha1!B30</f>
        <v>Entrada</v>
      </c>
      <c r="E28" t="str">
        <f>Planilha1!A30</f>
        <v>Rifa</v>
      </c>
      <c r="F28" t="s">
        <v>369</v>
      </c>
      <c r="G28" t="str">
        <f>IF(Planilha1!G30="","",Planilha1!G30)</f>
        <v>Rifa Filipe</v>
      </c>
    </row>
    <row r="29" spans="1:7" x14ac:dyDescent="0.25">
      <c r="A29" s="1">
        <f>Planilha1!C31</f>
        <v>45732</v>
      </c>
      <c r="B29" t="str">
        <f>Planilha1!D31</f>
        <v>Pix recebido: "Cp :35571249-SALOMAO BERNARDO DA SILVA"</v>
      </c>
      <c r="C29" s="2">
        <f>Planilha1!E31*IF(Planilha1!E31&lt;0,-1,1)</f>
        <v>250</v>
      </c>
      <c r="D29" t="str">
        <f>Planilha1!B31</f>
        <v>Entrada</v>
      </c>
      <c r="E29" t="str">
        <f>Planilha1!A31</f>
        <v>Rifa</v>
      </c>
      <c r="F29" t="s">
        <v>369</v>
      </c>
      <c r="G29" t="str">
        <f>IF(Planilha1!G31="","",Planilha1!G31)</f>
        <v>Rifa Davi Lucas</v>
      </c>
    </row>
    <row r="30" spans="1:7" x14ac:dyDescent="0.25">
      <c r="A30" s="1">
        <f>Planilha1!C32</f>
        <v>45732</v>
      </c>
      <c r="B30" t="str">
        <f>Planilha1!D32</f>
        <v>Pix recebido: "Cp :00000000-CARMEN S F C ARNAUD"</v>
      </c>
      <c r="C30" s="2">
        <f>Planilha1!E32*IF(Planilha1!E32&lt;0,-1,1)</f>
        <v>10</v>
      </c>
      <c r="D30" t="str">
        <f>Planilha1!B32</f>
        <v>Entrada</v>
      </c>
      <c r="E30" t="str">
        <f>Planilha1!A32</f>
        <v>Rifa</v>
      </c>
      <c r="F30" t="s">
        <v>369</v>
      </c>
      <c r="G30" t="str">
        <f>IF(Planilha1!G32="","",Planilha1!G32)</f>
        <v/>
      </c>
    </row>
    <row r="31" spans="1:7" x14ac:dyDescent="0.25">
      <c r="A31" s="1">
        <f>Planilha1!C33</f>
        <v>45732</v>
      </c>
      <c r="B31" t="str">
        <f>Planilha1!D33</f>
        <v>Pix recebido: "Cp :10573521-Maria Josineide Bezerra da Silva"</v>
      </c>
      <c r="C31" s="2">
        <f>Planilha1!E33*IF(Planilha1!E33&lt;0,-1,1)</f>
        <v>10</v>
      </c>
      <c r="D31" t="str">
        <f>Planilha1!B33</f>
        <v>Entrada</v>
      </c>
      <c r="E31" t="str">
        <f>Planilha1!A33</f>
        <v>Rifa</v>
      </c>
      <c r="F31" t="s">
        <v>369</v>
      </c>
      <c r="G31" t="str">
        <f>IF(Planilha1!G33="","",Planilha1!G33)</f>
        <v>Rifa João Arthur</v>
      </c>
    </row>
    <row r="32" spans="1:7" x14ac:dyDescent="0.25">
      <c r="A32" s="1">
        <f>Planilha1!C34</f>
        <v>45732</v>
      </c>
      <c r="B32" t="str">
        <f>Planilha1!D34</f>
        <v>Pix recebido: "Cp :10573521-Jadilene de Araujo Mendonca"</v>
      </c>
      <c r="C32" s="2">
        <f>Planilha1!E34*IF(Planilha1!E34&lt;0,-1,1)</f>
        <v>20</v>
      </c>
      <c r="D32" t="str">
        <f>Planilha1!B34</f>
        <v>Entrada</v>
      </c>
      <c r="E32" t="str">
        <f>Planilha1!A34</f>
        <v>Rifa</v>
      </c>
      <c r="F32" t="s">
        <v>369</v>
      </c>
      <c r="G32" t="str">
        <f>IF(Planilha1!G34="","",Planilha1!G34)</f>
        <v/>
      </c>
    </row>
    <row r="33" spans="1:7" x14ac:dyDescent="0.25">
      <c r="A33" s="1">
        <f>Planilha1!C35</f>
        <v>45732</v>
      </c>
      <c r="B33" t="str">
        <f>Planilha1!D35</f>
        <v>Pix recebido: "Cp :18236120-Diogo Weryston da Silva Santos"</v>
      </c>
      <c r="C33" s="2">
        <f>Planilha1!E35*IF(Planilha1!E35&lt;0,-1,1)</f>
        <v>10</v>
      </c>
      <c r="D33" t="str">
        <f>Planilha1!B35</f>
        <v>Entrada</v>
      </c>
      <c r="E33" t="str">
        <f>Planilha1!A35</f>
        <v>Rifa</v>
      </c>
      <c r="F33" t="s">
        <v>369</v>
      </c>
      <c r="G33" t="str">
        <f>IF(Planilha1!G35="","",Planilha1!G35)</f>
        <v>Rifa Amanda</v>
      </c>
    </row>
    <row r="34" spans="1:7" x14ac:dyDescent="0.25">
      <c r="A34" s="1">
        <f>Planilha1!C36</f>
        <v>45733</v>
      </c>
      <c r="B34" t="str">
        <f>Planilha1!D36</f>
        <v>Pix recebido: "Cp :10573521-Welder Mendonca Guerra"</v>
      </c>
      <c r="C34" s="2">
        <f>Planilha1!E36*IF(Planilha1!E36&lt;0,-1,1)</f>
        <v>10</v>
      </c>
      <c r="D34" t="str">
        <f>Planilha1!B36</f>
        <v>Entrada</v>
      </c>
      <c r="E34" t="str">
        <f>Planilha1!A36</f>
        <v>Rifa</v>
      </c>
      <c r="F34" t="s">
        <v>369</v>
      </c>
      <c r="G34" t="str">
        <f>IF(Planilha1!G36="","",Planilha1!G36)</f>
        <v/>
      </c>
    </row>
    <row r="35" spans="1:7" x14ac:dyDescent="0.25">
      <c r="A35" s="1">
        <f>Planilha1!C37</f>
        <v>45733</v>
      </c>
      <c r="B35" t="str">
        <f>Planilha1!D37</f>
        <v>Pix recebido: "Cp :18236120-Jadilene de Araujo Mendonca"</v>
      </c>
      <c r="C35" s="2">
        <f>Planilha1!E37*IF(Planilha1!E37&lt;0,-1,1)</f>
        <v>20</v>
      </c>
      <c r="D35" t="str">
        <f>Planilha1!B37</f>
        <v>Entrada</v>
      </c>
      <c r="E35" t="str">
        <f>Planilha1!A37</f>
        <v>Rifa</v>
      </c>
      <c r="F35" t="s">
        <v>369</v>
      </c>
      <c r="G35" t="str">
        <f>IF(Planilha1!G37="","",Planilha1!G37)</f>
        <v/>
      </c>
    </row>
    <row r="36" spans="1:7" x14ac:dyDescent="0.25">
      <c r="A36" s="1">
        <f>Planilha1!C38</f>
        <v>45733</v>
      </c>
      <c r="B36" t="str">
        <f>Planilha1!D38</f>
        <v>Pix recebido: "Cp :60701190-WESLEY MENDONCA GUERRA"</v>
      </c>
      <c r="C36" s="2">
        <f>Planilha1!E38*IF(Planilha1!E38&lt;0,-1,1)</f>
        <v>30</v>
      </c>
      <c r="D36" t="str">
        <f>Planilha1!B38</f>
        <v>Entrada</v>
      </c>
      <c r="E36" t="str">
        <f>Planilha1!A38</f>
        <v>Rifa</v>
      </c>
      <c r="F36" t="s">
        <v>369</v>
      </c>
      <c r="G36" t="str">
        <f>IF(Planilha1!G38="","",Planilha1!G38)</f>
        <v/>
      </c>
    </row>
    <row r="37" spans="1:7" x14ac:dyDescent="0.25">
      <c r="A37" s="1">
        <f>Planilha1!C39</f>
        <v>45733</v>
      </c>
      <c r="B37" t="str">
        <f>Planilha1!D39</f>
        <v>Pix recebido: "Cp :60746948-URSULA KEYLA FEITOSA BEZERRA"</v>
      </c>
      <c r="C37" s="2">
        <f>Planilha1!E39*IF(Planilha1!E39&lt;0,-1,1)</f>
        <v>10</v>
      </c>
      <c r="D37" t="str">
        <f>Planilha1!B39</f>
        <v>Entrada</v>
      </c>
      <c r="E37" t="str">
        <f>Planilha1!A39</f>
        <v>Rifa</v>
      </c>
      <c r="F37" t="s">
        <v>369</v>
      </c>
      <c r="G37" t="str">
        <f>IF(Planilha1!G39="","",Planilha1!G39)</f>
        <v>Rifa Henry</v>
      </c>
    </row>
    <row r="38" spans="1:7" x14ac:dyDescent="0.25">
      <c r="A38" s="1">
        <f>Planilha1!C40</f>
        <v>45733</v>
      </c>
      <c r="B38" t="str">
        <f>Planilha1!D40</f>
        <v>Pix recebido: "Cp :60746948-FARUSKA LEITE MATIAS DE ARAUJO"</v>
      </c>
      <c r="C38" s="2">
        <f>Planilha1!E40*IF(Planilha1!E40&lt;0,-1,1)</f>
        <v>20</v>
      </c>
      <c r="D38" t="str">
        <f>Planilha1!B40</f>
        <v>Entrada</v>
      </c>
      <c r="E38" t="str">
        <f>Planilha1!A40</f>
        <v>Rifa</v>
      </c>
      <c r="F38" t="s">
        <v>369</v>
      </c>
      <c r="G38" t="str">
        <f>IF(Planilha1!G40="","",Planilha1!G40)</f>
        <v>Rifa Henry</v>
      </c>
    </row>
    <row r="39" spans="1:7" x14ac:dyDescent="0.25">
      <c r="A39" s="1">
        <f>Planilha1!C41</f>
        <v>45733</v>
      </c>
      <c r="B39" t="str">
        <f>Planilha1!D41</f>
        <v>Pix recebido: "00019 54996236 MARIA MELO"</v>
      </c>
      <c r="C39" s="2">
        <f>Planilha1!E41*IF(Planilha1!E41&lt;0,-1,1)</f>
        <v>10</v>
      </c>
      <c r="D39" t="str">
        <f>Planilha1!B41</f>
        <v>Entrada</v>
      </c>
      <c r="E39" t="str">
        <f>Planilha1!A41</f>
        <v>Rifa</v>
      </c>
      <c r="F39" t="s">
        <v>369</v>
      </c>
      <c r="G39" t="str">
        <f>IF(Planilha1!G41="","",Planilha1!G41)</f>
        <v/>
      </c>
    </row>
    <row r="40" spans="1:7" x14ac:dyDescent="0.25">
      <c r="A40" s="1">
        <f>Planilha1!C42</f>
        <v>45733</v>
      </c>
      <c r="B40" t="str">
        <f>Planilha1!D42</f>
        <v>Pix recebido: "Cp :10573521-Claudia Beatriz Gediel de Souza"</v>
      </c>
      <c r="C40" s="2">
        <f>Planilha1!E42*IF(Planilha1!E42&lt;0,-1,1)</f>
        <v>10</v>
      </c>
      <c r="D40" t="str">
        <f>Planilha1!B42</f>
        <v>Entrada</v>
      </c>
      <c r="E40" t="str">
        <f>Planilha1!A42</f>
        <v>Rifa</v>
      </c>
      <c r="F40" t="s">
        <v>369</v>
      </c>
      <c r="G40" t="str">
        <f>IF(Planilha1!G42="","",Planilha1!G42)</f>
        <v/>
      </c>
    </row>
    <row r="41" spans="1:7" x14ac:dyDescent="0.25">
      <c r="A41" s="1">
        <f>Planilha1!C43</f>
        <v>45733</v>
      </c>
      <c r="B41" t="str">
        <f>Planilha1!D43</f>
        <v>Pix recebido: "Cp :18236120-Robson Andre Viana do Nascimento"</v>
      </c>
      <c r="C41" s="2">
        <f>Planilha1!E43*IF(Planilha1!E43&lt;0,-1,1)</f>
        <v>10</v>
      </c>
      <c r="D41" t="str">
        <f>Planilha1!B43</f>
        <v>Entrada</v>
      </c>
      <c r="E41" t="str">
        <f>Planilha1!A43</f>
        <v>Rifa</v>
      </c>
      <c r="F41" t="s">
        <v>369</v>
      </c>
      <c r="G41" t="str">
        <f>IF(Planilha1!G43="","",Planilha1!G43)</f>
        <v>Rifa Amanda</v>
      </c>
    </row>
    <row r="42" spans="1:7" x14ac:dyDescent="0.25">
      <c r="A42" s="1">
        <f>Planilha1!C44</f>
        <v>45733</v>
      </c>
      <c r="B42" t="str">
        <f>Planilha1!D44</f>
        <v>Pix recebido: "Cp :35571249-MARIA LUCIA FELIPE DA SILVA"</v>
      </c>
      <c r="C42" s="2">
        <f>Planilha1!E44*IF(Planilha1!E44&lt;0,-1,1)</f>
        <v>10</v>
      </c>
      <c r="D42" t="str">
        <f>Planilha1!B44</f>
        <v>Entrada</v>
      </c>
      <c r="E42" t="str">
        <f>Planilha1!A44</f>
        <v>Rifa</v>
      </c>
      <c r="F42" t="s">
        <v>369</v>
      </c>
      <c r="G42" t="str">
        <f>IF(Planilha1!G44="","",Planilha1!G44)</f>
        <v/>
      </c>
    </row>
    <row r="43" spans="1:7" x14ac:dyDescent="0.25">
      <c r="A43" s="1">
        <f>Planilha1!C45</f>
        <v>45733</v>
      </c>
      <c r="B43" t="str">
        <f>Planilha1!D45</f>
        <v>Pix recebido: "Cp :90400888-PAULO ALBERTO ARAUJO DA SILVA"</v>
      </c>
      <c r="C43" s="2">
        <f>Planilha1!E45*IF(Planilha1!E45&lt;0,-1,1)</f>
        <v>20</v>
      </c>
      <c r="D43" t="str">
        <f>Planilha1!B45</f>
        <v>Entrada</v>
      </c>
      <c r="E43" t="str">
        <f>Planilha1!A45</f>
        <v>Rifa</v>
      </c>
      <c r="F43" t="s">
        <v>369</v>
      </c>
      <c r="G43" t="str">
        <f>IF(Planilha1!G45="","",Planilha1!G45)</f>
        <v/>
      </c>
    </row>
    <row r="44" spans="1:7" x14ac:dyDescent="0.25">
      <c r="A44" s="1">
        <f>Planilha1!C46</f>
        <v>45733</v>
      </c>
      <c r="B44" t="str">
        <f>Planilha1!D46</f>
        <v>Pix recebido: "Cp :22896431-Reginaldo De Albuquerque Bezerra Junior"</v>
      </c>
      <c r="C44" s="2">
        <f>Planilha1!E46*IF(Planilha1!E46&lt;0,-1,1)</f>
        <v>20</v>
      </c>
      <c r="D44" t="str">
        <f>Planilha1!B46</f>
        <v>Entrada</v>
      </c>
      <c r="E44" t="str">
        <f>Planilha1!A46</f>
        <v>Rifa</v>
      </c>
      <c r="F44" t="s">
        <v>369</v>
      </c>
      <c r="G44" t="str">
        <f>IF(Planilha1!G46="","",Planilha1!G46)</f>
        <v/>
      </c>
    </row>
    <row r="45" spans="1:7" x14ac:dyDescent="0.25">
      <c r="A45" s="1">
        <f>Planilha1!C47</f>
        <v>45733</v>
      </c>
      <c r="B45" t="str">
        <f>Planilha1!D47</f>
        <v>Pix recebido: "Cp :22896431-Luzia Pontes Mendonca"</v>
      </c>
      <c r="C45" s="2">
        <f>Planilha1!E47*IF(Planilha1!E47&lt;0,-1,1)</f>
        <v>10</v>
      </c>
      <c r="D45" t="str">
        <f>Planilha1!B47</f>
        <v>Entrada</v>
      </c>
      <c r="E45" t="str">
        <f>Planilha1!A47</f>
        <v>Rifa</v>
      </c>
      <c r="F45" t="s">
        <v>369</v>
      </c>
      <c r="G45" t="str">
        <f>IF(Planilha1!G47="","",Planilha1!G47)</f>
        <v/>
      </c>
    </row>
    <row r="46" spans="1:7" x14ac:dyDescent="0.25">
      <c r="A46" s="1">
        <f>Planilha1!C48</f>
        <v>45733</v>
      </c>
      <c r="B46" t="str">
        <f>Planilha1!D48</f>
        <v>Pix recebido: "Cp :00000000-DIEGO R NASCIMENTO"</v>
      </c>
      <c r="C46" s="2">
        <f>Planilha1!E48*IF(Planilha1!E48&lt;0,-1,1)</f>
        <v>10</v>
      </c>
      <c r="D46" t="str">
        <f>Planilha1!B48</f>
        <v>Entrada</v>
      </c>
      <c r="E46" t="str">
        <f>Planilha1!A48</f>
        <v>Rifa</v>
      </c>
      <c r="F46" t="s">
        <v>369</v>
      </c>
      <c r="G46" t="str">
        <f>IF(Planilha1!G48="","",Planilha1!G48)</f>
        <v/>
      </c>
    </row>
    <row r="47" spans="1:7" x14ac:dyDescent="0.25">
      <c r="A47" s="1">
        <f>Planilha1!C49</f>
        <v>45733</v>
      </c>
      <c r="B47" t="str">
        <f>Planilha1!D49</f>
        <v>Pix recebido: "Cp :00360305-DAMIANA CRISTINA DA SILVA"</v>
      </c>
      <c r="C47" s="2">
        <f>Planilha1!E49*IF(Planilha1!E49&lt;0,-1,1)</f>
        <v>10</v>
      </c>
      <c r="D47" t="str">
        <f>Planilha1!B49</f>
        <v>Entrada</v>
      </c>
      <c r="E47" t="str">
        <f>Planilha1!A49</f>
        <v>Rifa</v>
      </c>
      <c r="F47" t="s">
        <v>369</v>
      </c>
      <c r="G47" t="str">
        <f>IF(Planilha1!G49="","",Planilha1!G49)</f>
        <v/>
      </c>
    </row>
    <row r="48" spans="1:7" x14ac:dyDescent="0.25">
      <c r="A48" s="1">
        <f>Planilha1!C50</f>
        <v>45733</v>
      </c>
      <c r="B48" t="str">
        <f>Planilha1!D50</f>
        <v>Pix recebido: "Cp :00360305-HILDA CARLA FREIRE DOS SANTOS"</v>
      </c>
      <c r="C48" s="2">
        <f>Planilha1!E50*IF(Planilha1!E50&lt;0,-1,1)</f>
        <v>20</v>
      </c>
      <c r="D48" t="str">
        <f>Planilha1!B50</f>
        <v>Entrada</v>
      </c>
      <c r="E48" t="str">
        <f>Planilha1!A50</f>
        <v>Rifa</v>
      </c>
      <c r="F48" t="s">
        <v>369</v>
      </c>
      <c r="G48" t="str">
        <f>IF(Planilha1!G50="","",Planilha1!G50)</f>
        <v/>
      </c>
    </row>
    <row r="49" spans="1:7" x14ac:dyDescent="0.25">
      <c r="A49" s="1">
        <f>Planilha1!C51</f>
        <v>45733</v>
      </c>
      <c r="B49" t="str">
        <f>Planilha1!D51</f>
        <v>Pix recebido: "Cp :31872495-DOMIRES ALVES DOS REIS"</v>
      </c>
      <c r="C49" s="2">
        <f>Planilha1!E51*IF(Planilha1!E51&lt;0,-1,1)</f>
        <v>30</v>
      </c>
      <c r="D49" t="str">
        <f>Planilha1!B51</f>
        <v>Entrada</v>
      </c>
      <c r="E49" t="str">
        <f>Planilha1!A51</f>
        <v>Rifa</v>
      </c>
      <c r="F49" t="s">
        <v>369</v>
      </c>
      <c r="G49" t="str">
        <f>IF(Planilha1!G51="","",Planilha1!G51)</f>
        <v/>
      </c>
    </row>
    <row r="50" spans="1:7" x14ac:dyDescent="0.25">
      <c r="A50" s="1">
        <f>Planilha1!C52</f>
        <v>45733</v>
      </c>
      <c r="B50" t="str">
        <f>Planilha1!D52</f>
        <v>Pix recebido: "Cp :08561701-JOSE INACIO FIRMINO FERREIRA 01922393410"</v>
      </c>
      <c r="C50" s="2">
        <f>Planilha1!E52*IF(Planilha1!E52&lt;0,-1,1)</f>
        <v>10</v>
      </c>
      <c r="D50" t="str">
        <f>Planilha1!B52</f>
        <v>Entrada</v>
      </c>
      <c r="E50" t="str">
        <f>Planilha1!A52</f>
        <v>Rifa</v>
      </c>
      <c r="F50" t="s">
        <v>369</v>
      </c>
      <c r="G50" t="str">
        <f>IF(Planilha1!G52="","",Planilha1!G52)</f>
        <v/>
      </c>
    </row>
    <row r="51" spans="1:7" x14ac:dyDescent="0.25">
      <c r="A51" s="1">
        <f>Planilha1!C53</f>
        <v>45733</v>
      </c>
      <c r="B51" t="str">
        <f>Planilha1!D53</f>
        <v>Pix recebido: "Cp :08561701-Dalvanice Gomes de freitas passos"</v>
      </c>
      <c r="C51" s="2">
        <f>Planilha1!E53*IF(Planilha1!E53&lt;0,-1,1)</f>
        <v>20</v>
      </c>
      <c r="D51" t="str">
        <f>Planilha1!B53</f>
        <v>Entrada</v>
      </c>
      <c r="E51" t="str">
        <f>Planilha1!A53</f>
        <v>Rifa</v>
      </c>
      <c r="F51" t="s">
        <v>369</v>
      </c>
      <c r="G51" t="str">
        <f>IF(Planilha1!G53="","",Planilha1!G53)</f>
        <v/>
      </c>
    </row>
    <row r="52" spans="1:7" x14ac:dyDescent="0.25">
      <c r="A52" s="1">
        <f>Planilha1!C54</f>
        <v>45733</v>
      </c>
      <c r="B52" t="str">
        <f>Planilha1!D54</f>
        <v>Pix recebido: "Cp :00360305-NATHALIA KELLY AVELINO MENDONCA"</v>
      </c>
      <c r="C52" s="2">
        <f>Planilha1!E54*IF(Planilha1!E54&lt;0,-1,1)</f>
        <v>10</v>
      </c>
      <c r="D52" t="str">
        <f>Planilha1!B54</f>
        <v>Entrada</v>
      </c>
      <c r="E52" t="str">
        <f>Planilha1!A54</f>
        <v>Rifa</v>
      </c>
      <c r="F52" t="s">
        <v>369</v>
      </c>
      <c r="G52" t="str">
        <f>IF(Planilha1!G54="","",Planilha1!G54)</f>
        <v/>
      </c>
    </row>
    <row r="53" spans="1:7" x14ac:dyDescent="0.25">
      <c r="A53" s="1">
        <f>Planilha1!C55</f>
        <v>45733</v>
      </c>
      <c r="B53" t="str">
        <f>Planilha1!D55</f>
        <v>Pix recebido: "Cp :00360305-NATHALIA KELLY AVELINO MENDONCA"</v>
      </c>
      <c r="C53" s="2">
        <f>Planilha1!E55*IF(Planilha1!E55&lt;0,-1,1)</f>
        <v>10</v>
      </c>
      <c r="D53" t="str">
        <f>Planilha1!B55</f>
        <v>Entrada</v>
      </c>
      <c r="E53" t="str">
        <f>Planilha1!A55</f>
        <v>Rifa</v>
      </c>
      <c r="F53" t="s">
        <v>369</v>
      </c>
      <c r="G53" t="str">
        <f>IF(Planilha1!G55="","",Planilha1!G55)</f>
        <v/>
      </c>
    </row>
    <row r="54" spans="1:7" x14ac:dyDescent="0.25">
      <c r="A54" s="1">
        <f>Planilha1!C56</f>
        <v>45733</v>
      </c>
      <c r="B54" t="str">
        <f>Planilha1!D56</f>
        <v>Pix recebido: "Cp :00360305-INALICE DE SOUZA MATOS"</v>
      </c>
      <c r="C54" s="2">
        <f>Planilha1!E56*IF(Planilha1!E56&lt;0,-1,1)</f>
        <v>30</v>
      </c>
      <c r="D54" t="str">
        <f>Planilha1!B56</f>
        <v>Entrada</v>
      </c>
      <c r="E54" t="str">
        <f>Planilha1!A56</f>
        <v>Rifa</v>
      </c>
      <c r="F54" t="s">
        <v>369</v>
      </c>
      <c r="G54" t="str">
        <f>IF(Planilha1!G56="","",Planilha1!G56)</f>
        <v>Rifa Amanda</v>
      </c>
    </row>
    <row r="55" spans="1:7" x14ac:dyDescent="0.25">
      <c r="A55" s="1">
        <f>Planilha1!C57</f>
        <v>45733</v>
      </c>
      <c r="B55" t="str">
        <f>Planilha1!D57</f>
        <v>Pix recebido: "Cp :18236120-Jardel de Araujo Mendonca Filho"</v>
      </c>
      <c r="C55" s="2">
        <f>Planilha1!E57*IF(Planilha1!E57&lt;0,-1,1)</f>
        <v>10</v>
      </c>
      <c r="D55" t="str">
        <f>Planilha1!B57</f>
        <v>Entrada</v>
      </c>
      <c r="E55" t="str">
        <f>Planilha1!A57</f>
        <v>Rifa</v>
      </c>
      <c r="F55" t="s">
        <v>369</v>
      </c>
      <c r="G55" t="str">
        <f>IF(Planilha1!G57="","",Planilha1!G57)</f>
        <v/>
      </c>
    </row>
    <row r="56" spans="1:7" x14ac:dyDescent="0.25">
      <c r="A56" s="1">
        <f>Planilha1!C58</f>
        <v>45733</v>
      </c>
      <c r="B56" t="str">
        <f>Planilha1!D58</f>
        <v>Pix enviado: "Cp :18236120-Joao Lucas Martimiani Pascarelli"</v>
      </c>
      <c r="C56" s="2">
        <f>Planilha1!E58*IF(Planilha1!E58&lt;0,-1,1)</f>
        <v>47.4</v>
      </c>
      <c r="D56" t="str">
        <f>Planilha1!B58</f>
        <v>Saída</v>
      </c>
      <c r="E56" t="str">
        <f>Planilha1!A58</f>
        <v>Organização</v>
      </c>
      <c r="F56" t="s">
        <v>369</v>
      </c>
      <c r="G56" t="str">
        <f>IF(Planilha1!G58="","",Planilha1!G58)</f>
        <v>Lava Rápido</v>
      </c>
    </row>
    <row r="57" spans="1:7" x14ac:dyDescent="0.25">
      <c r="A57" s="1">
        <f>Planilha1!C59</f>
        <v>45733</v>
      </c>
      <c r="B57" t="str">
        <f>Planilha1!D59</f>
        <v>Pix recebido: "Cp :00000000-JAILAN D M FARIAS AGRA"</v>
      </c>
      <c r="C57" s="2">
        <f>Planilha1!E59*IF(Planilha1!E59&lt;0,-1,1)</f>
        <v>10</v>
      </c>
      <c r="D57" t="str">
        <f>Planilha1!B59</f>
        <v>Entrada</v>
      </c>
      <c r="E57" t="str">
        <f>Planilha1!A59</f>
        <v>Rifa</v>
      </c>
      <c r="F57" t="s">
        <v>369</v>
      </c>
      <c r="G57" t="str">
        <f>IF(Planilha1!G59="","",Planilha1!G59)</f>
        <v/>
      </c>
    </row>
    <row r="58" spans="1:7" x14ac:dyDescent="0.25">
      <c r="A58" s="1">
        <f>Planilha1!C60</f>
        <v>45733</v>
      </c>
      <c r="B58" t="str">
        <f>Planilha1!D60</f>
        <v>Pix recebido: "Cp :60701190-JANICE DE ARAUJO MENDONCA FIRM"</v>
      </c>
      <c r="C58" s="2">
        <f>Planilha1!E60*IF(Planilha1!E60&lt;0,-1,1)</f>
        <v>20</v>
      </c>
      <c r="D58" t="str">
        <f>Planilha1!B60</f>
        <v>Entrada</v>
      </c>
      <c r="E58" t="str">
        <f>Planilha1!A60</f>
        <v>Rifa</v>
      </c>
      <c r="F58" t="s">
        <v>369</v>
      </c>
      <c r="G58" t="str">
        <f>IF(Planilha1!G60="","",Planilha1!G60)</f>
        <v/>
      </c>
    </row>
    <row r="59" spans="1:7" x14ac:dyDescent="0.25">
      <c r="A59" s="1">
        <f>Planilha1!C61</f>
        <v>45733</v>
      </c>
      <c r="B59" t="str">
        <f>Planilha1!D61</f>
        <v>Pix recebido: "Cp :00000000-ANTONIO A SOUZA MATOS"</v>
      </c>
      <c r="C59" s="2">
        <f>Planilha1!E61*IF(Planilha1!E61&lt;0,-1,1)</f>
        <v>20</v>
      </c>
      <c r="D59" t="str">
        <f>Planilha1!B61</f>
        <v>Entrada</v>
      </c>
      <c r="E59" t="str">
        <f>Planilha1!A61</f>
        <v>Rifa</v>
      </c>
      <c r="F59" t="s">
        <v>369</v>
      </c>
      <c r="G59" t="str">
        <f>IF(Planilha1!G61="","",Planilha1!G61)</f>
        <v>Rifa Filipe</v>
      </c>
    </row>
    <row r="60" spans="1:7" x14ac:dyDescent="0.25">
      <c r="A60" s="1">
        <f>Planilha1!C62</f>
        <v>45733</v>
      </c>
      <c r="B60" t="str">
        <f>Planilha1!D62</f>
        <v>Pix recebido: "Cp :00360305-JAQUELINE MENDONCA GARCIA"</v>
      </c>
      <c r="C60" s="2">
        <f>Planilha1!E62*IF(Planilha1!E62&lt;0,-1,1)</f>
        <v>10</v>
      </c>
      <c r="D60" t="str">
        <f>Planilha1!B62</f>
        <v>Entrada</v>
      </c>
      <c r="E60" t="str">
        <f>Planilha1!A62</f>
        <v>Rifa</v>
      </c>
      <c r="F60" t="s">
        <v>369</v>
      </c>
      <c r="G60" t="str">
        <f>IF(Planilha1!G62="","",Planilha1!G62)</f>
        <v/>
      </c>
    </row>
    <row r="61" spans="1:7" x14ac:dyDescent="0.25">
      <c r="A61" s="1">
        <f>Planilha1!C63</f>
        <v>45733</v>
      </c>
      <c r="B61" t="str">
        <f>Planilha1!D63</f>
        <v>Pix recebido: "Cp :60701190-EVELYN PONTES MONTEIRO"</v>
      </c>
      <c r="C61" s="2">
        <f>Planilha1!E63*IF(Planilha1!E63&lt;0,-1,1)</f>
        <v>20</v>
      </c>
      <c r="D61" t="str">
        <f>Planilha1!B63</f>
        <v>Entrada</v>
      </c>
      <c r="E61" t="str">
        <f>Planilha1!A63</f>
        <v>Rifa</v>
      </c>
      <c r="F61" t="s">
        <v>369</v>
      </c>
      <c r="G61" t="str">
        <f>IF(Planilha1!G63="","",Planilha1!G63)</f>
        <v>Rifa Filipe</v>
      </c>
    </row>
    <row r="62" spans="1:7" x14ac:dyDescent="0.25">
      <c r="A62" s="1">
        <f>Planilha1!C64</f>
        <v>45733</v>
      </c>
      <c r="B62" t="str">
        <f>Planilha1!D64</f>
        <v>Pix recebido: "Cp :00360305-LUCIMAR SILVA SANTOS"</v>
      </c>
      <c r="C62" s="2">
        <f>Planilha1!E64*IF(Planilha1!E64&lt;0,-1,1)</f>
        <v>10</v>
      </c>
      <c r="D62" t="str">
        <f>Planilha1!B64</f>
        <v>Entrada</v>
      </c>
      <c r="E62" t="str">
        <f>Planilha1!A64</f>
        <v>Rifa</v>
      </c>
      <c r="F62" t="s">
        <v>369</v>
      </c>
      <c r="G62" t="str">
        <f>IF(Planilha1!G64="","",Planilha1!G64)</f>
        <v/>
      </c>
    </row>
    <row r="63" spans="1:7" x14ac:dyDescent="0.25">
      <c r="A63" s="1">
        <f>Planilha1!C65</f>
        <v>45733</v>
      </c>
      <c r="B63" t="str">
        <f>Planilha1!D65</f>
        <v>Pix recebido: "Cp :60701190-EVELYN PONTES MONTEIRO"</v>
      </c>
      <c r="C63" s="2">
        <f>Planilha1!E65*IF(Planilha1!E65&lt;0,-1,1)</f>
        <v>10</v>
      </c>
      <c r="D63" t="str">
        <f>Planilha1!B65</f>
        <v>Entrada</v>
      </c>
      <c r="E63" t="str">
        <f>Planilha1!A65</f>
        <v>Rifa</v>
      </c>
      <c r="F63" t="s">
        <v>369</v>
      </c>
      <c r="G63" t="str">
        <f>IF(Planilha1!G65="","",Planilha1!G65)</f>
        <v>Rifa Filipe</v>
      </c>
    </row>
    <row r="64" spans="1:7" x14ac:dyDescent="0.25">
      <c r="A64" s="1">
        <f>Planilha1!C66</f>
        <v>45733</v>
      </c>
      <c r="B64" t="str">
        <f>Planilha1!D66</f>
        <v>Pix recebido: "Cp :00360305-INALICE DE SOUZA MATOS"</v>
      </c>
      <c r="C64" s="2">
        <f>Planilha1!E66*IF(Planilha1!E66&lt;0,-1,1)</f>
        <v>30</v>
      </c>
      <c r="D64" t="str">
        <f>Planilha1!B66</f>
        <v>Entrada</v>
      </c>
      <c r="E64" t="str">
        <f>Planilha1!A66</f>
        <v>Rifa</v>
      </c>
      <c r="F64" t="s">
        <v>369</v>
      </c>
      <c r="G64" t="str">
        <f>IF(Planilha1!G66="","",Planilha1!G66)</f>
        <v>Rifa Filipe</v>
      </c>
    </row>
    <row r="65" spans="1:7" x14ac:dyDescent="0.25">
      <c r="A65" s="1">
        <f>Planilha1!C67</f>
        <v>45734</v>
      </c>
      <c r="B65" t="str">
        <f>Planilha1!D67</f>
        <v>Pix recebido: "Cp :00360305-LUSIMAR MEDEIROS DA SILVA"</v>
      </c>
      <c r="C65" s="2">
        <f>Planilha1!E67*IF(Planilha1!E67&lt;0,-1,1)</f>
        <v>20</v>
      </c>
      <c r="D65" t="str">
        <f>Planilha1!B67</f>
        <v>Entrada</v>
      </c>
      <c r="E65" t="str">
        <f>Planilha1!A67</f>
        <v>Rifa</v>
      </c>
      <c r="F65" t="s">
        <v>369</v>
      </c>
      <c r="G65" t="str">
        <f>IF(Planilha1!G67="","",Planilha1!G67)</f>
        <v/>
      </c>
    </row>
    <row r="66" spans="1:7" x14ac:dyDescent="0.25">
      <c r="A66" s="1">
        <f>Planilha1!C68</f>
        <v>45734</v>
      </c>
      <c r="B66" t="str">
        <f>Planilha1!D68</f>
        <v>Pix recebido: "Cp :40710595-Gilmara Julia Rocha De Lima"</v>
      </c>
      <c r="C66" s="2">
        <f>Planilha1!E68*IF(Planilha1!E68&lt;0,-1,1)</f>
        <v>10</v>
      </c>
      <c r="D66" t="str">
        <f>Planilha1!B68</f>
        <v>Entrada</v>
      </c>
      <c r="E66" t="str">
        <f>Planilha1!A68</f>
        <v>Rifa</v>
      </c>
      <c r="F66" t="s">
        <v>369</v>
      </c>
      <c r="G66" t="str">
        <f>IF(Planilha1!G68="","",Planilha1!G68)</f>
        <v>Rifa Amanda</v>
      </c>
    </row>
    <row r="67" spans="1:7" x14ac:dyDescent="0.25">
      <c r="A67" s="1">
        <f>Planilha1!C69</f>
        <v>45734</v>
      </c>
      <c r="B67" t="str">
        <f>Planilha1!D69</f>
        <v>Pix recebido: "Cp :18236120-Antonia Jaqueline Inacio de Souza"</v>
      </c>
      <c r="C67" s="2">
        <f>Planilha1!E69*IF(Planilha1!E69&lt;0,-1,1)</f>
        <v>20</v>
      </c>
      <c r="D67" t="str">
        <f>Planilha1!B69</f>
        <v>Entrada</v>
      </c>
      <c r="E67" t="str">
        <f>Planilha1!A69</f>
        <v>Rifa</v>
      </c>
      <c r="F67" t="s">
        <v>369</v>
      </c>
      <c r="G67" t="str">
        <f>IF(Planilha1!G69="","",Planilha1!G69)</f>
        <v>Rifa Filipe</v>
      </c>
    </row>
    <row r="68" spans="1:7" x14ac:dyDescent="0.25">
      <c r="A68" s="1">
        <f>Planilha1!C70</f>
        <v>45734</v>
      </c>
      <c r="B68" t="str">
        <f>Planilha1!D70</f>
        <v>Pix recebido: "Cp :00000000-JOSE CARLOS SOUZA MATOS"</v>
      </c>
      <c r="C68" s="2">
        <f>Planilha1!E70*IF(Planilha1!E70&lt;0,-1,1)</f>
        <v>20</v>
      </c>
      <c r="D68" t="str">
        <f>Planilha1!B70</f>
        <v>Entrada</v>
      </c>
      <c r="E68" t="str">
        <f>Planilha1!A70</f>
        <v>Rifa</v>
      </c>
      <c r="F68" t="s">
        <v>369</v>
      </c>
      <c r="G68" t="str">
        <f>IF(Planilha1!G70="","",Planilha1!G70)</f>
        <v>Rifa Filipe</v>
      </c>
    </row>
    <row r="69" spans="1:7" x14ac:dyDescent="0.25">
      <c r="A69" s="1">
        <f>Planilha1!C71</f>
        <v>45734</v>
      </c>
      <c r="B69" t="str">
        <f>Planilha1!D71</f>
        <v>Pix recebido: "00019 310883679 LUDMILA MARTINS"</v>
      </c>
      <c r="C69" s="2">
        <f>Planilha1!E71*IF(Planilha1!E71&lt;0,-1,1)</f>
        <v>10</v>
      </c>
      <c r="D69" t="str">
        <f>Planilha1!B71</f>
        <v>Entrada</v>
      </c>
      <c r="E69" t="str">
        <f>Planilha1!A71</f>
        <v>Rifa</v>
      </c>
      <c r="F69" t="s">
        <v>369</v>
      </c>
      <c r="G69" t="str">
        <f>IF(Planilha1!G71="","",Planilha1!G71)</f>
        <v>Rifa Amanda</v>
      </c>
    </row>
    <row r="70" spans="1:7" x14ac:dyDescent="0.25">
      <c r="A70" s="1">
        <f>Planilha1!C72</f>
        <v>45734</v>
      </c>
      <c r="B70" t="str">
        <f>Planilha1!D72</f>
        <v>Pix enviado: "Cp :70038237-Facil Bones Personalizados"</v>
      </c>
      <c r="C70" s="2">
        <f>Planilha1!E72*IF(Planilha1!E72&lt;0,-1,1)</f>
        <v>480</v>
      </c>
      <c r="D70" t="str">
        <f>Planilha1!B72</f>
        <v>Saída</v>
      </c>
      <c r="E70" t="str">
        <f>Planilha1!A72</f>
        <v>Organização</v>
      </c>
      <c r="F70" t="s">
        <v>369</v>
      </c>
      <c r="G70" t="str">
        <f>IF(Planilha1!G72="","",Planilha1!G72)</f>
        <v>Mochilas</v>
      </c>
    </row>
    <row r="71" spans="1:7" x14ac:dyDescent="0.25">
      <c r="A71" s="1">
        <f>Planilha1!C73</f>
        <v>45734</v>
      </c>
      <c r="B71" t="str">
        <f>Planilha1!D73</f>
        <v>Pix recebido: "Cp :00000000-CAMILLA ROCHA ROLIM"</v>
      </c>
      <c r="C71" s="2">
        <f>Planilha1!E73*IF(Planilha1!E73&lt;0,-1,1)</f>
        <v>10</v>
      </c>
      <c r="D71" t="str">
        <f>Planilha1!B73</f>
        <v>Entrada</v>
      </c>
      <c r="E71" t="str">
        <f>Planilha1!A73</f>
        <v>Rifa</v>
      </c>
      <c r="F71" t="s">
        <v>369</v>
      </c>
      <c r="G71" t="str">
        <f>IF(Planilha1!G73="","",Planilha1!G73)</f>
        <v>Rifa Henry</v>
      </c>
    </row>
    <row r="72" spans="1:7" x14ac:dyDescent="0.25">
      <c r="A72" s="1">
        <f>Planilha1!C74</f>
        <v>45735</v>
      </c>
      <c r="B72" t="str">
        <f>Planilha1!D74</f>
        <v>Pix recebido: "Cp :18236120-Maria Eliane Chaves de Oliveira"</v>
      </c>
      <c r="C72" s="2">
        <f>Planilha1!E74*IF(Planilha1!E74&lt;0,-1,1)</f>
        <v>20</v>
      </c>
      <c r="D72" t="str">
        <f>Planilha1!B74</f>
        <v>Entrada</v>
      </c>
      <c r="E72" t="str">
        <f>Planilha1!A74</f>
        <v>Rifa</v>
      </c>
      <c r="F72" t="s">
        <v>369</v>
      </c>
      <c r="G72" t="str">
        <f>IF(Planilha1!G74="","",Planilha1!G74)</f>
        <v/>
      </c>
    </row>
    <row r="73" spans="1:7" x14ac:dyDescent="0.25">
      <c r="A73" s="1">
        <f>Planilha1!C75</f>
        <v>45735</v>
      </c>
      <c r="B73" t="str">
        <f>Planilha1!D75</f>
        <v>Pix recebido: "Cp :90400888-ALYSSON SAMUEL BATISTA DE AMORIM"</v>
      </c>
      <c r="C73" s="2">
        <f>Planilha1!E75*IF(Planilha1!E75&lt;0,-1,1)</f>
        <v>20</v>
      </c>
      <c r="D73" t="str">
        <f>Planilha1!B75</f>
        <v>Entrada</v>
      </c>
      <c r="E73" t="str">
        <f>Planilha1!A75</f>
        <v>Rifa</v>
      </c>
      <c r="F73" t="s">
        <v>369</v>
      </c>
      <c r="G73" t="str">
        <f>IF(Planilha1!G75="","",Planilha1!G75)</f>
        <v/>
      </c>
    </row>
    <row r="74" spans="1:7" x14ac:dyDescent="0.25">
      <c r="A74" s="1">
        <f>Planilha1!C76</f>
        <v>45735</v>
      </c>
      <c r="B74" t="str">
        <f>Planilha1!D76</f>
        <v>Pix recebido: "Cp :00000000-ANDRE R F MAGALHAES"</v>
      </c>
      <c r="C74" s="2">
        <f>Planilha1!E76*IF(Planilha1!E76&lt;0,-1,1)</f>
        <v>20</v>
      </c>
      <c r="D74" t="str">
        <f>Planilha1!B76</f>
        <v>Entrada</v>
      </c>
      <c r="E74" t="str">
        <f>Planilha1!A76</f>
        <v>Rifa</v>
      </c>
      <c r="F74" t="s">
        <v>369</v>
      </c>
      <c r="G74" t="str">
        <f>IF(Planilha1!G76="","",Planilha1!G76)</f>
        <v/>
      </c>
    </row>
    <row r="75" spans="1:7" x14ac:dyDescent="0.25">
      <c r="A75" s="1">
        <f>Planilha1!C77</f>
        <v>45735</v>
      </c>
      <c r="B75" t="str">
        <f>Planilha1!D77</f>
        <v>Pix recebido: "Cp :35571249-Augusto Rodrigues De Souza"</v>
      </c>
      <c r="C75" s="2">
        <f>Planilha1!E77*IF(Planilha1!E77&lt;0,-1,1)</f>
        <v>20</v>
      </c>
      <c r="D75" t="str">
        <f>Planilha1!B77</f>
        <v>Entrada</v>
      </c>
      <c r="E75" t="str">
        <f>Planilha1!A77</f>
        <v>Rifa</v>
      </c>
      <c r="F75" t="s">
        <v>369</v>
      </c>
      <c r="G75" t="str">
        <f>IF(Planilha1!G77="","",Planilha1!G77)</f>
        <v/>
      </c>
    </row>
    <row r="76" spans="1:7" x14ac:dyDescent="0.25">
      <c r="A76" s="1">
        <f>Planilha1!C78</f>
        <v>45735</v>
      </c>
      <c r="B76" t="str">
        <f>Planilha1!D78</f>
        <v>Pix recebido: "Cp :08561701-CAROL GONCALVES DE ARAUJO"</v>
      </c>
      <c r="C76" s="2">
        <f>Planilha1!E78*IF(Planilha1!E78&lt;0,-1,1)</f>
        <v>30</v>
      </c>
      <c r="D76" t="str">
        <f>Planilha1!B78</f>
        <v>Entrada</v>
      </c>
      <c r="E76" t="str">
        <f>Planilha1!A78</f>
        <v>Rifa</v>
      </c>
      <c r="F76" t="s">
        <v>369</v>
      </c>
      <c r="G76" t="str">
        <f>IF(Planilha1!G78="","",Planilha1!G78)</f>
        <v/>
      </c>
    </row>
    <row r="77" spans="1:7" x14ac:dyDescent="0.25">
      <c r="A77" s="1">
        <f>Planilha1!C79</f>
        <v>45735</v>
      </c>
      <c r="B77" t="str">
        <f>Planilha1!D79</f>
        <v>Pix recebido: "Cp :18236120-Rogerio Carlos Vieira da Silva"</v>
      </c>
      <c r="C77" s="2">
        <f>Planilha1!E79*IF(Planilha1!E79&lt;0,-1,1)</f>
        <v>10</v>
      </c>
      <c r="D77" t="str">
        <f>Planilha1!B79</f>
        <v>Entrada</v>
      </c>
      <c r="E77" t="str">
        <f>Planilha1!A79</f>
        <v>Rifa</v>
      </c>
      <c r="F77" t="s">
        <v>369</v>
      </c>
      <c r="G77" t="str">
        <f>IF(Planilha1!G79="","",Planilha1!G79)</f>
        <v/>
      </c>
    </row>
    <row r="78" spans="1:7" x14ac:dyDescent="0.25">
      <c r="A78" s="1">
        <f>Planilha1!C80</f>
        <v>45735</v>
      </c>
      <c r="B78" t="str">
        <f>Planilha1!D80</f>
        <v>Pix recebido: "Cp :60746948-JAIRO MOISES SPERB"</v>
      </c>
      <c r="C78" s="2">
        <f>Planilha1!E80*IF(Planilha1!E80&lt;0,-1,1)</f>
        <v>40</v>
      </c>
      <c r="D78" t="str">
        <f>Planilha1!B80</f>
        <v>Entrada</v>
      </c>
      <c r="E78" t="str">
        <f>Planilha1!A80</f>
        <v>Rifa</v>
      </c>
      <c r="F78" t="s">
        <v>369</v>
      </c>
      <c r="G78" t="str">
        <f>IF(Planilha1!G80="","",Planilha1!G80)</f>
        <v/>
      </c>
    </row>
    <row r="79" spans="1:7" x14ac:dyDescent="0.25">
      <c r="A79" s="1">
        <f>Planilha1!C81</f>
        <v>45735</v>
      </c>
      <c r="B79" t="str">
        <f>Planilha1!D81</f>
        <v>Pix recebido: "Cp :18236120-Hildebrando Mota Alexandre"</v>
      </c>
      <c r="C79" s="2">
        <f>Planilha1!E81*IF(Planilha1!E81&lt;0,-1,1)</f>
        <v>10</v>
      </c>
      <c r="D79" t="str">
        <f>Planilha1!B81</f>
        <v>Entrada</v>
      </c>
      <c r="E79" t="str">
        <f>Planilha1!A81</f>
        <v>Rifa</v>
      </c>
      <c r="F79" t="s">
        <v>369</v>
      </c>
      <c r="G79" t="str">
        <f>IF(Planilha1!G81="","",Planilha1!G81)</f>
        <v/>
      </c>
    </row>
    <row r="80" spans="1:7" x14ac:dyDescent="0.25">
      <c r="A80" s="1">
        <f>Planilha1!C82</f>
        <v>45735</v>
      </c>
      <c r="B80" t="str">
        <f>Planilha1!D82</f>
        <v>Pix recebido: "Cp :37241230-Ismael Correia Couto"</v>
      </c>
      <c r="C80" s="2">
        <f>Planilha1!E82*IF(Planilha1!E82&lt;0,-1,1)</f>
        <v>40</v>
      </c>
      <c r="D80" t="str">
        <f>Planilha1!B82</f>
        <v>Entrada</v>
      </c>
      <c r="E80" t="str">
        <f>Planilha1!A82</f>
        <v>Rifa</v>
      </c>
      <c r="F80" t="s">
        <v>369</v>
      </c>
      <c r="G80" t="str">
        <f>IF(Planilha1!G82="","",Planilha1!G82)</f>
        <v/>
      </c>
    </row>
    <row r="81" spans="1:7" x14ac:dyDescent="0.25">
      <c r="A81" s="1">
        <f>Planilha1!C83</f>
        <v>45735</v>
      </c>
      <c r="B81" t="str">
        <f>Planilha1!D83</f>
        <v>Pix recebido: "Cp :60746948-JOYCE TERTO DE MEDEIROS"</v>
      </c>
      <c r="C81" s="2">
        <f>Planilha1!E83*IF(Planilha1!E83&lt;0,-1,1)</f>
        <v>20</v>
      </c>
      <c r="D81" t="str">
        <f>Planilha1!B83</f>
        <v>Entrada</v>
      </c>
      <c r="E81" t="str">
        <f>Planilha1!A83</f>
        <v>Rifa</v>
      </c>
      <c r="F81" t="s">
        <v>369</v>
      </c>
      <c r="G81" t="str">
        <f>IF(Planilha1!G83="","",Planilha1!G83)</f>
        <v/>
      </c>
    </row>
    <row r="82" spans="1:7" x14ac:dyDescent="0.25">
      <c r="A82" s="1">
        <f>Planilha1!C84</f>
        <v>45735</v>
      </c>
      <c r="B82" t="str">
        <f>Planilha1!D84</f>
        <v>Pix recebido: "Cp :10573521-Vanderlei Perboni Dos Santos"</v>
      </c>
      <c r="C82" s="2">
        <f>Planilha1!E84*IF(Planilha1!E84&lt;0,-1,1)</f>
        <v>20</v>
      </c>
      <c r="D82" t="str">
        <f>Planilha1!B84</f>
        <v>Entrada</v>
      </c>
      <c r="E82" t="str">
        <f>Planilha1!A84</f>
        <v>Rifa</v>
      </c>
      <c r="F82" t="s">
        <v>369</v>
      </c>
      <c r="G82" t="str">
        <f>IF(Planilha1!G84="","",Planilha1!G84)</f>
        <v/>
      </c>
    </row>
    <row r="83" spans="1:7" x14ac:dyDescent="0.25">
      <c r="A83" s="1">
        <f>Planilha1!C85</f>
        <v>45735</v>
      </c>
      <c r="B83" t="str">
        <f>Planilha1!D85</f>
        <v>Pix recebido: "00019 337522618 WESKLLEY YURI FIALHO DA SILVA"</v>
      </c>
      <c r="C83" s="2">
        <f>Planilha1!E85*IF(Planilha1!E85&lt;0,-1,1)</f>
        <v>10</v>
      </c>
      <c r="D83" t="str">
        <f>Planilha1!B85</f>
        <v>Entrada</v>
      </c>
      <c r="E83" t="str">
        <f>Planilha1!A85</f>
        <v>Rifa</v>
      </c>
      <c r="F83" t="s">
        <v>369</v>
      </c>
      <c r="G83" t="str">
        <f>IF(Planilha1!G85="","",Planilha1!G85)</f>
        <v>Rifa Amanda</v>
      </c>
    </row>
    <row r="84" spans="1:7" x14ac:dyDescent="0.25">
      <c r="A84" s="1">
        <f>Planilha1!C86</f>
        <v>45735</v>
      </c>
      <c r="B84" t="str">
        <f>Planilha1!D86</f>
        <v>Pix recebido: "Cp :10573521-Jaise Mendonca Justiniano"</v>
      </c>
      <c r="C84" s="2">
        <f>Planilha1!E86*IF(Planilha1!E86&lt;0,-1,1)</f>
        <v>10</v>
      </c>
      <c r="D84" t="str">
        <f>Planilha1!B86</f>
        <v>Entrada</v>
      </c>
      <c r="E84" t="str">
        <f>Planilha1!A86</f>
        <v>Rifa</v>
      </c>
      <c r="F84" t="s">
        <v>369</v>
      </c>
      <c r="G84" t="str">
        <f>IF(Planilha1!G86="","",Planilha1!G86)</f>
        <v/>
      </c>
    </row>
    <row r="85" spans="1:7" x14ac:dyDescent="0.25">
      <c r="A85" s="1">
        <f>Planilha1!C87</f>
        <v>45736</v>
      </c>
      <c r="B85" t="str">
        <f>Planilha1!D87</f>
        <v>Pix recebido: "00019 318257955 JOSIMAR SOUSA"</v>
      </c>
      <c r="C85" s="2">
        <f>Planilha1!E87*IF(Planilha1!E87&lt;0,-1,1)</f>
        <v>10</v>
      </c>
      <c r="D85" t="str">
        <f>Planilha1!B87</f>
        <v>Entrada</v>
      </c>
      <c r="E85" t="str">
        <f>Planilha1!A87</f>
        <v>Rifa</v>
      </c>
      <c r="F85" t="s">
        <v>369</v>
      </c>
      <c r="G85" t="str">
        <f>IF(Planilha1!G87="","",Planilha1!G87)</f>
        <v/>
      </c>
    </row>
    <row r="86" spans="1:7" x14ac:dyDescent="0.25">
      <c r="A86" s="1">
        <f>Planilha1!C88</f>
        <v>45736</v>
      </c>
      <c r="B86" t="str">
        <f>Planilha1!D88</f>
        <v>Pix recebido: "Cp :18236120-Danielle da Silveira Diniz Sousa"</v>
      </c>
      <c r="C86" s="2">
        <f>Planilha1!E88*IF(Planilha1!E88&lt;0,-1,1)</f>
        <v>10</v>
      </c>
      <c r="D86" t="str">
        <f>Planilha1!B88</f>
        <v>Entrada</v>
      </c>
      <c r="E86" t="str">
        <f>Planilha1!A88</f>
        <v>Rifa</v>
      </c>
      <c r="F86" t="s">
        <v>369</v>
      </c>
      <c r="G86" t="str">
        <f>IF(Planilha1!G88="","",Planilha1!G88)</f>
        <v/>
      </c>
    </row>
    <row r="87" spans="1:7" x14ac:dyDescent="0.25">
      <c r="A87" s="1">
        <f>Planilha1!C89</f>
        <v>45736</v>
      </c>
      <c r="B87" t="str">
        <f>Planilha1!D89</f>
        <v>Pix recebido: "Cp :00360305-ALYNE RODRIGUES ARAUJO CAVALCANTI GOMES"</v>
      </c>
      <c r="C87" s="2">
        <f>Planilha1!E89*IF(Planilha1!E89&lt;0,-1,1)</f>
        <v>20</v>
      </c>
      <c r="D87" t="str">
        <f>Planilha1!B89</f>
        <v>Entrada</v>
      </c>
      <c r="E87" t="str">
        <f>Planilha1!A89</f>
        <v>Rifa</v>
      </c>
      <c r="F87" t="s">
        <v>369</v>
      </c>
      <c r="G87" t="str">
        <f>IF(Planilha1!G89="","",Planilha1!G89)</f>
        <v/>
      </c>
    </row>
    <row r="88" spans="1:7" x14ac:dyDescent="0.25">
      <c r="A88" s="1">
        <f>Planilha1!C90</f>
        <v>45736</v>
      </c>
      <c r="B88" t="str">
        <f>Planilha1!D90</f>
        <v>Pix recebido: "Cp :18236120-Thalita Araujo Cavalcante"</v>
      </c>
      <c r="C88" s="2">
        <f>Planilha1!E90*IF(Planilha1!E90&lt;0,-1,1)</f>
        <v>10</v>
      </c>
      <c r="D88" t="str">
        <f>Planilha1!B90</f>
        <v>Entrada</v>
      </c>
      <c r="E88" t="str">
        <f>Planilha1!A90</f>
        <v>Rifa</v>
      </c>
      <c r="F88" t="s">
        <v>369</v>
      </c>
      <c r="G88" t="str">
        <f>IF(Planilha1!G90="","",Planilha1!G90)</f>
        <v/>
      </c>
    </row>
    <row r="89" spans="1:7" x14ac:dyDescent="0.25">
      <c r="A89" s="1">
        <f>Planilha1!C91</f>
        <v>45736</v>
      </c>
      <c r="B89" t="str">
        <f>Planilha1!D91</f>
        <v>Pix recebido: "Cp :18236120-Thalita Araujo Cavalcante"</v>
      </c>
      <c r="C89" s="2">
        <f>Planilha1!E91*IF(Planilha1!E91&lt;0,-1,1)</f>
        <v>10</v>
      </c>
      <c r="D89" t="str">
        <f>Planilha1!B91</f>
        <v>Entrada</v>
      </c>
      <c r="E89" t="str">
        <f>Planilha1!A91</f>
        <v>Rifa</v>
      </c>
      <c r="F89" t="s">
        <v>369</v>
      </c>
      <c r="G89" t="str">
        <f>IF(Planilha1!G91="","",Planilha1!G91)</f>
        <v/>
      </c>
    </row>
    <row r="90" spans="1:7" x14ac:dyDescent="0.25">
      <c r="A90" s="1">
        <f>Planilha1!C92</f>
        <v>45736</v>
      </c>
      <c r="B90" t="str">
        <f>Planilha1!D92</f>
        <v>Pix recebido: "Cp :00000000-FRANCISCO DE ASSIS DE LIMA ARAUJO JUNIOR"</v>
      </c>
      <c r="C90" s="2">
        <f>Planilha1!E92*IF(Planilha1!E92&lt;0,-1,1)</f>
        <v>20</v>
      </c>
      <c r="D90" t="str">
        <f>Planilha1!B92</f>
        <v>Entrada</v>
      </c>
      <c r="E90" t="str">
        <f>Planilha1!A92</f>
        <v>Rifa</v>
      </c>
      <c r="F90" t="s">
        <v>369</v>
      </c>
      <c r="G90" t="str">
        <f>IF(Planilha1!G92="","",Planilha1!G92)</f>
        <v/>
      </c>
    </row>
    <row r="91" spans="1:7" x14ac:dyDescent="0.25">
      <c r="A91" s="1">
        <f>Planilha1!C93</f>
        <v>45736</v>
      </c>
      <c r="B91" t="str">
        <f>Planilha1!D93</f>
        <v>Pix recebido: "Cp :22896431-Maria Vitoria Araujo Do Nascimento"</v>
      </c>
      <c r="C91" s="2">
        <f>Planilha1!E93*IF(Planilha1!E93&lt;0,-1,1)</f>
        <v>10</v>
      </c>
      <c r="D91" t="str">
        <f>Planilha1!B93</f>
        <v>Entrada</v>
      </c>
      <c r="E91" t="str">
        <f>Planilha1!A93</f>
        <v>Rifa</v>
      </c>
      <c r="F91" t="s">
        <v>369</v>
      </c>
      <c r="G91" t="str">
        <f>IF(Planilha1!G93="","",Planilha1!G93)</f>
        <v>Rifa Filipe</v>
      </c>
    </row>
    <row r="92" spans="1:7" x14ac:dyDescent="0.25">
      <c r="A92" s="1">
        <f>Planilha1!C94</f>
        <v>45736</v>
      </c>
      <c r="B92" t="str">
        <f>Planilha1!D94</f>
        <v>Pix recebido: "Cp :90400888-ALINE DA SILVEIRA DINIZ"</v>
      </c>
      <c r="C92" s="2">
        <f>Planilha1!E94*IF(Planilha1!E94&lt;0,-1,1)</f>
        <v>10</v>
      </c>
      <c r="D92" t="str">
        <f>Planilha1!B94</f>
        <v>Entrada</v>
      </c>
      <c r="E92" t="str">
        <f>Planilha1!A94</f>
        <v>Rifa</v>
      </c>
      <c r="F92" t="s">
        <v>369</v>
      </c>
      <c r="G92" t="str">
        <f>IF(Planilha1!G94="","",Planilha1!G94)</f>
        <v/>
      </c>
    </row>
    <row r="93" spans="1:7" x14ac:dyDescent="0.25">
      <c r="A93" s="1">
        <f>Planilha1!C95</f>
        <v>45736</v>
      </c>
      <c r="B93" t="str">
        <f>Planilha1!D95</f>
        <v>Pix recebido: "Cp :18236120-Cenyra Pimentel Cavalcanti Torres"</v>
      </c>
      <c r="C93" s="2">
        <f>Planilha1!E95*IF(Planilha1!E95&lt;0,-1,1)</f>
        <v>50</v>
      </c>
      <c r="D93" t="str">
        <f>Planilha1!B95</f>
        <v>Entrada</v>
      </c>
      <c r="E93" t="str">
        <f>Planilha1!A95</f>
        <v>Rifa</v>
      </c>
      <c r="F93" t="s">
        <v>369</v>
      </c>
      <c r="G93" t="str">
        <f>IF(Planilha1!G95="","",Planilha1!G95)</f>
        <v/>
      </c>
    </row>
    <row r="94" spans="1:7" x14ac:dyDescent="0.25">
      <c r="A94" s="1">
        <f>Planilha1!C96</f>
        <v>45736</v>
      </c>
      <c r="B94" t="str">
        <f>Planilha1!D96</f>
        <v>Pix recebido: "Cp :60701190-IONE DA SILVEIRA DINIZ"</v>
      </c>
      <c r="C94" s="2">
        <f>Planilha1!E96*IF(Planilha1!E96&lt;0,-1,1)</f>
        <v>10</v>
      </c>
      <c r="D94" t="str">
        <f>Planilha1!B96</f>
        <v>Entrada</v>
      </c>
      <c r="E94" t="str">
        <f>Planilha1!A96</f>
        <v>Rifa</v>
      </c>
      <c r="F94" t="s">
        <v>369</v>
      </c>
      <c r="G94" t="str">
        <f>IF(Planilha1!G96="","",Planilha1!G96)</f>
        <v/>
      </c>
    </row>
    <row r="95" spans="1:7" x14ac:dyDescent="0.25">
      <c r="A95" s="1">
        <f>Planilha1!C97</f>
        <v>45737</v>
      </c>
      <c r="B95" t="str">
        <f>Planilha1!D97</f>
        <v>Pix recebido: "Cp :18236120-Diemano Bruno Lima Nobrega"</v>
      </c>
      <c r="C95" s="2">
        <f>Planilha1!E97*IF(Planilha1!E97&lt;0,-1,1)</f>
        <v>20</v>
      </c>
      <c r="D95" t="str">
        <f>Planilha1!B97</f>
        <v>Entrada</v>
      </c>
      <c r="E95" t="str">
        <f>Planilha1!A97</f>
        <v>Rifa</v>
      </c>
      <c r="F95" t="s">
        <v>369</v>
      </c>
      <c r="G95" t="str">
        <f>IF(Planilha1!G97="","",Planilha1!G97)</f>
        <v>Rifa Lívia</v>
      </c>
    </row>
    <row r="96" spans="1:7" x14ac:dyDescent="0.25">
      <c r="A96" s="1">
        <f>Planilha1!C98</f>
        <v>45737</v>
      </c>
      <c r="B96" t="str">
        <f>Planilha1!D98</f>
        <v>Pix recebido: "Cp :35571249-Elaine Cristina Medeiros Cruz"</v>
      </c>
      <c r="C96" s="2">
        <f>Planilha1!E98*IF(Planilha1!E98&lt;0,-1,1)</f>
        <v>20</v>
      </c>
      <c r="D96" t="str">
        <f>Planilha1!B98</f>
        <v>Entrada</v>
      </c>
      <c r="E96" t="str">
        <f>Planilha1!A98</f>
        <v>Rifa</v>
      </c>
      <c r="F96" t="s">
        <v>369</v>
      </c>
      <c r="G96" t="str">
        <f>IF(Planilha1!G98="","",Planilha1!G98)</f>
        <v/>
      </c>
    </row>
    <row r="97" spans="1:7" x14ac:dyDescent="0.25">
      <c r="A97" s="1">
        <f>Planilha1!C99</f>
        <v>45737</v>
      </c>
      <c r="B97" t="str">
        <f>Planilha1!D99</f>
        <v>Pix recebido: "Cp :00000000-FABIO PONTES DA COSTA"</v>
      </c>
      <c r="C97" s="2">
        <f>Planilha1!E99*IF(Planilha1!E99&lt;0,-1,1)</f>
        <v>30</v>
      </c>
      <c r="D97" t="str">
        <f>Planilha1!B99</f>
        <v>Entrada</v>
      </c>
      <c r="E97" t="str">
        <f>Planilha1!A99</f>
        <v>Rifa</v>
      </c>
      <c r="F97" t="s">
        <v>369</v>
      </c>
      <c r="G97" t="str">
        <f>IF(Planilha1!G99="","",Planilha1!G99)</f>
        <v/>
      </c>
    </row>
    <row r="98" spans="1:7" x14ac:dyDescent="0.25">
      <c r="A98" s="1">
        <f>Planilha1!C100</f>
        <v>45737</v>
      </c>
      <c r="B98" t="str">
        <f>Planilha1!D100</f>
        <v>Pix recebido: "Cp :60746948-JOAO ARTUR RODRIGUES PESSOA"</v>
      </c>
      <c r="C98" s="2">
        <f>Planilha1!E100*IF(Planilha1!E100&lt;0,-1,1)</f>
        <v>20</v>
      </c>
      <c r="D98" t="str">
        <f>Planilha1!B100</f>
        <v>Entrada</v>
      </c>
      <c r="E98" t="str">
        <f>Planilha1!A100</f>
        <v>Rifa</v>
      </c>
      <c r="F98" t="s">
        <v>369</v>
      </c>
      <c r="G98" t="str">
        <f>IF(Planilha1!G100="","",Planilha1!G100)</f>
        <v/>
      </c>
    </row>
    <row r="99" spans="1:7" x14ac:dyDescent="0.25">
      <c r="A99" s="1">
        <f>Planilha1!C101</f>
        <v>45737</v>
      </c>
      <c r="B99" t="str">
        <f>Planilha1!D101</f>
        <v>Pix recebido: "Cp :90400888-MARIA DAS GRACAS ONOFRE DA SILVA"</v>
      </c>
      <c r="C99" s="2">
        <f>Planilha1!E101*IF(Planilha1!E101&lt;0,-1,1)</f>
        <v>30</v>
      </c>
      <c r="D99" t="str">
        <f>Planilha1!B101</f>
        <v>Entrada</v>
      </c>
      <c r="E99" t="str">
        <f>Planilha1!A101</f>
        <v>Rifa</v>
      </c>
      <c r="F99" t="s">
        <v>369</v>
      </c>
      <c r="G99" t="str">
        <f>IF(Planilha1!G101="","",Planilha1!G101)</f>
        <v/>
      </c>
    </row>
    <row r="100" spans="1:7" x14ac:dyDescent="0.25">
      <c r="A100" s="1">
        <f>Planilha1!C102</f>
        <v>45737</v>
      </c>
      <c r="B100" t="str">
        <f>Planilha1!D102</f>
        <v>Pix recebido: "Cp :60746948-TULIO BATISTA VIEIRA DELGADO"</v>
      </c>
      <c r="C100" s="2">
        <f>Planilha1!E102*IF(Planilha1!E102&lt;0,-1,1)</f>
        <v>20</v>
      </c>
      <c r="D100" t="str">
        <f>Planilha1!B102</f>
        <v>Entrada</v>
      </c>
      <c r="E100" t="str">
        <f>Planilha1!A102</f>
        <v>Rifa</v>
      </c>
      <c r="F100" t="s">
        <v>369</v>
      </c>
      <c r="G100" t="str">
        <f>IF(Planilha1!G102="","",Planilha1!G102)</f>
        <v/>
      </c>
    </row>
    <row r="101" spans="1:7" x14ac:dyDescent="0.25">
      <c r="A101" s="1">
        <f>Planilha1!C103</f>
        <v>45737</v>
      </c>
      <c r="B101" t="str">
        <f>Planilha1!D103</f>
        <v>Pix recebido: "Cp :00000000-ERICKSON ANDRE R MADRUGA"</v>
      </c>
      <c r="C101" s="2">
        <f>Planilha1!E103*IF(Planilha1!E103&lt;0,-1,1)</f>
        <v>30</v>
      </c>
      <c r="D101" t="str">
        <f>Planilha1!B103</f>
        <v>Entrada</v>
      </c>
      <c r="E101" t="str">
        <f>Planilha1!A103</f>
        <v>Rifa</v>
      </c>
      <c r="F101" t="s">
        <v>369</v>
      </c>
      <c r="G101" t="str">
        <f>IF(Planilha1!G103="","",Planilha1!G103)</f>
        <v/>
      </c>
    </row>
    <row r="102" spans="1:7" x14ac:dyDescent="0.25">
      <c r="A102" s="1">
        <f>Planilha1!C104</f>
        <v>45737</v>
      </c>
      <c r="B102" t="str">
        <f>Planilha1!D104</f>
        <v>Pix recebido: "Cp :00360305-SAMARA CRISTINA DA SILVA FERREIRA SOUZA"</v>
      </c>
      <c r="C102" s="2">
        <f>Planilha1!E104*IF(Planilha1!E104&lt;0,-1,1)</f>
        <v>20</v>
      </c>
      <c r="D102" t="str">
        <f>Planilha1!B104</f>
        <v>Entrada</v>
      </c>
      <c r="E102" t="str">
        <f>Planilha1!A104</f>
        <v>Rifa</v>
      </c>
      <c r="F102" t="s">
        <v>369</v>
      </c>
      <c r="G102" t="str">
        <f>IF(Planilha1!G104="","",Planilha1!G104)</f>
        <v/>
      </c>
    </row>
    <row r="103" spans="1:7" x14ac:dyDescent="0.25">
      <c r="A103" s="1">
        <f>Planilha1!C105</f>
        <v>45737</v>
      </c>
      <c r="B103" t="str">
        <f>Planilha1!D105</f>
        <v>Pix recebido: "Cp :10573521-Raquel Costa Cirne Lopes"</v>
      </c>
      <c r="C103" s="2">
        <f>Planilha1!E105*IF(Planilha1!E105&lt;0,-1,1)</f>
        <v>10</v>
      </c>
      <c r="D103" t="str">
        <f>Planilha1!B105</f>
        <v>Entrada</v>
      </c>
      <c r="E103" t="str">
        <f>Planilha1!A105</f>
        <v>Rifa</v>
      </c>
      <c r="F103" t="s">
        <v>369</v>
      </c>
      <c r="G103" t="str">
        <f>IF(Planilha1!G105="","",Planilha1!G105)</f>
        <v/>
      </c>
    </row>
    <row r="104" spans="1:7" x14ac:dyDescent="0.25">
      <c r="A104" s="1">
        <f>Planilha1!C106</f>
        <v>45737</v>
      </c>
      <c r="B104" t="str">
        <f>Planilha1!D106</f>
        <v>Pix recebido: "Cp :31872495-AUGUSTO BRUNO DE ANDRADE RODRIGUES"</v>
      </c>
      <c r="C104" s="2">
        <f>Planilha1!E106*IF(Planilha1!E106&lt;0,-1,1)</f>
        <v>20</v>
      </c>
      <c r="D104" t="str">
        <f>Planilha1!B106</f>
        <v>Entrada</v>
      </c>
      <c r="E104" t="str">
        <f>Planilha1!A106</f>
        <v>Rifa</v>
      </c>
      <c r="F104" t="s">
        <v>369</v>
      </c>
      <c r="G104" t="str">
        <f>IF(Planilha1!G106="","",Planilha1!G106)</f>
        <v/>
      </c>
    </row>
    <row r="105" spans="1:7" x14ac:dyDescent="0.25">
      <c r="A105" s="1">
        <f>Planilha1!C107</f>
        <v>45737</v>
      </c>
      <c r="B105" t="str">
        <f>Planilha1!D107</f>
        <v>Pix recebido: "Cp :00360305-OLLYVER MARCEL MARTINS FERREIRA"</v>
      </c>
      <c r="C105" s="2">
        <f>Planilha1!E107*IF(Planilha1!E107&lt;0,-1,1)</f>
        <v>25</v>
      </c>
      <c r="D105" t="str">
        <f>Planilha1!B107</f>
        <v>Entrada</v>
      </c>
      <c r="E105" t="str">
        <f>Planilha1!A107</f>
        <v>Rifa</v>
      </c>
      <c r="F105" t="s">
        <v>369</v>
      </c>
      <c r="G105" t="str">
        <f>IF(Planilha1!G107="","",Planilha1!G107)</f>
        <v/>
      </c>
    </row>
    <row r="106" spans="1:7" x14ac:dyDescent="0.25">
      <c r="A106" s="1">
        <f>Planilha1!C108</f>
        <v>45737</v>
      </c>
      <c r="B106" t="str">
        <f>Planilha1!D108</f>
        <v>Pix recebido: "Cp :60746948-FABIANNE CELESTINO BARRETO SILVA"</v>
      </c>
      <c r="C106" s="2">
        <f>Planilha1!E108*IF(Planilha1!E108&lt;0,-1,1)</f>
        <v>10</v>
      </c>
      <c r="D106" t="str">
        <f>Planilha1!B108</f>
        <v>Entrada</v>
      </c>
      <c r="E106" t="str">
        <f>Planilha1!A108</f>
        <v>Rifa</v>
      </c>
      <c r="F106" t="s">
        <v>369</v>
      </c>
      <c r="G106" t="str">
        <f>IF(Planilha1!G108="","",Planilha1!G108)</f>
        <v/>
      </c>
    </row>
    <row r="107" spans="1:7" x14ac:dyDescent="0.25">
      <c r="A107" s="1">
        <f>Planilha1!C109</f>
        <v>45737</v>
      </c>
      <c r="B107" t="str">
        <f>Planilha1!D109</f>
        <v>Pix recebido: "Cp :00000000-BELMIRO M.S.NETO"</v>
      </c>
      <c r="C107" s="2">
        <f>Planilha1!E109*IF(Planilha1!E109&lt;0,-1,1)</f>
        <v>20</v>
      </c>
      <c r="D107" t="str">
        <f>Planilha1!B109</f>
        <v>Entrada</v>
      </c>
      <c r="E107" t="str">
        <f>Planilha1!A109</f>
        <v>Rifa</v>
      </c>
      <c r="F107" t="s">
        <v>369</v>
      </c>
      <c r="G107" t="str">
        <f>IF(Planilha1!G109="","",Planilha1!G109)</f>
        <v/>
      </c>
    </row>
    <row r="108" spans="1:7" x14ac:dyDescent="0.25">
      <c r="A108" s="1">
        <f>Planilha1!C110</f>
        <v>45737</v>
      </c>
      <c r="B108" t="str">
        <f>Planilha1!D110</f>
        <v>Pix recebido: "Cp :60746948-FARUSKA LEITE MATIAS DE ARAUJO"</v>
      </c>
      <c r="C108" s="2">
        <f>Planilha1!E110*IF(Planilha1!E110&lt;0,-1,1)</f>
        <v>20</v>
      </c>
      <c r="D108" t="str">
        <f>Planilha1!B110</f>
        <v>Entrada</v>
      </c>
      <c r="E108" t="str">
        <f>Planilha1!A110</f>
        <v>Rifa</v>
      </c>
      <c r="F108" t="s">
        <v>369</v>
      </c>
      <c r="G108" t="str">
        <f>IF(Planilha1!G110="","",Planilha1!G110)</f>
        <v/>
      </c>
    </row>
    <row r="109" spans="1:7" x14ac:dyDescent="0.25">
      <c r="A109" s="1">
        <f>Planilha1!C111</f>
        <v>45737</v>
      </c>
      <c r="B109" t="str">
        <f>Planilha1!D111</f>
        <v>Pix recebido: "Cp :00000000-MARIANA T VASCONCELOS"</v>
      </c>
      <c r="C109" s="2">
        <f>Planilha1!E111*IF(Planilha1!E111&lt;0,-1,1)</f>
        <v>10</v>
      </c>
      <c r="D109" t="str">
        <f>Planilha1!B111</f>
        <v>Entrada</v>
      </c>
      <c r="E109" t="str">
        <f>Planilha1!A111</f>
        <v>Rifa</v>
      </c>
      <c r="F109" t="s">
        <v>369</v>
      </c>
      <c r="G109" t="str">
        <f>IF(Planilha1!G111="","",Planilha1!G111)</f>
        <v/>
      </c>
    </row>
    <row r="110" spans="1:7" x14ac:dyDescent="0.25">
      <c r="A110" s="1">
        <f>Planilha1!C112</f>
        <v>45737</v>
      </c>
      <c r="B110" t="str">
        <f>Planilha1!D112</f>
        <v>Pix recebido: "Cp :60746948-LEONARDO CELESTINO"</v>
      </c>
      <c r="C110" s="2">
        <f>Planilha1!E112*IF(Planilha1!E112&lt;0,-1,1)</f>
        <v>20</v>
      </c>
      <c r="D110" t="str">
        <f>Planilha1!B112</f>
        <v>Entrada</v>
      </c>
      <c r="E110" t="str">
        <f>Planilha1!A112</f>
        <v>Rifa</v>
      </c>
      <c r="F110" t="s">
        <v>369</v>
      </c>
      <c r="G110" t="str">
        <f>IF(Planilha1!G112="","",Planilha1!G112)</f>
        <v/>
      </c>
    </row>
    <row r="111" spans="1:7" x14ac:dyDescent="0.25">
      <c r="A111" s="1">
        <f>Planilha1!C113</f>
        <v>45737</v>
      </c>
      <c r="B111" t="str">
        <f>Planilha1!D113</f>
        <v>Pix recebido: "Cp :00360305-MAURO BARRETO DA SILVA"</v>
      </c>
      <c r="C111" s="2">
        <f>Planilha1!E113*IF(Planilha1!E113&lt;0,-1,1)</f>
        <v>40</v>
      </c>
      <c r="D111" t="str">
        <f>Planilha1!B113</f>
        <v>Entrada</v>
      </c>
      <c r="E111" t="str">
        <f>Planilha1!A113</f>
        <v>Rifa</v>
      </c>
      <c r="F111" t="s">
        <v>369</v>
      </c>
      <c r="G111" t="str">
        <f>IF(Planilha1!G113="","",Planilha1!G113)</f>
        <v/>
      </c>
    </row>
    <row r="112" spans="1:7" x14ac:dyDescent="0.25">
      <c r="A112" s="1">
        <f>Planilha1!C114</f>
        <v>45737</v>
      </c>
      <c r="B112" t="str">
        <f>Planilha1!D114</f>
        <v>Pix recebido: "Cp :00000000-JANINE EMMANUELE S LIRA"</v>
      </c>
      <c r="C112" s="2">
        <f>Planilha1!E114*IF(Planilha1!E114&lt;0,-1,1)</f>
        <v>20</v>
      </c>
      <c r="D112" t="str">
        <f>Planilha1!B114</f>
        <v>Entrada</v>
      </c>
      <c r="E112" t="str">
        <f>Planilha1!A114</f>
        <v>Rifa</v>
      </c>
      <c r="F112" t="s">
        <v>369</v>
      </c>
      <c r="G112" t="str">
        <f>IF(Planilha1!G114="","",Planilha1!G114)</f>
        <v/>
      </c>
    </row>
    <row r="113" spans="1:7" x14ac:dyDescent="0.25">
      <c r="A113" s="1">
        <f>Planilha1!C115</f>
        <v>45737</v>
      </c>
      <c r="B113" t="str">
        <f>Planilha1!D115</f>
        <v>Pix recebido: "Cp :00360305-MAURO BARRETO DA SILVA"</v>
      </c>
      <c r="C113" s="2">
        <f>Planilha1!E115*IF(Planilha1!E115&lt;0,-1,1)</f>
        <v>40</v>
      </c>
      <c r="D113" t="str">
        <f>Planilha1!B115</f>
        <v>Entrada</v>
      </c>
      <c r="E113" t="str">
        <f>Planilha1!A115</f>
        <v>Rifa</v>
      </c>
      <c r="F113" t="s">
        <v>369</v>
      </c>
      <c r="G113" t="str">
        <f>IF(Planilha1!G115="","",Planilha1!G115)</f>
        <v/>
      </c>
    </row>
    <row r="114" spans="1:7" x14ac:dyDescent="0.25">
      <c r="A114" s="1">
        <f>Planilha1!C116</f>
        <v>45737</v>
      </c>
      <c r="B114" t="str">
        <f>Planilha1!D116</f>
        <v>Pix recebido: "Cp :18236120-Natalia Candida Silva Andrade"</v>
      </c>
      <c r="C114" s="2">
        <f>Planilha1!E116*IF(Planilha1!E116&lt;0,-1,1)</f>
        <v>10</v>
      </c>
      <c r="D114" t="str">
        <f>Planilha1!B116</f>
        <v>Entrada</v>
      </c>
      <c r="E114" t="str">
        <f>Planilha1!A116</f>
        <v>Rifa</v>
      </c>
      <c r="F114" t="s">
        <v>369</v>
      </c>
      <c r="G114" t="str">
        <f>IF(Planilha1!G116="","",Planilha1!G116)</f>
        <v>Rifa Henry</v>
      </c>
    </row>
    <row r="115" spans="1:7" x14ac:dyDescent="0.25">
      <c r="A115" s="1">
        <f>Planilha1!C117</f>
        <v>45737</v>
      </c>
      <c r="B115" t="str">
        <f>Planilha1!D117</f>
        <v>Pix recebido: "Cp :10573521-Giuliane Santos de Lira"</v>
      </c>
      <c r="C115" s="2">
        <f>Planilha1!E117*IF(Planilha1!E117&lt;0,-1,1)</f>
        <v>10</v>
      </c>
      <c r="D115" t="str">
        <f>Planilha1!B117</f>
        <v>Entrada</v>
      </c>
      <c r="E115" t="str">
        <f>Planilha1!A117</f>
        <v>Rifa</v>
      </c>
      <c r="F115" t="s">
        <v>369</v>
      </c>
      <c r="G115" t="str">
        <f>IF(Planilha1!G117="","",Planilha1!G117)</f>
        <v/>
      </c>
    </row>
    <row r="116" spans="1:7" x14ac:dyDescent="0.25">
      <c r="A116" s="1">
        <f>Planilha1!C118</f>
        <v>45737</v>
      </c>
      <c r="B116" t="str">
        <f>Planilha1!D118</f>
        <v>Pix recebido: "Cp :00360305-MARIA DO SOCORRO SANTOS"</v>
      </c>
      <c r="C116" s="2">
        <f>Planilha1!E118*IF(Planilha1!E118&lt;0,-1,1)</f>
        <v>50</v>
      </c>
      <c r="D116" t="str">
        <f>Planilha1!B118</f>
        <v>Entrada</v>
      </c>
      <c r="E116" t="str">
        <f>Planilha1!A118</f>
        <v>Rifa</v>
      </c>
      <c r="F116" t="s">
        <v>369</v>
      </c>
      <c r="G116" t="str">
        <f>IF(Planilha1!G118="","",Planilha1!G118)</f>
        <v/>
      </c>
    </row>
    <row r="117" spans="1:7" x14ac:dyDescent="0.25">
      <c r="A117" s="1">
        <f>Planilha1!C119</f>
        <v>45737</v>
      </c>
      <c r="B117" t="str">
        <f>Planilha1!D119</f>
        <v>Pix recebido: "Cp :18236120-Natalia Candida Silva Andrade"</v>
      </c>
      <c r="C117" s="2">
        <f>Planilha1!E119*IF(Planilha1!E119&lt;0,-1,1)</f>
        <v>20</v>
      </c>
      <c r="D117" t="str">
        <f>Planilha1!B119</f>
        <v>Entrada</v>
      </c>
      <c r="E117" t="str">
        <f>Planilha1!A119</f>
        <v>Rifa</v>
      </c>
      <c r="F117" t="s">
        <v>369</v>
      </c>
      <c r="G117" t="str">
        <f>IF(Planilha1!G119="","",Planilha1!G119)</f>
        <v/>
      </c>
    </row>
    <row r="118" spans="1:7" x14ac:dyDescent="0.25">
      <c r="A118" s="1">
        <f>Planilha1!C120</f>
        <v>45737</v>
      </c>
      <c r="B118" t="str">
        <f>Planilha1!D120</f>
        <v>Pix recebido: "Cp :00000000-ADRIANNE PAULA V ANDRADE"</v>
      </c>
      <c r="C118" s="2">
        <f>Planilha1!E120*IF(Planilha1!E120&lt;0,-1,1)</f>
        <v>30</v>
      </c>
      <c r="D118" t="str">
        <f>Planilha1!B120</f>
        <v>Entrada</v>
      </c>
      <c r="E118" t="str">
        <f>Planilha1!A120</f>
        <v>Rifa</v>
      </c>
      <c r="F118" t="s">
        <v>369</v>
      </c>
      <c r="G118" t="str">
        <f>IF(Planilha1!G120="","",Planilha1!G120)</f>
        <v/>
      </c>
    </row>
    <row r="119" spans="1:7" x14ac:dyDescent="0.25">
      <c r="A119" s="1">
        <f>Planilha1!C121</f>
        <v>45737</v>
      </c>
      <c r="B119" t="str">
        <f>Planilha1!D121</f>
        <v>Pix recebido: "Cp :18236120-Juliane Iomery Lima Case Gehrke"</v>
      </c>
      <c r="C119" s="2">
        <f>Planilha1!E121*IF(Planilha1!E121&lt;0,-1,1)</f>
        <v>40</v>
      </c>
      <c r="D119" t="str">
        <f>Planilha1!B121</f>
        <v>Entrada</v>
      </c>
      <c r="E119" t="str">
        <f>Planilha1!A121</f>
        <v>Rifa</v>
      </c>
      <c r="F119" t="s">
        <v>369</v>
      </c>
      <c r="G119" t="str">
        <f>IF(Planilha1!G121="","",Planilha1!G121)</f>
        <v/>
      </c>
    </row>
    <row r="120" spans="1:7" x14ac:dyDescent="0.25">
      <c r="A120" s="1">
        <f>Planilha1!C122</f>
        <v>45738</v>
      </c>
      <c r="B120" t="str">
        <f>Planilha1!D122</f>
        <v>Pix recebido: "Cp :18236120-Janaina Gomes de Brito"</v>
      </c>
      <c r="C120" s="2">
        <f>Planilha1!E122*IF(Planilha1!E122&lt;0,-1,1)</f>
        <v>20</v>
      </c>
      <c r="D120" t="str">
        <f>Planilha1!B122</f>
        <v>Entrada</v>
      </c>
      <c r="E120" t="str">
        <f>Planilha1!A122</f>
        <v>Rifa</v>
      </c>
      <c r="F120" t="s">
        <v>369</v>
      </c>
      <c r="G120" t="str">
        <f>IF(Planilha1!G122="","",Planilha1!G122)</f>
        <v>Rifa Henry</v>
      </c>
    </row>
    <row r="121" spans="1:7" x14ac:dyDescent="0.25">
      <c r="A121" s="1">
        <f>Planilha1!C123</f>
        <v>45738</v>
      </c>
      <c r="B121" t="str">
        <f>Planilha1!D123</f>
        <v>Pix recebido: "Cp :00360305-DANIEL CEZARIO LOURENCO ANTONELLI"</v>
      </c>
      <c r="C121" s="2">
        <f>Planilha1!E123*IF(Planilha1!E123&lt;0,-1,1)</f>
        <v>10</v>
      </c>
      <c r="D121" t="str">
        <f>Planilha1!B123</f>
        <v>Entrada</v>
      </c>
      <c r="E121" t="str">
        <f>Planilha1!A123</f>
        <v>Rifa</v>
      </c>
      <c r="F121" t="s">
        <v>369</v>
      </c>
      <c r="G121" t="str">
        <f>IF(Planilha1!G123="","",Planilha1!G123)</f>
        <v>Rifa Amanda</v>
      </c>
    </row>
    <row r="122" spans="1:7" x14ac:dyDescent="0.25">
      <c r="A122" s="1">
        <f>Planilha1!C124</f>
        <v>45738</v>
      </c>
      <c r="B122" t="str">
        <f>Planilha1!D124</f>
        <v>Pix recebido: "Cp :60701190-JORGINEIDE MARIA SILVA ANDRADE"</v>
      </c>
      <c r="C122" s="2">
        <f>Planilha1!E124*IF(Planilha1!E124&lt;0,-1,1)</f>
        <v>20</v>
      </c>
      <c r="D122" t="str">
        <f>Planilha1!B124</f>
        <v>Entrada</v>
      </c>
      <c r="E122" t="str">
        <f>Planilha1!A124</f>
        <v>Rifa</v>
      </c>
      <c r="F122" t="s">
        <v>369</v>
      </c>
      <c r="G122" t="str">
        <f>IF(Planilha1!G124="","",Planilha1!G124)</f>
        <v>Rifa Henry</v>
      </c>
    </row>
    <row r="123" spans="1:7" x14ac:dyDescent="0.25">
      <c r="A123" s="1">
        <f>Planilha1!C125</f>
        <v>45738</v>
      </c>
      <c r="B123" t="str">
        <f>Planilha1!D125</f>
        <v>Pix recebido: "Cp :18236120-Juan Carlos da Conceicao Reis"</v>
      </c>
      <c r="C123" s="2">
        <f>Planilha1!E125*IF(Planilha1!E125&lt;0,-1,1)</f>
        <v>20</v>
      </c>
      <c r="D123" t="str">
        <f>Planilha1!B125</f>
        <v>Entrada</v>
      </c>
      <c r="E123" t="str">
        <f>Planilha1!A125</f>
        <v>Rifa</v>
      </c>
      <c r="F123" t="s">
        <v>369</v>
      </c>
      <c r="G123" t="str">
        <f>IF(Planilha1!G125="","",Planilha1!G125)</f>
        <v/>
      </c>
    </row>
    <row r="124" spans="1:7" x14ac:dyDescent="0.25">
      <c r="A124" s="1">
        <f>Planilha1!C126</f>
        <v>45738</v>
      </c>
      <c r="B124" t="str">
        <f>Planilha1!D126</f>
        <v>Pix enviado: "Cp :18236120-Joao Lucas Martimiani Pascarelli"</v>
      </c>
      <c r="C124" s="2">
        <f>Planilha1!E126*IF(Planilha1!E126&lt;0,-1,1)</f>
        <v>14.39</v>
      </c>
      <c r="D124" t="str">
        <f>Planilha1!B126</f>
        <v>Saída</v>
      </c>
      <c r="E124" t="str">
        <f>Planilha1!A126</f>
        <v>Organização</v>
      </c>
      <c r="F124" t="s">
        <v>369</v>
      </c>
      <c r="G124" t="str">
        <f>IF(Planilha1!G126="","",Planilha1!G126)</f>
        <v>Lava Rápido</v>
      </c>
    </row>
    <row r="125" spans="1:7" x14ac:dyDescent="0.25">
      <c r="A125" s="1">
        <f>Planilha1!C127</f>
        <v>45739</v>
      </c>
      <c r="B125" t="str">
        <f>Planilha1!D127</f>
        <v>Pix recebido: "Cp :60701190-THALITA ARAUJO CAVALCANTE"</v>
      </c>
      <c r="C125" s="2">
        <f>Planilha1!E127*IF(Planilha1!E127&lt;0,-1,1)</f>
        <v>10</v>
      </c>
      <c r="D125" t="str">
        <f>Planilha1!B127</f>
        <v>Entrada</v>
      </c>
      <c r="E125" t="str">
        <f>Planilha1!A127</f>
        <v>Rifa</v>
      </c>
      <c r="F125" t="s">
        <v>369</v>
      </c>
      <c r="G125" t="str">
        <f>IF(Planilha1!G127="","",Planilha1!G127)</f>
        <v/>
      </c>
    </row>
    <row r="126" spans="1:7" x14ac:dyDescent="0.25">
      <c r="A126" s="1">
        <f>Planilha1!C128</f>
        <v>45740</v>
      </c>
      <c r="B126" t="str">
        <f>Planilha1!D128</f>
        <v>Pix recebido: "Cp :18236120-Arthuro Lira Amado"</v>
      </c>
      <c r="C126" s="2">
        <f>Planilha1!E128*IF(Planilha1!E128&lt;0,-1,1)</f>
        <v>250</v>
      </c>
      <c r="D126" t="str">
        <f>Planilha1!B128</f>
        <v>Entrada</v>
      </c>
      <c r="E126" t="str">
        <f>Planilha1!A128</f>
        <v>Inscrição</v>
      </c>
      <c r="F126" t="s">
        <v>369</v>
      </c>
      <c r="G126" t="str">
        <f>IF(Planilha1!G128="","",Planilha1!G128)</f>
        <v/>
      </c>
    </row>
    <row r="127" spans="1:7" x14ac:dyDescent="0.25">
      <c r="A127" s="1">
        <f>Planilha1!C129</f>
        <v>45740</v>
      </c>
      <c r="B127" t="str">
        <f>Planilha1!D129</f>
        <v>Pix recebido: "Cp :00000000-VANEIDE ARAUJO A SILVA"</v>
      </c>
      <c r="C127" s="2">
        <f>Planilha1!E129*IF(Planilha1!E129&lt;0,-1,1)</f>
        <v>40</v>
      </c>
      <c r="D127" t="str">
        <f>Planilha1!B129</f>
        <v>Entrada</v>
      </c>
      <c r="E127" t="str">
        <f>Planilha1!A129</f>
        <v>Rifa</v>
      </c>
      <c r="F127" t="s">
        <v>369</v>
      </c>
      <c r="G127" t="str">
        <f>IF(Planilha1!G129="","",Planilha1!G129)</f>
        <v/>
      </c>
    </row>
    <row r="128" spans="1:7" x14ac:dyDescent="0.25">
      <c r="A128" s="1">
        <f>Planilha1!C130</f>
        <v>45740</v>
      </c>
      <c r="B128" t="str">
        <f>Planilha1!D130</f>
        <v>Pix enviado: "Cp :00000000-Igreja Evangelica Batista de Intermares"</v>
      </c>
      <c r="C128" s="2">
        <f>Planilha1!E130*IF(Planilha1!E130&lt;0,-1,1)</f>
        <v>44.82</v>
      </c>
      <c r="D128" t="str">
        <f>Planilha1!B130</f>
        <v>Saída</v>
      </c>
      <c r="E128" t="str">
        <f>Planilha1!A130</f>
        <v>Organização</v>
      </c>
      <c r="F128" t="s">
        <v>369</v>
      </c>
      <c r="G128" t="str">
        <f>IF(Planilha1!G130="","",Planilha1!G130)</f>
        <v>Dízimo</v>
      </c>
    </row>
    <row r="129" spans="1:7" x14ac:dyDescent="0.25">
      <c r="A129" s="1">
        <f>Planilha1!C131</f>
        <v>45740</v>
      </c>
      <c r="B129" t="str">
        <f>Planilha1!D131</f>
        <v>Pix recebido: "Cp :59285411-Gabriel Silvestre Da Fonseca Arrais"</v>
      </c>
      <c r="C129" s="2">
        <f>Planilha1!E131*IF(Planilha1!E131&lt;0,-1,1)</f>
        <v>12</v>
      </c>
      <c r="D129" t="str">
        <f>Planilha1!B131</f>
        <v>Entrada</v>
      </c>
      <c r="E129" t="str">
        <f>Planilha1!A131</f>
        <v>Rifa</v>
      </c>
      <c r="F129" t="s">
        <v>369</v>
      </c>
      <c r="G129" t="str">
        <f>IF(Planilha1!G131="","",Planilha1!G131)</f>
        <v/>
      </c>
    </row>
    <row r="130" spans="1:7" x14ac:dyDescent="0.25">
      <c r="A130" s="1">
        <f>Planilha1!C132</f>
        <v>45740</v>
      </c>
      <c r="B130" t="str">
        <f>Planilha1!D132</f>
        <v>Pix recebido: "Cp :00000208-JOSE WILAMY XAVIER DE LACERDA"</v>
      </c>
      <c r="C130" s="2">
        <f>Planilha1!E132*IF(Planilha1!E132&lt;0,-1,1)</f>
        <v>10</v>
      </c>
      <c r="D130" t="str">
        <f>Planilha1!B132</f>
        <v>Entrada</v>
      </c>
      <c r="E130" t="str">
        <f>Planilha1!A132</f>
        <v>Rifa</v>
      </c>
      <c r="F130" t="s">
        <v>369</v>
      </c>
      <c r="G130" t="str">
        <f>IF(Planilha1!G132="","",Planilha1!G132)</f>
        <v/>
      </c>
    </row>
    <row r="131" spans="1:7" x14ac:dyDescent="0.25">
      <c r="A131" s="1">
        <f>Planilha1!C133</f>
        <v>45741</v>
      </c>
      <c r="B131" t="str">
        <f>Planilha1!D133</f>
        <v>Pix recebido: "Cp :00000000-SARA RAQUEL VIEIRA SILVA"</v>
      </c>
      <c r="C131" s="2">
        <f>Planilha1!E133*IF(Planilha1!E133&lt;0,-1,1)</f>
        <v>50</v>
      </c>
      <c r="D131" t="str">
        <f>Planilha1!B133</f>
        <v>Entrada</v>
      </c>
      <c r="E131" t="str">
        <f>Planilha1!A133</f>
        <v>Rifa</v>
      </c>
      <c r="F131" t="s">
        <v>369</v>
      </c>
      <c r="G131" t="str">
        <f>IF(Planilha1!G133="","",Planilha1!G133)</f>
        <v/>
      </c>
    </row>
    <row r="132" spans="1:7" x14ac:dyDescent="0.25">
      <c r="A132" s="1">
        <f>Planilha1!C134</f>
        <v>45742</v>
      </c>
      <c r="B132" t="str">
        <f>Planilha1!D134</f>
        <v>Pix recebido: "00019 134756312 STEFANY MARQUES"</v>
      </c>
      <c r="C132" s="2">
        <f>Planilha1!E134*IF(Planilha1!E134&lt;0,-1,1)</f>
        <v>500</v>
      </c>
      <c r="D132" t="str">
        <f>Planilha1!B134</f>
        <v>Entrada</v>
      </c>
      <c r="E132" t="str">
        <f>Planilha1!A134</f>
        <v>Inscrição</v>
      </c>
      <c r="F132" t="s">
        <v>369</v>
      </c>
      <c r="G132" t="str">
        <f>IF(Planilha1!G134="","",Planilha1!G134)</f>
        <v/>
      </c>
    </row>
    <row r="133" spans="1:7" x14ac:dyDescent="0.25">
      <c r="A133" s="1">
        <f>Planilha1!C135</f>
        <v>45742</v>
      </c>
      <c r="B133" t="str">
        <f>Planilha1!D135</f>
        <v>Pix recebido: "Cp :01187961-MARIA JOSE DE LIMA RODRIGUES"</v>
      </c>
      <c r="C133" s="2">
        <f>Planilha1!E135*IF(Planilha1!E135&lt;0,-1,1)</f>
        <v>10</v>
      </c>
      <c r="D133" t="str">
        <f>Planilha1!B135</f>
        <v>Entrada</v>
      </c>
      <c r="E133" t="str">
        <f>Planilha1!A135</f>
        <v>Rifa</v>
      </c>
      <c r="F133" t="s">
        <v>369</v>
      </c>
      <c r="G133" t="str">
        <f>IF(Planilha1!G135="","",Planilha1!G135)</f>
        <v>Rifa Deborah</v>
      </c>
    </row>
    <row r="134" spans="1:7" x14ac:dyDescent="0.25">
      <c r="A134" s="1">
        <f>Planilha1!C136</f>
        <v>45742</v>
      </c>
      <c r="B134" t="str">
        <f>Planilha1!D136</f>
        <v>Pix recebido: "Cp :18236120-Amanda Ayres de Lima"</v>
      </c>
      <c r="C134" s="2">
        <f>Planilha1!E136*IF(Planilha1!E136&lt;0,-1,1)</f>
        <v>20</v>
      </c>
      <c r="D134" t="str">
        <f>Planilha1!B136</f>
        <v>Entrada</v>
      </c>
      <c r="E134" t="str">
        <f>Planilha1!A136</f>
        <v>Rifa</v>
      </c>
      <c r="F134" t="s">
        <v>369</v>
      </c>
      <c r="G134" t="str">
        <f>IF(Planilha1!G136="","",Planilha1!G136)</f>
        <v/>
      </c>
    </row>
    <row r="135" spans="1:7" x14ac:dyDescent="0.25">
      <c r="A135" s="1">
        <f>Planilha1!C137</f>
        <v>45742</v>
      </c>
      <c r="B135" t="str">
        <f>Planilha1!D137</f>
        <v>Pix recebido: "Cp :18236120-Vanessa Rodrigues Pereira"</v>
      </c>
      <c r="C135" s="2">
        <f>Planilha1!E137*IF(Planilha1!E137&lt;0,-1,1)</f>
        <v>10</v>
      </c>
      <c r="D135" t="str">
        <f>Planilha1!B137</f>
        <v>Entrada</v>
      </c>
      <c r="E135" t="str">
        <f>Planilha1!A137</f>
        <v>Rifa</v>
      </c>
      <c r="F135" t="s">
        <v>369</v>
      </c>
      <c r="G135" t="str">
        <f>IF(Planilha1!G137="","",Planilha1!G137)</f>
        <v>Rifa Deborah</v>
      </c>
    </row>
    <row r="136" spans="1:7" x14ac:dyDescent="0.25">
      <c r="A136" s="1">
        <f>Planilha1!C138</f>
        <v>45742</v>
      </c>
      <c r="B136" t="str">
        <f>Planilha1!D138</f>
        <v>Pix recebido: "Cp :35571249-Elaine Cristina Medeiros Cruz"</v>
      </c>
      <c r="C136" s="2">
        <f>Planilha1!E138*IF(Planilha1!E138&lt;0,-1,1)</f>
        <v>20</v>
      </c>
      <c r="D136" t="str">
        <f>Planilha1!B138</f>
        <v>Entrada</v>
      </c>
      <c r="E136" t="str">
        <f>Planilha1!A138</f>
        <v>Rifa</v>
      </c>
      <c r="F136" t="s">
        <v>369</v>
      </c>
      <c r="G136" t="str">
        <f>IF(Planilha1!G138="","",Planilha1!G138)</f>
        <v/>
      </c>
    </row>
    <row r="137" spans="1:7" x14ac:dyDescent="0.25">
      <c r="A137" s="1">
        <f>Planilha1!C139</f>
        <v>45742</v>
      </c>
      <c r="B137" t="str">
        <f>Planilha1!D139</f>
        <v>Pix recebido: "Cp :18236120-Joseane Martimiani Pascarelli"</v>
      </c>
      <c r="C137" s="2">
        <f>Planilha1!E139*IF(Planilha1!E139&lt;0,-1,1)</f>
        <v>20</v>
      </c>
      <c r="D137" t="str">
        <f>Planilha1!B139</f>
        <v>Entrada</v>
      </c>
      <c r="E137" t="str">
        <f>Planilha1!A139</f>
        <v>Rifa</v>
      </c>
      <c r="F137" t="s">
        <v>369</v>
      </c>
      <c r="G137" t="str">
        <f>IF(Planilha1!G139="","",Planilha1!G139)</f>
        <v/>
      </c>
    </row>
    <row r="138" spans="1:7" x14ac:dyDescent="0.25">
      <c r="A138" s="1">
        <f>Planilha1!C140</f>
        <v>45742</v>
      </c>
      <c r="B138" t="str">
        <f>Planilha1!D140</f>
        <v>Pix recebido: "Cp :60701190-CIRILO CESAR FILHO"</v>
      </c>
      <c r="C138" s="2">
        <f>Planilha1!E140*IF(Planilha1!E140&lt;0,-1,1)</f>
        <v>10</v>
      </c>
      <c r="D138" t="str">
        <f>Planilha1!B140</f>
        <v>Entrada</v>
      </c>
      <c r="E138" t="str">
        <f>Planilha1!A140</f>
        <v>Rifa</v>
      </c>
      <c r="F138" t="s">
        <v>369</v>
      </c>
      <c r="G138" t="str">
        <f>IF(Planilha1!G140="","",Planilha1!G140)</f>
        <v>Rifa Deborah</v>
      </c>
    </row>
    <row r="139" spans="1:7" x14ac:dyDescent="0.25">
      <c r="A139" s="1">
        <f>Planilha1!C141</f>
        <v>45742</v>
      </c>
      <c r="B139" t="str">
        <f>Planilha1!D141</f>
        <v>Pix recebido: "Cp :18236120-Sandra Maria da Silva"</v>
      </c>
      <c r="C139" s="2">
        <f>Planilha1!E141*IF(Planilha1!E141&lt;0,-1,1)</f>
        <v>10</v>
      </c>
      <c r="D139" t="str">
        <f>Planilha1!B141</f>
        <v>Entrada</v>
      </c>
      <c r="E139" t="str">
        <f>Planilha1!A141</f>
        <v>Rifa</v>
      </c>
      <c r="F139" t="s">
        <v>369</v>
      </c>
      <c r="G139" t="str">
        <f>IF(Planilha1!G141="","",Planilha1!G141)</f>
        <v>Rifa Deborah</v>
      </c>
    </row>
    <row r="140" spans="1:7" x14ac:dyDescent="0.25">
      <c r="A140" s="1">
        <f>Planilha1!C142</f>
        <v>45742</v>
      </c>
      <c r="B140" t="str">
        <f>Planilha1!D142</f>
        <v>Pix recebido: "Cp :22896431-KALEB ALVES OLIVEIRA SILVA"</v>
      </c>
      <c r="C140" s="2">
        <f>Planilha1!E142*IF(Planilha1!E142&lt;0,-1,1)</f>
        <v>10</v>
      </c>
      <c r="D140" t="str">
        <f>Planilha1!B142</f>
        <v>Entrada</v>
      </c>
      <c r="E140" t="str">
        <f>Planilha1!A142</f>
        <v>Rifa</v>
      </c>
      <c r="F140" t="s">
        <v>369</v>
      </c>
      <c r="G140" t="str">
        <f>IF(Planilha1!G142="","",Planilha1!G142)</f>
        <v>Rifa Deborah</v>
      </c>
    </row>
    <row r="141" spans="1:7" x14ac:dyDescent="0.25">
      <c r="A141" s="1">
        <f>Planilha1!C143</f>
        <v>45742</v>
      </c>
      <c r="B141" t="str">
        <f>Planilha1!D143</f>
        <v>Pix recebido: "Cp :00000208-DEBORAH LIMA DE OLIVEIRA"</v>
      </c>
      <c r="C141" s="2">
        <f>Planilha1!E143*IF(Planilha1!E143&lt;0,-1,1)</f>
        <v>20</v>
      </c>
      <c r="D141" t="str">
        <f>Planilha1!B143</f>
        <v>Entrada</v>
      </c>
      <c r="E141" t="str">
        <f>Planilha1!A143</f>
        <v>Rifa</v>
      </c>
      <c r="F141" t="s">
        <v>369</v>
      </c>
      <c r="G141" t="str">
        <f>IF(Planilha1!G143="","",Planilha1!G143)</f>
        <v>Rifa Deborah</v>
      </c>
    </row>
    <row r="142" spans="1:7" x14ac:dyDescent="0.25">
      <c r="A142" s="1">
        <f>Planilha1!C144</f>
        <v>45742</v>
      </c>
      <c r="B142" t="str">
        <f>Planilha1!D144</f>
        <v>Pix recebido: "Cp :00000208-DEBORAH LIMA DE OLIVEIRA"</v>
      </c>
      <c r="C142" s="2">
        <f>Planilha1!E144*IF(Planilha1!E144&lt;0,-1,1)</f>
        <v>30</v>
      </c>
      <c r="D142" t="str">
        <f>Planilha1!B144</f>
        <v>Entrada</v>
      </c>
      <c r="E142" t="str">
        <f>Planilha1!A144</f>
        <v>Rifa</v>
      </c>
      <c r="F142" t="s">
        <v>369</v>
      </c>
      <c r="G142" t="str">
        <f>IF(Planilha1!G144="","",Planilha1!G144)</f>
        <v>Rifa Deborah</v>
      </c>
    </row>
    <row r="143" spans="1:7" x14ac:dyDescent="0.25">
      <c r="A143" s="1">
        <f>Planilha1!C145</f>
        <v>45742</v>
      </c>
      <c r="B143" t="str">
        <f>Planilha1!D145</f>
        <v>Pix recebido: "Cp :00000000-MONIQUE ARNAUD BEZERRA"</v>
      </c>
      <c r="C143" s="2">
        <f>Planilha1!E145*IF(Planilha1!E145&lt;0,-1,1)</f>
        <v>10</v>
      </c>
      <c r="D143" t="str">
        <f>Planilha1!B145</f>
        <v>Entrada</v>
      </c>
      <c r="E143" t="str">
        <f>Planilha1!A145</f>
        <v>Rifa</v>
      </c>
      <c r="F143" t="s">
        <v>369</v>
      </c>
      <c r="G143" t="str">
        <f>IF(Planilha1!G145="","",Planilha1!G145)</f>
        <v>rifa Deborah</v>
      </c>
    </row>
    <row r="144" spans="1:7" x14ac:dyDescent="0.25">
      <c r="A144" s="1">
        <f>Planilha1!C146</f>
        <v>45742</v>
      </c>
      <c r="B144" t="str">
        <f>Planilha1!D146</f>
        <v>Pix recebido: "Cp :18236120-Josivania Marcolino Batista"</v>
      </c>
      <c r="C144" s="2">
        <f>Planilha1!E146*IF(Planilha1!E146&lt;0,-1,1)</f>
        <v>10</v>
      </c>
      <c r="D144" t="str">
        <f>Planilha1!B146</f>
        <v>Entrada</v>
      </c>
      <c r="E144" t="str">
        <f>Planilha1!A146</f>
        <v>Rifa</v>
      </c>
      <c r="F144" t="s">
        <v>369</v>
      </c>
      <c r="G144" t="str">
        <f>IF(Planilha1!G146="","",Planilha1!G146)</f>
        <v/>
      </c>
    </row>
    <row r="145" spans="1:7" x14ac:dyDescent="0.25">
      <c r="A145" s="1">
        <f>Planilha1!C147</f>
        <v>45742</v>
      </c>
      <c r="B145" t="str">
        <f>Planilha1!D147</f>
        <v>Pix recebido: "Cp :00360305-LENIZA S M ELIAS"</v>
      </c>
      <c r="C145" s="2">
        <f>Planilha1!E147*IF(Planilha1!E147&lt;0,-1,1)</f>
        <v>10</v>
      </c>
      <c r="D145" t="str">
        <f>Planilha1!B147</f>
        <v>Entrada</v>
      </c>
      <c r="E145" t="str">
        <f>Planilha1!A147</f>
        <v>Rifa</v>
      </c>
      <c r="F145" t="s">
        <v>369</v>
      </c>
      <c r="G145" t="str">
        <f>IF(Planilha1!G147="","",Planilha1!G147)</f>
        <v/>
      </c>
    </row>
    <row r="146" spans="1:7" x14ac:dyDescent="0.25">
      <c r="A146" s="1">
        <f>Planilha1!C148</f>
        <v>45742</v>
      </c>
      <c r="B146" t="str">
        <f>Planilha1!D148</f>
        <v>Pix recebido: "Cp :00000000-ERICKSON ANDRE R MADRUGA"</v>
      </c>
      <c r="C146" s="2">
        <f>Planilha1!E148*IF(Planilha1!E148&lt;0,-1,1)</f>
        <v>10</v>
      </c>
      <c r="D146" t="str">
        <f>Planilha1!B148</f>
        <v>Entrada</v>
      </c>
      <c r="E146" t="str">
        <f>Planilha1!A148</f>
        <v>Rifa</v>
      </c>
      <c r="F146" t="s">
        <v>369</v>
      </c>
      <c r="G146" t="str">
        <f>IF(Planilha1!G148="","",Planilha1!G148)</f>
        <v/>
      </c>
    </row>
    <row r="147" spans="1:7" x14ac:dyDescent="0.25">
      <c r="A147" s="1">
        <f>Planilha1!C149</f>
        <v>45742</v>
      </c>
      <c r="B147" t="str">
        <f>Planilha1!D149</f>
        <v>Pix recebido: "Cp :00360305-AGATHA AVILA DINIZ SOARES DE MIRANDA"</v>
      </c>
      <c r="C147" s="2">
        <f>Planilha1!E149*IF(Planilha1!E149&lt;0,-1,1)</f>
        <v>30</v>
      </c>
      <c r="D147" t="str">
        <f>Planilha1!B149</f>
        <v>Entrada</v>
      </c>
      <c r="E147" t="str">
        <f>Planilha1!A149</f>
        <v>Rifa</v>
      </c>
      <c r="F147" t="s">
        <v>369</v>
      </c>
      <c r="G147" t="str">
        <f>IF(Planilha1!G149="","",Planilha1!G149)</f>
        <v/>
      </c>
    </row>
    <row r="148" spans="1:7" x14ac:dyDescent="0.25">
      <c r="A148" s="1">
        <f>Planilha1!C150</f>
        <v>45742</v>
      </c>
      <c r="B148" t="str">
        <f>Planilha1!D150</f>
        <v>Pix recebido: "Cp :00360305-SAYONARA TAVARES SOUSA FERRER"</v>
      </c>
      <c r="C148" s="2">
        <f>Planilha1!E150*IF(Planilha1!E150&lt;0,-1,1)</f>
        <v>50</v>
      </c>
      <c r="D148" t="str">
        <f>Planilha1!B150</f>
        <v>Entrada</v>
      </c>
      <c r="E148" t="str">
        <f>Planilha1!A150</f>
        <v>Rifa</v>
      </c>
      <c r="F148" t="s">
        <v>369</v>
      </c>
      <c r="G148" t="str">
        <f>IF(Planilha1!G150="","",Planilha1!G150)</f>
        <v/>
      </c>
    </row>
    <row r="149" spans="1:7" x14ac:dyDescent="0.25">
      <c r="A149" s="1">
        <f>Planilha1!C151</f>
        <v>45743</v>
      </c>
      <c r="B149" t="str">
        <f>Planilha1!D151</f>
        <v>Pix recebido: "Cp :00360305-VANESKA LEITE VITORINO DE SOUZA"</v>
      </c>
      <c r="C149" s="2">
        <f>Planilha1!E151*IF(Planilha1!E151&lt;0,-1,1)</f>
        <v>10</v>
      </c>
      <c r="D149" t="str">
        <f>Planilha1!B151</f>
        <v>Entrada</v>
      </c>
      <c r="E149" t="str">
        <f>Planilha1!A151</f>
        <v>Rifa</v>
      </c>
      <c r="F149" t="s">
        <v>369</v>
      </c>
      <c r="G149" t="str">
        <f>IF(Planilha1!G151="","",Planilha1!G151)</f>
        <v>Rifa Henry</v>
      </c>
    </row>
    <row r="150" spans="1:7" x14ac:dyDescent="0.25">
      <c r="A150" s="1">
        <f>Planilha1!C152</f>
        <v>45743</v>
      </c>
      <c r="B150" t="str">
        <f>Planilha1!D152</f>
        <v>Pix recebido: "Cp :60746948-ALENI CRISTINA BARBOSA DO NASCIMENTO"</v>
      </c>
      <c r="C150" s="2">
        <f>Planilha1!E152*IF(Planilha1!E152&lt;0,-1,1)</f>
        <v>20</v>
      </c>
      <c r="D150" t="str">
        <f>Planilha1!B152</f>
        <v>Entrada</v>
      </c>
      <c r="E150" t="str">
        <f>Planilha1!A152</f>
        <v>Rifa</v>
      </c>
      <c r="F150" t="s">
        <v>369</v>
      </c>
      <c r="G150" t="str">
        <f>IF(Planilha1!G152="","",Planilha1!G152)</f>
        <v>Rifa Henry</v>
      </c>
    </row>
    <row r="151" spans="1:7" x14ac:dyDescent="0.25">
      <c r="A151" s="1">
        <f>Planilha1!C153</f>
        <v>45743</v>
      </c>
      <c r="B151" t="str">
        <f>Planilha1!D153</f>
        <v>Pix recebido: "Cp :00360305-SONIA MARIA MORAES DO NASCIMENTO"</v>
      </c>
      <c r="C151" s="2">
        <f>Planilha1!E153*IF(Planilha1!E153&lt;0,-1,1)</f>
        <v>30</v>
      </c>
      <c r="D151" t="str">
        <f>Planilha1!B153</f>
        <v>Entrada</v>
      </c>
      <c r="E151" t="str">
        <f>Planilha1!A153</f>
        <v>Rifa</v>
      </c>
      <c r="F151" t="s">
        <v>369</v>
      </c>
      <c r="G151" t="str">
        <f>IF(Planilha1!G153="","",Planilha1!G153)</f>
        <v>Rifa Thayane</v>
      </c>
    </row>
    <row r="152" spans="1:7" x14ac:dyDescent="0.25">
      <c r="A152" s="1">
        <f>Planilha1!C154</f>
        <v>45743</v>
      </c>
      <c r="B152" t="str">
        <f>Planilha1!D154</f>
        <v>Pix recebido: "Cp :60746948-MAYARA CELESTINO BARRETO SILVA"</v>
      </c>
      <c r="C152" s="2">
        <f>Planilha1!E154*IF(Planilha1!E154&lt;0,-1,1)</f>
        <v>50</v>
      </c>
      <c r="D152" t="str">
        <f>Planilha1!B154</f>
        <v>Entrada</v>
      </c>
      <c r="E152" t="str">
        <f>Planilha1!A154</f>
        <v>Rifa</v>
      </c>
      <c r="F152" t="s">
        <v>369</v>
      </c>
      <c r="G152" t="str">
        <f>IF(Planilha1!G154="","",Planilha1!G154)</f>
        <v/>
      </c>
    </row>
    <row r="153" spans="1:7" x14ac:dyDescent="0.25">
      <c r="A153" s="1">
        <f>Planilha1!C155</f>
        <v>45743</v>
      </c>
      <c r="B153" t="str">
        <f>Planilha1!D155</f>
        <v>Pix recebido: "Cp :00000000-CARLOS A FREITAS"</v>
      </c>
      <c r="C153" s="2">
        <f>Planilha1!E155*IF(Planilha1!E155&lt;0,-1,1)</f>
        <v>20</v>
      </c>
      <c r="D153" t="str">
        <f>Planilha1!B155</f>
        <v>Entrada</v>
      </c>
      <c r="E153" t="str">
        <f>Planilha1!A155</f>
        <v>Rifa</v>
      </c>
      <c r="F153" t="s">
        <v>369</v>
      </c>
      <c r="G153" t="str">
        <f>IF(Planilha1!G155="","",Planilha1!G155)</f>
        <v>Rifa Thayane</v>
      </c>
    </row>
    <row r="154" spans="1:7" x14ac:dyDescent="0.25">
      <c r="A154" s="1">
        <f>Planilha1!C156</f>
        <v>45743</v>
      </c>
      <c r="B154" t="str">
        <f>Planilha1!D156</f>
        <v>Pix recebido: "Cp :60701190-ANTONIO EVERALDO ARAUJO MORAES"</v>
      </c>
      <c r="C154" s="2">
        <f>Planilha1!E156*IF(Planilha1!E156&lt;0,-1,1)</f>
        <v>10</v>
      </c>
      <c r="D154" t="str">
        <f>Planilha1!B156</f>
        <v>Entrada</v>
      </c>
      <c r="E154" t="str">
        <f>Planilha1!A156</f>
        <v>Rifa</v>
      </c>
      <c r="F154" t="s">
        <v>369</v>
      </c>
      <c r="G154" t="str">
        <f>IF(Planilha1!G156="","",Planilha1!G156)</f>
        <v/>
      </c>
    </row>
    <row r="155" spans="1:7" x14ac:dyDescent="0.25">
      <c r="A155" s="1">
        <f>Planilha1!C157</f>
        <v>45743</v>
      </c>
      <c r="B155" t="str">
        <f>Planilha1!D157</f>
        <v>Pix recebido: "Cp :18236120-Joao Lucas Martimiani Pascarelli"</v>
      </c>
      <c r="C155" s="2">
        <f>Planilha1!E157*IF(Planilha1!E157&lt;0,-1,1)</f>
        <v>130</v>
      </c>
      <c r="D155" t="str">
        <f>Planilha1!B157</f>
        <v>Entrada</v>
      </c>
      <c r="E155" t="str">
        <f>Planilha1!A157</f>
        <v>Rifa</v>
      </c>
      <c r="F155" t="s">
        <v>369</v>
      </c>
      <c r="G155" t="str">
        <f>IF(Planilha1!G157="","",Planilha1!G157)</f>
        <v/>
      </c>
    </row>
    <row r="156" spans="1:7" x14ac:dyDescent="0.25">
      <c r="A156" s="1">
        <f>Planilha1!C158</f>
        <v>45743</v>
      </c>
      <c r="B156" t="str">
        <f>Planilha1!D158</f>
        <v>Pix recebido: "Cp :18236120-Rebeca Fernandes Barbosa"</v>
      </c>
      <c r="C156" s="2">
        <f>Planilha1!E158*IF(Planilha1!E158&lt;0,-1,1)</f>
        <v>10</v>
      </c>
      <c r="D156" t="str">
        <f>Planilha1!B158</f>
        <v>Entrada</v>
      </c>
      <c r="E156" t="str">
        <f>Planilha1!A158</f>
        <v>Rifa</v>
      </c>
      <c r="F156" t="s">
        <v>369</v>
      </c>
      <c r="G156" t="str">
        <f>IF(Planilha1!G158="","",Planilha1!G158)</f>
        <v/>
      </c>
    </row>
    <row r="157" spans="1:7" x14ac:dyDescent="0.25">
      <c r="A157" s="1">
        <f>Planilha1!C159</f>
        <v>45743</v>
      </c>
      <c r="B157" t="str">
        <f>Planilha1!D159</f>
        <v>Pix recebido: "00019 282564349 ISMAEL OLIVEIRA"</v>
      </c>
      <c r="C157" s="2">
        <f>Planilha1!E159*IF(Planilha1!E159&lt;0,-1,1)</f>
        <v>10</v>
      </c>
      <c r="D157" t="str">
        <f>Planilha1!B159</f>
        <v>Entrada</v>
      </c>
      <c r="E157" t="str">
        <f>Planilha1!A159</f>
        <v>Rifa</v>
      </c>
      <c r="F157" t="s">
        <v>369</v>
      </c>
      <c r="G157" t="str">
        <f>IF(Planilha1!G159="","",Planilha1!G159)</f>
        <v/>
      </c>
    </row>
    <row r="158" spans="1:7" x14ac:dyDescent="0.25">
      <c r="A158" s="1">
        <f>Planilha1!C160</f>
        <v>45743</v>
      </c>
      <c r="B158" t="str">
        <f>Planilha1!D160</f>
        <v>Pix recebido: "Cp :18236120-THIAGO DIAS DE SOUSA"</v>
      </c>
      <c r="C158" s="2">
        <f>Planilha1!E160*IF(Planilha1!E160&lt;0,-1,1)</f>
        <v>889.51</v>
      </c>
      <c r="D158" t="str">
        <f>Planilha1!B160</f>
        <v>Entrada</v>
      </c>
      <c r="E158" t="str">
        <f>Planilha1!A160</f>
        <v>Cantina</v>
      </c>
      <c r="F158" t="s">
        <v>369</v>
      </c>
      <c r="G158" t="str">
        <f>IF(Planilha1!G160="","",Planilha1!G160)</f>
        <v/>
      </c>
    </row>
    <row r="159" spans="1:7" x14ac:dyDescent="0.25">
      <c r="A159" s="1">
        <f>Planilha1!C161</f>
        <v>45744</v>
      </c>
      <c r="B159" t="str">
        <f>Planilha1!D161</f>
        <v>Pix recebido: "Cp :00000000-CARLANE DE MORAES MOURA"</v>
      </c>
      <c r="C159" s="2">
        <f>Planilha1!E161*IF(Planilha1!E161&lt;0,-1,1)</f>
        <v>10</v>
      </c>
      <c r="D159" t="str">
        <f>Planilha1!B161</f>
        <v>Entrada</v>
      </c>
      <c r="E159" t="str">
        <f>Planilha1!A161</f>
        <v>Rifa</v>
      </c>
      <c r="F159" t="s">
        <v>369</v>
      </c>
      <c r="G159" t="str">
        <f>IF(Planilha1!G161="","",Planilha1!G161)</f>
        <v/>
      </c>
    </row>
    <row r="160" spans="1:7" x14ac:dyDescent="0.25">
      <c r="A160" s="1">
        <f>Planilha1!C162</f>
        <v>45744</v>
      </c>
      <c r="B160" t="str">
        <f>Planilha1!D162</f>
        <v>Pix enviado: "Cp :18236120-Marcielle Aparecida Santos Morais Crizostomo"</v>
      </c>
      <c r="C160" s="2">
        <f>Planilha1!E162*IF(Planilha1!E162&lt;0,-1,1)</f>
        <v>60</v>
      </c>
      <c r="D160" t="str">
        <f>Planilha1!B162</f>
        <v>Saída</v>
      </c>
      <c r="E160" t="str">
        <f>Planilha1!A162</f>
        <v>Organização</v>
      </c>
      <c r="F160" t="s">
        <v>369</v>
      </c>
      <c r="G160" t="str">
        <f>IF(Planilha1!G162="","",Planilha1!G162)</f>
        <v>Pulseirinhas</v>
      </c>
    </row>
    <row r="161" spans="1:7" x14ac:dyDescent="0.25">
      <c r="A161" s="1">
        <f>Planilha1!C163</f>
        <v>45744</v>
      </c>
      <c r="B161" t="str">
        <f>Planilha1!D163</f>
        <v>Pix enviado: "Cp :18236120-Marcielle Aparecida Santos Morais Crizostomo"</v>
      </c>
      <c r="C161" s="2">
        <f>Planilha1!E163*IF(Planilha1!E163&lt;0,-1,1)</f>
        <v>1540</v>
      </c>
      <c r="D161" t="str">
        <f>Planilha1!B163</f>
        <v>Saída</v>
      </c>
      <c r="E161" t="str">
        <f>Planilha1!A163</f>
        <v>Organização</v>
      </c>
      <c r="F161" t="s">
        <v>369</v>
      </c>
      <c r="G161" t="str">
        <f>IF(Planilha1!G163="","",Planilha1!G163)</f>
        <v>Canetas e Blocos: 1.060 e Mochilas: 480</v>
      </c>
    </row>
    <row r="162" spans="1:7" x14ac:dyDescent="0.25">
      <c r="A162" s="1">
        <f>Planilha1!C164</f>
        <v>45744</v>
      </c>
      <c r="B162" t="str">
        <f>Planilha1!D164</f>
        <v>Pix recebido: "Cp :00360305-SUENIA BATISTA SILVA"</v>
      </c>
      <c r="C162" s="2">
        <f>Planilha1!E164*IF(Planilha1!E164&lt;0,-1,1)</f>
        <v>250</v>
      </c>
      <c r="D162" t="str">
        <f>Planilha1!B164</f>
        <v>Entrada</v>
      </c>
      <c r="E162" t="str">
        <f>Planilha1!A164</f>
        <v>Inscrição</v>
      </c>
      <c r="F162" t="s">
        <v>369</v>
      </c>
      <c r="G162" t="str">
        <f>IF(Planilha1!G164="","",Planilha1!G164)</f>
        <v/>
      </c>
    </row>
    <row r="163" spans="1:7" x14ac:dyDescent="0.25">
      <c r="A163" s="1">
        <f>Planilha1!C165</f>
        <v>45745</v>
      </c>
      <c r="B163" t="str">
        <f>Planilha1!D165</f>
        <v>Pix recebido: "Cp :00000000-CAMILLA ROCHA ROLIM"</v>
      </c>
      <c r="C163" s="2">
        <f>Planilha1!E165*IF(Planilha1!E165&lt;0,-1,1)</f>
        <v>10</v>
      </c>
      <c r="D163" t="str">
        <f>Planilha1!B165</f>
        <v>Entrada</v>
      </c>
      <c r="E163" t="str">
        <f>Planilha1!A165</f>
        <v>Rifa</v>
      </c>
      <c r="F163" t="s">
        <v>369</v>
      </c>
      <c r="G163" t="str">
        <f>IF(Planilha1!G165="","",Planilha1!G165)</f>
        <v>Rifa Lívia</v>
      </c>
    </row>
    <row r="164" spans="1:7" x14ac:dyDescent="0.25">
      <c r="A164" s="1">
        <f>Planilha1!C166</f>
        <v>45745</v>
      </c>
      <c r="B164" t="str">
        <f>Planilha1!D166</f>
        <v>Pix recebido: "Cp :00360305-HELIO ANDRE MACHADO SOARES"</v>
      </c>
      <c r="C164" s="2">
        <f>Planilha1!E166*IF(Planilha1!E166&lt;0,-1,1)</f>
        <v>30</v>
      </c>
      <c r="D164" t="str">
        <f>Planilha1!B166</f>
        <v>Entrada</v>
      </c>
      <c r="E164" t="str">
        <f>Planilha1!A166</f>
        <v>Rifa</v>
      </c>
      <c r="F164" t="s">
        <v>369</v>
      </c>
      <c r="G164" t="str">
        <f>IF(Planilha1!G166="","",Planilha1!G166)</f>
        <v/>
      </c>
    </row>
    <row r="165" spans="1:7" x14ac:dyDescent="0.25">
      <c r="A165" s="1">
        <f>Planilha1!C167</f>
        <v>45745</v>
      </c>
      <c r="B165" t="str">
        <f>Planilha1!D167</f>
        <v>Pix recebido: "Cp :00000000-QUELLI MARIA O NASCIMENTO"</v>
      </c>
      <c r="C165" s="2">
        <f>Planilha1!E167*IF(Planilha1!E167&lt;0,-1,1)</f>
        <v>50</v>
      </c>
      <c r="D165" t="str">
        <f>Planilha1!B167</f>
        <v>Entrada</v>
      </c>
      <c r="E165" t="str">
        <f>Planilha1!A167</f>
        <v>Rifa</v>
      </c>
      <c r="F165" t="s">
        <v>369</v>
      </c>
      <c r="G165" t="str">
        <f>IF(Planilha1!G167="","",Planilha1!G167)</f>
        <v>Rifa Lívia</v>
      </c>
    </row>
    <row r="166" spans="1:7" x14ac:dyDescent="0.25">
      <c r="A166" s="1">
        <f>Planilha1!C168</f>
        <v>45745</v>
      </c>
      <c r="B166" t="str">
        <f>Planilha1!D168</f>
        <v>Pix recebido: "Cp :00000000-ERICKSON ANDRE R MADRUGA"</v>
      </c>
      <c r="C166" s="2">
        <f>Planilha1!E168*IF(Planilha1!E168&lt;0,-1,1)</f>
        <v>250</v>
      </c>
      <c r="D166" t="str">
        <f>Planilha1!B168</f>
        <v>Entrada</v>
      </c>
      <c r="E166" t="str">
        <f>Planilha1!A168</f>
        <v>Inscrição</v>
      </c>
      <c r="F166" t="s">
        <v>369</v>
      </c>
      <c r="G166" t="str">
        <f>IF(Planilha1!G168="","",Planilha1!G168)</f>
        <v/>
      </c>
    </row>
    <row r="167" spans="1:7" x14ac:dyDescent="0.25">
      <c r="A167" s="1">
        <f>Planilha1!C169</f>
        <v>45745</v>
      </c>
      <c r="B167" t="str">
        <f>Planilha1!D169</f>
        <v>Pix recebido: "Cp :18236120-Odete Aparecida Santos"</v>
      </c>
      <c r="C167" s="2">
        <f>Planilha1!E169*IF(Planilha1!E169&lt;0,-1,1)</f>
        <v>10</v>
      </c>
      <c r="D167" t="str">
        <f>Planilha1!B169</f>
        <v>Entrada</v>
      </c>
      <c r="E167" t="str">
        <f>Planilha1!A169</f>
        <v>Rifa</v>
      </c>
      <c r="F167" t="s">
        <v>369</v>
      </c>
      <c r="G167" t="str">
        <f>IF(Planilha1!G169="","",Planilha1!G169)</f>
        <v/>
      </c>
    </row>
    <row r="168" spans="1:7" x14ac:dyDescent="0.25">
      <c r="A168" s="1">
        <f>Planilha1!C170</f>
        <v>45745</v>
      </c>
      <c r="B168" t="str">
        <f>Planilha1!D170</f>
        <v>Pix recebido: "Cp :00360305-DJAIR VICENTE FERREIRA"</v>
      </c>
      <c r="C168" s="2">
        <f>Planilha1!E170*IF(Planilha1!E170&lt;0,-1,1)</f>
        <v>70</v>
      </c>
      <c r="D168" t="str">
        <f>Planilha1!B170</f>
        <v>Entrada</v>
      </c>
      <c r="E168" t="str">
        <f>Planilha1!A170</f>
        <v>Rifa</v>
      </c>
      <c r="F168" t="s">
        <v>369</v>
      </c>
      <c r="G168" t="str">
        <f>IF(Planilha1!G170="","",Planilha1!G170)</f>
        <v/>
      </c>
    </row>
    <row r="169" spans="1:7" x14ac:dyDescent="0.25">
      <c r="A169" s="1">
        <f>Planilha1!C171</f>
        <v>45745</v>
      </c>
      <c r="B169" t="str">
        <f>Planilha1!D171</f>
        <v>Pix recebido: "Cp :60701190-THAYANE GERMANA ALVES COSTA"</v>
      </c>
      <c r="C169" s="2">
        <f>Planilha1!E171*IF(Planilha1!E171&lt;0,-1,1)</f>
        <v>250</v>
      </c>
      <c r="D169" t="str">
        <f>Planilha1!B171</f>
        <v>Entrada</v>
      </c>
      <c r="E169" t="str">
        <f>Planilha1!A171</f>
        <v>Inscrição</v>
      </c>
      <c r="F169" t="s">
        <v>369</v>
      </c>
      <c r="G169" t="str">
        <f>IF(Planilha1!G171="","",Planilha1!G171)</f>
        <v/>
      </c>
    </row>
    <row r="170" spans="1:7" x14ac:dyDescent="0.25">
      <c r="A170" s="1">
        <f>Planilha1!C172</f>
        <v>45745</v>
      </c>
      <c r="B170" t="str">
        <f>Planilha1!D172</f>
        <v>Pix recebido: "Cp :33264668-GUILHERME ALVES DOS SANTOS NOBRE"</v>
      </c>
      <c r="C170" s="2">
        <f>Planilha1!E172*IF(Planilha1!E172&lt;0,-1,1)</f>
        <v>50</v>
      </c>
      <c r="D170" t="str">
        <f>Planilha1!B172</f>
        <v>Entrada</v>
      </c>
      <c r="E170" t="str">
        <f>Planilha1!A172</f>
        <v>Rifa</v>
      </c>
      <c r="F170" t="s">
        <v>369</v>
      </c>
      <c r="G170" t="str">
        <f>IF(Planilha1!G172="","",Planilha1!G172)</f>
        <v>Rifa Lívia</v>
      </c>
    </row>
    <row r="171" spans="1:7" x14ac:dyDescent="0.25">
      <c r="A171" s="1">
        <f>Planilha1!C173</f>
        <v>45745</v>
      </c>
      <c r="B171" t="str">
        <f>Planilha1!D173</f>
        <v>Pix recebido: "Cp :00360305-SAYONARA TAVARES SOUSA FERRER"</v>
      </c>
      <c r="C171" s="2">
        <f>Planilha1!E173*IF(Planilha1!E173&lt;0,-1,1)</f>
        <v>20</v>
      </c>
      <c r="D171" t="str">
        <f>Planilha1!B173</f>
        <v>Entrada</v>
      </c>
      <c r="E171" t="str">
        <f>Planilha1!A173</f>
        <v>Rifa</v>
      </c>
      <c r="F171" t="s">
        <v>369</v>
      </c>
      <c r="G171" t="str">
        <f>IF(Planilha1!G173="","",Planilha1!G173)</f>
        <v>Rifa Lívia</v>
      </c>
    </row>
    <row r="172" spans="1:7" x14ac:dyDescent="0.25">
      <c r="A172" s="1">
        <f>Planilha1!C174</f>
        <v>45745</v>
      </c>
      <c r="B172" t="str">
        <f>Planilha1!D174</f>
        <v>Pix recebido: "Cp :00000000-ELEN SUZI MEDEIROS SILVA"</v>
      </c>
      <c r="C172" s="2">
        <f>Planilha1!E174*IF(Planilha1!E174&lt;0,-1,1)</f>
        <v>250</v>
      </c>
      <c r="D172" t="str">
        <f>Planilha1!B174</f>
        <v>Entrada</v>
      </c>
      <c r="E172" t="str">
        <f>Planilha1!A174</f>
        <v>Inscrição</v>
      </c>
      <c r="F172" t="s">
        <v>369</v>
      </c>
      <c r="G172" t="str">
        <f>IF(Planilha1!G174="","",Planilha1!G174)</f>
        <v/>
      </c>
    </row>
    <row r="173" spans="1:7" x14ac:dyDescent="0.25">
      <c r="A173" s="1">
        <f>Planilha1!C175</f>
        <v>45745</v>
      </c>
      <c r="B173" t="str">
        <f>Planilha1!D175</f>
        <v>Pix recebido: "Cp :00000000-ZENILDA MARQUES DE LIMA LIMEIRA"</v>
      </c>
      <c r="C173" s="2">
        <f>Planilha1!E175*IF(Planilha1!E175&lt;0,-1,1)</f>
        <v>30</v>
      </c>
      <c r="D173" t="str">
        <f>Planilha1!B175</f>
        <v>Entrada</v>
      </c>
      <c r="E173" t="str">
        <f>Planilha1!A175</f>
        <v>Rifa</v>
      </c>
      <c r="F173" t="s">
        <v>369</v>
      </c>
      <c r="G173" t="str">
        <f>IF(Planilha1!G175="","",Planilha1!G175)</f>
        <v/>
      </c>
    </row>
    <row r="174" spans="1:7" x14ac:dyDescent="0.25">
      <c r="A174" s="1">
        <f>Planilha1!C176</f>
        <v>45745</v>
      </c>
      <c r="B174" t="str">
        <f>Planilha1!D176</f>
        <v>Pix recebido: "Cp :18236120-Elijanara Raissa da Silva Cordova"</v>
      </c>
      <c r="C174" s="2">
        <f>Planilha1!E176*IF(Planilha1!E176&lt;0,-1,1)</f>
        <v>10</v>
      </c>
      <c r="D174" t="str">
        <f>Planilha1!B176</f>
        <v>Entrada</v>
      </c>
      <c r="E174" t="str">
        <f>Planilha1!A176</f>
        <v>Rifa</v>
      </c>
      <c r="F174" t="s">
        <v>369</v>
      </c>
      <c r="G174" t="str">
        <f>IF(Planilha1!G176="","",Planilha1!G176)</f>
        <v/>
      </c>
    </row>
    <row r="175" spans="1:7" x14ac:dyDescent="0.25">
      <c r="A175" s="1">
        <f>Planilha1!C177</f>
        <v>45745</v>
      </c>
      <c r="B175" t="str">
        <f>Planilha1!D177</f>
        <v>Pix recebido: "Cp :00360305-ANTONIO ESPEDITO DE ARAUJO MORAIS"</v>
      </c>
      <c r="C175" s="2">
        <f>Planilha1!E177*IF(Planilha1!E177&lt;0,-1,1)</f>
        <v>20</v>
      </c>
      <c r="D175" t="str">
        <f>Planilha1!B177</f>
        <v>Entrada</v>
      </c>
      <c r="E175" t="str">
        <f>Planilha1!A177</f>
        <v>Rifa</v>
      </c>
      <c r="F175" t="s">
        <v>369</v>
      </c>
      <c r="G175" t="str">
        <f>IF(Planilha1!G177="","",Planilha1!G177)</f>
        <v/>
      </c>
    </row>
    <row r="176" spans="1:7" x14ac:dyDescent="0.25">
      <c r="A176" s="1">
        <f>Planilha1!C178</f>
        <v>45746</v>
      </c>
      <c r="B176" t="str">
        <f>Planilha1!D178</f>
        <v>Pix recebido: "Cp :60746948-JOAO ARTUR RODRIGUES PESSOA"</v>
      </c>
      <c r="C176" s="2">
        <f>Planilha1!E178*IF(Planilha1!E178&lt;0,-1,1)</f>
        <v>250</v>
      </c>
      <c r="D176" t="str">
        <f>Planilha1!B178</f>
        <v>Entrada</v>
      </c>
      <c r="E176" t="str">
        <f>Planilha1!A178</f>
        <v>Inscrição</v>
      </c>
      <c r="F176" t="s">
        <v>369</v>
      </c>
      <c r="G176" t="str">
        <f>IF(Planilha1!G178="","",Planilha1!G178)</f>
        <v/>
      </c>
    </row>
    <row r="177" spans="1:7" x14ac:dyDescent="0.25">
      <c r="A177" s="1">
        <f>Planilha1!C179</f>
        <v>45746</v>
      </c>
      <c r="B177" t="str">
        <f>Planilha1!D179</f>
        <v>Pix enviado: "Cp :60701190-Thayane Germana Alves Costa"</v>
      </c>
      <c r="C177" s="2">
        <f>Planilha1!E179*IF(Planilha1!E179&lt;0,-1,1)</f>
        <v>250</v>
      </c>
      <c r="D177" t="str">
        <f>Planilha1!B179</f>
        <v>Saída</v>
      </c>
      <c r="E177" t="str">
        <f>Planilha1!A179</f>
        <v>Inscrição</v>
      </c>
      <c r="F177" t="s">
        <v>369</v>
      </c>
      <c r="G177" t="str">
        <f>IF(Planilha1!G179="","",Planilha1!G179)</f>
        <v>Devolução de Inscrição</v>
      </c>
    </row>
    <row r="178" spans="1:7" x14ac:dyDescent="0.25">
      <c r="A178" s="1">
        <f>Planilha1!C180</f>
        <v>45746</v>
      </c>
      <c r="B178" t="str">
        <f>Planilha1!D180</f>
        <v>Pix recebido: "Cp :60746948-FARUSKA LEITE MATIAS DE ARAUJO"</v>
      </c>
      <c r="C178" s="2">
        <f>Planilha1!E180*IF(Planilha1!E180&lt;0,-1,1)</f>
        <v>10</v>
      </c>
      <c r="D178" t="str">
        <f>Planilha1!B180</f>
        <v>Entrada</v>
      </c>
      <c r="E178" t="str">
        <f>Planilha1!A180</f>
        <v>Rifa</v>
      </c>
      <c r="F178" t="s">
        <v>369</v>
      </c>
      <c r="G178" t="str">
        <f>IF(Planilha1!G180="","",Planilha1!G180)</f>
        <v>Rifa Henry</v>
      </c>
    </row>
    <row r="179" spans="1:7" x14ac:dyDescent="0.25">
      <c r="A179" s="1">
        <f>Planilha1!C181</f>
        <v>45746</v>
      </c>
      <c r="B179" t="str">
        <f>Planilha1!D181</f>
        <v>Pix recebido: "Cp :18236120-Roberta Barbosa de Andrade"</v>
      </c>
      <c r="C179" s="2">
        <f>Planilha1!E181*IF(Planilha1!E181&lt;0,-1,1)</f>
        <v>10</v>
      </c>
      <c r="D179" t="str">
        <f>Planilha1!B181</f>
        <v>Entrada</v>
      </c>
      <c r="E179" t="str">
        <f>Planilha1!A181</f>
        <v>Rifa</v>
      </c>
      <c r="F179" t="s">
        <v>369</v>
      </c>
      <c r="G179" t="str">
        <f>IF(Planilha1!G181="","",Planilha1!G181)</f>
        <v>Rifa Lívia</v>
      </c>
    </row>
    <row r="180" spans="1:7" x14ac:dyDescent="0.25">
      <c r="A180" s="1">
        <f>Planilha1!C182</f>
        <v>45746</v>
      </c>
      <c r="B180" t="str">
        <f>Planilha1!D182</f>
        <v>Pix recebido: "Cp :00000000-SIMONE FERREIRA LOPES"</v>
      </c>
      <c r="C180" s="2">
        <f>Planilha1!E182*IF(Planilha1!E182&lt;0,-1,1)</f>
        <v>30</v>
      </c>
      <c r="D180" t="str">
        <f>Planilha1!B182</f>
        <v>Entrada</v>
      </c>
      <c r="E180" t="str">
        <f>Planilha1!A182</f>
        <v>Rifa</v>
      </c>
      <c r="F180" t="s">
        <v>369</v>
      </c>
      <c r="G180" t="str">
        <f>IF(Planilha1!G182="","",Planilha1!G182)</f>
        <v>Rifa Thayane</v>
      </c>
    </row>
    <row r="181" spans="1:7" x14ac:dyDescent="0.25">
      <c r="A181" s="1">
        <f>Planilha1!C183</f>
        <v>45746</v>
      </c>
      <c r="B181" t="str">
        <f>Planilha1!D183</f>
        <v>Pix recebido: "Cp :10573521-Pamela Silva de Freitas"</v>
      </c>
      <c r="C181" s="2">
        <f>Planilha1!E183*IF(Planilha1!E183&lt;0,-1,1)</f>
        <v>40</v>
      </c>
      <c r="D181" t="str">
        <f>Planilha1!B183</f>
        <v>Entrada</v>
      </c>
      <c r="E181" t="str">
        <f>Planilha1!A183</f>
        <v>Rifa</v>
      </c>
      <c r="F181" t="s">
        <v>369</v>
      </c>
      <c r="G181" t="str">
        <f>IF(Planilha1!G183="","",Planilha1!G183)</f>
        <v>Rifa Thayane</v>
      </c>
    </row>
    <row r="182" spans="1:7" x14ac:dyDescent="0.25">
      <c r="A182" s="1">
        <f>Planilha1!C184</f>
        <v>45746</v>
      </c>
      <c r="B182" t="str">
        <f>Planilha1!D184</f>
        <v>Pix recebido: "Cp :90400888-GIOVANI XAVIER DE LIMA"</v>
      </c>
      <c r="C182" s="2">
        <f>Planilha1!E184*IF(Planilha1!E184&lt;0,-1,1)</f>
        <v>100</v>
      </c>
      <c r="D182" t="str">
        <f>Planilha1!B184</f>
        <v>Entrada</v>
      </c>
      <c r="E182" t="str">
        <f>Planilha1!A184</f>
        <v>Rifa</v>
      </c>
      <c r="F182" t="s">
        <v>369</v>
      </c>
      <c r="G182" t="str">
        <f>IF(Planilha1!G184="","",Planilha1!G184)</f>
        <v/>
      </c>
    </row>
    <row r="183" spans="1:7" x14ac:dyDescent="0.25">
      <c r="A183" s="1">
        <f>Planilha1!C185</f>
        <v>45746</v>
      </c>
      <c r="B183" t="str">
        <f>Planilha1!D185</f>
        <v>Pix recebido: "Cp :18236120-Gilmara Julia Rocha de Lima"</v>
      </c>
      <c r="C183" s="2">
        <f>Planilha1!E185*IF(Planilha1!E185&lt;0,-1,1)</f>
        <v>250</v>
      </c>
      <c r="D183" t="str">
        <f>Planilha1!B185</f>
        <v>Entrada</v>
      </c>
      <c r="E183" t="str">
        <f>Planilha1!A185</f>
        <v>Inscrição</v>
      </c>
      <c r="F183" t="s">
        <v>369</v>
      </c>
      <c r="G183" t="str">
        <f>IF(Planilha1!G185="","",Planilha1!G185)</f>
        <v/>
      </c>
    </row>
    <row r="184" spans="1:7" x14ac:dyDescent="0.25">
      <c r="A184" s="1">
        <f>Planilha1!C186</f>
        <v>45747</v>
      </c>
      <c r="B184" t="str">
        <f>Planilha1!D186</f>
        <v>Pix recebido: "Cp :00000000-GILMARA BELO DE OLIVEIRA"</v>
      </c>
      <c r="C184" s="2">
        <f>Planilha1!E186*IF(Planilha1!E186&lt;0,-1,1)</f>
        <v>40</v>
      </c>
      <c r="D184" t="str">
        <f>Planilha1!B186</f>
        <v>Entrada</v>
      </c>
      <c r="E184" t="str">
        <f>Planilha1!A186</f>
        <v>Rifa</v>
      </c>
      <c r="F184" t="s">
        <v>369</v>
      </c>
      <c r="G184" t="str">
        <f>IF(Planilha1!G186="","",Planilha1!G186)</f>
        <v>Rifa Lívia</v>
      </c>
    </row>
    <row r="185" spans="1:7" x14ac:dyDescent="0.25">
      <c r="A185" s="1">
        <f>Planilha1!C187</f>
        <v>45747</v>
      </c>
      <c r="B185" t="str">
        <f>Planilha1!D187</f>
        <v>Pix recebido: "Cp :10664513-Lucidia de Medeiros Tavares"</v>
      </c>
      <c r="C185" s="2">
        <f>Planilha1!E187*IF(Planilha1!E187&lt;0,-1,1)</f>
        <v>20</v>
      </c>
      <c r="D185" t="str">
        <f>Planilha1!B187</f>
        <v>Entrada</v>
      </c>
      <c r="E185" t="str">
        <f>Planilha1!A187</f>
        <v>Rifa</v>
      </c>
      <c r="F185" t="s">
        <v>369</v>
      </c>
      <c r="G185" t="str">
        <f>IF(Planilha1!G187="","",Planilha1!G187)</f>
        <v/>
      </c>
    </row>
    <row r="186" spans="1:7" x14ac:dyDescent="0.25">
      <c r="A186" s="1">
        <f>Planilha1!C188</f>
        <v>45747</v>
      </c>
      <c r="B186" t="str">
        <f>Planilha1!D188</f>
        <v>Pix recebido: "Cp :00360305-SERGIO MAGALHAES DOS SANTOS"</v>
      </c>
      <c r="C186" s="2">
        <f>Planilha1!E188*IF(Planilha1!E188&lt;0,-1,1)</f>
        <v>20</v>
      </c>
      <c r="D186" t="str">
        <f>Planilha1!B188</f>
        <v>Entrada</v>
      </c>
      <c r="E186" t="str">
        <f>Planilha1!A188</f>
        <v>Rifa</v>
      </c>
      <c r="F186" t="s">
        <v>369</v>
      </c>
      <c r="G186" t="str">
        <f>IF(Planilha1!G188="","",Planilha1!G188)</f>
        <v/>
      </c>
    </row>
    <row r="187" spans="1:7" x14ac:dyDescent="0.25">
      <c r="A187" s="1">
        <f>Planilha1!C189</f>
        <v>45747</v>
      </c>
      <c r="B187" t="str">
        <f>Planilha1!D189</f>
        <v>Pix recebido: "Cp :08561701-MARIA INEZ MARQUES DE LIMA"</v>
      </c>
      <c r="C187" s="2">
        <f>Planilha1!E189*IF(Planilha1!E189&lt;0,-1,1)</f>
        <v>20</v>
      </c>
      <c r="D187" t="str">
        <f>Planilha1!B189</f>
        <v>Entrada</v>
      </c>
      <c r="E187" t="str">
        <f>Planilha1!A189</f>
        <v>Rifa</v>
      </c>
      <c r="F187" t="s">
        <v>369</v>
      </c>
      <c r="G187" t="str">
        <f>IF(Planilha1!G189="","",Planilha1!G189)</f>
        <v/>
      </c>
    </row>
    <row r="188" spans="1:7" x14ac:dyDescent="0.25">
      <c r="A188" s="1">
        <f>Planilha1!C190</f>
        <v>45747</v>
      </c>
      <c r="B188" t="str">
        <f>Planilha1!D190</f>
        <v>Pix recebido: "Cp :10573521-Raquel Costa Cirne Lopes"</v>
      </c>
      <c r="C188" s="2">
        <f>Planilha1!E190*IF(Planilha1!E190&lt;0,-1,1)</f>
        <v>10</v>
      </c>
      <c r="D188" t="str">
        <f>Planilha1!B190</f>
        <v>Entrada</v>
      </c>
      <c r="E188" t="str">
        <f>Planilha1!A190</f>
        <v>Rifa</v>
      </c>
      <c r="F188" t="s">
        <v>369</v>
      </c>
      <c r="G188" t="str">
        <f>IF(Planilha1!G190="","",Planilha1!G190)</f>
        <v/>
      </c>
    </row>
    <row r="189" spans="1:7" x14ac:dyDescent="0.25">
      <c r="A189" s="1">
        <f>Planilha1!C191</f>
        <v>45747</v>
      </c>
      <c r="B189" t="str">
        <f>Planilha1!D191</f>
        <v>Pix recebido: "Cp :22896431-Kayo Victor Da Silva Costa"</v>
      </c>
      <c r="C189" s="2">
        <f>Planilha1!E191*IF(Planilha1!E191&lt;0,-1,1)</f>
        <v>10</v>
      </c>
      <c r="D189" t="str">
        <f>Planilha1!B191</f>
        <v>Entrada</v>
      </c>
      <c r="E189" t="str">
        <f>Planilha1!A191</f>
        <v>Rifa</v>
      </c>
      <c r="F189" t="s">
        <v>369</v>
      </c>
      <c r="G189" t="str">
        <f>IF(Planilha1!G191="","",Planilha1!G191)</f>
        <v/>
      </c>
    </row>
    <row r="190" spans="1:7" x14ac:dyDescent="0.25">
      <c r="A190" s="1">
        <f>Planilha1!C192</f>
        <v>45747</v>
      </c>
      <c r="B190" t="str">
        <f>Planilha1!D192</f>
        <v>Pix recebido: "Cp :60746948-ALICE BARBOSA LIMA MAIA"</v>
      </c>
      <c r="C190" s="2">
        <f>Planilha1!E192*IF(Planilha1!E192&lt;0,-1,1)</f>
        <v>500</v>
      </c>
      <c r="D190" t="str">
        <f>Planilha1!B192</f>
        <v>Entrada</v>
      </c>
      <c r="E190" t="str">
        <f>Planilha1!A192</f>
        <v>Inscrição</v>
      </c>
      <c r="F190" t="s">
        <v>369</v>
      </c>
      <c r="G190" t="str">
        <f>IF(Planilha1!G192="","",Planilha1!G192)</f>
        <v/>
      </c>
    </row>
    <row r="191" spans="1:7" x14ac:dyDescent="0.25">
      <c r="A191" s="1">
        <f>Planilha1!C193</f>
        <v>45748</v>
      </c>
      <c r="B191" t="str">
        <f>Planilha1!D193</f>
        <v>Pix recebido: "Cp :18236120-marilyana de Fatima Matias Leite Almeida"</v>
      </c>
      <c r="C191" s="2">
        <f>Planilha1!E193*IF(Planilha1!E193&lt;0,-1,1)</f>
        <v>10</v>
      </c>
      <c r="D191" t="str">
        <f>Planilha1!B193</f>
        <v>Entrada</v>
      </c>
      <c r="E191" t="str">
        <f>Planilha1!A193</f>
        <v>Rifa</v>
      </c>
      <c r="F191" t="s">
        <v>369</v>
      </c>
      <c r="G191" t="str">
        <f>IF(Planilha1!G193="","",Planilha1!G193)</f>
        <v>Rifa Henry</v>
      </c>
    </row>
    <row r="192" spans="1:7" x14ac:dyDescent="0.25">
      <c r="A192" s="1">
        <f>Planilha1!C194</f>
        <v>45748</v>
      </c>
      <c r="B192" t="str">
        <f>Planilha1!D194</f>
        <v>Pix recebido: "Cp :00000000-JUAN EBANO SOARES ALENCAR"</v>
      </c>
      <c r="C192" s="2">
        <f>Planilha1!E194*IF(Planilha1!E194&lt;0,-1,1)</f>
        <v>10</v>
      </c>
      <c r="D192" t="str">
        <f>Planilha1!B194</f>
        <v>Entrada</v>
      </c>
      <c r="E192" t="str">
        <f>Planilha1!A194</f>
        <v>Rifa</v>
      </c>
      <c r="F192" t="s">
        <v>369</v>
      </c>
      <c r="G192" t="str">
        <f>IF(Planilha1!G194="","",Planilha1!G194)</f>
        <v/>
      </c>
    </row>
    <row r="193" spans="1:7" x14ac:dyDescent="0.25">
      <c r="A193" s="1">
        <f>Planilha1!C195</f>
        <v>45748</v>
      </c>
      <c r="B193" t="str">
        <f>Planilha1!D195</f>
        <v>Pix recebido: "Cp :00000000-SARA RAQUEL VIEIRA SILVA"</v>
      </c>
      <c r="C193" s="2">
        <f>Planilha1!E195*IF(Planilha1!E195&lt;0,-1,1)</f>
        <v>40</v>
      </c>
      <c r="D193" t="str">
        <f>Planilha1!B195</f>
        <v>Entrada</v>
      </c>
      <c r="E193" t="str">
        <f>Planilha1!A195</f>
        <v>Rifa</v>
      </c>
      <c r="F193" t="s">
        <v>369</v>
      </c>
      <c r="G193" t="str">
        <f>IF(Planilha1!G195="","",Planilha1!G195)</f>
        <v/>
      </c>
    </row>
    <row r="194" spans="1:7" x14ac:dyDescent="0.25">
      <c r="A194" s="1">
        <f>Planilha1!C196</f>
        <v>45748</v>
      </c>
      <c r="B194" t="str">
        <f>Planilha1!D196</f>
        <v>Pix recebido: "Cp :60701190-ANDREANE MORAIS DE ALBUQUERQUE"</v>
      </c>
      <c r="C194" s="2">
        <f>Planilha1!E196*IF(Planilha1!E196&lt;0,-1,1)</f>
        <v>10</v>
      </c>
      <c r="D194" t="str">
        <f>Planilha1!B196</f>
        <v>Entrada</v>
      </c>
      <c r="E194" t="str">
        <f>Planilha1!A196</f>
        <v>Rifa</v>
      </c>
      <c r="F194" t="s">
        <v>369</v>
      </c>
      <c r="G194" t="str">
        <f>IF(Planilha1!G196="","",Planilha1!G196)</f>
        <v/>
      </c>
    </row>
    <row r="195" spans="1:7" x14ac:dyDescent="0.25">
      <c r="A195" s="1">
        <f>Planilha1!C197</f>
        <v>45748</v>
      </c>
      <c r="B195" t="str">
        <f>Planilha1!D197</f>
        <v>Pix recebido: "Cp :92555150-Marcielle Aparecida Santos Morais Crizostomo"</v>
      </c>
      <c r="C195" s="2">
        <f>Planilha1!E197*IF(Planilha1!E197&lt;0,-1,1)</f>
        <v>10</v>
      </c>
      <c r="D195" t="str">
        <f>Planilha1!B197</f>
        <v>Entrada</v>
      </c>
      <c r="E195" t="str">
        <f>Planilha1!A197</f>
        <v>Rifa</v>
      </c>
      <c r="F195" t="s">
        <v>369</v>
      </c>
      <c r="G195" t="str">
        <f>IF(Planilha1!G197="","",Planilha1!G197)</f>
        <v/>
      </c>
    </row>
    <row r="196" spans="1:7" x14ac:dyDescent="0.25">
      <c r="A196" s="1">
        <f>Planilha1!C198</f>
        <v>45748</v>
      </c>
      <c r="B196" t="str">
        <f>Planilha1!D198</f>
        <v>Pix recebido: "Cp :18236120-Lindonjonson Soares Alencar"</v>
      </c>
      <c r="C196" s="2">
        <f>Planilha1!E198*IF(Planilha1!E198&lt;0,-1,1)</f>
        <v>10</v>
      </c>
      <c r="D196" t="str">
        <f>Planilha1!B198</f>
        <v>Entrada</v>
      </c>
      <c r="E196" t="str">
        <f>Planilha1!A198</f>
        <v>Rifa</v>
      </c>
      <c r="F196" t="s">
        <v>369</v>
      </c>
      <c r="G196" t="str">
        <f>IF(Planilha1!G198="","",Planilha1!G198)</f>
        <v/>
      </c>
    </row>
    <row r="197" spans="1:7" x14ac:dyDescent="0.25">
      <c r="A197" s="1">
        <f>Planilha1!C199</f>
        <v>45748</v>
      </c>
      <c r="B197" t="str">
        <f>Planilha1!D199</f>
        <v>Pix recebido: "00019 134756312 STEFANY MARQUES"</v>
      </c>
      <c r="C197" s="2">
        <f>Planilha1!E199*IF(Planilha1!E199&lt;0,-1,1)</f>
        <v>20</v>
      </c>
      <c r="D197" t="str">
        <f>Planilha1!B199</f>
        <v>Entrada</v>
      </c>
      <c r="E197" t="str">
        <f>Planilha1!A199</f>
        <v>Rifa</v>
      </c>
      <c r="F197" t="s">
        <v>369</v>
      </c>
      <c r="G197" t="str">
        <f>IF(Planilha1!G199="","",Planilha1!G199)</f>
        <v/>
      </c>
    </row>
    <row r="198" spans="1:7" x14ac:dyDescent="0.25">
      <c r="A198" s="1">
        <f>Planilha1!C200</f>
        <v>45748</v>
      </c>
      <c r="B198" t="str">
        <f>Planilha1!D200</f>
        <v>Pix recebido: "Cp :60746948-ANA EMILIA BEZERRA VIANA"</v>
      </c>
      <c r="C198" s="2">
        <f>Planilha1!E200*IF(Planilha1!E200&lt;0,-1,1)</f>
        <v>10</v>
      </c>
      <c r="D198" t="str">
        <f>Planilha1!B200</f>
        <v>Entrada</v>
      </c>
      <c r="E198" t="str">
        <f>Planilha1!A200</f>
        <v>Rifa</v>
      </c>
      <c r="F198" t="s">
        <v>369</v>
      </c>
      <c r="G198" t="str">
        <f>IF(Planilha1!G200="","",Planilha1!G200)</f>
        <v/>
      </c>
    </row>
    <row r="199" spans="1:7" x14ac:dyDescent="0.25">
      <c r="A199" s="1">
        <f>Planilha1!C201</f>
        <v>45748</v>
      </c>
      <c r="B199" t="str">
        <f>Planilha1!D201</f>
        <v>Pix recebido: "Cp :60746948-CLAUDIA MOREIRA DE OLIVEIRA"</v>
      </c>
      <c r="C199" s="2">
        <f>Planilha1!E201*IF(Planilha1!E201&lt;0,-1,1)</f>
        <v>10</v>
      </c>
      <c r="D199" t="str">
        <f>Planilha1!B201</f>
        <v>Entrada</v>
      </c>
      <c r="E199" t="str">
        <f>Planilha1!A201</f>
        <v>Rifa</v>
      </c>
      <c r="F199" t="s">
        <v>369</v>
      </c>
      <c r="G199" t="str">
        <f>IF(Planilha1!G201="","",Planilha1!G201)</f>
        <v/>
      </c>
    </row>
    <row r="200" spans="1:7" x14ac:dyDescent="0.25">
      <c r="A200" s="1">
        <f>Planilha1!C202</f>
        <v>45748</v>
      </c>
      <c r="B200" t="str">
        <f>Planilha1!D202</f>
        <v>Pix recebido: "Cp :31872495-AUGUSTO BRUNO DE ANDRADE RODRIGUES"</v>
      </c>
      <c r="C200" s="2">
        <f>Planilha1!E202*IF(Planilha1!E202&lt;0,-1,1)</f>
        <v>10</v>
      </c>
      <c r="D200" t="str">
        <f>Planilha1!B202</f>
        <v>Entrada</v>
      </c>
      <c r="E200" t="str">
        <f>Planilha1!A202</f>
        <v>Rifa</v>
      </c>
      <c r="F200" t="s">
        <v>369</v>
      </c>
      <c r="G200" t="str">
        <f>IF(Planilha1!G202="","",Planilha1!G202)</f>
        <v/>
      </c>
    </row>
    <row r="201" spans="1:7" x14ac:dyDescent="0.25">
      <c r="A201" s="1">
        <f>Planilha1!C203</f>
        <v>45748</v>
      </c>
      <c r="B201" t="str">
        <f>Planilha1!D203</f>
        <v>Pix recebido: "Cp :00360305-FRANCINETE DA SILVEIRA PINHEIRO"</v>
      </c>
      <c r="C201" s="2">
        <f>Planilha1!E203*IF(Planilha1!E203&lt;0,-1,1)</f>
        <v>30</v>
      </c>
      <c r="D201" t="str">
        <f>Planilha1!B203</f>
        <v>Entrada</v>
      </c>
      <c r="E201" t="str">
        <f>Planilha1!A203</f>
        <v>Rifa</v>
      </c>
      <c r="F201" t="s">
        <v>369</v>
      </c>
      <c r="G201" t="str">
        <f>IF(Planilha1!G203="","",Planilha1!G203)</f>
        <v/>
      </c>
    </row>
    <row r="202" spans="1:7" x14ac:dyDescent="0.25">
      <c r="A202" s="1">
        <f>Planilha1!C204</f>
        <v>45748</v>
      </c>
      <c r="B202" t="str">
        <f>Planilha1!D204</f>
        <v>Pix recebido: "Cp :00000000-AILA SOARES FERREIRA"</v>
      </c>
      <c r="C202" s="2">
        <f>Planilha1!E204*IF(Planilha1!E204&lt;0,-1,1)</f>
        <v>10</v>
      </c>
      <c r="D202" t="str">
        <f>Planilha1!B204</f>
        <v>Entrada</v>
      </c>
      <c r="E202" t="str">
        <f>Planilha1!A204</f>
        <v>Rifa</v>
      </c>
      <c r="F202" t="s">
        <v>369</v>
      </c>
      <c r="G202" t="str">
        <f>IF(Planilha1!G204="","",Planilha1!G204)</f>
        <v/>
      </c>
    </row>
    <row r="203" spans="1:7" x14ac:dyDescent="0.25">
      <c r="A203" s="1">
        <f>Planilha1!C205</f>
        <v>45748</v>
      </c>
      <c r="B203" t="str">
        <f>Planilha1!D205</f>
        <v>Pix recebido: "Cp :00360305-MARIA DA PAZ DA SILVA"</v>
      </c>
      <c r="C203" s="2">
        <f>Planilha1!E205*IF(Planilha1!E205&lt;0,-1,1)</f>
        <v>20</v>
      </c>
      <c r="D203" t="str">
        <f>Planilha1!B205</f>
        <v>Entrada</v>
      </c>
      <c r="E203" t="str">
        <f>Planilha1!A205</f>
        <v>Rifa</v>
      </c>
      <c r="F203" t="s">
        <v>369</v>
      </c>
      <c r="G203" t="str">
        <f>IF(Planilha1!G205="","",Planilha1!G205)</f>
        <v/>
      </c>
    </row>
    <row r="204" spans="1:7" x14ac:dyDescent="0.25">
      <c r="A204" s="1">
        <f>Planilha1!C206</f>
        <v>45748</v>
      </c>
      <c r="B204" t="str">
        <f>Planilha1!D206</f>
        <v>Pix recebido: "Cp :07237373-ARTUR CARLOS MINERVINO"</v>
      </c>
      <c r="C204" s="2">
        <f>Planilha1!E206*IF(Planilha1!E206&lt;0,-1,1)</f>
        <v>50</v>
      </c>
      <c r="D204" t="str">
        <f>Planilha1!B206</f>
        <v>Entrada</v>
      </c>
      <c r="E204" t="str">
        <f>Planilha1!A206</f>
        <v>Rifa</v>
      </c>
      <c r="F204" t="s">
        <v>369</v>
      </c>
      <c r="G204" t="str">
        <f>IF(Planilha1!G206="","",Planilha1!G206)</f>
        <v/>
      </c>
    </row>
    <row r="205" spans="1:7" x14ac:dyDescent="0.25">
      <c r="A205" s="1">
        <f>Planilha1!C207</f>
        <v>45748</v>
      </c>
      <c r="B205" t="str">
        <f>Planilha1!D207</f>
        <v>Pix recebido: "Cp :90400888-MARCIA ERIKA MAURICIO DO MONTE"</v>
      </c>
      <c r="C205" s="2">
        <f>Planilha1!E207*IF(Planilha1!E207&lt;0,-1,1)</f>
        <v>30</v>
      </c>
      <c r="D205" t="str">
        <f>Planilha1!B207</f>
        <v>Entrada</v>
      </c>
      <c r="E205" t="str">
        <f>Planilha1!A207</f>
        <v>Rifa</v>
      </c>
      <c r="F205" t="s">
        <v>369</v>
      </c>
      <c r="G205" t="str">
        <f>IF(Planilha1!G207="","",Planilha1!G207)</f>
        <v/>
      </c>
    </row>
    <row r="206" spans="1:7" x14ac:dyDescent="0.25">
      <c r="A206" s="1">
        <f>Planilha1!C208</f>
        <v>45748</v>
      </c>
      <c r="B206" t="str">
        <f>Planilha1!D208</f>
        <v>Pix recebido: "Cp :00000000-ANTONIO DYEGO V MACIEL"</v>
      </c>
      <c r="C206" s="2">
        <f>Planilha1!E208*IF(Planilha1!E208&lt;0,-1,1)</f>
        <v>10</v>
      </c>
      <c r="D206" t="str">
        <f>Planilha1!B208</f>
        <v>Entrada</v>
      </c>
      <c r="E206" t="str">
        <f>Planilha1!A208</f>
        <v>Rifa</v>
      </c>
      <c r="F206" t="s">
        <v>369</v>
      </c>
      <c r="G206" t="str">
        <f>IF(Planilha1!G208="","",Planilha1!G208)</f>
        <v/>
      </c>
    </row>
    <row r="207" spans="1:7" x14ac:dyDescent="0.25">
      <c r="A207" s="1">
        <f>Planilha1!C209</f>
        <v>45748</v>
      </c>
      <c r="B207" t="str">
        <f>Planilha1!D209</f>
        <v>Pix recebido: "Cp :18236120-Alba Rejane Pontes Cavalcanti"</v>
      </c>
      <c r="C207" s="2">
        <f>Planilha1!E209*IF(Planilha1!E209&lt;0,-1,1)</f>
        <v>10</v>
      </c>
      <c r="D207" t="str">
        <f>Planilha1!B209</f>
        <v>Entrada</v>
      </c>
      <c r="E207" t="str">
        <f>Planilha1!A209</f>
        <v>Rifa</v>
      </c>
      <c r="F207" t="s">
        <v>369</v>
      </c>
      <c r="G207" t="str">
        <f>IF(Planilha1!G209="","",Planilha1!G209)</f>
        <v/>
      </c>
    </row>
    <row r="208" spans="1:7" x14ac:dyDescent="0.25">
      <c r="A208" s="1">
        <f>Planilha1!C210</f>
        <v>45748</v>
      </c>
      <c r="B208" t="str">
        <f>Planilha1!D210</f>
        <v>Pix recebido: "Cp :18236120-Maria Aparecida Ribeiro da Silva"</v>
      </c>
      <c r="C208" s="2">
        <f>Planilha1!E210*IF(Planilha1!E210&lt;0,-1,1)</f>
        <v>20</v>
      </c>
      <c r="D208" t="str">
        <f>Planilha1!B210</f>
        <v>Entrada</v>
      </c>
      <c r="E208" t="str">
        <f>Planilha1!A210</f>
        <v>Rifa</v>
      </c>
      <c r="F208" t="s">
        <v>369</v>
      </c>
      <c r="G208" t="str">
        <f>IF(Planilha1!G210="","",Planilha1!G210)</f>
        <v/>
      </c>
    </row>
    <row r="209" spans="1:7" x14ac:dyDescent="0.25">
      <c r="A209" s="1">
        <f>Planilha1!C211</f>
        <v>45748</v>
      </c>
      <c r="B209" t="str">
        <f>Planilha1!D211</f>
        <v>Pix recebido: "Cp :18236120-Thalita Cybelle Ferreira Pinheiro Ximenes"</v>
      </c>
      <c r="C209" s="2">
        <f>Planilha1!E211*IF(Planilha1!E211&lt;0,-1,1)</f>
        <v>20</v>
      </c>
      <c r="D209" t="str">
        <f>Planilha1!B211</f>
        <v>Entrada</v>
      </c>
      <c r="E209" t="str">
        <f>Planilha1!A211</f>
        <v>Rifa</v>
      </c>
      <c r="F209" t="s">
        <v>369</v>
      </c>
      <c r="G209" t="str">
        <f>IF(Planilha1!G211="","",Planilha1!G211)</f>
        <v/>
      </c>
    </row>
    <row r="210" spans="1:7" x14ac:dyDescent="0.25">
      <c r="A210" s="1">
        <f>Planilha1!C212</f>
        <v>45748</v>
      </c>
      <c r="B210" t="str">
        <f>Planilha1!D212</f>
        <v>Pix recebido: "Cp :18236120-Francisca Lucia Sousa Marques"</v>
      </c>
      <c r="C210" s="2">
        <f>Planilha1!E212*IF(Planilha1!E212&lt;0,-1,1)</f>
        <v>10</v>
      </c>
      <c r="D210" t="str">
        <f>Planilha1!B212</f>
        <v>Entrada</v>
      </c>
      <c r="E210" t="str">
        <f>Planilha1!A212</f>
        <v>Rifa</v>
      </c>
      <c r="F210" t="s">
        <v>369</v>
      </c>
      <c r="G210" t="str">
        <f>IF(Planilha1!G212="","",Planilha1!G212)</f>
        <v/>
      </c>
    </row>
    <row r="211" spans="1:7" x14ac:dyDescent="0.25">
      <c r="A211" s="1">
        <f>Planilha1!C213</f>
        <v>45748</v>
      </c>
      <c r="B211" t="str">
        <f>Planilha1!D213</f>
        <v>Pix recebido: "Cp :18236120-Francisca Lucia Sousa Marques"</v>
      </c>
      <c r="C211" s="2">
        <f>Planilha1!E213*IF(Planilha1!E213&lt;0,-1,1)</f>
        <v>10</v>
      </c>
      <c r="D211" t="str">
        <f>Planilha1!B213</f>
        <v>Entrada</v>
      </c>
      <c r="E211" t="str">
        <f>Planilha1!A213</f>
        <v>Rifa</v>
      </c>
      <c r="F211" t="s">
        <v>369</v>
      </c>
      <c r="G211" t="str">
        <f>IF(Planilha1!G213="","",Planilha1!G213)</f>
        <v/>
      </c>
    </row>
    <row r="212" spans="1:7" x14ac:dyDescent="0.25">
      <c r="A212" s="1">
        <f>Planilha1!C214</f>
        <v>45748</v>
      </c>
      <c r="B212" t="str">
        <f>Planilha1!D214</f>
        <v>Pix recebido: "Cp :00000000-THAIZ S F P GONCALVES"</v>
      </c>
      <c r="C212" s="2">
        <f>Planilha1!E214*IF(Planilha1!E214&lt;0,-1,1)</f>
        <v>20</v>
      </c>
      <c r="D212" t="str">
        <f>Planilha1!B214</f>
        <v>Entrada</v>
      </c>
      <c r="E212" t="str">
        <f>Planilha1!A214</f>
        <v>Rifa</v>
      </c>
      <c r="F212" t="s">
        <v>369</v>
      </c>
      <c r="G212" t="str">
        <f>IF(Planilha1!G214="","",Planilha1!G214)</f>
        <v/>
      </c>
    </row>
    <row r="213" spans="1:7" x14ac:dyDescent="0.25">
      <c r="A213" s="1">
        <f>Planilha1!C215</f>
        <v>45748</v>
      </c>
      <c r="B213" t="str">
        <f>Planilha1!D215</f>
        <v>Pix recebido: "Cp :18236120-Francineide Pinheiro da Silva"</v>
      </c>
      <c r="C213" s="2">
        <f>Planilha1!E215*IF(Planilha1!E215&lt;0,-1,1)</f>
        <v>30</v>
      </c>
      <c r="D213" t="str">
        <f>Planilha1!B215</f>
        <v>Entrada</v>
      </c>
      <c r="E213" t="str">
        <f>Planilha1!A215</f>
        <v>Rifa</v>
      </c>
      <c r="F213" t="s">
        <v>369</v>
      </c>
      <c r="G213" t="str">
        <f>IF(Planilha1!G215="","",Planilha1!G215)</f>
        <v/>
      </c>
    </row>
    <row r="214" spans="1:7" x14ac:dyDescent="0.25">
      <c r="A214" s="1">
        <f>Planilha1!C216</f>
        <v>45748</v>
      </c>
      <c r="B214" t="str">
        <f>Planilha1!D216</f>
        <v>Pix recebido: "Cp :60701190-SORAYA ALMEIDA MENDES RIBEIRO"</v>
      </c>
      <c r="C214" s="2">
        <f>Planilha1!E216*IF(Planilha1!E216&lt;0,-1,1)</f>
        <v>250</v>
      </c>
      <c r="D214" t="str">
        <f>Planilha1!B216</f>
        <v>Entrada</v>
      </c>
      <c r="E214" t="str">
        <f>Planilha1!A216</f>
        <v>Inscrição</v>
      </c>
      <c r="F214" t="s">
        <v>369</v>
      </c>
      <c r="G214" t="str">
        <f>IF(Planilha1!G216="","",Planilha1!G216)</f>
        <v/>
      </c>
    </row>
    <row r="215" spans="1:7" x14ac:dyDescent="0.25">
      <c r="A215" s="1">
        <f>Planilha1!C217</f>
        <v>45748</v>
      </c>
      <c r="B215" t="str">
        <f>Planilha1!D217</f>
        <v>Pix recebido: "Cp :18236120-Stefany Helena Goncalves Silva"</v>
      </c>
      <c r="C215" s="2">
        <f>Planilha1!E217*IF(Planilha1!E217&lt;0,-1,1)</f>
        <v>50</v>
      </c>
      <c r="D215" t="str">
        <f>Planilha1!B217</f>
        <v>Entrada</v>
      </c>
      <c r="E215" t="str">
        <f>Planilha1!A217</f>
        <v>Rifa</v>
      </c>
      <c r="F215" t="s">
        <v>369</v>
      </c>
      <c r="G215" t="str">
        <f>IF(Planilha1!G217="","",Planilha1!G217)</f>
        <v/>
      </c>
    </row>
    <row r="216" spans="1:7" x14ac:dyDescent="0.25">
      <c r="A216" s="1">
        <f>Planilha1!C218</f>
        <v>45748</v>
      </c>
      <c r="B216" t="str">
        <f>Planilha1!D218</f>
        <v>Pix recebido: "Cp :00360305-PETRUCIO ALEXANDRINO BENDITO"</v>
      </c>
      <c r="C216" s="2">
        <f>Planilha1!E218*IF(Planilha1!E218&lt;0,-1,1)</f>
        <v>10</v>
      </c>
      <c r="D216" t="str">
        <f>Planilha1!B218</f>
        <v>Entrada</v>
      </c>
      <c r="E216" t="str">
        <f>Planilha1!A218</f>
        <v>Rifa</v>
      </c>
      <c r="F216" t="s">
        <v>369</v>
      </c>
      <c r="G216" t="str">
        <f>IF(Planilha1!G218="","",Planilha1!G218)</f>
        <v/>
      </c>
    </row>
    <row r="217" spans="1:7" x14ac:dyDescent="0.25">
      <c r="A217" s="1">
        <f>Planilha1!C219</f>
        <v>45748</v>
      </c>
      <c r="B217" t="str">
        <f>Planilha1!D219</f>
        <v>Pix recebido: "Cp :00360305-JOSELMA COSTA CIRNE"</v>
      </c>
      <c r="C217" s="2">
        <f>Planilha1!E219*IF(Planilha1!E219&lt;0,-1,1)</f>
        <v>30</v>
      </c>
      <c r="D217" t="str">
        <f>Planilha1!B219</f>
        <v>Entrada</v>
      </c>
      <c r="E217" t="str">
        <f>Planilha1!A219</f>
        <v>Rifa</v>
      </c>
      <c r="F217" t="s">
        <v>369</v>
      </c>
      <c r="G217" t="str">
        <f>IF(Planilha1!G219="","",Planilha1!G219)</f>
        <v/>
      </c>
    </row>
    <row r="218" spans="1:7" x14ac:dyDescent="0.25">
      <c r="A218" s="1">
        <f>Planilha1!C220</f>
        <v>45748</v>
      </c>
      <c r="B218" t="str">
        <f>Planilha1!D220</f>
        <v>Pix recebido: "Cp :22896431-ROSA ELIANE PESSOA"</v>
      </c>
      <c r="C218" s="2">
        <f>Planilha1!E220*IF(Planilha1!E220&lt;0,-1,1)</f>
        <v>5</v>
      </c>
      <c r="D218" t="str">
        <f>Planilha1!B220</f>
        <v>Entrada</v>
      </c>
      <c r="E218" t="str">
        <f>Planilha1!A220</f>
        <v>Rifa</v>
      </c>
      <c r="F218" t="s">
        <v>369</v>
      </c>
      <c r="G218" t="str">
        <f>IF(Planilha1!G220="","",Planilha1!G220)</f>
        <v/>
      </c>
    </row>
    <row r="219" spans="1:7" x14ac:dyDescent="0.25">
      <c r="A219" s="1">
        <f>Planilha1!C221</f>
        <v>45748</v>
      </c>
      <c r="B219" t="str">
        <f>Planilha1!D221</f>
        <v>Pix recebido: "Cp :10573521-John Carlos da Silveira Pinheiro Soares"</v>
      </c>
      <c r="C219" s="2">
        <f>Planilha1!E221*IF(Planilha1!E221&lt;0,-1,1)</f>
        <v>100</v>
      </c>
      <c r="D219" t="str">
        <f>Planilha1!B221</f>
        <v>Entrada</v>
      </c>
      <c r="E219" t="str">
        <f>Planilha1!A221</f>
        <v>Rifa</v>
      </c>
      <c r="F219" t="s">
        <v>369</v>
      </c>
      <c r="G219" t="str">
        <f>IF(Planilha1!G221="","",Planilha1!G221)</f>
        <v/>
      </c>
    </row>
    <row r="220" spans="1:7" x14ac:dyDescent="0.25">
      <c r="A220" s="1">
        <f>Planilha1!C222</f>
        <v>45748</v>
      </c>
      <c r="B220" t="str">
        <f>Planilha1!D222</f>
        <v>Pix recebido: "Cp :08561701-22.523.041 ADRIANO FIRME DE SOUZA"</v>
      </c>
      <c r="C220" s="2">
        <f>Planilha1!E222*IF(Planilha1!E222&lt;0,-1,1)</f>
        <v>10</v>
      </c>
      <c r="D220" t="str">
        <f>Planilha1!B222</f>
        <v>Entrada</v>
      </c>
      <c r="E220" t="str">
        <f>Planilha1!A222</f>
        <v>Rifa</v>
      </c>
      <c r="F220" t="s">
        <v>369</v>
      </c>
      <c r="G220" t="str">
        <f>IF(Planilha1!G222="","",Planilha1!G222)</f>
        <v/>
      </c>
    </row>
    <row r="221" spans="1:7" x14ac:dyDescent="0.25">
      <c r="A221" s="1">
        <f>Planilha1!C223</f>
        <v>45748</v>
      </c>
      <c r="B221" t="str">
        <f>Planilha1!D223</f>
        <v>Pix recebido: "Cp :22896431-ROSA ELIANE PESSOA"</v>
      </c>
      <c r="C221" s="2">
        <f>Planilha1!E223*IF(Planilha1!E223&lt;0,-1,1)</f>
        <v>15</v>
      </c>
      <c r="D221" t="str">
        <f>Planilha1!B223</f>
        <v>Entrada</v>
      </c>
      <c r="E221" t="str">
        <f>Planilha1!A223</f>
        <v>Rifa</v>
      </c>
      <c r="F221" t="s">
        <v>369</v>
      </c>
      <c r="G221" t="str">
        <f>IF(Planilha1!G223="","",Planilha1!G223)</f>
        <v/>
      </c>
    </row>
    <row r="222" spans="1:7" x14ac:dyDescent="0.25">
      <c r="A222" s="1">
        <f>Planilha1!C224</f>
        <v>45748</v>
      </c>
      <c r="B222" t="str">
        <f>Planilha1!D224</f>
        <v>Pix recebido: "Cp :00360305-MARIA DAS DORES BUARQUE ONOFRE"</v>
      </c>
      <c r="C222" s="2">
        <f>Planilha1!E224*IF(Planilha1!E224&lt;0,-1,1)</f>
        <v>20</v>
      </c>
      <c r="D222" t="str">
        <f>Planilha1!B224</f>
        <v>Entrada</v>
      </c>
      <c r="E222" t="str">
        <f>Planilha1!A224</f>
        <v>Rifa</v>
      </c>
      <c r="F222" t="s">
        <v>369</v>
      </c>
      <c r="G222" t="str">
        <f>IF(Planilha1!G224="","",Planilha1!G224)</f>
        <v/>
      </c>
    </row>
    <row r="223" spans="1:7" x14ac:dyDescent="0.25">
      <c r="A223" s="1">
        <f>Planilha1!C225</f>
        <v>45748</v>
      </c>
      <c r="B223" t="str">
        <f>Planilha1!D225</f>
        <v>Pix recebido: "Cp :00000000-PASKALY B A FORMIGA"</v>
      </c>
      <c r="C223" s="2">
        <f>Planilha1!E225*IF(Planilha1!E225&lt;0,-1,1)</f>
        <v>20</v>
      </c>
      <c r="D223" t="str">
        <f>Planilha1!B225</f>
        <v>Entrada</v>
      </c>
      <c r="E223" t="str">
        <f>Planilha1!A225</f>
        <v>Rifa</v>
      </c>
      <c r="F223" t="s">
        <v>369</v>
      </c>
      <c r="G223" t="str">
        <f>IF(Planilha1!G225="","",Planilha1!G225)</f>
        <v/>
      </c>
    </row>
    <row r="224" spans="1:7" x14ac:dyDescent="0.25">
      <c r="A224" s="1">
        <f>Planilha1!C226</f>
        <v>45748</v>
      </c>
      <c r="B224" t="str">
        <f>Planilha1!D226</f>
        <v>Pix recebido: "Cp :00000000-CARLA EMILIA S F MOREIRA"</v>
      </c>
      <c r="C224" s="2">
        <f>Planilha1!E226*IF(Planilha1!E226&lt;0,-1,1)</f>
        <v>20</v>
      </c>
      <c r="D224" t="str">
        <f>Planilha1!B226</f>
        <v>Entrada</v>
      </c>
      <c r="E224" t="str">
        <f>Planilha1!A226</f>
        <v>Rifa</v>
      </c>
      <c r="F224" t="s">
        <v>369</v>
      </c>
      <c r="G224" t="str">
        <f>IF(Planilha1!G226="","",Planilha1!G226)</f>
        <v/>
      </c>
    </row>
    <row r="225" spans="1:7" x14ac:dyDescent="0.25">
      <c r="A225" s="1">
        <f>Planilha1!C227</f>
        <v>45748</v>
      </c>
      <c r="B225" t="str">
        <f>Planilha1!D227</f>
        <v>Pix recebido: "Cp :18236120-Natalia Candida Silva Andrade"</v>
      </c>
      <c r="C225" s="2">
        <f>Planilha1!E227*IF(Planilha1!E227&lt;0,-1,1)</f>
        <v>10</v>
      </c>
      <c r="D225" t="str">
        <f>Planilha1!B227</f>
        <v>Entrada</v>
      </c>
      <c r="E225" t="str">
        <f>Planilha1!A227</f>
        <v>Rifa</v>
      </c>
      <c r="F225" t="s">
        <v>369</v>
      </c>
      <c r="G225" t="str">
        <f>IF(Planilha1!G227="","",Planilha1!G227)</f>
        <v/>
      </c>
    </row>
    <row r="226" spans="1:7" x14ac:dyDescent="0.25">
      <c r="A226" s="1">
        <f>Planilha1!C228</f>
        <v>45748</v>
      </c>
      <c r="B226" t="str">
        <f>Planilha1!D228</f>
        <v>Pix recebido: "Cp :60746948-NEUSA LEITE"</v>
      </c>
      <c r="C226" s="2">
        <f>Planilha1!E228*IF(Planilha1!E228&lt;0,-1,1)</f>
        <v>250</v>
      </c>
      <c r="D226" t="str">
        <f>Planilha1!B228</f>
        <v>Entrada</v>
      </c>
      <c r="E226" t="str">
        <f>Planilha1!A228</f>
        <v>Inscrição</v>
      </c>
      <c r="F226" t="s">
        <v>369</v>
      </c>
      <c r="G226" t="str">
        <f>IF(Planilha1!G228="","",Planilha1!G228)</f>
        <v/>
      </c>
    </row>
    <row r="227" spans="1:7" x14ac:dyDescent="0.25">
      <c r="A227" s="1">
        <f>Planilha1!C229</f>
        <v>45748</v>
      </c>
      <c r="B227" t="str">
        <f>Planilha1!D229</f>
        <v>Pix recebido: "Cp :18236120-Francileide da Silveira Pinheiro Soares"</v>
      </c>
      <c r="C227" s="2">
        <f>Planilha1!E229*IF(Planilha1!E229&lt;0,-1,1)</f>
        <v>20</v>
      </c>
      <c r="D227" t="str">
        <f>Planilha1!B229</f>
        <v>Entrada</v>
      </c>
      <c r="E227" t="str">
        <f>Planilha1!A229</f>
        <v>Rifa</v>
      </c>
      <c r="F227" t="s">
        <v>369</v>
      </c>
      <c r="G227" t="str">
        <f>IF(Planilha1!G229="","",Planilha1!G229)</f>
        <v/>
      </c>
    </row>
    <row r="228" spans="1:7" x14ac:dyDescent="0.25">
      <c r="A228" s="1">
        <f>Planilha1!C230</f>
        <v>45748</v>
      </c>
      <c r="B228" t="str">
        <f>Planilha1!D230</f>
        <v>Pix recebido: "Cp :10573521-Fabricio Silva Pinheiro"</v>
      </c>
      <c r="C228" s="2">
        <f>Planilha1!E230*IF(Planilha1!E230&lt;0,-1,1)</f>
        <v>10</v>
      </c>
      <c r="D228" t="str">
        <f>Planilha1!B230</f>
        <v>Entrada</v>
      </c>
      <c r="E228" t="str">
        <f>Planilha1!A230</f>
        <v>Rifa</v>
      </c>
      <c r="F228" t="s">
        <v>369</v>
      </c>
      <c r="G228" t="str">
        <f>IF(Planilha1!G230="","",Planilha1!G230)</f>
        <v/>
      </c>
    </row>
    <row r="229" spans="1:7" x14ac:dyDescent="0.25">
      <c r="A229" s="1">
        <f>Planilha1!C231</f>
        <v>45748</v>
      </c>
      <c r="B229" t="str">
        <f>Planilha1!D231</f>
        <v>Pix recebido: "Cp :00000000-NATALIA FIRME DINIZ"</v>
      </c>
      <c r="C229" s="2">
        <f>Planilha1!E231*IF(Planilha1!E231&lt;0,-1,1)</f>
        <v>10</v>
      </c>
      <c r="D229" t="str">
        <f>Planilha1!B231</f>
        <v>Entrada</v>
      </c>
      <c r="E229" t="str">
        <f>Planilha1!A231</f>
        <v>Rifa</v>
      </c>
      <c r="F229" t="s">
        <v>369</v>
      </c>
      <c r="G229" t="str">
        <f>IF(Planilha1!G231="","",Planilha1!G231)</f>
        <v/>
      </c>
    </row>
    <row r="230" spans="1:7" x14ac:dyDescent="0.25">
      <c r="A230" s="1">
        <f>Planilha1!C232</f>
        <v>45748</v>
      </c>
      <c r="B230" t="str">
        <f>Planilha1!D232</f>
        <v>Pix recebido: "Cp :18236120-Natalia Firme Diniz"</v>
      </c>
      <c r="C230" s="2">
        <f>Planilha1!E232*IF(Planilha1!E232&lt;0,-1,1)</f>
        <v>10</v>
      </c>
      <c r="D230" t="str">
        <f>Planilha1!B232</f>
        <v>Entrada</v>
      </c>
      <c r="E230" t="str">
        <f>Planilha1!A232</f>
        <v>Rifa</v>
      </c>
      <c r="F230" t="s">
        <v>369</v>
      </c>
      <c r="G230" t="str">
        <f>IF(Planilha1!G232="","",Planilha1!G232)</f>
        <v/>
      </c>
    </row>
    <row r="231" spans="1:7" x14ac:dyDescent="0.25">
      <c r="A231" s="1">
        <f>Planilha1!C233</f>
        <v>45748</v>
      </c>
      <c r="B231" t="str">
        <f>Planilha1!D233</f>
        <v>Pix recebido: "Cp :18236120-Natalia Firme Diniz"</v>
      </c>
      <c r="C231" s="2">
        <f>Planilha1!E233*IF(Planilha1!E233&lt;0,-1,1)</f>
        <v>10</v>
      </c>
      <c r="D231" t="str">
        <f>Planilha1!B233</f>
        <v>Entrada</v>
      </c>
      <c r="E231" t="str">
        <f>Planilha1!A233</f>
        <v>Rifa</v>
      </c>
      <c r="F231" t="s">
        <v>369</v>
      </c>
      <c r="G231" t="str">
        <f>IF(Planilha1!G233="","",Planilha1!G233)</f>
        <v/>
      </c>
    </row>
    <row r="232" spans="1:7" x14ac:dyDescent="0.25">
      <c r="A232" s="1">
        <f>Planilha1!C234</f>
        <v>45748</v>
      </c>
      <c r="B232" t="str">
        <f>Planilha1!D234</f>
        <v>Pix recebido: "Cp :18236120-Luiz Tavares da Silva Neto"</v>
      </c>
      <c r="C232" s="2">
        <f>Planilha1!E234*IF(Planilha1!E234&lt;0,-1,1)</f>
        <v>20</v>
      </c>
      <c r="D232" t="str">
        <f>Planilha1!B234</f>
        <v>Entrada</v>
      </c>
      <c r="E232" t="str">
        <f>Planilha1!A234</f>
        <v>Rifa</v>
      </c>
      <c r="F232" t="s">
        <v>369</v>
      </c>
      <c r="G232" t="str">
        <f>IF(Planilha1!G234="","",Planilha1!G234)</f>
        <v/>
      </c>
    </row>
    <row r="233" spans="1:7" x14ac:dyDescent="0.25">
      <c r="A233" s="1">
        <f>Planilha1!C235</f>
        <v>45749</v>
      </c>
      <c r="B233" t="str">
        <f>Planilha1!D235</f>
        <v>Pix recebido: "Cp :22896431-Joao Pedro Ribeiro Cirne"</v>
      </c>
      <c r="C233" s="2">
        <f>Planilha1!E235*IF(Planilha1!E235&lt;0,-1,1)</f>
        <v>10</v>
      </c>
      <c r="D233" t="str">
        <f>Planilha1!B235</f>
        <v>Entrada</v>
      </c>
      <c r="E233" t="str">
        <f>Planilha1!A235</f>
        <v>Rifa</v>
      </c>
      <c r="F233" t="s">
        <v>369</v>
      </c>
      <c r="G233" t="str">
        <f>IF(Planilha1!G235="","",Planilha1!G235)</f>
        <v/>
      </c>
    </row>
    <row r="234" spans="1:7" x14ac:dyDescent="0.25">
      <c r="A234" s="1">
        <f>Planilha1!C236</f>
        <v>45749</v>
      </c>
      <c r="B234" t="str">
        <f>Planilha1!D236</f>
        <v>Pix recebido: "Cp :60701190-YARA CELLY CIRNE E SILVA"</v>
      </c>
      <c r="C234" s="2">
        <f>Planilha1!E236*IF(Planilha1!E236&lt;0,-1,1)</f>
        <v>20</v>
      </c>
      <c r="D234" t="str">
        <f>Planilha1!B236</f>
        <v>Entrada</v>
      </c>
      <c r="E234" t="str">
        <f>Planilha1!A236</f>
        <v>Rifa</v>
      </c>
      <c r="F234" t="s">
        <v>369</v>
      </c>
      <c r="G234" t="str">
        <f>IF(Planilha1!G236="","",Planilha1!G236)</f>
        <v/>
      </c>
    </row>
    <row r="235" spans="1:7" x14ac:dyDescent="0.25">
      <c r="A235" s="1">
        <f>Planilha1!C237</f>
        <v>45749</v>
      </c>
      <c r="B235" t="str">
        <f>Planilha1!D237</f>
        <v>Pix recebido: "Cp :18236120-Juan Carlos da Conceicao Reis"</v>
      </c>
      <c r="C235" s="2">
        <f>Planilha1!E237*IF(Planilha1!E237&lt;0,-1,1)</f>
        <v>10</v>
      </c>
      <c r="D235" t="str">
        <f>Planilha1!B237</f>
        <v>Entrada</v>
      </c>
      <c r="E235" t="str">
        <f>Planilha1!A237</f>
        <v>Rifa</v>
      </c>
      <c r="F235" t="s">
        <v>369</v>
      </c>
      <c r="G235" t="str">
        <f>IF(Planilha1!G237="","",Planilha1!G237)</f>
        <v/>
      </c>
    </row>
    <row r="236" spans="1:7" x14ac:dyDescent="0.25">
      <c r="A236" s="1">
        <f>Planilha1!C238</f>
        <v>45749</v>
      </c>
      <c r="B236" t="str">
        <f>Planilha1!D238</f>
        <v>Pix recebido: "Cp :90400888-ALYSSON SAMUEL BATISTA DE AMORIM"</v>
      </c>
      <c r="C236" s="2">
        <f>Planilha1!E238*IF(Planilha1!E238&lt;0,-1,1)</f>
        <v>80</v>
      </c>
      <c r="D236" t="str">
        <f>Planilha1!B238</f>
        <v>Entrada</v>
      </c>
      <c r="E236" t="str">
        <f>Planilha1!A238</f>
        <v>Rifa</v>
      </c>
      <c r="F236" t="s">
        <v>369</v>
      </c>
      <c r="G236" t="str">
        <f>IF(Planilha1!G238="","",Planilha1!G238)</f>
        <v/>
      </c>
    </row>
    <row r="237" spans="1:7" x14ac:dyDescent="0.25">
      <c r="A237" s="1">
        <f>Planilha1!C239</f>
        <v>45749</v>
      </c>
      <c r="B237" t="str">
        <f>Planilha1!D239</f>
        <v>Pix recebido: "Cp :18236120-Thalita Araujo Cavalcante"</v>
      </c>
      <c r="C237" s="2">
        <f>Planilha1!E239*IF(Planilha1!E239&lt;0,-1,1)</f>
        <v>10</v>
      </c>
      <c r="D237" t="str">
        <f>Planilha1!B239</f>
        <v>Entrada</v>
      </c>
      <c r="E237" t="str">
        <f>Planilha1!A239</f>
        <v>Rifa</v>
      </c>
      <c r="F237" t="s">
        <v>369</v>
      </c>
      <c r="G237" t="str">
        <f>IF(Planilha1!G239="","",Planilha1!G239)</f>
        <v/>
      </c>
    </row>
    <row r="238" spans="1:7" x14ac:dyDescent="0.25">
      <c r="A238" s="1">
        <f>Planilha1!C240</f>
        <v>45749</v>
      </c>
      <c r="B238" t="str">
        <f>Planilha1!D240</f>
        <v>Pix recebido: "Cp :60701190-JONAS THIAGO REGIS CAVALCANTI"</v>
      </c>
      <c r="C238" s="2">
        <f>Planilha1!E240*IF(Planilha1!E240&lt;0,-1,1)</f>
        <v>250</v>
      </c>
      <c r="D238" t="str">
        <f>Planilha1!B240</f>
        <v>Entrada</v>
      </c>
      <c r="E238" t="str">
        <f>Planilha1!A240</f>
        <v>Inscrição</v>
      </c>
      <c r="F238" t="s">
        <v>369</v>
      </c>
      <c r="G238" t="str">
        <f>IF(Planilha1!G240="","",Planilha1!G240)</f>
        <v/>
      </c>
    </row>
    <row r="239" spans="1:7" x14ac:dyDescent="0.25">
      <c r="A239" s="1">
        <f>Planilha1!C241</f>
        <v>45749</v>
      </c>
      <c r="B239" t="str">
        <f>Planilha1!D241</f>
        <v>Pix recebido: "Cp :60701190-LUCIA FATIMA C D SOUSA"</v>
      </c>
      <c r="C239" s="2">
        <f>Planilha1!E241*IF(Planilha1!E241&lt;0,-1,1)</f>
        <v>10</v>
      </c>
      <c r="D239" t="str">
        <f>Planilha1!B241</f>
        <v>Entrada</v>
      </c>
      <c r="E239" t="str">
        <f>Planilha1!A241</f>
        <v>Rifa</v>
      </c>
      <c r="F239" t="s">
        <v>369</v>
      </c>
      <c r="G239" t="str">
        <f>IF(Planilha1!G241="","",Planilha1!G241)</f>
        <v>Rifa Henry</v>
      </c>
    </row>
    <row r="240" spans="1:7" x14ac:dyDescent="0.25">
      <c r="A240" s="1">
        <f>Planilha1!C242</f>
        <v>45749</v>
      </c>
      <c r="B240" t="str">
        <f>Planilha1!D242</f>
        <v>Pix recebido: "Cp :18236120-Patricia Regia Vieira"</v>
      </c>
      <c r="C240" s="2">
        <f>Planilha1!E242*IF(Planilha1!E242&lt;0,-1,1)</f>
        <v>20</v>
      </c>
      <c r="D240" t="str">
        <f>Planilha1!B242</f>
        <v>Entrada</v>
      </c>
      <c r="E240" t="str">
        <f>Planilha1!A242</f>
        <v>Rifa</v>
      </c>
      <c r="F240" t="s">
        <v>369</v>
      </c>
      <c r="G240" t="str">
        <f>IF(Planilha1!G242="","",Planilha1!G242)</f>
        <v>Rifa Jhosef</v>
      </c>
    </row>
    <row r="241" spans="1:7" x14ac:dyDescent="0.25">
      <c r="A241" s="1">
        <f>Planilha1!C243</f>
        <v>45749</v>
      </c>
      <c r="B241" t="str">
        <f>Planilha1!D243</f>
        <v>Pix recebido: "Cp :60701190-YEDDA MARIA COSTA NASCIMENTO M"</v>
      </c>
      <c r="C241" s="2">
        <f>Planilha1!E243*IF(Planilha1!E243&lt;0,-1,1)</f>
        <v>10</v>
      </c>
      <c r="D241" t="str">
        <f>Planilha1!B243</f>
        <v>Entrada</v>
      </c>
      <c r="E241" t="str">
        <f>Planilha1!A243</f>
        <v>Rifa</v>
      </c>
      <c r="F241" t="s">
        <v>369</v>
      </c>
      <c r="G241" t="str">
        <f>IF(Planilha1!G243="","",Planilha1!G243)</f>
        <v/>
      </c>
    </row>
    <row r="242" spans="1:7" x14ac:dyDescent="0.25">
      <c r="A242" s="1">
        <f>Planilha1!C244</f>
        <v>45749</v>
      </c>
      <c r="B242" t="str">
        <f>Planilha1!D244</f>
        <v>Pix recebido: "Cp :60701190-YEDDA MARIA COSTA NASCIMENTO M"</v>
      </c>
      <c r="C242" s="2">
        <f>Planilha1!E244*IF(Planilha1!E244&lt;0,-1,1)</f>
        <v>10</v>
      </c>
      <c r="D242" t="str">
        <f>Planilha1!B244</f>
        <v>Entrada</v>
      </c>
      <c r="E242" t="str">
        <f>Planilha1!A244</f>
        <v>Rifa</v>
      </c>
      <c r="F242" t="s">
        <v>369</v>
      </c>
      <c r="G242" t="str">
        <f>IF(Planilha1!G244="","",Planilha1!G244)</f>
        <v/>
      </c>
    </row>
    <row r="243" spans="1:7" x14ac:dyDescent="0.25">
      <c r="A243" s="1">
        <f>Planilha1!C245</f>
        <v>45749</v>
      </c>
      <c r="B243" t="str">
        <f>Planilha1!D245</f>
        <v>Pix recebido: "Cp :60701190-YEDDA MARIA COSTA NASCIMENTO M"</v>
      </c>
      <c r="C243" s="2">
        <f>Planilha1!E245*IF(Planilha1!E245&lt;0,-1,1)</f>
        <v>100</v>
      </c>
      <c r="D243" t="str">
        <f>Planilha1!B245</f>
        <v>Entrada</v>
      </c>
      <c r="E243" t="str">
        <f>Planilha1!A245</f>
        <v>Rifa</v>
      </c>
      <c r="F243" t="s">
        <v>369</v>
      </c>
      <c r="G243" t="str">
        <f>IF(Planilha1!G245="","",Planilha1!G245)</f>
        <v/>
      </c>
    </row>
    <row r="244" spans="1:7" x14ac:dyDescent="0.25">
      <c r="A244" s="1">
        <f>Planilha1!C246</f>
        <v>45749</v>
      </c>
      <c r="B244" t="str">
        <f>Planilha1!D246</f>
        <v>Pix recebido: "Cp :00000000-ALESSANDRA PATRICIA DE ARAUJO DANTAS"</v>
      </c>
      <c r="C244" s="2">
        <f>Planilha1!E246*IF(Planilha1!E246&lt;0,-1,1)</f>
        <v>20</v>
      </c>
      <c r="D244" t="str">
        <f>Planilha1!B246</f>
        <v>Entrada</v>
      </c>
      <c r="E244" t="str">
        <f>Planilha1!A246</f>
        <v>Rifa</v>
      </c>
      <c r="F244" t="s">
        <v>369</v>
      </c>
      <c r="G244" t="str">
        <f>IF(Planilha1!G246="","",Planilha1!G246)</f>
        <v/>
      </c>
    </row>
    <row r="245" spans="1:7" x14ac:dyDescent="0.25">
      <c r="A245" s="1">
        <f>Planilha1!C247</f>
        <v>45749</v>
      </c>
      <c r="B245" t="str">
        <f>Planilha1!D247</f>
        <v>Pix recebido: "Cp :60746948-DOMIRA COSTA NASCIMENTO"</v>
      </c>
      <c r="C245" s="2">
        <f>Planilha1!E247*IF(Planilha1!E247&lt;0,-1,1)</f>
        <v>70</v>
      </c>
      <c r="D245" t="str">
        <f>Planilha1!B247</f>
        <v>Entrada</v>
      </c>
      <c r="E245" t="str">
        <f>Planilha1!A247</f>
        <v>Rifa</v>
      </c>
      <c r="F245" t="s">
        <v>369</v>
      </c>
      <c r="G245" t="str">
        <f>IF(Planilha1!G247="","",Planilha1!G247)</f>
        <v/>
      </c>
    </row>
    <row r="246" spans="1:7" x14ac:dyDescent="0.25">
      <c r="A246" s="1">
        <f>Planilha1!C248</f>
        <v>45749</v>
      </c>
      <c r="B246" t="str">
        <f>Planilha1!D248</f>
        <v>Pix recebido: "Cp :00000000-ALESSANDRA PATRICIA DE ARAUJO DANTAS"</v>
      </c>
      <c r="C246" s="2">
        <f>Planilha1!E248*IF(Planilha1!E248&lt;0,-1,1)</f>
        <v>20</v>
      </c>
      <c r="D246" t="str">
        <f>Planilha1!B248</f>
        <v>Entrada</v>
      </c>
      <c r="E246" t="str">
        <f>Planilha1!A248</f>
        <v>Rifa</v>
      </c>
      <c r="F246" t="s">
        <v>369</v>
      </c>
      <c r="G246" t="str">
        <f>IF(Planilha1!G248="","",Planilha1!G248)</f>
        <v/>
      </c>
    </row>
    <row r="247" spans="1:7" x14ac:dyDescent="0.25">
      <c r="A247" s="1">
        <f>Planilha1!C249</f>
        <v>45749</v>
      </c>
      <c r="B247" t="str">
        <f>Planilha1!D249</f>
        <v>Pix recebido: "Cp :60746948-DOMIRA COSTA NASCIMENTO"</v>
      </c>
      <c r="C247" s="2">
        <f>Planilha1!E249*IF(Planilha1!E249&lt;0,-1,1)</f>
        <v>20</v>
      </c>
      <c r="D247" t="str">
        <f>Planilha1!B249</f>
        <v>Entrada</v>
      </c>
      <c r="E247" t="str">
        <f>Planilha1!A249</f>
        <v>Rifa</v>
      </c>
      <c r="F247" t="s">
        <v>369</v>
      </c>
      <c r="G247" t="str">
        <f>IF(Planilha1!G249="","",Planilha1!G249)</f>
        <v/>
      </c>
    </row>
    <row r="248" spans="1:7" x14ac:dyDescent="0.25">
      <c r="A248" s="1">
        <f>Planilha1!C250</f>
        <v>45749</v>
      </c>
      <c r="B248" t="str">
        <f>Planilha1!D250</f>
        <v>Pix recebido: "Cp :18236120-Juan Carlos da Conceicao Reis"</v>
      </c>
      <c r="C248" s="2">
        <f>Planilha1!E250*IF(Planilha1!E250&lt;0,-1,1)</f>
        <v>40</v>
      </c>
      <c r="D248" t="str">
        <f>Planilha1!B250</f>
        <v>Entrada</v>
      </c>
      <c r="E248" t="str">
        <f>Planilha1!A250</f>
        <v>Rifa</v>
      </c>
      <c r="F248" t="s">
        <v>369</v>
      </c>
      <c r="G248" t="str">
        <f>IF(Planilha1!G250="","",Planilha1!G250)</f>
        <v/>
      </c>
    </row>
    <row r="249" spans="1:7" x14ac:dyDescent="0.25">
      <c r="A249" s="1">
        <f>Planilha1!C251</f>
        <v>45749</v>
      </c>
      <c r="B249" t="str">
        <f>Planilha1!D251</f>
        <v>Pix recebido: "Cp :10573521-Joao Rodrigues da Silva Filho"</v>
      </c>
      <c r="C249" s="2">
        <f>Planilha1!E251*IF(Planilha1!E251&lt;0,-1,1)</f>
        <v>10</v>
      </c>
      <c r="D249" t="str">
        <f>Planilha1!B251</f>
        <v>Entrada</v>
      </c>
      <c r="E249" t="str">
        <f>Planilha1!A251</f>
        <v>Rifa</v>
      </c>
      <c r="F249" t="s">
        <v>369</v>
      </c>
      <c r="G249" t="str">
        <f>IF(Planilha1!G251="","",Planilha1!G251)</f>
        <v/>
      </c>
    </row>
    <row r="250" spans="1:7" x14ac:dyDescent="0.25">
      <c r="A250" s="1">
        <f>Planilha1!C252</f>
        <v>45749</v>
      </c>
      <c r="B250" t="str">
        <f>Planilha1!D252</f>
        <v>Pix recebido: "00019 26337584 ANDERSON TRAJANO"</v>
      </c>
      <c r="C250" s="2">
        <f>Planilha1!E252*IF(Planilha1!E252&lt;0,-1,1)</f>
        <v>10</v>
      </c>
      <c r="D250" t="str">
        <f>Planilha1!B252</f>
        <v>Entrada</v>
      </c>
      <c r="E250" t="str">
        <f>Planilha1!A252</f>
        <v>Rifa</v>
      </c>
      <c r="F250" t="s">
        <v>369</v>
      </c>
      <c r="G250" t="str">
        <f>IF(Planilha1!G252="","",Planilha1!G252)</f>
        <v/>
      </c>
    </row>
    <row r="251" spans="1:7" x14ac:dyDescent="0.25">
      <c r="A251" s="1">
        <f>Planilha1!C253</f>
        <v>45749</v>
      </c>
      <c r="B251" t="str">
        <f>Planilha1!D253</f>
        <v>Pix recebido: "Cp :00000000-VANESSA DE PAULA GUIMARAE"</v>
      </c>
      <c r="C251" s="2">
        <f>Planilha1!E253*IF(Planilha1!E253&lt;0,-1,1)</f>
        <v>50</v>
      </c>
      <c r="D251" t="str">
        <f>Planilha1!B253</f>
        <v>Entrada</v>
      </c>
      <c r="E251" t="str">
        <f>Planilha1!A253</f>
        <v>Rifa</v>
      </c>
      <c r="F251" t="s">
        <v>369</v>
      </c>
      <c r="G251" t="str">
        <f>IF(Planilha1!G253="","",Planilha1!G253)</f>
        <v>Rifa Jhosef</v>
      </c>
    </row>
    <row r="252" spans="1:7" x14ac:dyDescent="0.25">
      <c r="A252" s="1">
        <f>Planilha1!C254</f>
        <v>45749</v>
      </c>
      <c r="B252" t="str">
        <f>Planilha1!D254</f>
        <v>Pix recebido: "Cp :20855875-Luciana Cabral da Cruz"</v>
      </c>
      <c r="C252" s="2">
        <f>Planilha1!E254*IF(Planilha1!E254&lt;0,-1,1)</f>
        <v>20</v>
      </c>
      <c r="D252" t="str">
        <f>Planilha1!B254</f>
        <v>Entrada</v>
      </c>
      <c r="E252" t="str">
        <f>Planilha1!A254</f>
        <v>Rifa</v>
      </c>
      <c r="F252" t="s">
        <v>369</v>
      </c>
      <c r="G252" t="str">
        <f>IF(Planilha1!G254="","",Planilha1!G254)</f>
        <v/>
      </c>
    </row>
    <row r="253" spans="1:7" x14ac:dyDescent="0.25">
      <c r="A253" s="1">
        <f>Planilha1!C255</f>
        <v>45749</v>
      </c>
      <c r="B253" t="str">
        <f>Planilha1!D255</f>
        <v>Pix recebido: "Cp :31872495-AUGUSTO BRUNO DE ANDRADE RODRIGUES"</v>
      </c>
      <c r="C253" s="2">
        <f>Planilha1!E255*IF(Planilha1!E255&lt;0,-1,1)</f>
        <v>10</v>
      </c>
      <c r="D253" t="str">
        <f>Planilha1!B255</f>
        <v>Entrada</v>
      </c>
      <c r="E253" t="str">
        <f>Planilha1!A255</f>
        <v>Rifa</v>
      </c>
      <c r="F253" t="s">
        <v>369</v>
      </c>
      <c r="G253" t="str">
        <f>IF(Planilha1!G255="","",Planilha1!G255)</f>
        <v/>
      </c>
    </row>
    <row r="254" spans="1:7" x14ac:dyDescent="0.25">
      <c r="A254" s="1">
        <f>Planilha1!C256</f>
        <v>45749</v>
      </c>
      <c r="B254" t="str">
        <f>Planilha1!D256</f>
        <v>Pix recebido: "Cp :90400888-MARCIA ERIKA MAURICIO DO MONTE"</v>
      </c>
      <c r="C254" s="2">
        <f>Planilha1!E256*IF(Planilha1!E256&lt;0,-1,1)</f>
        <v>10</v>
      </c>
      <c r="D254" t="str">
        <f>Planilha1!B256</f>
        <v>Entrada</v>
      </c>
      <c r="E254" t="str">
        <f>Planilha1!A256</f>
        <v>Rifa</v>
      </c>
      <c r="F254" t="s">
        <v>369</v>
      </c>
      <c r="G254" t="str">
        <f>IF(Planilha1!G256="","",Planilha1!G256)</f>
        <v/>
      </c>
    </row>
    <row r="255" spans="1:7" x14ac:dyDescent="0.25">
      <c r="A255" s="1">
        <f>Planilha1!C257</f>
        <v>45749</v>
      </c>
      <c r="B255" t="str">
        <f>Planilha1!D257</f>
        <v>Pix recebido: "Cp :60746948-MOZER DO NASCIMENTO CRIZOSTOMO"</v>
      </c>
      <c r="C255" s="2">
        <f>Planilha1!E257*IF(Planilha1!E257&lt;0,-1,1)</f>
        <v>10</v>
      </c>
      <c r="D255" t="str">
        <f>Planilha1!B257</f>
        <v>Entrada</v>
      </c>
      <c r="E255" t="str">
        <f>Planilha1!A257</f>
        <v>Rifa</v>
      </c>
      <c r="F255" t="s">
        <v>369</v>
      </c>
      <c r="G255" t="str">
        <f>IF(Planilha1!G257="","",Planilha1!G257)</f>
        <v/>
      </c>
    </row>
    <row r="256" spans="1:7" x14ac:dyDescent="0.25">
      <c r="A256" s="1">
        <f>Planilha1!C258</f>
        <v>45749</v>
      </c>
      <c r="B256" t="str">
        <f>Planilha1!D258</f>
        <v>Pix recebido: "Cp :28127603-KATY JULIE CARVALHO DE MELO"</v>
      </c>
      <c r="C256" s="2">
        <f>Planilha1!E258*IF(Planilha1!E258&lt;0,-1,1)</f>
        <v>50</v>
      </c>
      <c r="D256" t="str">
        <f>Planilha1!B258</f>
        <v>Entrada</v>
      </c>
      <c r="E256" t="str">
        <f>Planilha1!A258</f>
        <v>Rifa</v>
      </c>
      <c r="F256" t="s">
        <v>369</v>
      </c>
      <c r="G256" t="str">
        <f>IF(Planilha1!G258="","",Planilha1!G258)</f>
        <v/>
      </c>
    </row>
    <row r="257" spans="1:7" x14ac:dyDescent="0.25">
      <c r="A257" s="1">
        <f>Planilha1!C259</f>
        <v>45749</v>
      </c>
      <c r="B257" t="str">
        <f>Planilha1!D259</f>
        <v>Pix recebido: "Cp :08561701-VERA LUCIA SILVA ARAUJO 78849659415"</v>
      </c>
      <c r="C257" s="2">
        <f>Planilha1!E259*IF(Planilha1!E259&lt;0,-1,1)</f>
        <v>10</v>
      </c>
      <c r="D257" t="str">
        <f>Planilha1!B259</f>
        <v>Entrada</v>
      </c>
      <c r="E257" t="str">
        <f>Planilha1!A259</f>
        <v>Rifa</v>
      </c>
      <c r="F257" t="s">
        <v>369</v>
      </c>
      <c r="G257" t="str">
        <f>IF(Planilha1!G259="","",Planilha1!G259)</f>
        <v>Rifa Henry</v>
      </c>
    </row>
    <row r="258" spans="1:7" x14ac:dyDescent="0.25">
      <c r="A258" s="1">
        <f>Planilha1!C260</f>
        <v>45749</v>
      </c>
      <c r="B258" t="str">
        <f>Planilha1!D260</f>
        <v>Pix recebido: "Cp :18236120-Emilly Martins da Silva"</v>
      </c>
      <c r="C258" s="2">
        <f>Planilha1!E260*IF(Planilha1!E260&lt;0,-1,1)</f>
        <v>20</v>
      </c>
      <c r="D258" t="str">
        <f>Planilha1!B260</f>
        <v>Entrada</v>
      </c>
      <c r="E258" t="str">
        <f>Planilha1!A260</f>
        <v>Rifa</v>
      </c>
      <c r="F258" t="s">
        <v>369</v>
      </c>
      <c r="G258" t="str">
        <f>IF(Planilha1!G260="","",Planilha1!G260)</f>
        <v/>
      </c>
    </row>
    <row r="259" spans="1:7" x14ac:dyDescent="0.25">
      <c r="A259" s="1">
        <f>Planilha1!C261</f>
        <v>45749</v>
      </c>
      <c r="B259" t="str">
        <f>Planilha1!D261</f>
        <v>Pix recebido: "Cp :60746948-MELISSA ALVES LIMA"</v>
      </c>
      <c r="C259" s="2">
        <f>Planilha1!E261*IF(Planilha1!E261&lt;0,-1,1)</f>
        <v>10</v>
      </c>
      <c r="D259" t="str">
        <f>Planilha1!B261</f>
        <v>Entrada</v>
      </c>
      <c r="E259" t="str">
        <f>Planilha1!A261</f>
        <v>Rifa</v>
      </c>
      <c r="F259" t="s">
        <v>369</v>
      </c>
      <c r="G259" t="str">
        <f>IF(Planilha1!G261="","",Planilha1!G261)</f>
        <v/>
      </c>
    </row>
    <row r="260" spans="1:7" x14ac:dyDescent="0.25">
      <c r="A260" s="1">
        <f>Planilha1!C262</f>
        <v>45749</v>
      </c>
      <c r="B260" t="str">
        <f>Planilha1!D262</f>
        <v>Pix recebido: "Cp :18236120-Maria Eliane Chaves de Oliveira"</v>
      </c>
      <c r="C260" s="2">
        <f>Planilha1!E262*IF(Planilha1!E262&lt;0,-1,1)</f>
        <v>30</v>
      </c>
      <c r="D260" t="str">
        <f>Planilha1!B262</f>
        <v>Entrada</v>
      </c>
      <c r="E260" t="str">
        <f>Planilha1!A262</f>
        <v>Rifa</v>
      </c>
      <c r="F260" t="s">
        <v>369</v>
      </c>
      <c r="G260" t="str">
        <f>IF(Planilha1!G262="","",Planilha1!G262)</f>
        <v>Rifa Henry</v>
      </c>
    </row>
    <row r="261" spans="1:7" x14ac:dyDescent="0.25">
      <c r="A261" s="1">
        <f>Planilha1!C263</f>
        <v>45749</v>
      </c>
      <c r="B261" t="str">
        <f>Planilha1!D263</f>
        <v>Pix recebido: "Cp :00000000-FLAVIANA SOUZA SILVA"</v>
      </c>
      <c r="C261" s="2">
        <f>Planilha1!E263*IF(Planilha1!E263&lt;0,-1,1)</f>
        <v>10</v>
      </c>
      <c r="D261" t="str">
        <f>Planilha1!B263</f>
        <v>Entrada</v>
      </c>
      <c r="E261" t="str">
        <f>Planilha1!A263</f>
        <v>Rifa</v>
      </c>
      <c r="F261" t="s">
        <v>369</v>
      </c>
      <c r="G261" t="str">
        <f>IF(Planilha1!G263="","",Planilha1!G263)</f>
        <v>Rifa Henry</v>
      </c>
    </row>
    <row r="262" spans="1:7" x14ac:dyDescent="0.25">
      <c r="A262" s="1">
        <f>Planilha1!C264</f>
        <v>45749</v>
      </c>
      <c r="B262" t="str">
        <f>Planilha1!D264</f>
        <v>Pix recebido: "Cp :18236120-Yale Cavalcante Pereira Rocha"</v>
      </c>
      <c r="C262" s="2">
        <f>Planilha1!E264*IF(Planilha1!E264&lt;0,-1,1)</f>
        <v>10</v>
      </c>
      <c r="D262" t="str">
        <f>Planilha1!B264</f>
        <v>Entrada</v>
      </c>
      <c r="E262" t="str">
        <f>Planilha1!A264</f>
        <v>Rifa</v>
      </c>
      <c r="F262" t="s">
        <v>369</v>
      </c>
      <c r="G262" t="str">
        <f>IF(Planilha1!G264="","",Planilha1!G264)</f>
        <v/>
      </c>
    </row>
    <row r="263" spans="1:7" x14ac:dyDescent="0.25">
      <c r="A263" s="1">
        <f>Planilha1!C265</f>
        <v>45749</v>
      </c>
      <c r="B263" t="str">
        <f>Planilha1!D265</f>
        <v>Pix recebido: "Cp :00360305-DJAIR VICENTE FERREIRA"</v>
      </c>
      <c r="C263" s="2">
        <f>Planilha1!E265*IF(Planilha1!E265&lt;0,-1,1)</f>
        <v>50</v>
      </c>
      <c r="D263" t="str">
        <f>Planilha1!B265</f>
        <v>Entrada</v>
      </c>
      <c r="E263" t="str">
        <f>Planilha1!A265</f>
        <v>Rifa</v>
      </c>
      <c r="F263" t="s">
        <v>369</v>
      </c>
      <c r="G263" t="str">
        <f>IF(Planilha1!G265="","",Planilha1!G265)</f>
        <v/>
      </c>
    </row>
    <row r="264" spans="1:7" x14ac:dyDescent="0.25">
      <c r="A264" s="1">
        <f>Planilha1!C266</f>
        <v>45750</v>
      </c>
      <c r="B264" t="str">
        <f>Planilha1!D266</f>
        <v>Pix recebido: "Cp :18236120-Anna Beatriz Morais Crizostomo"</v>
      </c>
      <c r="C264" s="2">
        <f>Planilha1!E266*IF(Planilha1!E266&lt;0,-1,1)</f>
        <v>40</v>
      </c>
      <c r="D264" t="str">
        <f>Planilha1!B266</f>
        <v>Entrada</v>
      </c>
      <c r="E264" t="str">
        <f>Planilha1!A266</f>
        <v>Rifa</v>
      </c>
      <c r="F264" t="s">
        <v>369</v>
      </c>
      <c r="G264" t="str">
        <f>IF(Planilha1!G266="","",Planilha1!G266)</f>
        <v/>
      </c>
    </row>
    <row r="265" spans="1:7" x14ac:dyDescent="0.25">
      <c r="A265" s="1">
        <f>Planilha1!C267</f>
        <v>45750</v>
      </c>
      <c r="B265" t="str">
        <f>Planilha1!D267</f>
        <v>Pix recebido: "Cp :18236120-Rodrigo da Silva Braga de Mesquita"</v>
      </c>
      <c r="C265" s="2">
        <f>Planilha1!E267*IF(Planilha1!E267&lt;0,-1,1)</f>
        <v>10</v>
      </c>
      <c r="D265" t="str">
        <f>Planilha1!B267</f>
        <v>Entrada</v>
      </c>
      <c r="E265" t="str">
        <f>Planilha1!A267</f>
        <v>Rifa</v>
      </c>
      <c r="F265" t="s">
        <v>369</v>
      </c>
      <c r="G265" t="str">
        <f>IF(Planilha1!G267="","",Planilha1!G267)</f>
        <v>Rifa Ana Clara RT</v>
      </c>
    </row>
    <row r="266" spans="1:7" x14ac:dyDescent="0.25">
      <c r="A266" s="1">
        <f>Planilha1!C268</f>
        <v>45750</v>
      </c>
      <c r="B266" t="str">
        <f>Planilha1!D268</f>
        <v>Pix recebido: "Cp :18236120-Carla Imaculada da Silva"</v>
      </c>
      <c r="C266" s="2">
        <f>Planilha1!E268*IF(Planilha1!E268&lt;0,-1,1)</f>
        <v>30</v>
      </c>
      <c r="D266" t="str">
        <f>Planilha1!B268</f>
        <v>Entrada</v>
      </c>
      <c r="E266" t="str">
        <f>Planilha1!A268</f>
        <v>Rifa</v>
      </c>
      <c r="F266" t="s">
        <v>369</v>
      </c>
      <c r="G266" t="str">
        <f>IF(Planilha1!G268="","",Planilha1!G268)</f>
        <v/>
      </c>
    </row>
    <row r="267" spans="1:7" x14ac:dyDescent="0.25">
      <c r="A267" s="1">
        <f>Planilha1!C269</f>
        <v>45750</v>
      </c>
      <c r="B267" t="str">
        <f>Planilha1!D269</f>
        <v>Pix recebido: "Cp :18236120-Faruska Leite Matias de Araujo"</v>
      </c>
      <c r="C267" s="2">
        <f>Planilha1!E269*IF(Planilha1!E269&lt;0,-1,1)</f>
        <v>10</v>
      </c>
      <c r="D267" t="str">
        <f>Planilha1!B269</f>
        <v>Entrada</v>
      </c>
      <c r="E267" t="str">
        <f>Planilha1!A269</f>
        <v>Rifa</v>
      </c>
      <c r="F267" t="s">
        <v>369</v>
      </c>
      <c r="G267" t="str">
        <f>IF(Planilha1!G269="","",Planilha1!G269)</f>
        <v>Rifa Henry</v>
      </c>
    </row>
    <row r="268" spans="1:7" x14ac:dyDescent="0.25">
      <c r="A268" s="1">
        <f>Planilha1!C270</f>
        <v>45750</v>
      </c>
      <c r="B268" t="str">
        <f>Planilha1!D270</f>
        <v>Pix recebido: "Cp :18236120-Amanda Anselmo de Souza Batista"</v>
      </c>
      <c r="C268" s="2">
        <f>Planilha1!E270*IF(Planilha1!E270&lt;0,-1,1)</f>
        <v>10</v>
      </c>
      <c r="D268" t="str">
        <f>Planilha1!B270</f>
        <v>Entrada</v>
      </c>
      <c r="E268" t="str">
        <f>Planilha1!A270</f>
        <v>Rifa</v>
      </c>
      <c r="F268" t="s">
        <v>369</v>
      </c>
      <c r="G268" t="str">
        <f>IF(Planilha1!G270="","",Planilha1!G270)</f>
        <v>Rifa Amanda</v>
      </c>
    </row>
    <row r="269" spans="1:7" x14ac:dyDescent="0.25">
      <c r="A269" s="1">
        <f>Planilha1!C271</f>
        <v>45750</v>
      </c>
      <c r="B269" t="str">
        <f>Planilha1!D271</f>
        <v>Pix recebido: "Cp :60701190-LUCIA FATIMA C D SOUSA"</v>
      </c>
      <c r="C269" s="2">
        <f>Planilha1!E271*IF(Planilha1!E271&lt;0,-1,1)</f>
        <v>10</v>
      </c>
      <c r="D269" t="str">
        <f>Planilha1!B271</f>
        <v>Entrada</v>
      </c>
      <c r="E269" t="str">
        <f>Planilha1!A271</f>
        <v>Rifa</v>
      </c>
      <c r="F269" t="s">
        <v>369</v>
      </c>
      <c r="G269" t="str">
        <f>IF(Planilha1!G271="","",Planilha1!G271)</f>
        <v/>
      </c>
    </row>
    <row r="270" spans="1:7" x14ac:dyDescent="0.25">
      <c r="A270" s="1">
        <f>Planilha1!C272</f>
        <v>45750</v>
      </c>
      <c r="B270" t="str">
        <f>Planilha1!D272</f>
        <v>Pix recebido: "Cp :18236120-Lais Marinho Mendonca"</v>
      </c>
      <c r="C270" s="2">
        <f>Planilha1!E272*IF(Planilha1!E272&lt;0,-1,1)</f>
        <v>10</v>
      </c>
      <c r="D270" t="str">
        <f>Planilha1!B272</f>
        <v>Entrada</v>
      </c>
      <c r="E270" t="str">
        <f>Planilha1!A272</f>
        <v>Rifa</v>
      </c>
      <c r="F270" t="s">
        <v>369</v>
      </c>
      <c r="G270" t="str">
        <f>IF(Planilha1!G272="","",Planilha1!G272)</f>
        <v/>
      </c>
    </row>
    <row r="271" spans="1:7" x14ac:dyDescent="0.25">
      <c r="A271" s="1">
        <f>Planilha1!C273</f>
        <v>45750</v>
      </c>
      <c r="B271" t="str">
        <f>Planilha1!D273</f>
        <v>Pix recebido: "Cp :60746948-AIRTON CANDIDO DA SILVA NETO"</v>
      </c>
      <c r="C271" s="2">
        <f>Planilha1!E273*IF(Planilha1!E273&lt;0,-1,1)</f>
        <v>10</v>
      </c>
      <c r="D271" t="str">
        <f>Planilha1!B273</f>
        <v>Entrada</v>
      </c>
      <c r="E271" t="str">
        <f>Planilha1!A273</f>
        <v>Rifa</v>
      </c>
      <c r="F271" t="s">
        <v>369</v>
      </c>
      <c r="G271" t="str">
        <f>IF(Planilha1!G273="","",Planilha1!G273)</f>
        <v/>
      </c>
    </row>
    <row r="272" spans="1:7" x14ac:dyDescent="0.25">
      <c r="A272" s="1">
        <f>Planilha1!C274</f>
        <v>45750</v>
      </c>
      <c r="B272" t="str">
        <f>Planilha1!D274</f>
        <v>Pix recebido: "Cp :31872495-AUGUSTO BRUNO DE ANDRADE RODRIGUES"</v>
      </c>
      <c r="C272" s="2">
        <f>Planilha1!E274*IF(Planilha1!E274&lt;0,-1,1)</f>
        <v>10</v>
      </c>
      <c r="D272" t="str">
        <f>Planilha1!B274</f>
        <v>Entrada</v>
      </c>
      <c r="E272" t="str">
        <f>Planilha1!A274</f>
        <v>Rifa</v>
      </c>
      <c r="F272" t="s">
        <v>369</v>
      </c>
      <c r="G272" t="str">
        <f>IF(Planilha1!G274="","",Planilha1!G274)</f>
        <v/>
      </c>
    </row>
    <row r="273" spans="1:7" x14ac:dyDescent="0.25">
      <c r="A273" s="1">
        <f>Planilha1!C275</f>
        <v>45750</v>
      </c>
      <c r="B273" t="str">
        <f>Planilha1!D275</f>
        <v>Pix recebido: "Cp :00000000-MARIA JOSE J NASCIMENTO"</v>
      </c>
      <c r="C273" s="2">
        <f>Planilha1!E275*IF(Planilha1!E275&lt;0,-1,1)</f>
        <v>10</v>
      </c>
      <c r="D273" t="str">
        <f>Planilha1!B275</f>
        <v>Entrada</v>
      </c>
      <c r="E273" t="str">
        <f>Planilha1!A275</f>
        <v>Rifa</v>
      </c>
      <c r="F273" t="s">
        <v>369</v>
      </c>
      <c r="G273" t="str">
        <f>IF(Planilha1!G275="","",Planilha1!G275)</f>
        <v>Rifa Henry</v>
      </c>
    </row>
    <row r="274" spans="1:7" x14ac:dyDescent="0.25">
      <c r="A274" s="1">
        <f>Planilha1!C276</f>
        <v>45750</v>
      </c>
      <c r="B274" t="str">
        <f>Planilha1!D276</f>
        <v>Pix recebido: "Cp :22896431-AMANDA PONTES DA COSTA MATOS"</v>
      </c>
      <c r="C274" s="2">
        <f>Planilha1!E276*IF(Planilha1!E276&lt;0,-1,1)</f>
        <v>10</v>
      </c>
      <c r="D274" t="str">
        <f>Planilha1!B276</f>
        <v>Entrada</v>
      </c>
      <c r="E274" t="str">
        <f>Planilha1!A276</f>
        <v>Rifa</v>
      </c>
      <c r="F274" t="s">
        <v>369</v>
      </c>
      <c r="G274" t="str">
        <f>IF(Planilha1!G276="","",Planilha1!G276)</f>
        <v/>
      </c>
    </row>
    <row r="275" spans="1:7" x14ac:dyDescent="0.25">
      <c r="A275" s="1">
        <f>Planilha1!C277</f>
        <v>45750</v>
      </c>
      <c r="B275" t="str">
        <f>Planilha1!D277</f>
        <v>Pix recebido: "Cp :60701190-JOSELITA JESUS DE MIRANDA"</v>
      </c>
      <c r="C275" s="2">
        <f>Planilha1!E277*IF(Planilha1!E277&lt;0,-1,1)</f>
        <v>10</v>
      </c>
      <c r="D275" t="str">
        <f>Planilha1!B277</f>
        <v>Entrada</v>
      </c>
      <c r="E275" t="str">
        <f>Planilha1!A277</f>
        <v>Rifa</v>
      </c>
      <c r="F275" t="s">
        <v>369</v>
      </c>
      <c r="G275" t="str">
        <f>IF(Planilha1!G277="","",Planilha1!G277)</f>
        <v/>
      </c>
    </row>
    <row r="276" spans="1:7" x14ac:dyDescent="0.25">
      <c r="A276" s="1">
        <f>Planilha1!C278</f>
        <v>45750</v>
      </c>
      <c r="B276" t="str">
        <f>Planilha1!D278</f>
        <v>Pix recebido: "Cp :00360305-JESSICA PRISCILA DA SILVA MESQUITA"</v>
      </c>
      <c r="C276" s="2">
        <f>Planilha1!E278*IF(Planilha1!E278&lt;0,-1,1)</f>
        <v>10</v>
      </c>
      <c r="D276" t="str">
        <f>Planilha1!B278</f>
        <v>Entrada</v>
      </c>
      <c r="E276" t="str">
        <f>Planilha1!A278</f>
        <v>Rifa</v>
      </c>
      <c r="F276" t="s">
        <v>369</v>
      </c>
      <c r="G276" t="str">
        <f>IF(Planilha1!G278="","",Planilha1!G278)</f>
        <v/>
      </c>
    </row>
    <row r="277" spans="1:7" x14ac:dyDescent="0.25">
      <c r="A277" s="1">
        <f>Planilha1!C279</f>
        <v>45750</v>
      </c>
      <c r="B277" t="str">
        <f>Planilha1!D279</f>
        <v>Pix recebido: "Cp :00360305-JESSICA PRISCILA DA SILVA MESQUITA"</v>
      </c>
      <c r="C277" s="2">
        <f>Planilha1!E279*IF(Planilha1!E279&lt;0,-1,1)</f>
        <v>10</v>
      </c>
      <c r="D277" t="str">
        <f>Planilha1!B279</f>
        <v>Entrada</v>
      </c>
      <c r="E277" t="str">
        <f>Planilha1!A279</f>
        <v>Rifa</v>
      </c>
      <c r="F277" t="s">
        <v>369</v>
      </c>
      <c r="G277" t="str">
        <f>IF(Planilha1!G279="","",Planilha1!G279)</f>
        <v/>
      </c>
    </row>
    <row r="278" spans="1:7" x14ac:dyDescent="0.25">
      <c r="A278" s="1">
        <f>Planilha1!C280</f>
        <v>45750</v>
      </c>
      <c r="B278" t="str">
        <f>Planilha1!D280</f>
        <v>Pix recebido: "Cp :18236120-Carla Imaculada da Silva"</v>
      </c>
      <c r="C278" s="2">
        <f>Planilha1!E280*IF(Planilha1!E280&lt;0,-1,1)</f>
        <v>500</v>
      </c>
      <c r="D278" t="str">
        <f>Planilha1!B280</f>
        <v>Entrada</v>
      </c>
      <c r="E278" t="str">
        <f>Planilha1!A280</f>
        <v>Inscrição</v>
      </c>
      <c r="F278" t="s">
        <v>369</v>
      </c>
      <c r="G278" t="str">
        <f>IF(Planilha1!G280="","",Planilha1!G280)</f>
        <v/>
      </c>
    </row>
    <row r="279" spans="1:7" x14ac:dyDescent="0.25">
      <c r="A279" s="1">
        <f>Planilha1!C281</f>
        <v>45750</v>
      </c>
      <c r="B279" t="str">
        <f>Planilha1!D281</f>
        <v>Pix recebido: "Cp :08561701-IGREJA EVANGELICA BATISTA DE INTERMARES"</v>
      </c>
      <c r="C279" s="2">
        <f>Planilha1!E281*IF(Planilha1!E281&lt;0,-1,1)</f>
        <v>275.52999999999997</v>
      </c>
      <c r="D279" t="str">
        <f>Planilha1!B281</f>
        <v>Entrada</v>
      </c>
      <c r="E279" t="str">
        <f>Planilha1!A281</f>
        <v>Inscrição</v>
      </c>
      <c r="F279" t="s">
        <v>369</v>
      </c>
      <c r="G279" t="str">
        <f>IF(Planilha1!G281="","",Planilha1!G281)</f>
        <v/>
      </c>
    </row>
    <row r="280" spans="1:7" x14ac:dyDescent="0.25">
      <c r="A280" s="1">
        <f>Planilha1!C282</f>
        <v>45750</v>
      </c>
      <c r="B280" t="str">
        <f>Planilha1!D282</f>
        <v>Pix recebido: "Cp :00360305-CLOVIS RANGEL COUTINHO NETO"</v>
      </c>
      <c r="C280" s="2">
        <f>Planilha1!E282*IF(Planilha1!E282&lt;0,-1,1)</f>
        <v>250</v>
      </c>
      <c r="D280" t="str">
        <f>Planilha1!B282</f>
        <v>Entrada</v>
      </c>
      <c r="E280" t="str">
        <f>Planilha1!A282</f>
        <v>Inscrição</v>
      </c>
      <c r="F280" t="s">
        <v>369</v>
      </c>
      <c r="G280" t="str">
        <f>IF(Planilha1!G282="","",Planilha1!G282)</f>
        <v/>
      </c>
    </row>
    <row r="281" spans="1:7" x14ac:dyDescent="0.25">
      <c r="A281" s="1">
        <f>Planilha1!C283</f>
        <v>45750</v>
      </c>
      <c r="B281" t="str">
        <f>Planilha1!D283</f>
        <v>Pix recebido: "Cp :00000000-ANTONIETA FARIAS ARNAUD"</v>
      </c>
      <c r="C281" s="2">
        <f>Planilha1!E283*IF(Planilha1!E283&lt;0,-1,1)</f>
        <v>180</v>
      </c>
      <c r="D281" t="str">
        <f>Planilha1!B283</f>
        <v>Entrada</v>
      </c>
      <c r="E281" t="str">
        <f>Planilha1!A283</f>
        <v>Rifa</v>
      </c>
      <c r="F281" t="s">
        <v>369</v>
      </c>
      <c r="G281" t="str">
        <f>IF(Planilha1!G283="","",Planilha1!G283)</f>
        <v/>
      </c>
    </row>
    <row r="282" spans="1:7" x14ac:dyDescent="0.25">
      <c r="A282" s="1">
        <f>Planilha1!C284</f>
        <v>45750</v>
      </c>
      <c r="B282" t="str">
        <f>Planilha1!D284</f>
        <v>Pix recebido: "Cp :00360305-MARIA INEZ MARQUES DE LIMA"</v>
      </c>
      <c r="C282" s="2">
        <f>Planilha1!E284*IF(Planilha1!E284&lt;0,-1,1)</f>
        <v>20</v>
      </c>
      <c r="D282" t="str">
        <f>Planilha1!B284</f>
        <v>Entrada</v>
      </c>
      <c r="E282" t="str">
        <f>Planilha1!A284</f>
        <v>Rifa</v>
      </c>
      <c r="F282" t="s">
        <v>369</v>
      </c>
      <c r="G282" t="str">
        <f>IF(Planilha1!G284="","",Planilha1!G284)</f>
        <v/>
      </c>
    </row>
    <row r="283" spans="1:7" x14ac:dyDescent="0.25">
      <c r="A283" s="1">
        <f>Planilha1!C285</f>
        <v>45750</v>
      </c>
      <c r="B283" t="str">
        <f>Planilha1!D285</f>
        <v>Pix recebido: "Cp :60746948-WALDOMIRO GOMES JUNIOR"</v>
      </c>
      <c r="C283" s="2">
        <f>Planilha1!E285*IF(Planilha1!E285&lt;0,-1,1)</f>
        <v>50</v>
      </c>
      <c r="D283" t="str">
        <f>Planilha1!B285</f>
        <v>Entrada</v>
      </c>
      <c r="E283" t="str">
        <f>Planilha1!A285</f>
        <v>Rifa</v>
      </c>
      <c r="F283" t="s">
        <v>369</v>
      </c>
      <c r="G283" t="str">
        <f>IF(Planilha1!G285="","",Planilha1!G285)</f>
        <v/>
      </c>
    </row>
    <row r="284" spans="1:7" x14ac:dyDescent="0.25">
      <c r="A284" s="1">
        <f>Planilha1!C286</f>
        <v>45750</v>
      </c>
      <c r="B284" t="str">
        <f>Planilha1!D286</f>
        <v>Pix recebido: "Cp :60746948-SEBASTIANA PASCARELLI CAVALCANTE"</v>
      </c>
      <c r="C284" s="2">
        <f>Planilha1!E286*IF(Planilha1!E286&lt;0,-1,1)</f>
        <v>80</v>
      </c>
      <c r="D284" t="str">
        <f>Planilha1!B286</f>
        <v>Entrada</v>
      </c>
      <c r="E284" t="str">
        <f>Planilha1!A286</f>
        <v>Rifa</v>
      </c>
      <c r="F284" t="s">
        <v>369</v>
      </c>
      <c r="G284" t="str">
        <f>IF(Planilha1!G286="","",Planilha1!G286)</f>
        <v/>
      </c>
    </row>
    <row r="285" spans="1:7" x14ac:dyDescent="0.25">
      <c r="A285" s="1">
        <f>Planilha1!C287</f>
        <v>45750</v>
      </c>
      <c r="B285" t="str">
        <f>Planilha1!D287</f>
        <v>Pix recebido: "Cp :60701190-YEDDA MARIA COSTA NASCIMENTO M"</v>
      </c>
      <c r="C285" s="2">
        <f>Planilha1!E287*IF(Planilha1!E287&lt;0,-1,1)</f>
        <v>10</v>
      </c>
      <c r="D285" t="str">
        <f>Planilha1!B287</f>
        <v>Entrada</v>
      </c>
      <c r="E285" t="str">
        <f>Planilha1!A287</f>
        <v>Rifa</v>
      </c>
      <c r="F285" t="s">
        <v>369</v>
      </c>
      <c r="G285" t="str">
        <f>IF(Planilha1!G287="","",Planilha1!G287)</f>
        <v/>
      </c>
    </row>
    <row r="286" spans="1:7" x14ac:dyDescent="0.25">
      <c r="A286" s="1">
        <f>Planilha1!C288</f>
        <v>45750</v>
      </c>
      <c r="B286" t="str">
        <f>Planilha1!D288</f>
        <v>Pix recebido: "Cp :60701190-YEDDA MARIA COSTA NASCIMENTO M"</v>
      </c>
      <c r="C286" s="2">
        <f>Planilha1!E288*IF(Planilha1!E288&lt;0,-1,1)</f>
        <v>20</v>
      </c>
      <c r="D286" t="str">
        <f>Planilha1!B288</f>
        <v>Entrada</v>
      </c>
      <c r="E286" t="str">
        <f>Planilha1!A288</f>
        <v>Rifa</v>
      </c>
      <c r="F286" t="s">
        <v>369</v>
      </c>
      <c r="G286" t="str">
        <f>IF(Planilha1!G288="","",Planilha1!G288)</f>
        <v/>
      </c>
    </row>
    <row r="287" spans="1:7" x14ac:dyDescent="0.25">
      <c r="A287" s="1">
        <f>Planilha1!C289</f>
        <v>45750</v>
      </c>
      <c r="B287" t="str">
        <f>Planilha1!D289</f>
        <v>Pix recebido: "Cp :18236120-Karyne Millena Nascimento Silva"</v>
      </c>
      <c r="C287" s="2">
        <f>Planilha1!E289*IF(Planilha1!E289&lt;0,-1,1)</f>
        <v>10</v>
      </c>
      <c r="D287" t="str">
        <f>Planilha1!B289</f>
        <v>Entrada</v>
      </c>
      <c r="E287" t="str">
        <f>Planilha1!A289</f>
        <v>Rifa</v>
      </c>
      <c r="F287" t="s">
        <v>369</v>
      </c>
      <c r="G287" t="str">
        <f>IF(Planilha1!G289="","",Planilha1!G289)</f>
        <v>Rifa Ana Clara RT</v>
      </c>
    </row>
    <row r="288" spans="1:7" x14ac:dyDescent="0.25">
      <c r="A288" s="1">
        <f>Planilha1!C290</f>
        <v>45750</v>
      </c>
      <c r="B288" t="str">
        <f>Planilha1!D290</f>
        <v>Pix recebido: "Cp :18236120-Ana Emilia Silva Andrade"</v>
      </c>
      <c r="C288" s="2">
        <f>Planilha1!E290*IF(Planilha1!E290&lt;0,-1,1)</f>
        <v>10</v>
      </c>
      <c r="D288" t="str">
        <f>Planilha1!B290</f>
        <v>Entrada</v>
      </c>
      <c r="E288" t="str">
        <f>Planilha1!A290</f>
        <v>Rifa</v>
      </c>
      <c r="F288" t="s">
        <v>369</v>
      </c>
      <c r="G288" t="str">
        <f>IF(Planilha1!G290="","",Planilha1!G290)</f>
        <v>Rifa Ana Clara RT</v>
      </c>
    </row>
    <row r="289" spans="1:7" x14ac:dyDescent="0.25">
      <c r="A289" s="1">
        <f>Planilha1!C291</f>
        <v>45750</v>
      </c>
      <c r="B289" t="str">
        <f>Planilha1!D291</f>
        <v>Pix recebido: "Cp :22896431-FILIPE GABRIEL PONTES DA COSTA MATOS"</v>
      </c>
      <c r="C289" s="2">
        <f>Planilha1!E291*IF(Planilha1!E291&lt;0,-1,1)</f>
        <v>20</v>
      </c>
      <c r="D289" t="str">
        <f>Planilha1!B291</f>
        <v>Entrada</v>
      </c>
      <c r="E289" t="str">
        <f>Planilha1!A291</f>
        <v>Rifa</v>
      </c>
      <c r="F289" t="s">
        <v>369</v>
      </c>
      <c r="G289" t="str">
        <f>IF(Planilha1!G291="","",Planilha1!G291)</f>
        <v>Rifa Filipe</v>
      </c>
    </row>
    <row r="290" spans="1:7" x14ac:dyDescent="0.25">
      <c r="A290" s="1">
        <f>Planilha1!C292</f>
        <v>45750</v>
      </c>
      <c r="B290" t="str">
        <f>Planilha1!D292</f>
        <v>Pix recebido: "Cp :18236120-Juan Carlos da Conceicao Reis"</v>
      </c>
      <c r="C290" s="2">
        <f>Planilha1!E292*IF(Planilha1!E292&lt;0,-1,1)</f>
        <v>10</v>
      </c>
      <c r="D290" t="str">
        <f>Planilha1!B292</f>
        <v>Entrada</v>
      </c>
      <c r="E290" t="str">
        <f>Planilha1!A292</f>
        <v>Rifa</v>
      </c>
      <c r="F290" t="s">
        <v>369</v>
      </c>
      <c r="G290" t="str">
        <f>IF(Planilha1!G292="","",Planilha1!G292)</f>
        <v/>
      </c>
    </row>
    <row r="291" spans="1:7" x14ac:dyDescent="0.25">
      <c r="A291" s="1">
        <f>Planilha1!C293</f>
        <v>45750</v>
      </c>
      <c r="B291" t="str">
        <f>Planilha1!D293</f>
        <v>Pix recebido: "Cp :18236120-Tarciana Cabral Carvalho de Morais"</v>
      </c>
      <c r="C291" s="2">
        <f>Planilha1!E293*IF(Planilha1!E293&lt;0,-1,1)</f>
        <v>500</v>
      </c>
      <c r="D291" t="str">
        <f>Planilha1!B293</f>
        <v>Entrada</v>
      </c>
      <c r="E291" t="str">
        <f>Planilha1!A293</f>
        <v>Inscrição</v>
      </c>
      <c r="F291" t="s">
        <v>369</v>
      </c>
      <c r="G291" t="str">
        <f>IF(Planilha1!G293="","",Planilha1!G293)</f>
        <v/>
      </c>
    </row>
    <row r="292" spans="1:7" x14ac:dyDescent="0.25">
      <c r="A292" s="1">
        <f>Planilha1!C294</f>
        <v>45750</v>
      </c>
      <c r="B292" t="str">
        <f>Planilha1!D294</f>
        <v>Pix recebido: "Cp :60701190-YEDDA MARIA COSTA NASCIMENTO M"</v>
      </c>
      <c r="C292" s="2">
        <f>Planilha1!E294*IF(Planilha1!E294&lt;0,-1,1)</f>
        <v>10</v>
      </c>
      <c r="D292" t="str">
        <f>Planilha1!B294</f>
        <v>Entrada</v>
      </c>
      <c r="E292" t="str">
        <f>Planilha1!A294</f>
        <v>Rifa</v>
      </c>
      <c r="F292" t="s">
        <v>369</v>
      </c>
      <c r="G292" t="str">
        <f>IF(Planilha1!G294="","",Planilha1!G294)</f>
        <v/>
      </c>
    </row>
    <row r="293" spans="1:7" x14ac:dyDescent="0.25">
      <c r="A293" s="1">
        <f>Planilha1!C295</f>
        <v>45750</v>
      </c>
      <c r="B293" t="str">
        <f>Planilha1!D295</f>
        <v>Pix recebido: "Cp :00360305-LIVIA BRUNA BELO NASCIMENTO"</v>
      </c>
      <c r="C293" s="2">
        <f>Planilha1!E295*IF(Planilha1!E295&lt;0,-1,1)</f>
        <v>40</v>
      </c>
      <c r="D293" t="str">
        <f>Planilha1!B295</f>
        <v>Entrada</v>
      </c>
      <c r="E293" t="str">
        <f>Planilha1!A295</f>
        <v>Rifa</v>
      </c>
      <c r="F293" t="s">
        <v>369</v>
      </c>
      <c r="G293" t="str">
        <f>IF(Planilha1!G295="","",Planilha1!G295)</f>
        <v>Rifa Ana Clara RT</v>
      </c>
    </row>
    <row r="294" spans="1:7" x14ac:dyDescent="0.25">
      <c r="A294" s="1">
        <f>Planilha1!C296</f>
        <v>45750</v>
      </c>
      <c r="B294" t="str">
        <f>Planilha1!D296</f>
        <v>Pix recebido: "Cp :00000000-IRISELI BUARQUE ONOFRE"</v>
      </c>
      <c r="C294" s="2">
        <f>Planilha1!E296*IF(Planilha1!E296&lt;0,-1,1)</f>
        <v>30</v>
      </c>
      <c r="D294" t="str">
        <f>Planilha1!B296</f>
        <v>Entrada</v>
      </c>
      <c r="E294" t="str">
        <f>Planilha1!A296</f>
        <v>Rifa</v>
      </c>
      <c r="F294" t="s">
        <v>369</v>
      </c>
      <c r="G294" t="str">
        <f>IF(Planilha1!G296="","",Planilha1!G296)</f>
        <v/>
      </c>
    </row>
    <row r="295" spans="1:7" x14ac:dyDescent="0.25">
      <c r="A295" s="1">
        <f>Planilha1!C297</f>
        <v>45750</v>
      </c>
      <c r="B295" t="str">
        <f>Planilha1!D297</f>
        <v>Pix recebido: "Cp :18236120-Patricia Monica Barbosa de Araujo"</v>
      </c>
      <c r="C295" s="2">
        <f>Planilha1!E297*IF(Planilha1!E297&lt;0,-1,1)</f>
        <v>10</v>
      </c>
      <c r="D295" t="str">
        <f>Planilha1!B297</f>
        <v>Entrada</v>
      </c>
      <c r="E295" t="str">
        <f>Planilha1!A297</f>
        <v>Rifa</v>
      </c>
      <c r="F295" t="s">
        <v>369</v>
      </c>
      <c r="G295" t="str">
        <f>IF(Planilha1!G297="","",Planilha1!G297)</f>
        <v>Rifa Jhosef</v>
      </c>
    </row>
    <row r="296" spans="1:7" x14ac:dyDescent="0.25">
      <c r="A296" s="1">
        <f>Planilha1!C298</f>
        <v>45750</v>
      </c>
      <c r="B296" t="str">
        <f>Planilha1!D298</f>
        <v>Pix recebido: "Cp :60746948-VANDA LIGIA SILVA DE LUCENA"</v>
      </c>
      <c r="C296" s="2">
        <f>Planilha1!E298*IF(Planilha1!E298&lt;0,-1,1)</f>
        <v>10</v>
      </c>
      <c r="D296" t="str">
        <f>Planilha1!B298</f>
        <v>Entrada</v>
      </c>
      <c r="E296" t="str">
        <f>Planilha1!A298</f>
        <v>Rifa</v>
      </c>
      <c r="F296" t="s">
        <v>369</v>
      </c>
      <c r="G296" t="str">
        <f>IF(Planilha1!G298="","",Planilha1!G298)</f>
        <v>Rifa Jhosef</v>
      </c>
    </row>
    <row r="297" spans="1:7" x14ac:dyDescent="0.25">
      <c r="A297" s="1">
        <f>Planilha1!C299</f>
        <v>45750</v>
      </c>
      <c r="B297" t="str">
        <f>Planilha1!D299</f>
        <v>Pix recebido: "Cp :00360305-EVELYNE REGO DE ALBUQUERQUE DOS REIS"</v>
      </c>
      <c r="C297" s="2">
        <f>Planilha1!E299*IF(Planilha1!E299&lt;0,-1,1)</f>
        <v>20</v>
      </c>
      <c r="D297" t="str">
        <f>Planilha1!B299</f>
        <v>Entrada</v>
      </c>
      <c r="E297" t="str">
        <f>Planilha1!A299</f>
        <v>Rifa</v>
      </c>
      <c r="F297" t="s">
        <v>369</v>
      </c>
      <c r="G297" t="str">
        <f>IF(Planilha1!G299="","",Planilha1!G299)</f>
        <v/>
      </c>
    </row>
    <row r="298" spans="1:7" x14ac:dyDescent="0.25">
      <c r="A298" s="1">
        <f>Planilha1!C300</f>
        <v>45751</v>
      </c>
      <c r="B298" t="str">
        <f>Planilha1!D300</f>
        <v>Pix enviado: "Cp :22896431-Davi Martimiani Pascarelli"</v>
      </c>
      <c r="C298" s="2">
        <f>Planilha1!E300*IF(Planilha1!E300&lt;0,-1,1)</f>
        <v>40</v>
      </c>
      <c r="D298" t="str">
        <f>Planilha1!B300</f>
        <v>Saída</v>
      </c>
      <c r="E298" t="str">
        <f>Planilha1!A300</f>
        <v>Rifa</v>
      </c>
      <c r="F298" t="s">
        <v>369</v>
      </c>
      <c r="G298" t="str">
        <f>IF(Planilha1!G300="","",Planilha1!G300)</f>
        <v>Estorno de Rifa</v>
      </c>
    </row>
    <row r="299" spans="1:7" x14ac:dyDescent="0.25">
      <c r="A299" s="1">
        <f>Planilha1!C301</f>
        <v>45751</v>
      </c>
      <c r="B299" t="str">
        <f>Planilha1!D301</f>
        <v>Pix enviado: "Cp :37880206-Hallysson Pereira de Freitas 03069335357"</v>
      </c>
      <c r="C299" s="2">
        <f>Planilha1!E301*IF(Planilha1!E301&lt;0,-1,1)</f>
        <v>100</v>
      </c>
      <c r="D299" t="str">
        <f>Planilha1!B301</f>
        <v>Saída</v>
      </c>
      <c r="E299" t="str">
        <f>Planilha1!A301</f>
        <v>Organização</v>
      </c>
      <c r="F299" t="s">
        <v>369</v>
      </c>
      <c r="G299" t="str">
        <f>IF(Planilha1!G301="","",Planilha1!G301)</f>
        <v>Pulseirinhas</v>
      </c>
    </row>
    <row r="300" spans="1:7" x14ac:dyDescent="0.25">
      <c r="A300" s="1">
        <f>Planilha1!C302</f>
        <v>45751</v>
      </c>
      <c r="B300" t="str">
        <f>Planilha1!D302</f>
        <v>Pix recebido: "Cp :18236120-Saymon Magalhaes de Lima Santos"</v>
      </c>
      <c r="C300" s="2">
        <f>Planilha1!E302*IF(Planilha1!E302&lt;0,-1,1)</f>
        <v>10</v>
      </c>
      <c r="D300" t="str">
        <f>Planilha1!B302</f>
        <v>Entrada</v>
      </c>
      <c r="E300" t="str">
        <f>Planilha1!A302</f>
        <v>Rifa</v>
      </c>
      <c r="F300" t="s">
        <v>369</v>
      </c>
      <c r="G300" t="str">
        <f>IF(Planilha1!G302="","",Planilha1!G302)</f>
        <v/>
      </c>
    </row>
    <row r="301" spans="1:7" x14ac:dyDescent="0.25">
      <c r="A301" s="1">
        <f>Planilha1!C303</f>
        <v>45751</v>
      </c>
      <c r="B301" t="str">
        <f>Planilha1!D303</f>
        <v>Pix recebido: "Cp :18236120-Marcielle Aparecida Santos Morais Crizostomo"</v>
      </c>
      <c r="C301" s="2">
        <f>Planilha1!E303*IF(Planilha1!E303&lt;0,-1,1)</f>
        <v>20</v>
      </c>
      <c r="D301" t="str">
        <f>Planilha1!B303</f>
        <v>Entrada</v>
      </c>
      <c r="E301" t="str">
        <f>Planilha1!A303</f>
        <v>Rifa</v>
      </c>
      <c r="F301" t="s">
        <v>369</v>
      </c>
      <c r="G301" t="str">
        <f>IF(Planilha1!G303="","",Planilha1!G303)</f>
        <v/>
      </c>
    </row>
    <row r="302" spans="1:7" x14ac:dyDescent="0.25">
      <c r="A302" s="1">
        <f>Planilha1!C304</f>
        <v>45751</v>
      </c>
      <c r="B302" t="str">
        <f>Planilha1!D304</f>
        <v>Pix recebido: "Cp :92555150-Marcielle Aparecida Santos Morais Crizostomo"</v>
      </c>
      <c r="C302" s="2">
        <f>Planilha1!E304*IF(Planilha1!E304&lt;0,-1,1)</f>
        <v>20</v>
      </c>
      <c r="D302" t="str">
        <f>Planilha1!B304</f>
        <v>Entrada</v>
      </c>
      <c r="E302" t="str">
        <f>Planilha1!A304</f>
        <v>Rifa</v>
      </c>
      <c r="F302" t="s">
        <v>369</v>
      </c>
      <c r="G302" t="str">
        <f>IF(Planilha1!G304="","",Planilha1!G304)</f>
        <v/>
      </c>
    </row>
    <row r="303" spans="1:7" x14ac:dyDescent="0.25">
      <c r="A303" s="1">
        <f>Planilha1!C305</f>
        <v>45751</v>
      </c>
      <c r="B303" t="str">
        <f>Planilha1!D305</f>
        <v>Pix enviado: "Cp :92555150-Marcielle Aparecida Santos Morais Crizostomo"</v>
      </c>
      <c r="C303" s="2">
        <f>Planilha1!E305*IF(Planilha1!E305&lt;0,-1,1)</f>
        <v>163.92</v>
      </c>
      <c r="D303" t="str">
        <f>Planilha1!B305</f>
        <v>Saída</v>
      </c>
      <c r="E303" t="str">
        <f>Planilha1!A305</f>
        <v>Organização</v>
      </c>
      <c r="F303" t="s">
        <v>369</v>
      </c>
      <c r="G303" t="str">
        <f>IF(Planilha1!G305="","",Planilha1!G305)</f>
        <v>Doces</v>
      </c>
    </row>
    <row r="304" spans="1:7" x14ac:dyDescent="0.25">
      <c r="A304" s="1">
        <f>Planilha1!C306</f>
        <v>45751</v>
      </c>
      <c r="B304" t="str">
        <f>Planilha1!D306</f>
        <v>Pix recebido: "Cp :18236120-Jessica Buarque Martimiani"</v>
      </c>
      <c r="C304" s="2">
        <f>Planilha1!E306*IF(Planilha1!E306&lt;0,-1,1)</f>
        <v>40</v>
      </c>
      <c r="D304" t="str">
        <f>Planilha1!B306</f>
        <v>Entrada</v>
      </c>
      <c r="E304" t="str">
        <f>Planilha1!A306</f>
        <v>Rifa</v>
      </c>
      <c r="F304" t="s">
        <v>369</v>
      </c>
      <c r="G304" t="str">
        <f>IF(Planilha1!G306="","",Planilha1!G306)</f>
        <v/>
      </c>
    </row>
    <row r="305" spans="1:7" x14ac:dyDescent="0.25">
      <c r="A305" s="1">
        <f>Planilha1!C307</f>
        <v>45751</v>
      </c>
      <c r="B305" t="str">
        <f>Planilha1!D307</f>
        <v>Pix recebido: "Cp :00360305-LUZIA RIBEIRO DA SILVA ALVES"</v>
      </c>
      <c r="C305" s="2">
        <f>Planilha1!E307*IF(Planilha1!E307&lt;0,-1,1)</f>
        <v>250</v>
      </c>
      <c r="D305" t="str">
        <f>Planilha1!B307</f>
        <v>Entrada</v>
      </c>
      <c r="E305" t="str">
        <f>Planilha1!A307</f>
        <v>Inscrição</v>
      </c>
      <c r="F305" t="s">
        <v>369</v>
      </c>
      <c r="G305" t="str">
        <f>IF(Planilha1!G307="","",Planilha1!G307)</f>
        <v/>
      </c>
    </row>
    <row r="306" spans="1:7" x14ac:dyDescent="0.25">
      <c r="A306" s="1">
        <f>Planilha1!C308</f>
        <v>45751</v>
      </c>
      <c r="B306" t="str">
        <f>Planilha1!D308</f>
        <v>Pix recebido: "Cp :00000000-ALDEMIR F GALVAO FH"</v>
      </c>
      <c r="C306" s="2">
        <f>Planilha1!E308*IF(Planilha1!E308&lt;0,-1,1)</f>
        <v>50</v>
      </c>
      <c r="D306" t="str">
        <f>Planilha1!B308</f>
        <v>Entrada</v>
      </c>
      <c r="E306" t="str">
        <f>Planilha1!A308</f>
        <v>Rifa</v>
      </c>
      <c r="F306" t="s">
        <v>369</v>
      </c>
      <c r="G306" t="str">
        <f>IF(Planilha1!G308="","",Planilha1!G308)</f>
        <v/>
      </c>
    </row>
    <row r="307" spans="1:7" x14ac:dyDescent="0.25">
      <c r="A307" s="1">
        <f>Planilha1!C309</f>
        <v>45751</v>
      </c>
      <c r="B307" t="str">
        <f>Planilha1!D309</f>
        <v>Pix recebido: "Cp :90400888-KLEBER ALEXANDRE DE SOUSA"</v>
      </c>
      <c r="C307" s="2">
        <f>Planilha1!E309*IF(Planilha1!E309&lt;0,-1,1)</f>
        <v>20</v>
      </c>
      <c r="D307" t="str">
        <f>Planilha1!B309</f>
        <v>Entrada</v>
      </c>
      <c r="E307" t="str">
        <f>Planilha1!A309</f>
        <v>Rifa</v>
      </c>
      <c r="F307" t="s">
        <v>369</v>
      </c>
      <c r="G307" t="str">
        <f>IF(Planilha1!G309="","",Planilha1!G309)</f>
        <v/>
      </c>
    </row>
    <row r="308" spans="1:7" x14ac:dyDescent="0.25">
      <c r="A308" s="1">
        <f>Planilha1!C310</f>
        <v>45751</v>
      </c>
      <c r="B308" t="str">
        <f>Planilha1!D310</f>
        <v>Pix recebido: "Cp :00360305-TARCISIO FRANCISCO DA SILVA JUNIOR"</v>
      </c>
      <c r="C308" s="2">
        <f>Planilha1!E310*IF(Planilha1!E310&lt;0,-1,1)</f>
        <v>30</v>
      </c>
      <c r="D308" t="str">
        <f>Planilha1!B310</f>
        <v>Entrada</v>
      </c>
      <c r="E308" t="str">
        <f>Planilha1!A310</f>
        <v>Rifa</v>
      </c>
      <c r="F308" t="s">
        <v>369</v>
      </c>
      <c r="G308" t="str">
        <f>IF(Planilha1!G310="","",Planilha1!G310)</f>
        <v/>
      </c>
    </row>
    <row r="309" spans="1:7" x14ac:dyDescent="0.25">
      <c r="A309" s="1">
        <f>Planilha1!C311</f>
        <v>45751</v>
      </c>
      <c r="B309" t="str">
        <f>Planilha1!D311</f>
        <v>Pix recebido: "Cp :60701190-GRAZIELE CRISTINA S O PRATES"</v>
      </c>
      <c r="C309" s="2">
        <f>Planilha1!E311*IF(Planilha1!E311&lt;0,-1,1)</f>
        <v>250</v>
      </c>
      <c r="D309" t="str">
        <f>Planilha1!B311</f>
        <v>Entrada</v>
      </c>
      <c r="E309" t="str">
        <f>Planilha1!A311</f>
        <v>Inscrição</v>
      </c>
      <c r="F309" t="s">
        <v>369</v>
      </c>
      <c r="G309" t="str">
        <f>IF(Planilha1!G311="","",Planilha1!G311)</f>
        <v/>
      </c>
    </row>
    <row r="310" spans="1:7" x14ac:dyDescent="0.25">
      <c r="A310" s="1">
        <f>Planilha1!C312</f>
        <v>45751</v>
      </c>
      <c r="B310" t="str">
        <f>Planilha1!D312</f>
        <v>Pix recebido: "Cp :22896431-AMANDA PONTES DA COSTA MATOS"</v>
      </c>
      <c r="C310" s="2">
        <f>Planilha1!E312*IF(Planilha1!E312&lt;0,-1,1)</f>
        <v>10</v>
      </c>
      <c r="D310" t="str">
        <f>Planilha1!B312</f>
        <v>Entrada</v>
      </c>
      <c r="E310" t="str">
        <f>Planilha1!A312</f>
        <v>Rifa</v>
      </c>
      <c r="F310" t="s">
        <v>369</v>
      </c>
      <c r="G310" t="str">
        <f>IF(Planilha1!G312="","",Planilha1!G312)</f>
        <v>Rifa Amanda</v>
      </c>
    </row>
    <row r="311" spans="1:7" x14ac:dyDescent="0.25">
      <c r="A311" s="1">
        <f>Planilha1!C313</f>
        <v>45751</v>
      </c>
      <c r="B311" t="str">
        <f>Planilha1!D313</f>
        <v>Pix recebido: "Cp :22896431-FILIPE GABRIEL PONTES DA COSTA MATOS"</v>
      </c>
      <c r="C311" s="2">
        <f>Planilha1!E313*IF(Planilha1!E313&lt;0,-1,1)</f>
        <v>10</v>
      </c>
      <c r="D311" t="str">
        <f>Planilha1!B313</f>
        <v>Entrada</v>
      </c>
      <c r="E311" t="str">
        <f>Planilha1!A313</f>
        <v>Rifa</v>
      </c>
      <c r="F311" t="s">
        <v>369</v>
      </c>
      <c r="G311" t="str">
        <f>IF(Planilha1!G313="","",Planilha1!G313)</f>
        <v>Rifa Filipe</v>
      </c>
    </row>
    <row r="312" spans="1:7" x14ac:dyDescent="0.25">
      <c r="A312" s="1">
        <f>Planilha1!C314</f>
        <v>45751</v>
      </c>
      <c r="B312" t="str">
        <f>Planilha1!D314</f>
        <v>Pix recebido: "Cp :90400888-PATRICIA DA SILVEIRA DINIZ RODRIGUES"</v>
      </c>
      <c r="C312" s="2">
        <f>Planilha1!E314*IF(Planilha1!E314&lt;0,-1,1)</f>
        <v>30</v>
      </c>
      <c r="D312" t="str">
        <f>Planilha1!B314</f>
        <v>Entrada</v>
      </c>
      <c r="E312" t="str">
        <f>Planilha1!A314</f>
        <v>Rifa</v>
      </c>
      <c r="F312" t="s">
        <v>369</v>
      </c>
      <c r="G312" t="str">
        <f>IF(Planilha1!G314="","",Planilha1!G314)</f>
        <v/>
      </c>
    </row>
    <row r="313" spans="1:7" x14ac:dyDescent="0.25">
      <c r="A313" s="1">
        <f>Planilha1!C315</f>
        <v>45751</v>
      </c>
      <c r="B313" t="str">
        <f>Planilha1!D315</f>
        <v>Pix recebido: "Cp :00360305-SUZANA MARIA FERREIRA NASCIMENTO"</v>
      </c>
      <c r="C313" s="2">
        <f>Planilha1!E315*IF(Planilha1!E315&lt;0,-1,1)</f>
        <v>10</v>
      </c>
      <c r="D313" t="str">
        <f>Planilha1!B315</f>
        <v>Entrada</v>
      </c>
      <c r="E313" t="str">
        <f>Planilha1!A315</f>
        <v>Rifa</v>
      </c>
      <c r="F313" t="s">
        <v>369</v>
      </c>
      <c r="G313" t="str">
        <f>IF(Planilha1!G315="","",Planilha1!G315)</f>
        <v/>
      </c>
    </row>
    <row r="314" spans="1:7" x14ac:dyDescent="0.25">
      <c r="A314" s="1">
        <f>Planilha1!C316</f>
        <v>45751</v>
      </c>
      <c r="B314" t="str">
        <f>Planilha1!D316</f>
        <v>Pix recebido: "Cp :22896431-AMANDA PONTES DA COSTA MATOS"</v>
      </c>
      <c r="C314" s="2">
        <f>Planilha1!E316*IF(Planilha1!E316&lt;0,-1,1)</f>
        <v>10</v>
      </c>
      <c r="D314" t="str">
        <f>Planilha1!B316</f>
        <v>Entrada</v>
      </c>
      <c r="E314" t="str">
        <f>Planilha1!A316</f>
        <v>Rifa</v>
      </c>
      <c r="F314" t="s">
        <v>369</v>
      </c>
      <c r="G314" t="str">
        <f>IF(Planilha1!G316="","",Planilha1!G316)</f>
        <v/>
      </c>
    </row>
    <row r="315" spans="1:7" x14ac:dyDescent="0.25">
      <c r="A315" s="1">
        <f>Planilha1!C317</f>
        <v>45751</v>
      </c>
      <c r="B315" t="str">
        <f>Planilha1!D317</f>
        <v>Pix recebido: "Cp :18236120-Raissa Bruna de Andrade Rodrigues"</v>
      </c>
      <c r="C315" s="2">
        <f>Planilha1!E317*IF(Planilha1!E317&lt;0,-1,1)</f>
        <v>10</v>
      </c>
      <c r="D315" t="str">
        <f>Planilha1!B317</f>
        <v>Entrada</v>
      </c>
      <c r="E315" t="str">
        <f>Planilha1!A317</f>
        <v>Rifa</v>
      </c>
      <c r="F315" t="s">
        <v>369</v>
      </c>
      <c r="G315" t="str">
        <f>IF(Planilha1!G317="","",Planilha1!G317)</f>
        <v/>
      </c>
    </row>
    <row r="316" spans="1:7" x14ac:dyDescent="0.25">
      <c r="A316" s="1">
        <f>Planilha1!C318</f>
        <v>45751</v>
      </c>
      <c r="B316" t="str">
        <f>Planilha1!D318</f>
        <v>Pix recebido: "Cp :90400888-HELINETE GOMES DE BRITO"</v>
      </c>
      <c r="C316" s="2">
        <f>Planilha1!E318*IF(Planilha1!E318&lt;0,-1,1)</f>
        <v>30</v>
      </c>
      <c r="D316" t="str">
        <f>Planilha1!B318</f>
        <v>Entrada</v>
      </c>
      <c r="E316" t="str">
        <f>Planilha1!A318</f>
        <v>Rifa</v>
      </c>
      <c r="F316" t="s">
        <v>369</v>
      </c>
      <c r="G316" t="str">
        <f>IF(Planilha1!G318="","",Planilha1!G318)</f>
        <v/>
      </c>
    </row>
    <row r="317" spans="1:7" x14ac:dyDescent="0.25">
      <c r="A317" s="1">
        <f>Planilha1!C319</f>
        <v>45751</v>
      </c>
      <c r="B317" t="str">
        <f>Planilha1!D319</f>
        <v>Pix recebido: "00019 210902779 ANNA ANDRADE"</v>
      </c>
      <c r="C317" s="2">
        <f>Planilha1!E319*IF(Planilha1!E319&lt;0,-1,1)</f>
        <v>250</v>
      </c>
      <c r="D317" t="str">
        <f>Planilha1!B319</f>
        <v>Entrada</v>
      </c>
      <c r="E317" t="str">
        <f>Planilha1!A319</f>
        <v>Inscrição</v>
      </c>
      <c r="F317" t="s">
        <v>369</v>
      </c>
      <c r="G317" t="str">
        <f>IF(Planilha1!G319="","",Planilha1!G319)</f>
        <v/>
      </c>
    </row>
    <row r="318" spans="1:7" x14ac:dyDescent="0.25">
      <c r="A318" s="1">
        <f>Planilha1!C320</f>
        <v>45751</v>
      </c>
      <c r="B318" t="str">
        <f>Planilha1!D320</f>
        <v>Pix recebido: "00019 305294083 SAMUEL R M M LEITE"</v>
      </c>
      <c r="C318" s="2">
        <f>Planilha1!E320*IF(Planilha1!E320&lt;0,-1,1)</f>
        <v>10</v>
      </c>
      <c r="D318" t="str">
        <f>Planilha1!B320</f>
        <v>Entrada</v>
      </c>
      <c r="E318" t="str">
        <f>Planilha1!A320</f>
        <v>Rifa</v>
      </c>
      <c r="F318" t="s">
        <v>369</v>
      </c>
      <c r="G318" t="str">
        <f>IF(Planilha1!G320="","",Planilha1!G320)</f>
        <v/>
      </c>
    </row>
    <row r="319" spans="1:7" x14ac:dyDescent="0.25">
      <c r="A319" s="1">
        <f>Planilha1!C321</f>
        <v>45751</v>
      </c>
      <c r="B319" t="str">
        <f>Planilha1!D321</f>
        <v>Pix recebido: "00019 126966680 REBECA NOBREGA"</v>
      </c>
      <c r="C319" s="2">
        <f>Planilha1!E321*IF(Planilha1!E321&lt;0,-1,1)</f>
        <v>10</v>
      </c>
      <c r="D319" t="str">
        <f>Planilha1!B321</f>
        <v>Entrada</v>
      </c>
      <c r="E319" t="str">
        <f>Planilha1!A321</f>
        <v>Rifa</v>
      </c>
      <c r="F319" t="s">
        <v>369</v>
      </c>
      <c r="G319" t="str">
        <f>IF(Planilha1!G321="","",Planilha1!G321)</f>
        <v>Rifa Ana Clara RT</v>
      </c>
    </row>
    <row r="320" spans="1:7" x14ac:dyDescent="0.25">
      <c r="A320" s="1">
        <f>Planilha1!C322</f>
        <v>45751</v>
      </c>
      <c r="B320" t="str">
        <f>Planilha1!D322</f>
        <v>Pix recebido: "Cp :00000000-LUCIANO CORREIA ARAGAO"</v>
      </c>
      <c r="C320" s="2">
        <f>Planilha1!E322*IF(Planilha1!E322&lt;0,-1,1)</f>
        <v>250</v>
      </c>
      <c r="D320" t="str">
        <f>Planilha1!B322</f>
        <v>Entrada</v>
      </c>
      <c r="E320" t="str">
        <f>Planilha1!A322</f>
        <v>Inscrição</v>
      </c>
      <c r="F320" t="s">
        <v>369</v>
      </c>
      <c r="G320" t="str">
        <f>IF(Planilha1!G322="","",Planilha1!G322)</f>
        <v/>
      </c>
    </row>
    <row r="321" spans="1:7" x14ac:dyDescent="0.25">
      <c r="A321" s="1">
        <f>Planilha1!C323</f>
        <v>45751</v>
      </c>
      <c r="B321" t="str">
        <f>Planilha1!D323</f>
        <v>Pix recebido: "Cp :00000000-HUMBERTO SOARES RIBEIRO JUNIOR"</v>
      </c>
      <c r="C321" s="2">
        <f>Planilha1!E323*IF(Planilha1!E323&lt;0,-1,1)</f>
        <v>10</v>
      </c>
      <c r="D321" t="str">
        <f>Planilha1!B323</f>
        <v>Entrada</v>
      </c>
      <c r="E321" t="str">
        <f>Planilha1!A323</f>
        <v>Rifa</v>
      </c>
      <c r="F321" t="s">
        <v>369</v>
      </c>
      <c r="G321" t="str">
        <f>IF(Planilha1!G323="","",Planilha1!G323)</f>
        <v/>
      </c>
    </row>
    <row r="322" spans="1:7" x14ac:dyDescent="0.25">
      <c r="A322" s="1">
        <f>Planilha1!C324</f>
        <v>45751</v>
      </c>
      <c r="B322" t="str">
        <f>Planilha1!D324</f>
        <v>Pix recebido: "Cp :31872495-Filippy Odebrecht Marques"</v>
      </c>
      <c r="C322" s="2">
        <f>Planilha1!E324*IF(Planilha1!E324&lt;0,-1,1)</f>
        <v>10</v>
      </c>
      <c r="D322" t="str">
        <f>Planilha1!B324</f>
        <v>Entrada</v>
      </c>
      <c r="E322" t="str">
        <f>Planilha1!A324</f>
        <v>Rifa</v>
      </c>
      <c r="F322" t="s">
        <v>369</v>
      </c>
      <c r="G322" t="str">
        <f>IF(Planilha1!G324="","",Planilha1!G324)</f>
        <v/>
      </c>
    </row>
    <row r="323" spans="1:7" x14ac:dyDescent="0.25">
      <c r="A323" s="1">
        <f>Planilha1!C325</f>
        <v>45751</v>
      </c>
      <c r="B323" t="str">
        <f>Planilha1!D325</f>
        <v>Pix recebido: "Cp :60746948-MERCIA MARIA DE MEDEIROS MACEDO"</v>
      </c>
      <c r="C323" s="2">
        <f>Planilha1!E325*IF(Planilha1!E325&lt;0,-1,1)</f>
        <v>10</v>
      </c>
      <c r="D323" t="str">
        <f>Planilha1!B325</f>
        <v>Entrada</v>
      </c>
      <c r="E323" t="str">
        <f>Planilha1!A325</f>
        <v>Rifa</v>
      </c>
      <c r="F323" t="s">
        <v>369</v>
      </c>
      <c r="G323" t="str">
        <f>IF(Planilha1!G325="","",Planilha1!G325)</f>
        <v>Rifa Jhosef</v>
      </c>
    </row>
    <row r="324" spans="1:7" x14ac:dyDescent="0.25">
      <c r="A324" s="1">
        <f>Planilha1!C326</f>
        <v>45751</v>
      </c>
      <c r="B324" t="str">
        <f>Planilha1!D326</f>
        <v>Pix recebido: "Cp :60746948-FRANCISCO ASSIS MENDES DE SOUSA"</v>
      </c>
      <c r="C324" s="2">
        <f>Planilha1!E326*IF(Planilha1!E326&lt;0,-1,1)</f>
        <v>110</v>
      </c>
      <c r="D324" t="str">
        <f>Planilha1!B326</f>
        <v>Entrada</v>
      </c>
      <c r="E324" t="str">
        <f>Planilha1!A326</f>
        <v>Rifa</v>
      </c>
      <c r="F324" t="s">
        <v>369</v>
      </c>
      <c r="G324" t="str">
        <f>IF(Planilha1!G326="","",Planilha1!G326)</f>
        <v/>
      </c>
    </row>
    <row r="325" spans="1:7" x14ac:dyDescent="0.25">
      <c r="A325" s="1">
        <f>Planilha1!C327</f>
        <v>45751</v>
      </c>
      <c r="B325" t="str">
        <f>Planilha1!D327</f>
        <v>Pix recebido: "Cp :60746948-MARISTELA LAMBRECHT COMASSETTO"</v>
      </c>
      <c r="C325" s="2">
        <f>Planilha1!E327*IF(Planilha1!E327&lt;0,-1,1)</f>
        <v>10</v>
      </c>
      <c r="D325" t="str">
        <f>Planilha1!B327</f>
        <v>Entrada</v>
      </c>
      <c r="E325" t="str">
        <f>Planilha1!A327</f>
        <v>Rifa</v>
      </c>
      <c r="F325" t="s">
        <v>369</v>
      </c>
      <c r="G325" t="str">
        <f>IF(Planilha1!G327="","",Planilha1!G327)</f>
        <v/>
      </c>
    </row>
    <row r="326" spans="1:7" x14ac:dyDescent="0.25">
      <c r="A326" s="1">
        <f>Planilha1!C328</f>
        <v>45751</v>
      </c>
      <c r="B326" t="str">
        <f>Planilha1!D328</f>
        <v>Pix recebido: "Cp :00360305-ALLIS KARLA BEZERRA MEDEIROS"</v>
      </c>
      <c r="C326" s="2">
        <f>Planilha1!E328*IF(Planilha1!E328&lt;0,-1,1)</f>
        <v>10</v>
      </c>
      <c r="D326" t="str">
        <f>Planilha1!B328</f>
        <v>Entrada</v>
      </c>
      <c r="E326" t="str">
        <f>Planilha1!A328</f>
        <v>Rifa</v>
      </c>
      <c r="F326" t="s">
        <v>369</v>
      </c>
      <c r="G326" t="str">
        <f>IF(Planilha1!G328="","",Planilha1!G328)</f>
        <v/>
      </c>
    </row>
    <row r="327" spans="1:7" x14ac:dyDescent="0.25">
      <c r="A327" s="1">
        <f>Planilha1!C329</f>
        <v>45751</v>
      </c>
      <c r="B327" t="str">
        <f>Planilha1!D329</f>
        <v>Pix recebido: "Cp :01644264-LEON DENIZART CAVALCANTI GOMES FILHO"</v>
      </c>
      <c r="C327" s="2">
        <f>Planilha1!E329*IF(Planilha1!E329&lt;0,-1,1)</f>
        <v>250</v>
      </c>
      <c r="D327" t="str">
        <f>Planilha1!B329</f>
        <v>Entrada</v>
      </c>
      <c r="E327" t="str">
        <f>Planilha1!A329</f>
        <v>Inscrição</v>
      </c>
      <c r="F327" t="s">
        <v>369</v>
      </c>
      <c r="G327" t="str">
        <f>IF(Planilha1!G329="","",Planilha1!G329)</f>
        <v/>
      </c>
    </row>
    <row r="328" spans="1:7" x14ac:dyDescent="0.25">
      <c r="A328" s="1">
        <f>Planilha1!C330</f>
        <v>45751</v>
      </c>
      <c r="B328" t="str">
        <f>Planilha1!D330</f>
        <v>Pix recebido: "Cp :18236120-Ana Clara Portela Tavares"</v>
      </c>
      <c r="C328" s="2">
        <f>Planilha1!E330*IF(Planilha1!E330&lt;0,-1,1)</f>
        <v>250</v>
      </c>
      <c r="D328" t="str">
        <f>Planilha1!B330</f>
        <v>Entrada</v>
      </c>
      <c r="E328" t="str">
        <f>Planilha1!A330</f>
        <v>Inscrição</v>
      </c>
      <c r="F328" t="s">
        <v>369</v>
      </c>
      <c r="G328" t="str">
        <f>IF(Planilha1!G330="","",Planilha1!G330)</f>
        <v>Rifa Ana Clara RT</v>
      </c>
    </row>
    <row r="329" spans="1:7" x14ac:dyDescent="0.25">
      <c r="A329" s="1">
        <f>Planilha1!C331</f>
        <v>45752</v>
      </c>
      <c r="B329" t="str">
        <f>Planilha1!D331</f>
        <v>Pix recebido: "Cp :60746948-JOYCE TERTO DE MEDEIROS"</v>
      </c>
      <c r="C329" s="2">
        <f>Planilha1!E331*IF(Planilha1!E331&lt;0,-1,1)</f>
        <v>250</v>
      </c>
      <c r="D329" t="str">
        <f>Planilha1!B331</f>
        <v>Entrada</v>
      </c>
      <c r="E329" t="str">
        <f>Planilha1!A331</f>
        <v>Inscrição</v>
      </c>
      <c r="F329" t="s">
        <v>369</v>
      </c>
      <c r="G329" t="str">
        <f>IF(Planilha1!G331="","",Planilha1!G331)</f>
        <v/>
      </c>
    </row>
    <row r="330" spans="1:7" x14ac:dyDescent="0.25">
      <c r="A330" s="1">
        <f>Planilha1!C332</f>
        <v>45752</v>
      </c>
      <c r="B330" t="str">
        <f>Planilha1!D332</f>
        <v>Pix recebido: "00019 334301726 DAVI MOURA"</v>
      </c>
      <c r="C330" s="2">
        <f>Planilha1!E332*IF(Planilha1!E332&lt;0,-1,1)</f>
        <v>150</v>
      </c>
      <c r="D330" t="str">
        <f>Planilha1!B332</f>
        <v>Entrada</v>
      </c>
      <c r="E330" t="str">
        <f>Planilha1!A332</f>
        <v>Rifa</v>
      </c>
      <c r="F330" t="s">
        <v>369</v>
      </c>
      <c r="G330" t="str">
        <f>IF(Planilha1!G332="","",Planilha1!G332)</f>
        <v/>
      </c>
    </row>
    <row r="331" spans="1:7" x14ac:dyDescent="0.25">
      <c r="A331" s="1">
        <f>Planilha1!C333</f>
        <v>45752</v>
      </c>
      <c r="B331" t="str">
        <f>Planilha1!D333</f>
        <v>Pix recebido: "Cp :00360305-GLORIA DE LOURDES DE MORAES MOURA"</v>
      </c>
      <c r="C331" s="2">
        <f>Planilha1!E333*IF(Planilha1!E333&lt;0,-1,1)</f>
        <v>20</v>
      </c>
      <c r="D331" t="str">
        <f>Planilha1!B333</f>
        <v>Entrada</v>
      </c>
      <c r="E331" t="str">
        <f>Planilha1!A333</f>
        <v>Rifa</v>
      </c>
      <c r="F331" t="s">
        <v>369</v>
      </c>
      <c r="G331" t="str">
        <f>IF(Planilha1!G333="","",Planilha1!G333)</f>
        <v/>
      </c>
    </row>
    <row r="332" spans="1:7" x14ac:dyDescent="0.25">
      <c r="A332" s="1">
        <f>Planilha1!C334</f>
        <v>45752</v>
      </c>
      <c r="B332" t="str">
        <f>Planilha1!D334</f>
        <v>Pix recebido: "Cp :17192451-NICOLE LAIS DA SILVA CARDOSO"</v>
      </c>
      <c r="C332" s="2">
        <f>Planilha1!E334*IF(Planilha1!E334&lt;0,-1,1)</f>
        <v>250</v>
      </c>
      <c r="D332" t="str">
        <f>Planilha1!B334</f>
        <v>Entrada</v>
      </c>
      <c r="E332" t="str">
        <f>Planilha1!A334</f>
        <v>Inscrição</v>
      </c>
      <c r="F332" t="s">
        <v>369</v>
      </c>
      <c r="G332" t="str">
        <f>IF(Planilha1!G334="","",Planilha1!G334)</f>
        <v/>
      </c>
    </row>
    <row r="333" spans="1:7" x14ac:dyDescent="0.25">
      <c r="A333" s="1">
        <f>Planilha1!C335</f>
        <v>45752</v>
      </c>
      <c r="B333" t="str">
        <f>Planilha1!D335</f>
        <v>Pix recebido: "Cp :18236120-Ana Cecilia Vieira Dantas Alves"</v>
      </c>
      <c r="C333" s="2">
        <f>Planilha1!E335*IF(Planilha1!E335&lt;0,-1,1)</f>
        <v>250.01</v>
      </c>
      <c r="D333" t="str">
        <f>Planilha1!B335</f>
        <v>Entrada</v>
      </c>
      <c r="E333" t="str">
        <f>Planilha1!A335</f>
        <v>Inscrição</v>
      </c>
      <c r="F333" t="s">
        <v>369</v>
      </c>
      <c r="G333" t="str">
        <f>IF(Planilha1!G335="","",Planilha1!G335)</f>
        <v/>
      </c>
    </row>
    <row r="334" spans="1:7" x14ac:dyDescent="0.25">
      <c r="A334" s="1">
        <f>Planilha1!C336</f>
        <v>45752</v>
      </c>
      <c r="B334" t="str">
        <f>Planilha1!D336</f>
        <v>Pix recebido: "Cp :18236120-Ana Cecilia Vieira Dantas Alves"</v>
      </c>
      <c r="C334" s="2">
        <f>Planilha1!E336*IF(Planilha1!E336&lt;0,-1,1)</f>
        <v>250</v>
      </c>
      <c r="D334" t="str">
        <f>Planilha1!B336</f>
        <v>Entrada</v>
      </c>
      <c r="E334" t="str">
        <f>Planilha1!A336</f>
        <v>Inscrição</v>
      </c>
      <c r="F334" t="s">
        <v>369</v>
      </c>
      <c r="G334" t="str">
        <f>IF(Planilha1!G336="","",Planilha1!G336)</f>
        <v/>
      </c>
    </row>
    <row r="335" spans="1:7" x14ac:dyDescent="0.25">
      <c r="A335" s="1">
        <f>Planilha1!C337</f>
        <v>45752</v>
      </c>
      <c r="B335" t="str">
        <f>Planilha1!D337</f>
        <v>Pix recebido: "Cp :90400888-ALYSSON SAMUEL BATISTA DE AMORIM"</v>
      </c>
      <c r="C335" s="2">
        <f>Planilha1!E337*IF(Planilha1!E337&lt;0,-1,1)</f>
        <v>250</v>
      </c>
      <c r="D335" t="str">
        <f>Planilha1!B337</f>
        <v>Entrada</v>
      </c>
      <c r="E335" t="str">
        <f>Planilha1!A337</f>
        <v>Inscrição</v>
      </c>
      <c r="F335" t="s">
        <v>369</v>
      </c>
      <c r="G335" t="str">
        <f>IF(Planilha1!G337="","",Planilha1!G337)</f>
        <v/>
      </c>
    </row>
    <row r="336" spans="1:7" x14ac:dyDescent="0.25">
      <c r="A336" s="1">
        <f>Planilha1!C338</f>
        <v>45753</v>
      </c>
      <c r="B336" t="str">
        <f>Planilha1!D338</f>
        <v>Pix recebido: "00019 380280434 PABLO SILVA"</v>
      </c>
      <c r="C336" s="2">
        <f>Planilha1!E338*IF(Planilha1!E338&lt;0,-1,1)</f>
        <v>130</v>
      </c>
      <c r="D336" t="str">
        <f>Planilha1!B338</f>
        <v>Entrada</v>
      </c>
      <c r="E336" t="str">
        <f>Planilha1!A338</f>
        <v>Rifa</v>
      </c>
      <c r="F336" t="s">
        <v>369</v>
      </c>
      <c r="G336" t="str">
        <f>IF(Planilha1!G338="","",Planilha1!G338)</f>
        <v/>
      </c>
    </row>
    <row r="337" spans="1:7" x14ac:dyDescent="0.25">
      <c r="A337" s="1">
        <f>Planilha1!C339</f>
        <v>45753</v>
      </c>
      <c r="B337" t="str">
        <f>Planilha1!D339</f>
        <v>Pix recebido: "Cp :90400888-MARIA EDUARDA DE FIGUEIREDO PESSOA"</v>
      </c>
      <c r="C337" s="2">
        <f>Planilha1!E339*IF(Planilha1!E339&lt;0,-1,1)</f>
        <v>10</v>
      </c>
      <c r="D337" t="str">
        <f>Planilha1!B339</f>
        <v>Entrada</v>
      </c>
      <c r="E337" t="str">
        <f>Planilha1!A339</f>
        <v>Rifa</v>
      </c>
      <c r="F337" t="s">
        <v>369</v>
      </c>
      <c r="G337" t="str">
        <f>IF(Planilha1!G339="","",Planilha1!G339)</f>
        <v/>
      </c>
    </row>
    <row r="338" spans="1:7" x14ac:dyDescent="0.25">
      <c r="A338" s="1">
        <f>Planilha1!C340</f>
        <v>45753</v>
      </c>
      <c r="B338" t="str">
        <f>Planilha1!D340</f>
        <v>Pix recebido: "Cp :18236120-Joao Lucas Martimiani Pascarelli"</v>
      </c>
      <c r="C338" s="2">
        <f>Planilha1!E340*IF(Planilha1!E340&lt;0,-1,1)</f>
        <v>10</v>
      </c>
      <c r="D338" t="str">
        <f>Planilha1!B340</f>
        <v>Entrada</v>
      </c>
      <c r="E338" t="str">
        <f>Planilha1!A340</f>
        <v>Rifa</v>
      </c>
      <c r="F338" t="s">
        <v>369</v>
      </c>
      <c r="G338" t="str">
        <f>IF(Planilha1!G340="","",Planilha1!G340)</f>
        <v/>
      </c>
    </row>
    <row r="339" spans="1:7" x14ac:dyDescent="0.25">
      <c r="A339" s="1">
        <f>Planilha1!C341</f>
        <v>45753</v>
      </c>
      <c r="B339" t="str">
        <f>Planilha1!D341</f>
        <v>Pix recebido: "Cp :60746948-FERNANDO FIRMINO DE MACEDO SEGUNDO"</v>
      </c>
      <c r="C339" s="2">
        <f>Planilha1!E341*IF(Planilha1!E341&lt;0,-1,1)</f>
        <v>20</v>
      </c>
      <c r="D339" t="str">
        <f>Planilha1!B341</f>
        <v>Entrada</v>
      </c>
      <c r="E339" t="str">
        <f>Planilha1!A341</f>
        <v>Rifa</v>
      </c>
      <c r="F339" t="s">
        <v>369</v>
      </c>
      <c r="G339" t="str">
        <f>IF(Planilha1!G341="","",Planilha1!G341)</f>
        <v/>
      </c>
    </row>
    <row r="340" spans="1:7" x14ac:dyDescent="0.25">
      <c r="A340" s="1">
        <f>Planilha1!C342</f>
        <v>45753</v>
      </c>
      <c r="B340" t="str">
        <f>Planilha1!D342</f>
        <v>Pix recebido: "Cp :18236120-Daylana Ellen Ferreira dos Santos"</v>
      </c>
      <c r="C340" s="2">
        <f>Planilha1!E342*IF(Planilha1!E342&lt;0,-1,1)</f>
        <v>20</v>
      </c>
      <c r="D340" t="str">
        <f>Planilha1!B342</f>
        <v>Entrada</v>
      </c>
      <c r="E340" t="str">
        <f>Planilha1!A342</f>
        <v>Rifa</v>
      </c>
      <c r="F340" t="s">
        <v>369</v>
      </c>
      <c r="G340" t="str">
        <f>IF(Planilha1!G342="","",Planilha1!G342)</f>
        <v/>
      </c>
    </row>
    <row r="341" spans="1:7" x14ac:dyDescent="0.25">
      <c r="A341" s="1">
        <f>Planilha1!C343</f>
        <v>45753</v>
      </c>
      <c r="B341" t="str">
        <f>Planilha1!D343</f>
        <v>Pix recebido: "Cp :35571249-Augusto Rodrigues De Souza"</v>
      </c>
      <c r="C341" s="2">
        <f>Planilha1!E343*IF(Planilha1!E343&lt;0,-1,1)</f>
        <v>240</v>
      </c>
      <c r="D341" t="str">
        <f>Planilha1!B343</f>
        <v>Entrada</v>
      </c>
      <c r="E341" t="str">
        <f>Planilha1!A343</f>
        <v>Inscrição</v>
      </c>
      <c r="F341" t="s">
        <v>369</v>
      </c>
      <c r="G341" t="str">
        <f>IF(Planilha1!G343="","",Planilha1!G343)</f>
        <v/>
      </c>
    </row>
    <row r="342" spans="1:7" x14ac:dyDescent="0.25">
      <c r="A342" s="1">
        <f>Planilha1!C344</f>
        <v>45753</v>
      </c>
      <c r="B342" t="str">
        <f>Planilha1!D344</f>
        <v>Pix recebido: "Cp :60746948-ADIEL FERRER FREIRE"</v>
      </c>
      <c r="C342" s="2">
        <f>Planilha1!E344*IF(Planilha1!E344&lt;0,-1,1)</f>
        <v>50</v>
      </c>
      <c r="D342" t="str">
        <f>Planilha1!B344</f>
        <v>Entrada</v>
      </c>
      <c r="E342" t="str">
        <f>Planilha1!A344</f>
        <v>Rifa</v>
      </c>
      <c r="F342" t="s">
        <v>369</v>
      </c>
      <c r="G342" t="str">
        <f>IF(Planilha1!G344="","",Planilha1!G344)</f>
        <v/>
      </c>
    </row>
    <row r="343" spans="1:7" x14ac:dyDescent="0.25">
      <c r="A343" s="1">
        <f>Planilha1!C345</f>
        <v>45753</v>
      </c>
      <c r="B343" t="str">
        <f>Planilha1!D345</f>
        <v>Pix recebido: "Cp :00360305-DJAIR VICENTE FERREIRA"</v>
      </c>
      <c r="C343" s="2">
        <f>Planilha1!E345*IF(Planilha1!E345&lt;0,-1,1)</f>
        <v>170</v>
      </c>
      <c r="D343" t="str">
        <f>Planilha1!B345</f>
        <v>Entrada</v>
      </c>
      <c r="E343" t="str">
        <f>Planilha1!A345</f>
        <v>Rifa</v>
      </c>
      <c r="F343" t="s">
        <v>369</v>
      </c>
      <c r="G343" t="str">
        <f>IF(Planilha1!G345="","",Planilha1!G345)</f>
        <v/>
      </c>
    </row>
    <row r="344" spans="1:7" x14ac:dyDescent="0.25">
      <c r="A344" s="1">
        <f>Planilha1!C346</f>
        <v>45753</v>
      </c>
      <c r="B344" t="str">
        <f>Planilha1!D346</f>
        <v>Pix recebido: "Cp :08561701-IGREJA EVANGELICA BATISTA DE INTERMARES"</v>
      </c>
      <c r="C344" s="2">
        <f>Planilha1!E346*IF(Planilha1!E346&lt;0,-1,1)</f>
        <v>207.7</v>
      </c>
      <c r="D344" t="str">
        <f>Planilha1!B346</f>
        <v>Entrada</v>
      </c>
      <c r="E344" t="str">
        <f>Planilha1!A346</f>
        <v>Inscrição</v>
      </c>
      <c r="F344" t="s">
        <v>369</v>
      </c>
      <c r="G344" t="str">
        <f>IF(Planilha1!G346="","",Planilha1!G346)</f>
        <v/>
      </c>
    </row>
    <row r="345" spans="1:7" x14ac:dyDescent="0.25">
      <c r="A345" s="1">
        <f>Planilha1!C347</f>
        <v>45753</v>
      </c>
      <c r="B345" t="str">
        <f>Planilha1!D347</f>
        <v>Pix recebido: "Cp :60746948-LORENNA DE MENEZES"</v>
      </c>
      <c r="C345" s="2">
        <f>Planilha1!E347*IF(Planilha1!E347&lt;0,-1,1)</f>
        <v>10</v>
      </c>
      <c r="D345" t="str">
        <f>Planilha1!B347</f>
        <v>Entrada</v>
      </c>
      <c r="E345" t="str">
        <f>Planilha1!A347</f>
        <v>Rifa</v>
      </c>
      <c r="F345" t="s">
        <v>369</v>
      </c>
      <c r="G345" t="str">
        <f>IF(Planilha1!G347="","",Planilha1!G347)</f>
        <v/>
      </c>
    </row>
    <row r="346" spans="1:7" x14ac:dyDescent="0.25">
      <c r="A346" s="1">
        <f>Planilha1!C348</f>
        <v>45753</v>
      </c>
      <c r="B346" t="str">
        <f>Planilha1!D348</f>
        <v>Pix recebido: "Cp :18236120-Thiago Araujo Cavalcante"</v>
      </c>
      <c r="C346" s="2">
        <f>Planilha1!E348*IF(Planilha1!E348&lt;0,-1,1)</f>
        <v>10</v>
      </c>
      <c r="D346" t="str">
        <f>Planilha1!B348</f>
        <v>Entrada</v>
      </c>
      <c r="E346" t="str">
        <f>Planilha1!A348</f>
        <v>Rifa</v>
      </c>
      <c r="F346" t="s">
        <v>369</v>
      </c>
      <c r="G346" t="str">
        <f>IF(Planilha1!G348="","",Planilha1!G348)</f>
        <v/>
      </c>
    </row>
    <row r="347" spans="1:7" x14ac:dyDescent="0.25">
      <c r="A347" s="1">
        <f>Planilha1!C349</f>
        <v>45753</v>
      </c>
      <c r="B347" t="str">
        <f>Planilha1!D349</f>
        <v>Pix recebido: "Cp :18236120-Djair Vicente Ferreira Filho"</v>
      </c>
      <c r="C347" s="2">
        <f>Planilha1!E349*IF(Planilha1!E349&lt;0,-1,1)</f>
        <v>10</v>
      </c>
      <c r="D347" t="str">
        <f>Planilha1!B349</f>
        <v>Entrada</v>
      </c>
      <c r="E347" t="str">
        <f>Planilha1!A349</f>
        <v>Rifa</v>
      </c>
      <c r="F347" t="s">
        <v>369</v>
      </c>
      <c r="G347" t="str">
        <f>IF(Planilha1!G349="","",Planilha1!G349)</f>
        <v/>
      </c>
    </row>
    <row r="348" spans="1:7" x14ac:dyDescent="0.25">
      <c r="A348" s="1">
        <f>Planilha1!C350</f>
        <v>45753</v>
      </c>
      <c r="B348" t="str">
        <f>Planilha1!D350</f>
        <v>Pix recebido: "00019 158701488 JULIA MARQUES"</v>
      </c>
      <c r="C348" s="2">
        <f>Planilha1!E350*IF(Planilha1!E350&lt;0,-1,1)</f>
        <v>10</v>
      </c>
      <c r="D348" t="str">
        <f>Planilha1!B350</f>
        <v>Entrada</v>
      </c>
      <c r="E348" t="str">
        <f>Planilha1!A350</f>
        <v>Rifa</v>
      </c>
      <c r="F348" t="s">
        <v>369</v>
      </c>
      <c r="G348" t="str">
        <f>IF(Planilha1!G350="","",Planilha1!G350)</f>
        <v/>
      </c>
    </row>
    <row r="349" spans="1:7" x14ac:dyDescent="0.25">
      <c r="A349" s="1">
        <f>Planilha1!C351</f>
        <v>45753</v>
      </c>
      <c r="B349" t="str">
        <f>Planilha1!D351</f>
        <v>Pix recebido: "Cp :18236120-Silvia Mancini Viesi"</v>
      </c>
      <c r="C349" s="2">
        <f>Planilha1!E351*IF(Planilha1!E351&lt;0,-1,1)</f>
        <v>10</v>
      </c>
      <c r="D349" t="str">
        <f>Planilha1!B351</f>
        <v>Entrada</v>
      </c>
      <c r="E349" t="str">
        <f>Planilha1!A351</f>
        <v>Rifa</v>
      </c>
      <c r="F349" t="s">
        <v>369</v>
      </c>
      <c r="G349" t="str">
        <f>IF(Planilha1!G351="","",Planilha1!G351)</f>
        <v/>
      </c>
    </row>
    <row r="350" spans="1:7" x14ac:dyDescent="0.25">
      <c r="A350" s="1">
        <f>Planilha1!C352</f>
        <v>45753</v>
      </c>
      <c r="B350" t="str">
        <f>Planilha1!D352</f>
        <v>Pix recebido: "Cp :90400888-ANA MARIA MORAES FONSECA DE SOUZA"</v>
      </c>
      <c r="C350" s="2">
        <f>Planilha1!E352*IF(Planilha1!E352&lt;0,-1,1)</f>
        <v>10</v>
      </c>
      <c r="D350" t="str">
        <f>Planilha1!B352</f>
        <v>Entrada</v>
      </c>
      <c r="E350" t="str">
        <f>Planilha1!A352</f>
        <v>Rifa</v>
      </c>
      <c r="F350" t="s">
        <v>369</v>
      </c>
      <c r="G350" t="str">
        <f>IF(Planilha1!G352="","",Planilha1!G352)</f>
        <v/>
      </c>
    </row>
    <row r="351" spans="1:7" x14ac:dyDescent="0.25">
      <c r="A351" s="1">
        <f>Planilha1!C353</f>
        <v>45753</v>
      </c>
      <c r="B351" t="str">
        <f>Planilha1!D353</f>
        <v>Pix recebido: "Cp :10573521-Luciellen Schwambach Fernandes"</v>
      </c>
      <c r="C351" s="2">
        <f>Planilha1!E353*IF(Planilha1!E353&lt;0,-1,1)</f>
        <v>50</v>
      </c>
      <c r="D351" t="str">
        <f>Planilha1!B353</f>
        <v>Entrada</v>
      </c>
      <c r="E351" t="str">
        <f>Planilha1!A353</f>
        <v>Rifa</v>
      </c>
      <c r="F351" t="s">
        <v>369</v>
      </c>
      <c r="G351" t="str">
        <f>IF(Planilha1!G353="","",Planilha1!G353)</f>
        <v/>
      </c>
    </row>
    <row r="352" spans="1:7" x14ac:dyDescent="0.25">
      <c r="A352" s="1">
        <f>Planilha1!C354</f>
        <v>45753</v>
      </c>
      <c r="B352" t="str">
        <f>Planilha1!D354</f>
        <v>Pix recebido: "Cp :18236120-Renan Jose da Costa Oliveira"</v>
      </c>
      <c r="C352" s="2">
        <f>Planilha1!E354*IF(Planilha1!E354&lt;0,-1,1)</f>
        <v>50</v>
      </c>
      <c r="D352" t="str">
        <f>Planilha1!B354</f>
        <v>Entrada</v>
      </c>
      <c r="E352" t="str">
        <f>Planilha1!A354</f>
        <v>Rifa</v>
      </c>
      <c r="F352" t="s">
        <v>369</v>
      </c>
      <c r="G352" t="str">
        <f>IF(Planilha1!G354="","",Planilha1!G354)</f>
        <v/>
      </c>
    </row>
    <row r="353" spans="1:7" x14ac:dyDescent="0.25">
      <c r="A353" s="1">
        <f>Planilha1!C355</f>
        <v>45753</v>
      </c>
      <c r="B353" t="str">
        <f>Planilha1!D355</f>
        <v>Pix recebido: "Cp :18236120-Leonardo Alves de Sousa Medeiros"</v>
      </c>
      <c r="C353" s="2">
        <f>Planilha1!E355*IF(Planilha1!E355&lt;0,-1,1)</f>
        <v>10</v>
      </c>
      <c r="D353" t="str">
        <f>Planilha1!B355</f>
        <v>Entrada</v>
      </c>
      <c r="E353" t="str">
        <f>Planilha1!A355</f>
        <v>Rifa</v>
      </c>
      <c r="F353" t="s">
        <v>369</v>
      </c>
      <c r="G353" t="str">
        <f>IF(Planilha1!G355="","",Planilha1!G355)</f>
        <v/>
      </c>
    </row>
    <row r="354" spans="1:7" x14ac:dyDescent="0.25">
      <c r="A354" s="1">
        <f>Planilha1!C356</f>
        <v>45753</v>
      </c>
      <c r="B354" t="str">
        <f>Planilha1!D356</f>
        <v>Pix recebido: "Cp :60701190-JOSE JERONIMO LEITE NETO"</v>
      </c>
      <c r="C354" s="2">
        <f>Planilha1!E356*IF(Planilha1!E356&lt;0,-1,1)</f>
        <v>100</v>
      </c>
      <c r="D354" t="str">
        <f>Planilha1!B356</f>
        <v>Entrada</v>
      </c>
      <c r="E354" t="str">
        <f>Planilha1!A356</f>
        <v>Rifa</v>
      </c>
      <c r="F354" t="s">
        <v>369</v>
      </c>
      <c r="G354" t="str">
        <f>IF(Planilha1!G356="","",Planilha1!G356)</f>
        <v/>
      </c>
    </row>
    <row r="355" spans="1:7" x14ac:dyDescent="0.25">
      <c r="A355" s="1">
        <f>Planilha1!C357</f>
        <v>45753</v>
      </c>
      <c r="B355" t="str">
        <f>Planilha1!D357</f>
        <v>Pix recebido: "Cp :18236120-Elany Cristina de Oliveira Lima"</v>
      </c>
      <c r="C355" s="2">
        <f>Planilha1!E357*IF(Planilha1!E357&lt;0,-1,1)</f>
        <v>10</v>
      </c>
      <c r="D355" t="str">
        <f>Planilha1!B357</f>
        <v>Entrada</v>
      </c>
      <c r="E355" t="str">
        <f>Planilha1!A357</f>
        <v>Rifa</v>
      </c>
      <c r="F355" t="s">
        <v>369</v>
      </c>
      <c r="G355" t="str">
        <f>IF(Planilha1!G357="","",Planilha1!G357)</f>
        <v/>
      </c>
    </row>
    <row r="356" spans="1:7" x14ac:dyDescent="0.25">
      <c r="A356" s="1">
        <f>Planilha1!C358</f>
        <v>45753</v>
      </c>
      <c r="B356" t="str">
        <f>Planilha1!D358</f>
        <v>Pix recebido: "Cp :60701190-GRACIELLE PEREIRA BARBOSA"</v>
      </c>
      <c r="C356" s="2">
        <f>Planilha1!E358*IF(Planilha1!E358&lt;0,-1,1)</f>
        <v>300</v>
      </c>
      <c r="D356" t="str">
        <f>Planilha1!B358</f>
        <v>Entrada</v>
      </c>
      <c r="E356" t="str">
        <f>Planilha1!A358</f>
        <v>Inscrição</v>
      </c>
      <c r="F356" t="s">
        <v>369</v>
      </c>
      <c r="G356" t="str">
        <f>IF(Planilha1!G358="","",Planilha1!G358)</f>
        <v/>
      </c>
    </row>
    <row r="357" spans="1:7" x14ac:dyDescent="0.25">
      <c r="A357" s="1">
        <f>Planilha1!C359</f>
        <v>45753</v>
      </c>
      <c r="B357" t="str">
        <f>Planilha1!D359</f>
        <v>Pix recebido: "Cp :18236120-Natalia Candida Silva Andrade"</v>
      </c>
      <c r="C357" s="2">
        <f>Planilha1!E359*IF(Planilha1!E359&lt;0,-1,1)</f>
        <v>10</v>
      </c>
      <c r="D357" t="str">
        <f>Planilha1!B359</f>
        <v>Entrada</v>
      </c>
      <c r="E357" t="str">
        <f>Planilha1!A359</f>
        <v>Rifa</v>
      </c>
      <c r="F357" t="s">
        <v>369</v>
      </c>
      <c r="G357" t="str">
        <f>IF(Planilha1!G359="","",Planilha1!G359)</f>
        <v/>
      </c>
    </row>
    <row r="358" spans="1:7" x14ac:dyDescent="0.25">
      <c r="A358" s="1">
        <f>Planilha1!C360</f>
        <v>45753</v>
      </c>
      <c r="B358" t="str">
        <f>Planilha1!D360</f>
        <v>Pix recebido: "Cp :18236120-Maria Edilza de Souza"</v>
      </c>
      <c r="C358" s="2">
        <f>Planilha1!E360*IF(Planilha1!E360&lt;0,-1,1)</f>
        <v>50</v>
      </c>
      <c r="D358" t="str">
        <f>Planilha1!B360</f>
        <v>Entrada</v>
      </c>
      <c r="E358" t="str">
        <f>Planilha1!A360</f>
        <v>Rifa</v>
      </c>
      <c r="F358" t="s">
        <v>369</v>
      </c>
      <c r="G358" t="str">
        <f>IF(Planilha1!G360="","",Planilha1!G360)</f>
        <v/>
      </c>
    </row>
    <row r="359" spans="1:7" x14ac:dyDescent="0.25">
      <c r="A359" s="1">
        <f>Planilha1!C361</f>
        <v>45753</v>
      </c>
      <c r="B359" t="str">
        <f>Planilha1!D361</f>
        <v>Pix recebido: "Cp :00360305-AILTON ALVES DINIZ NETO"</v>
      </c>
      <c r="C359" s="2">
        <f>Planilha1!E361*IF(Planilha1!E361&lt;0,-1,1)</f>
        <v>10</v>
      </c>
      <c r="D359" t="str">
        <f>Planilha1!B361</f>
        <v>Entrada</v>
      </c>
      <c r="E359" t="str">
        <f>Planilha1!A361</f>
        <v>Rifa</v>
      </c>
      <c r="F359" t="s">
        <v>369</v>
      </c>
      <c r="G359" t="str">
        <f>IF(Planilha1!G361="","",Planilha1!G361)</f>
        <v/>
      </c>
    </row>
    <row r="360" spans="1:7" x14ac:dyDescent="0.25">
      <c r="A360" s="1">
        <f>Planilha1!C362</f>
        <v>45753</v>
      </c>
      <c r="B360" t="str">
        <f>Planilha1!D362</f>
        <v>Pix recebido: "Cp :00360305-JOSIANE MARIA OLIVEIRA DE SOUZA"</v>
      </c>
      <c r="C360" s="2">
        <f>Planilha1!E362*IF(Planilha1!E362&lt;0,-1,1)</f>
        <v>10</v>
      </c>
      <c r="D360" t="str">
        <f>Planilha1!B362</f>
        <v>Entrada</v>
      </c>
      <c r="E360" t="str">
        <f>Planilha1!A362</f>
        <v>Rifa</v>
      </c>
      <c r="F360" t="s">
        <v>369</v>
      </c>
      <c r="G360" t="str">
        <f>IF(Planilha1!G362="","",Planilha1!G362)</f>
        <v/>
      </c>
    </row>
    <row r="361" spans="1:7" x14ac:dyDescent="0.25">
      <c r="A361" s="1">
        <f>Planilha1!C363</f>
        <v>45753</v>
      </c>
      <c r="B361" t="str">
        <f>Planilha1!D363</f>
        <v>Pix recebido: "Cp :00360305-ERICKSON ANDRE ROSAL MADRUGA"</v>
      </c>
      <c r="C361" s="2">
        <f>Planilha1!E363*IF(Planilha1!E363&lt;0,-1,1)</f>
        <v>10</v>
      </c>
      <c r="D361" t="str">
        <f>Planilha1!B363</f>
        <v>Entrada</v>
      </c>
      <c r="E361" t="str">
        <f>Planilha1!A363</f>
        <v>Rifa</v>
      </c>
      <c r="F361" t="s">
        <v>369</v>
      </c>
      <c r="G361" t="str">
        <f>IF(Planilha1!G363="","",Planilha1!G363)</f>
        <v/>
      </c>
    </row>
    <row r="362" spans="1:7" x14ac:dyDescent="0.25">
      <c r="A362" s="1">
        <f>Planilha1!C364</f>
        <v>45753</v>
      </c>
      <c r="B362" t="str">
        <f>Planilha1!D364</f>
        <v>Pix recebido: "00019 309426545 MIGUEL SOUZA"</v>
      </c>
      <c r="C362" s="2">
        <f>Planilha1!E364*IF(Planilha1!E364&lt;0,-1,1)</f>
        <v>10</v>
      </c>
      <c r="D362" t="str">
        <f>Planilha1!B364</f>
        <v>Entrada</v>
      </c>
      <c r="E362" t="str">
        <f>Planilha1!A364</f>
        <v>Rifa</v>
      </c>
      <c r="F362" t="s">
        <v>369</v>
      </c>
      <c r="G362" t="str">
        <f>IF(Planilha1!G364="","",Planilha1!G364)</f>
        <v/>
      </c>
    </row>
    <row r="363" spans="1:7" x14ac:dyDescent="0.25">
      <c r="A363" s="1">
        <f>Planilha1!C365</f>
        <v>45753</v>
      </c>
      <c r="B363" t="str">
        <f>Planilha1!D365</f>
        <v>Pix recebido: "Cp :35571249-SALOMAO BERNARDO DA SILVA"</v>
      </c>
      <c r="C363" s="2">
        <f>Planilha1!E365*IF(Planilha1!E365&lt;0,-1,1)</f>
        <v>10</v>
      </c>
      <c r="D363" t="str">
        <f>Planilha1!B365</f>
        <v>Entrada</v>
      </c>
      <c r="E363" t="str">
        <f>Planilha1!A365</f>
        <v>Rifa</v>
      </c>
      <c r="F363" t="s">
        <v>369</v>
      </c>
      <c r="G363" t="str">
        <f>IF(Planilha1!G365="","",Planilha1!G365)</f>
        <v/>
      </c>
    </row>
    <row r="364" spans="1:7" x14ac:dyDescent="0.25">
      <c r="A364" s="1">
        <f>Planilha1!C366</f>
        <v>45753</v>
      </c>
      <c r="B364" t="str">
        <f>Planilha1!D366</f>
        <v>Pix recebido: "Cp :00360305-ELIZEU DOS SANTOS"</v>
      </c>
      <c r="C364" s="2">
        <f>Planilha1!E366*IF(Planilha1!E366&lt;0,-1,1)</f>
        <v>10</v>
      </c>
      <c r="D364" t="str">
        <f>Planilha1!B366</f>
        <v>Entrada</v>
      </c>
      <c r="E364" t="str">
        <f>Planilha1!A366</f>
        <v>Rifa</v>
      </c>
      <c r="F364" t="s">
        <v>369</v>
      </c>
      <c r="G364" t="str">
        <f>IF(Planilha1!G366="","",Planilha1!G366)</f>
        <v/>
      </c>
    </row>
    <row r="365" spans="1:7" x14ac:dyDescent="0.25">
      <c r="A365" s="1">
        <f>Planilha1!C367</f>
        <v>45753</v>
      </c>
      <c r="B365" t="str">
        <f>Planilha1!D367</f>
        <v>Pix recebido: "00019 276225961 PEDRO VITOR"</v>
      </c>
      <c r="C365" s="2">
        <f>Planilha1!E367*IF(Planilha1!E367&lt;0,-1,1)</f>
        <v>10</v>
      </c>
      <c r="D365" t="str">
        <f>Planilha1!B367</f>
        <v>Entrada</v>
      </c>
      <c r="E365" t="str">
        <f>Planilha1!A367</f>
        <v>Rifa</v>
      </c>
      <c r="F365" t="s">
        <v>369</v>
      </c>
      <c r="G365" t="str">
        <f>IF(Planilha1!G367="","",Planilha1!G367)</f>
        <v/>
      </c>
    </row>
    <row r="366" spans="1:7" x14ac:dyDescent="0.25">
      <c r="A366" s="1">
        <f>Planilha1!C368</f>
        <v>45753</v>
      </c>
      <c r="B366" t="str">
        <f>Planilha1!D368</f>
        <v>Pix recebido: "Cp :18236120-Gilmara Julia Rocha de Lima"</v>
      </c>
      <c r="C366" s="2">
        <f>Planilha1!E368*IF(Planilha1!E368&lt;0,-1,1)</f>
        <v>10</v>
      </c>
      <c r="D366" t="str">
        <f>Planilha1!B368</f>
        <v>Entrada</v>
      </c>
      <c r="E366" t="str">
        <f>Planilha1!A368</f>
        <v>Rifa</v>
      </c>
      <c r="F366" t="s">
        <v>369</v>
      </c>
      <c r="G366" t="str">
        <f>IF(Planilha1!G368="","",Planilha1!G368)</f>
        <v/>
      </c>
    </row>
    <row r="367" spans="1:7" x14ac:dyDescent="0.25">
      <c r="A367" s="1">
        <f>Planilha1!C369</f>
        <v>45753</v>
      </c>
      <c r="B367" t="str">
        <f>Planilha1!D369</f>
        <v>Pix recebido: "Cp :90400888-LUCIOLA DA SILVA TEIXEIRA SANTOS"</v>
      </c>
      <c r="C367" s="2">
        <f>Planilha1!E369*IF(Planilha1!E369&lt;0,-1,1)</f>
        <v>15</v>
      </c>
      <c r="D367" t="str">
        <f>Planilha1!B369</f>
        <v>Entrada</v>
      </c>
      <c r="E367" t="str">
        <f>Planilha1!A369</f>
        <v>Rifa</v>
      </c>
      <c r="F367" t="s">
        <v>369</v>
      </c>
      <c r="G367" t="str">
        <f>IF(Planilha1!G369="","",Planilha1!G369)</f>
        <v/>
      </c>
    </row>
    <row r="368" spans="1:7" x14ac:dyDescent="0.25">
      <c r="A368" s="1">
        <f>Planilha1!C370</f>
        <v>45753</v>
      </c>
      <c r="B368" t="str">
        <f>Planilha1!D370</f>
        <v>Pix recebido: "Cp :18236120-cristiane ferreira vicente"</v>
      </c>
      <c r="C368" s="2">
        <f>Planilha1!E370*IF(Planilha1!E370&lt;0,-1,1)</f>
        <v>10</v>
      </c>
      <c r="D368" t="str">
        <f>Planilha1!B370</f>
        <v>Entrada</v>
      </c>
      <c r="E368" t="str">
        <f>Planilha1!A370</f>
        <v>Rifa</v>
      </c>
      <c r="F368" t="s">
        <v>369</v>
      </c>
      <c r="G368" t="str">
        <f>IF(Planilha1!G370="","",Planilha1!G370)</f>
        <v/>
      </c>
    </row>
    <row r="369" spans="1:7" x14ac:dyDescent="0.25">
      <c r="A369" s="1">
        <f>Planilha1!C371</f>
        <v>45753</v>
      </c>
      <c r="B369" t="str">
        <f>Planilha1!D371</f>
        <v>Pix recebido: "Cp :18236120-Marcos Paulo Leandro Minervino"</v>
      </c>
      <c r="C369" s="2">
        <f>Planilha1!E371*IF(Planilha1!E371&lt;0,-1,1)</f>
        <v>20</v>
      </c>
      <c r="D369" t="str">
        <f>Planilha1!B371</f>
        <v>Entrada</v>
      </c>
      <c r="E369" t="str">
        <f>Planilha1!A371</f>
        <v>Rifa</v>
      </c>
      <c r="F369" t="s">
        <v>369</v>
      </c>
      <c r="G369" t="str">
        <f>IF(Planilha1!G371="","",Planilha1!G371)</f>
        <v/>
      </c>
    </row>
    <row r="370" spans="1:7" x14ac:dyDescent="0.25">
      <c r="A370" s="1">
        <f>Planilha1!C372</f>
        <v>45753</v>
      </c>
      <c r="B370" t="str">
        <f>Planilha1!D372</f>
        <v>Pix recebido: "Cp :18236120-Maurivan Celestino de Oliveira Silva Junior"</v>
      </c>
      <c r="C370" s="2">
        <f>Planilha1!E372*IF(Planilha1!E372&lt;0,-1,1)</f>
        <v>10</v>
      </c>
      <c r="D370" t="str">
        <f>Planilha1!B372</f>
        <v>Entrada</v>
      </c>
      <c r="E370" t="str">
        <f>Planilha1!A372</f>
        <v>Rifa</v>
      </c>
      <c r="F370" t="s">
        <v>369</v>
      </c>
      <c r="G370" t="str">
        <f>IF(Planilha1!G372="","",Planilha1!G372)</f>
        <v>Rifa Ana Clara RT</v>
      </c>
    </row>
    <row r="371" spans="1:7" x14ac:dyDescent="0.25">
      <c r="A371" s="1">
        <f>Planilha1!C373</f>
        <v>45753</v>
      </c>
      <c r="B371" t="str">
        <f>Planilha1!D373</f>
        <v>Pix recebido: "Cp :00360305-MARIA LUCIENE FERNANDES DE MOURA"</v>
      </c>
      <c r="C371" s="2">
        <f>Planilha1!E373*IF(Planilha1!E373&lt;0,-1,1)</f>
        <v>250</v>
      </c>
      <c r="D371" t="str">
        <f>Planilha1!B373</f>
        <v>Entrada</v>
      </c>
      <c r="E371" t="str">
        <f>Planilha1!A373</f>
        <v>Inscrição</v>
      </c>
      <c r="F371" t="s">
        <v>369</v>
      </c>
      <c r="G371" t="str">
        <f>IF(Planilha1!G373="","",Planilha1!G373)</f>
        <v/>
      </c>
    </row>
    <row r="372" spans="1:7" x14ac:dyDescent="0.25">
      <c r="A372" s="1">
        <f>Planilha1!C374</f>
        <v>45753</v>
      </c>
      <c r="B372" t="str">
        <f>Planilha1!D374</f>
        <v>Pix recebido: "Cp :18236120-MARIANA LETICIA JANUARIO MAMEDE 07793672437"</v>
      </c>
      <c r="C372" s="2">
        <f>Planilha1!E374*IF(Planilha1!E374&lt;0,-1,1)</f>
        <v>10</v>
      </c>
      <c r="D372" t="str">
        <f>Planilha1!B374</f>
        <v>Entrada</v>
      </c>
      <c r="E372" t="str">
        <f>Planilha1!A374</f>
        <v>Rifa</v>
      </c>
      <c r="F372" t="s">
        <v>369</v>
      </c>
      <c r="G372" t="str">
        <f>IF(Planilha1!G374="","",Planilha1!G374)</f>
        <v>Rifa Ana Clara RT</v>
      </c>
    </row>
    <row r="373" spans="1:7" x14ac:dyDescent="0.25">
      <c r="A373" s="1">
        <f>Planilha1!C375</f>
        <v>45753</v>
      </c>
      <c r="B373" t="str">
        <f>Planilha1!D375</f>
        <v>Pix recebido: "Cp :00000000-LIVIA C RODRIGUES CANDIDO"</v>
      </c>
      <c r="C373" s="2">
        <f>Planilha1!E375*IF(Planilha1!E375&lt;0,-1,1)</f>
        <v>30</v>
      </c>
      <c r="D373" t="str">
        <f>Planilha1!B375</f>
        <v>Entrada</v>
      </c>
      <c r="E373" t="str">
        <f>Planilha1!A375</f>
        <v>Rifa</v>
      </c>
      <c r="F373" t="s">
        <v>369</v>
      </c>
      <c r="G373" t="str">
        <f>IF(Planilha1!G375="","",Planilha1!G375)</f>
        <v/>
      </c>
    </row>
    <row r="374" spans="1:7" x14ac:dyDescent="0.25">
      <c r="A374" s="1">
        <f>Planilha1!C376</f>
        <v>45753</v>
      </c>
      <c r="B374" t="str">
        <f>Planilha1!D376</f>
        <v>Pix recebido: "Cp :10573521-John Lucas Schwambach Araujo"</v>
      </c>
      <c r="C374" s="2">
        <f>Planilha1!E376*IF(Planilha1!E376&lt;0,-1,1)</f>
        <v>250</v>
      </c>
      <c r="D374" t="str">
        <f>Planilha1!B376</f>
        <v>Entrada</v>
      </c>
      <c r="E374" t="str">
        <f>Planilha1!A376</f>
        <v>Inscrição</v>
      </c>
      <c r="F374" t="s">
        <v>369</v>
      </c>
      <c r="G374" t="str">
        <f>IF(Planilha1!G376="","",Planilha1!G376)</f>
        <v/>
      </c>
    </row>
    <row r="375" spans="1:7" x14ac:dyDescent="0.25">
      <c r="A375" s="1">
        <f>Planilha1!C377</f>
        <v>45753</v>
      </c>
      <c r="B375" t="str">
        <f>Planilha1!D377</f>
        <v>Pix recebido: "Cp :60746948-KELIANA LOURENCO GOMES RODRIGUES"</v>
      </c>
      <c r="C375" s="2">
        <f>Planilha1!E377*IF(Planilha1!E377&lt;0,-1,1)</f>
        <v>250</v>
      </c>
      <c r="D375" t="str">
        <f>Planilha1!B377</f>
        <v>Entrada</v>
      </c>
      <c r="E375" t="str">
        <f>Planilha1!A377</f>
        <v>Inscrição</v>
      </c>
      <c r="F375" t="s">
        <v>369</v>
      </c>
      <c r="G375" t="str">
        <f>IF(Planilha1!G377="","",Planilha1!G377)</f>
        <v/>
      </c>
    </row>
    <row r="376" spans="1:7" x14ac:dyDescent="0.25">
      <c r="A376" s="1">
        <f>Planilha1!C378</f>
        <v>45753</v>
      </c>
      <c r="B376" t="str">
        <f>Planilha1!D378</f>
        <v>Pix recebido: "Cp :00360305-JOSIANE MARIA OLIVEIRA DE SOUZA"</v>
      </c>
      <c r="C376" s="2">
        <f>Planilha1!E378*IF(Planilha1!E378&lt;0,-1,1)</f>
        <v>250</v>
      </c>
      <c r="D376" t="str">
        <f>Planilha1!B378</f>
        <v>Entrada</v>
      </c>
      <c r="E376" t="str">
        <f>Planilha1!A378</f>
        <v>Inscrição</v>
      </c>
      <c r="F376" t="s">
        <v>369</v>
      </c>
      <c r="G376" t="str">
        <f>IF(Planilha1!G378="","",Planilha1!G378)</f>
        <v/>
      </c>
    </row>
    <row r="377" spans="1:7" x14ac:dyDescent="0.25">
      <c r="A377" s="1">
        <f>Planilha1!C379</f>
        <v>45754</v>
      </c>
      <c r="B377" t="str">
        <f>Planilha1!D379</f>
        <v>Pix recebido: "Cp :60889128-Pedro Jorge Siqueira Campos Gomes"</v>
      </c>
      <c r="C377" s="2">
        <f>Planilha1!E379*IF(Planilha1!E379&lt;0,-1,1)</f>
        <v>250</v>
      </c>
      <c r="D377" t="str">
        <f>Planilha1!B379</f>
        <v>Entrada</v>
      </c>
      <c r="E377" t="str">
        <f>Planilha1!A379</f>
        <v>Inscrição</v>
      </c>
      <c r="F377" t="s">
        <v>369</v>
      </c>
      <c r="G377" t="str">
        <f>IF(Planilha1!G379="","",Planilha1!G379)</f>
        <v/>
      </c>
    </row>
    <row r="378" spans="1:7" x14ac:dyDescent="0.25">
      <c r="A378" s="1">
        <f>Planilha1!C380</f>
        <v>45754</v>
      </c>
      <c r="B378" t="str">
        <f>Planilha1!D380</f>
        <v>Pix recebido: "Cp :00000000-MARIA A ABILIO MAMEDE"</v>
      </c>
      <c r="C378" s="2">
        <f>Planilha1!E380*IF(Planilha1!E380&lt;0,-1,1)</f>
        <v>500</v>
      </c>
      <c r="D378" t="str">
        <f>Planilha1!B380</f>
        <v>Entrada</v>
      </c>
      <c r="E378" t="str">
        <f>Planilha1!A380</f>
        <v>Inscrição</v>
      </c>
      <c r="F378" t="s">
        <v>369</v>
      </c>
      <c r="G378" t="str">
        <f>IF(Planilha1!G380="","",Planilha1!G380)</f>
        <v/>
      </c>
    </row>
    <row r="379" spans="1:7" x14ac:dyDescent="0.25">
      <c r="A379" s="1">
        <f>Planilha1!C381</f>
        <v>45754</v>
      </c>
      <c r="B379" t="str">
        <f>Planilha1!D381</f>
        <v>Pix recebido: "Cp :00360305-LIVIA BRUNA BELO NASCIMENTO"</v>
      </c>
      <c r="C379" s="2">
        <f>Planilha1!E381*IF(Planilha1!E381&lt;0,-1,1)</f>
        <v>50</v>
      </c>
      <c r="D379" t="str">
        <f>Planilha1!B381</f>
        <v>Entrada</v>
      </c>
      <c r="E379" t="str">
        <f>Planilha1!A381</f>
        <v>Rifa</v>
      </c>
      <c r="F379" t="s">
        <v>369</v>
      </c>
      <c r="G379" t="str">
        <f>IF(Planilha1!G381="","",Planilha1!G381)</f>
        <v>Rifa Lívia</v>
      </c>
    </row>
    <row r="380" spans="1:7" x14ac:dyDescent="0.25">
      <c r="A380" s="1">
        <f>Planilha1!C382</f>
        <v>45754</v>
      </c>
      <c r="B380" t="str">
        <f>Planilha1!D382</f>
        <v>Pix recebido: "Cp :00000000-IGOR MACIEL MARINHO"</v>
      </c>
      <c r="C380" s="2">
        <f>Planilha1!E382*IF(Planilha1!E382&lt;0,-1,1)</f>
        <v>280</v>
      </c>
      <c r="D380" t="str">
        <f>Planilha1!B382</f>
        <v>Entrada</v>
      </c>
      <c r="E380" t="str">
        <f>Planilha1!A382</f>
        <v>Inscrição</v>
      </c>
      <c r="F380" t="s">
        <v>369</v>
      </c>
      <c r="G380" t="str">
        <f>IF(Planilha1!G382="","",Planilha1!G382)</f>
        <v/>
      </c>
    </row>
    <row r="381" spans="1:7" x14ac:dyDescent="0.25">
      <c r="A381" s="1">
        <f>Planilha1!C383</f>
        <v>45754</v>
      </c>
      <c r="B381" t="str">
        <f>Planilha1!D383</f>
        <v>Pix recebido: "Cp :18236120-Thayane Rihanna Anselmo do Nascimento"</v>
      </c>
      <c r="C381" s="2">
        <f>Planilha1!E383*IF(Planilha1!E383&lt;0,-1,1)</f>
        <v>130</v>
      </c>
      <c r="D381" t="str">
        <f>Planilha1!B383</f>
        <v>Entrada</v>
      </c>
      <c r="E381" t="str">
        <f>Planilha1!A383</f>
        <v>Rifa</v>
      </c>
      <c r="F381" t="s">
        <v>369</v>
      </c>
      <c r="G381" t="str">
        <f>IF(Planilha1!G383="","",Planilha1!G383)</f>
        <v>Rifa Thayane</v>
      </c>
    </row>
    <row r="382" spans="1:7" x14ac:dyDescent="0.25">
      <c r="A382" s="1">
        <f>Planilha1!C384</f>
        <v>45754</v>
      </c>
      <c r="B382" t="str">
        <f>Planilha1!D384</f>
        <v>Pix recebido: "00019 175929041 ANDREI LEAL"</v>
      </c>
      <c r="C382" s="2">
        <f>Planilha1!E384*IF(Planilha1!E384&lt;0,-1,1)</f>
        <v>70</v>
      </c>
      <c r="D382" t="str">
        <f>Planilha1!B384</f>
        <v>Entrada</v>
      </c>
      <c r="E382" t="str">
        <f>Planilha1!A384</f>
        <v>Rifa</v>
      </c>
      <c r="F382" t="s">
        <v>369</v>
      </c>
      <c r="G382" t="str">
        <f>IF(Planilha1!G384="","",Planilha1!G384)</f>
        <v/>
      </c>
    </row>
    <row r="383" spans="1:7" x14ac:dyDescent="0.25">
      <c r="A383" s="1">
        <f>Planilha1!C385</f>
        <v>45754</v>
      </c>
      <c r="B383" t="str">
        <f>Planilha1!D385</f>
        <v>Pix recebido: "Cp :60746948-JOSE CARLOS DE SOUZA NOBREGA"</v>
      </c>
      <c r="C383" s="2">
        <f>Planilha1!E385*IF(Planilha1!E385&lt;0,-1,1)</f>
        <v>250</v>
      </c>
      <c r="D383" t="str">
        <f>Planilha1!B385</f>
        <v>Entrada</v>
      </c>
      <c r="E383" t="str">
        <f>Planilha1!A385</f>
        <v>Inscrição</v>
      </c>
      <c r="F383" t="s">
        <v>369</v>
      </c>
      <c r="G383" t="str">
        <f>IF(Planilha1!G385="","",Planilha1!G385)</f>
        <v/>
      </c>
    </row>
    <row r="384" spans="1:7" x14ac:dyDescent="0.25">
      <c r="A384" s="1">
        <f>Planilha1!C386</f>
        <v>45754</v>
      </c>
      <c r="B384" t="str">
        <f>Planilha1!D386</f>
        <v>Pix recebido: "Cp :18236120-Natalia Candida Silva Andrade"</v>
      </c>
      <c r="C384" s="2">
        <f>Planilha1!E386*IF(Planilha1!E386&lt;0,-1,1)</f>
        <v>10</v>
      </c>
      <c r="D384" t="str">
        <f>Planilha1!B386</f>
        <v>Entrada</v>
      </c>
      <c r="E384" t="str">
        <f>Planilha1!A386</f>
        <v>Rifa</v>
      </c>
      <c r="F384" t="s">
        <v>369</v>
      </c>
      <c r="G384" t="str">
        <f>IF(Planilha1!G386="","",Planilha1!G386)</f>
        <v>Rifa Ana Clara RT</v>
      </c>
    </row>
    <row r="385" spans="1:7" x14ac:dyDescent="0.25">
      <c r="A385" s="1">
        <f>Planilha1!C387</f>
        <v>45754</v>
      </c>
      <c r="B385" t="str">
        <f>Planilha1!D387</f>
        <v>Pix recebido: "Cp :17192451-Emanuelle Rosa de Franca"</v>
      </c>
      <c r="C385" s="2">
        <f>Planilha1!E387*IF(Planilha1!E387&lt;0,-1,1)</f>
        <v>10</v>
      </c>
      <c r="D385" t="str">
        <f>Planilha1!B387</f>
        <v>Entrada</v>
      </c>
      <c r="E385" t="str">
        <f>Planilha1!A387</f>
        <v>Rifa</v>
      </c>
      <c r="F385" t="s">
        <v>369</v>
      </c>
      <c r="G385" t="str">
        <f>IF(Planilha1!G387="","",Planilha1!G387)</f>
        <v>Rifa Filipe</v>
      </c>
    </row>
    <row r="386" spans="1:7" x14ac:dyDescent="0.25">
      <c r="A386" s="1">
        <f>Planilha1!C388</f>
        <v>45754</v>
      </c>
      <c r="B386" t="str">
        <f>Planilha1!D388</f>
        <v>Pix recebido: "Cp :18236120-Andrei William Bezerra Leal"</v>
      </c>
      <c r="C386" s="2">
        <f>Planilha1!E388*IF(Planilha1!E388&lt;0,-1,1)</f>
        <v>130</v>
      </c>
      <c r="D386" t="str">
        <f>Planilha1!B388</f>
        <v>Entrada</v>
      </c>
      <c r="E386" t="str">
        <f>Planilha1!A388</f>
        <v>Rifa</v>
      </c>
      <c r="F386" t="s">
        <v>369</v>
      </c>
      <c r="G386" t="str">
        <f>IF(Planilha1!G388="","",Planilha1!G388)</f>
        <v/>
      </c>
    </row>
    <row r="387" spans="1:7" x14ac:dyDescent="0.25">
      <c r="A387" s="1">
        <f>Planilha1!C389</f>
        <v>45754</v>
      </c>
      <c r="B387" t="str">
        <f>Planilha1!D389</f>
        <v>Pix recebido: "Cp :18236120-Sandra Valeria Santos Pessoa"</v>
      </c>
      <c r="C387" s="2">
        <f>Planilha1!E389*IF(Planilha1!E389&lt;0,-1,1)</f>
        <v>10</v>
      </c>
      <c r="D387" t="str">
        <f>Planilha1!B389</f>
        <v>Entrada</v>
      </c>
      <c r="E387" t="str">
        <f>Planilha1!A389</f>
        <v>Rifa</v>
      </c>
      <c r="F387" t="s">
        <v>369</v>
      </c>
      <c r="G387" t="str">
        <f>IF(Planilha1!G389="","",Planilha1!G389)</f>
        <v/>
      </c>
    </row>
    <row r="388" spans="1:7" x14ac:dyDescent="0.25">
      <c r="A388" s="1">
        <f>Planilha1!C390</f>
        <v>45755</v>
      </c>
      <c r="B388" t="str">
        <f>Planilha1!D390</f>
        <v>Pix recebido: "Cp :35571249-SALOMAO BERNARDO DA SILVA"</v>
      </c>
      <c r="C388" s="2">
        <f>Planilha1!E390*IF(Planilha1!E390&lt;0,-1,1)</f>
        <v>490</v>
      </c>
      <c r="D388" t="str">
        <f>Planilha1!B390</f>
        <v>Entrada</v>
      </c>
      <c r="E388" t="str">
        <f>Planilha1!A390</f>
        <v>Inscrição</v>
      </c>
      <c r="F388" t="s">
        <v>369</v>
      </c>
      <c r="G388" t="str">
        <f>IF(Planilha1!G390="","",Planilha1!G390)</f>
        <v>Rifa Arthur e Yasmin</v>
      </c>
    </row>
    <row r="389" spans="1:7" x14ac:dyDescent="0.25">
      <c r="A389" s="1">
        <f>Planilha1!C391</f>
        <v>45755</v>
      </c>
      <c r="B389" t="str">
        <f>Planilha1!D391</f>
        <v>Pix recebido: "Cp :60746948-JOSE BARBOSA DOS SANTOS"</v>
      </c>
      <c r="C389" s="2">
        <f>Planilha1!E391*IF(Planilha1!E391&lt;0,-1,1)</f>
        <v>10</v>
      </c>
      <c r="D389" t="str">
        <f>Planilha1!B391</f>
        <v>Entrada</v>
      </c>
      <c r="E389" t="str">
        <f>Planilha1!A391</f>
        <v>Rifa</v>
      </c>
      <c r="F389" t="s">
        <v>369</v>
      </c>
      <c r="G389" t="str">
        <f>IF(Planilha1!G391="","",Planilha1!G391)</f>
        <v>Rifa Amanda</v>
      </c>
    </row>
    <row r="390" spans="1:7" x14ac:dyDescent="0.25">
      <c r="A390" s="1">
        <f>Planilha1!C392</f>
        <v>45755</v>
      </c>
      <c r="B390" t="str">
        <f>Planilha1!D392</f>
        <v>Pix recebido: "Cp :00360305-FARUSKA LEITE MATIAS DE ARAUJO"</v>
      </c>
      <c r="C390" s="2">
        <f>Planilha1!E392*IF(Planilha1!E392&lt;0,-1,1)</f>
        <v>150</v>
      </c>
      <c r="D390" t="str">
        <f>Planilha1!B392</f>
        <v>Entrada</v>
      </c>
      <c r="E390" t="str">
        <f>Planilha1!A392</f>
        <v>Rifa</v>
      </c>
      <c r="F390" t="s">
        <v>369</v>
      </c>
      <c r="G390" t="str">
        <f>IF(Planilha1!G392="","",Planilha1!G392)</f>
        <v>Rifa Jhosef</v>
      </c>
    </row>
    <row r="391" spans="1:7" x14ac:dyDescent="0.25">
      <c r="A391" s="1">
        <f>Planilha1!C393</f>
        <v>45755</v>
      </c>
      <c r="B391" t="str">
        <f>Planilha1!D393</f>
        <v>Pix enviado: "Cp :18236120-Marcielle Aparecida Santos Morais Crizostomo"</v>
      </c>
      <c r="C391" s="2">
        <f>Planilha1!E393*IF(Planilha1!E393&lt;0,-1,1)</f>
        <v>6000</v>
      </c>
      <c r="D391" t="str">
        <f>Planilha1!B393</f>
        <v>Saída</v>
      </c>
      <c r="E391" t="str">
        <f>Planilha1!A393</f>
        <v>Organização</v>
      </c>
      <c r="F391" t="s">
        <v>369</v>
      </c>
      <c r="G391" t="str">
        <f>IF(Planilha1!G393="","",Planilha1!G393)</f>
        <v>Pgto Local</v>
      </c>
    </row>
    <row r="392" spans="1:7" x14ac:dyDescent="0.25">
      <c r="A392" s="1">
        <f>Planilha1!C394</f>
        <v>45755</v>
      </c>
      <c r="B392" t="str">
        <f>Planilha1!D394</f>
        <v>Pix enviado: "Cp :60746948-Valquiria de Amorim Rodrigues Uchoa"</v>
      </c>
      <c r="C392" s="2">
        <f>Planilha1!E394*IF(Planilha1!E394&lt;0,-1,1)</f>
        <v>4000</v>
      </c>
      <c r="D392" t="str">
        <f>Planilha1!B394</f>
        <v>Saída</v>
      </c>
      <c r="E392" t="str">
        <f>Planilha1!A394</f>
        <v>Organização</v>
      </c>
      <c r="F392" t="s">
        <v>369</v>
      </c>
      <c r="G392" t="str">
        <f>IF(Planilha1!G394="","",Planilha1!G394)</f>
        <v>Pgto Local</v>
      </c>
    </row>
    <row r="393" spans="1:7" x14ac:dyDescent="0.25">
      <c r="A393" s="1">
        <f>Planilha1!C395</f>
        <v>45755</v>
      </c>
      <c r="B393" t="str">
        <f>Planilha1!D395</f>
        <v>Pix recebido: "Cp :00000000-ANA CLARA PORTELA TAVARES"</v>
      </c>
      <c r="C393" s="2">
        <f>Planilha1!E395*IF(Planilha1!E395&lt;0,-1,1)</f>
        <v>20</v>
      </c>
      <c r="D393" t="str">
        <f>Planilha1!B395</f>
        <v>Entrada</v>
      </c>
      <c r="E393" t="str">
        <f>Planilha1!A395</f>
        <v>Rifa</v>
      </c>
      <c r="F393" t="s">
        <v>369</v>
      </c>
      <c r="G393" t="str">
        <f>IF(Planilha1!G395="","",Planilha1!G395)</f>
        <v/>
      </c>
    </row>
    <row r="394" spans="1:7" x14ac:dyDescent="0.25">
      <c r="A394" s="1">
        <f>Planilha1!C396</f>
        <v>45755</v>
      </c>
      <c r="B394" t="str">
        <f>Planilha1!D396</f>
        <v>Pix recebido: "Cp :18236120-Joyce Monteiro"</v>
      </c>
      <c r="C394" s="2">
        <f>Planilha1!E396*IF(Planilha1!E396&lt;0,-1,1)</f>
        <v>180</v>
      </c>
      <c r="D394" t="str">
        <f>Planilha1!B396</f>
        <v>Entrada</v>
      </c>
      <c r="E394" t="str">
        <f>Planilha1!A396</f>
        <v>Rifa</v>
      </c>
      <c r="F394" t="s">
        <v>369</v>
      </c>
      <c r="G394" t="str">
        <f>IF(Planilha1!G396="","",Planilha1!G396)</f>
        <v/>
      </c>
    </row>
    <row r="395" spans="1:7" x14ac:dyDescent="0.25">
      <c r="A395" s="1">
        <f>Planilha1!C397</f>
        <v>45755</v>
      </c>
      <c r="B395" t="str">
        <f>Planilha1!D397</f>
        <v>Pix recebido: "Cp :00360305-JOHN KELSON FLORENCIO DOS SANTOS"</v>
      </c>
      <c r="C395" s="2">
        <f>Planilha1!E397*IF(Planilha1!E397&lt;0,-1,1)</f>
        <v>250</v>
      </c>
      <c r="D395" t="str">
        <f>Planilha1!B397</f>
        <v>Entrada</v>
      </c>
      <c r="E395" t="str">
        <f>Planilha1!A397</f>
        <v>Inscrição</v>
      </c>
      <c r="F395" t="s">
        <v>369</v>
      </c>
      <c r="G395" t="str">
        <f>IF(Planilha1!G397="","",Planilha1!G397)</f>
        <v/>
      </c>
    </row>
    <row r="396" spans="1:7" x14ac:dyDescent="0.25">
      <c r="A396" s="1">
        <f>Planilha1!C398</f>
        <v>45755</v>
      </c>
      <c r="B396" t="str">
        <f>Planilha1!D398</f>
        <v>Pix recebido: "Cp :10573521-Kellybeth Fidelis de Araujo Onofre"</v>
      </c>
      <c r="C396" s="2">
        <f>Planilha1!E398*IF(Planilha1!E398&lt;0,-1,1)</f>
        <v>280</v>
      </c>
      <c r="D396" t="str">
        <f>Planilha1!B398</f>
        <v>Entrada</v>
      </c>
      <c r="E396" t="str">
        <f>Planilha1!A398</f>
        <v>Inscrição</v>
      </c>
      <c r="F396" t="s">
        <v>369</v>
      </c>
      <c r="G396" t="str">
        <f>IF(Planilha1!G398="","",Planilha1!G398)</f>
        <v/>
      </c>
    </row>
    <row r="397" spans="1:7" x14ac:dyDescent="0.25">
      <c r="A397" s="1">
        <f>Planilha1!C399</f>
        <v>45755</v>
      </c>
      <c r="B397" t="str">
        <f>Planilha1!D399</f>
        <v>Pix recebido: "Cp :00360305-PEDRO HENRIQUE LEANDRO CARNEIRO DE LIMA"</v>
      </c>
      <c r="C397" s="2">
        <f>Planilha1!E399*IF(Planilha1!E399&lt;0,-1,1)</f>
        <v>180</v>
      </c>
      <c r="D397" t="str">
        <f>Planilha1!B399</f>
        <v>Entrada</v>
      </c>
      <c r="E397" t="str">
        <f>Planilha1!A399</f>
        <v>Rifa</v>
      </c>
      <c r="F397" t="s">
        <v>369</v>
      </c>
      <c r="G397" t="str">
        <f>IF(Planilha1!G399="","",Planilha1!G399)</f>
        <v/>
      </c>
    </row>
    <row r="398" spans="1:7" x14ac:dyDescent="0.25">
      <c r="A398" s="1">
        <f>Planilha1!C400</f>
        <v>45755</v>
      </c>
      <c r="B398" t="str">
        <f>Planilha1!D400</f>
        <v>Pix recebido: "Cp :00000208-DEBORAH LIMA DE OLIVEIRA"</v>
      </c>
      <c r="C398" s="2">
        <f>Planilha1!E400*IF(Planilha1!E400&lt;0,-1,1)</f>
        <v>140</v>
      </c>
      <c r="D398" t="str">
        <f>Planilha1!B400</f>
        <v>Entrada</v>
      </c>
      <c r="E398" t="str">
        <f>Planilha1!A400</f>
        <v>Rifa</v>
      </c>
      <c r="F398" t="s">
        <v>369</v>
      </c>
      <c r="G398" t="str">
        <f>IF(Planilha1!G400="","",Planilha1!G400)</f>
        <v>Rifa Deborah</v>
      </c>
    </row>
    <row r="399" spans="1:7" x14ac:dyDescent="0.25">
      <c r="A399" s="1"/>
      <c r="C399" s="2"/>
    </row>
    <row r="400" spans="1:7" x14ac:dyDescent="0.25">
      <c r="A400" s="1"/>
      <c r="C400" s="2"/>
    </row>
    <row r="401" spans="1:3" x14ac:dyDescent="0.25">
      <c r="A401" s="1"/>
      <c r="C401" s="2"/>
    </row>
    <row r="402" spans="1:3" x14ac:dyDescent="0.25">
      <c r="A402" s="1"/>
      <c r="C402" s="2"/>
    </row>
    <row r="403" spans="1:3" x14ac:dyDescent="0.25">
      <c r="A403" s="1"/>
      <c r="C403" s="2"/>
    </row>
    <row r="404" spans="1:3" x14ac:dyDescent="0.25">
      <c r="A404" s="1"/>
      <c r="C404" s="2"/>
    </row>
    <row r="405" spans="1:3" x14ac:dyDescent="0.25">
      <c r="A405" s="1"/>
      <c r="C405" s="2"/>
    </row>
    <row r="406" spans="1:3" x14ac:dyDescent="0.25">
      <c r="A406" s="1"/>
      <c r="C406" s="2"/>
    </row>
    <row r="407" spans="1:3" x14ac:dyDescent="0.25">
      <c r="A407" s="1"/>
      <c r="C407" s="2"/>
    </row>
    <row r="408" spans="1:3" x14ac:dyDescent="0.25">
      <c r="A408" s="1"/>
      <c r="C408" s="2"/>
    </row>
    <row r="409" spans="1:3" x14ac:dyDescent="0.25">
      <c r="A409" s="1"/>
      <c r="C409" s="2"/>
    </row>
    <row r="410" spans="1:3" x14ac:dyDescent="0.25">
      <c r="A410" s="1"/>
      <c r="C410" s="2"/>
    </row>
    <row r="411" spans="1:3" x14ac:dyDescent="0.25">
      <c r="A411" s="1"/>
      <c r="C411" s="2"/>
    </row>
    <row r="412" spans="1:3" x14ac:dyDescent="0.25">
      <c r="A412" s="1"/>
      <c r="C412" s="2"/>
    </row>
    <row r="413" spans="1:3" x14ac:dyDescent="0.25">
      <c r="A413" s="1"/>
      <c r="C413" s="2"/>
    </row>
    <row r="414" spans="1:3" x14ac:dyDescent="0.25">
      <c r="A414" s="1"/>
      <c r="C414" s="2"/>
    </row>
    <row r="415" spans="1:3" x14ac:dyDescent="0.25">
      <c r="A415" s="1"/>
      <c r="C415" s="2"/>
    </row>
    <row r="416" spans="1:3" x14ac:dyDescent="0.25">
      <c r="A416" s="1"/>
      <c r="C416" s="2"/>
    </row>
    <row r="417" spans="1:3" x14ac:dyDescent="0.25">
      <c r="A417" s="1"/>
      <c r="C417" s="2"/>
    </row>
    <row r="418" spans="1:3" x14ac:dyDescent="0.25">
      <c r="A418" s="1"/>
      <c r="C418" s="2"/>
    </row>
    <row r="419" spans="1:3" x14ac:dyDescent="0.25">
      <c r="A419" s="1"/>
      <c r="C419" s="2"/>
    </row>
    <row r="420" spans="1:3" x14ac:dyDescent="0.25">
      <c r="A420" s="1"/>
      <c r="C420" s="2"/>
    </row>
    <row r="421" spans="1:3" x14ac:dyDescent="0.25">
      <c r="A421" s="1"/>
      <c r="C421" s="2"/>
    </row>
    <row r="422" spans="1:3" x14ac:dyDescent="0.25">
      <c r="A422" s="1"/>
      <c r="C422" s="2"/>
    </row>
    <row r="423" spans="1:3" x14ac:dyDescent="0.25">
      <c r="A423" s="1"/>
      <c r="C423" s="2"/>
    </row>
    <row r="424" spans="1:3" x14ac:dyDescent="0.25">
      <c r="A424" s="1"/>
      <c r="C424" s="2"/>
    </row>
    <row r="425" spans="1:3" x14ac:dyDescent="0.25">
      <c r="A425" s="1"/>
      <c r="C425" s="2"/>
    </row>
    <row r="426" spans="1:3" x14ac:dyDescent="0.25">
      <c r="A426" s="1"/>
      <c r="C426" s="2"/>
    </row>
    <row r="427" spans="1:3" x14ac:dyDescent="0.25">
      <c r="A427" s="1"/>
      <c r="C427" s="2"/>
    </row>
    <row r="428" spans="1:3" x14ac:dyDescent="0.25">
      <c r="A428" s="1"/>
      <c r="C428" s="2"/>
    </row>
    <row r="429" spans="1:3" x14ac:dyDescent="0.25">
      <c r="A429" s="1"/>
      <c r="C429" s="2"/>
    </row>
    <row r="430" spans="1:3" x14ac:dyDescent="0.25">
      <c r="A430" s="1"/>
      <c r="C430" s="2"/>
    </row>
    <row r="431" spans="1:3" x14ac:dyDescent="0.25">
      <c r="A431" s="1"/>
      <c r="C431" s="2"/>
    </row>
    <row r="432" spans="1:3" x14ac:dyDescent="0.25">
      <c r="A432" s="1"/>
      <c r="C432" s="2"/>
    </row>
    <row r="433" spans="1:3" x14ac:dyDescent="0.25">
      <c r="A433" s="1"/>
      <c r="C433" s="2"/>
    </row>
    <row r="434" spans="1:3" x14ac:dyDescent="0.25">
      <c r="A434" s="1"/>
      <c r="C434" s="2"/>
    </row>
    <row r="435" spans="1:3" x14ac:dyDescent="0.25">
      <c r="A435" s="1"/>
      <c r="C435" s="2"/>
    </row>
    <row r="436" spans="1:3" x14ac:dyDescent="0.25">
      <c r="A436" s="1"/>
      <c r="C436" s="2"/>
    </row>
    <row r="437" spans="1:3" x14ac:dyDescent="0.25">
      <c r="A437" s="1"/>
      <c r="C437" s="2"/>
    </row>
    <row r="438" spans="1:3" x14ac:dyDescent="0.25">
      <c r="A438" s="1"/>
      <c r="C438" s="2"/>
    </row>
    <row r="439" spans="1:3" x14ac:dyDescent="0.25">
      <c r="A439" s="1"/>
      <c r="C439" s="2"/>
    </row>
    <row r="440" spans="1:3" x14ac:dyDescent="0.25">
      <c r="A440" s="1"/>
      <c r="C440" s="2"/>
    </row>
    <row r="441" spans="1:3" x14ac:dyDescent="0.25">
      <c r="A441" s="1"/>
      <c r="C441" s="2"/>
    </row>
    <row r="442" spans="1:3" x14ac:dyDescent="0.25">
      <c r="A442" s="1"/>
      <c r="C442" s="2"/>
    </row>
    <row r="443" spans="1:3" x14ac:dyDescent="0.25">
      <c r="A443" s="1"/>
      <c r="C443" s="2"/>
    </row>
    <row r="444" spans="1:3" x14ac:dyDescent="0.25">
      <c r="A444" s="1"/>
      <c r="C444" s="2"/>
    </row>
    <row r="445" spans="1:3" x14ac:dyDescent="0.25">
      <c r="A445" s="1"/>
      <c r="C445" s="2"/>
    </row>
    <row r="446" spans="1:3" x14ac:dyDescent="0.25">
      <c r="A446" s="1"/>
      <c r="C446" s="2"/>
    </row>
    <row r="447" spans="1:3" x14ac:dyDescent="0.25">
      <c r="A447" s="1"/>
      <c r="C447" s="2"/>
    </row>
    <row r="448" spans="1:3" x14ac:dyDescent="0.25">
      <c r="A448" s="1"/>
      <c r="C448" s="2"/>
    </row>
    <row r="449" spans="1:3" x14ac:dyDescent="0.25">
      <c r="A449" s="1"/>
      <c r="C449" s="2"/>
    </row>
    <row r="450" spans="1:3" x14ac:dyDescent="0.25">
      <c r="A450" s="1"/>
      <c r="C450" s="2"/>
    </row>
    <row r="451" spans="1:3" x14ac:dyDescent="0.25">
      <c r="A451" s="1"/>
      <c r="C451" s="2"/>
    </row>
    <row r="452" spans="1:3" x14ac:dyDescent="0.25">
      <c r="A452" s="1"/>
      <c r="C452" s="2"/>
    </row>
    <row r="453" spans="1:3" x14ac:dyDescent="0.25">
      <c r="A453" s="1"/>
      <c r="C453" s="2"/>
    </row>
    <row r="454" spans="1:3" x14ac:dyDescent="0.25">
      <c r="A454" s="1"/>
      <c r="C454" s="2"/>
    </row>
    <row r="455" spans="1:3" x14ac:dyDescent="0.25">
      <c r="A455" s="1"/>
      <c r="C455" s="2"/>
    </row>
    <row r="456" spans="1:3" x14ac:dyDescent="0.25">
      <c r="A456" s="1"/>
      <c r="C456" s="2"/>
    </row>
    <row r="457" spans="1:3" x14ac:dyDescent="0.25">
      <c r="A457" s="1"/>
      <c r="C457" s="2"/>
    </row>
    <row r="458" spans="1:3" x14ac:dyDescent="0.25">
      <c r="A458" s="1"/>
      <c r="C458" s="2"/>
    </row>
    <row r="459" spans="1:3" x14ac:dyDescent="0.25">
      <c r="A459" s="1"/>
      <c r="C459" s="2"/>
    </row>
    <row r="460" spans="1:3" x14ac:dyDescent="0.25">
      <c r="A460" s="1"/>
      <c r="C460" s="2"/>
    </row>
    <row r="461" spans="1:3" x14ac:dyDescent="0.25">
      <c r="A461" s="1"/>
      <c r="C461" s="2"/>
    </row>
    <row r="462" spans="1:3" x14ac:dyDescent="0.25">
      <c r="A462" s="1"/>
      <c r="C462" s="2"/>
    </row>
    <row r="463" spans="1:3" x14ac:dyDescent="0.25">
      <c r="A463" s="1"/>
      <c r="C463" s="2"/>
    </row>
    <row r="464" spans="1:3" x14ac:dyDescent="0.25">
      <c r="A464" s="1"/>
      <c r="C464" s="2"/>
    </row>
  </sheetData>
  <autoFilter ref="A1:G398" xr:uid="{CD00123C-AA84-487C-A762-8666E84BCA2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Caixa</vt:lpstr>
      <vt:lpstr>modelo_importacao_caixa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Mozer Crizostomo Crizostomo</dc:creator>
  <cp:lastModifiedBy>Mozer Crizostomo Crizostomo</cp:lastModifiedBy>
  <dcterms:created xsi:type="dcterms:W3CDTF">2025-04-03T16:11:42Z</dcterms:created>
  <dcterms:modified xsi:type="dcterms:W3CDTF">2025-04-09T02:51:46Z</dcterms:modified>
</cp:coreProperties>
</file>