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/Documents/1. UofU/CS6350 Machine Learning/CS6350 Machine Learning HW1/CS6350_HW1/DecisionTree/"/>
    </mc:Choice>
  </mc:AlternateContent>
  <xr:revisionPtr revIDLastSave="0" documentId="13_ncr:1_{0E93E623-C9DE-6D4C-9A54-829D578D3B58}" xr6:coauthVersionLast="47" xr6:coauthVersionMax="47" xr10:uidLastSave="{00000000-0000-0000-0000-000000000000}"/>
  <bookViews>
    <workbookView xWindow="0" yWindow="500" windowWidth="25600" windowHeight="15500" activeTab="4" xr2:uid="{7EFEC48E-99B4-DC4D-85C8-FB2FEF1D6214}"/>
  </bookViews>
  <sheets>
    <sheet name="P1" sheetId="1" r:id="rId1"/>
    <sheet name="P2a" sheetId="3" r:id="rId2"/>
    <sheet name="P2b" sheetId="2" r:id="rId3"/>
    <sheet name="P3" sheetId="4" r:id="rId4"/>
    <sheet name="P3d" sheetId="5" r:id="rId5"/>
  </sheets>
  <definedNames>
    <definedName name="_xlnm._FilterDatabase" localSheetId="0" hidden="1">'P1'!$A$1:$E$8</definedName>
    <definedName name="_xlnm._FilterDatabase" localSheetId="1" hidden="1">P2a!$A$1:$F$15</definedName>
    <definedName name="_xlnm._FilterDatabase" localSheetId="2" hidden="1">P2b!$A$1:$F$15</definedName>
    <definedName name="_xlnm._FilterDatabase" localSheetId="3" hidden="1">'P3'!$A$65:$F$80</definedName>
    <definedName name="_xlnm._FilterDatabase" localSheetId="4" hidden="1">P3d!$A$1:$F$18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7" i="5" l="1"/>
  <c r="B115" i="5"/>
  <c r="B112" i="5"/>
  <c r="E127" i="5"/>
  <c r="E126" i="5"/>
  <c r="E125" i="5"/>
  <c r="E124" i="5"/>
  <c r="E123" i="5"/>
  <c r="E122" i="5"/>
  <c r="E121" i="5"/>
  <c r="E117" i="5"/>
  <c r="E116" i="5"/>
  <c r="E115" i="5"/>
  <c r="E114" i="5"/>
  <c r="E113" i="5"/>
  <c r="E112" i="5"/>
  <c r="E111" i="5"/>
  <c r="B107" i="5"/>
  <c r="E107" i="5" s="1"/>
  <c r="D107" i="5" s="1"/>
  <c r="B106" i="5"/>
  <c r="E106" i="5" s="1"/>
  <c r="B103" i="5"/>
  <c r="B100" i="5"/>
  <c r="E100" i="5" s="1"/>
  <c r="D100" i="5" s="1"/>
  <c r="E105" i="5"/>
  <c r="E104" i="5"/>
  <c r="E103" i="5"/>
  <c r="D103" i="5" s="1"/>
  <c r="E102" i="5"/>
  <c r="D102" i="5" s="1"/>
  <c r="E101" i="5"/>
  <c r="D101" i="5" s="1"/>
  <c r="E99" i="5"/>
  <c r="B89" i="5"/>
  <c r="E89" i="5" s="1"/>
  <c r="B86" i="5"/>
  <c r="E86" i="5" s="1"/>
  <c r="B92" i="5"/>
  <c r="E92" i="5" s="1"/>
  <c r="B93" i="5"/>
  <c r="E93" i="5"/>
  <c r="E91" i="5"/>
  <c r="E90" i="5"/>
  <c r="E88" i="5"/>
  <c r="E87" i="5"/>
  <c r="E85" i="5"/>
  <c r="E81" i="5"/>
  <c r="E79" i="5"/>
  <c r="E78" i="5"/>
  <c r="E77" i="5"/>
  <c r="E76" i="5"/>
  <c r="E75" i="5"/>
  <c r="E73" i="5"/>
  <c r="B62" i="5"/>
  <c r="E62" i="5" s="1"/>
  <c r="B69" i="5"/>
  <c r="E69" i="5" s="1"/>
  <c r="B68" i="5"/>
  <c r="E68" i="5" s="1"/>
  <c r="B65" i="5"/>
  <c r="E65" i="5" s="1"/>
  <c r="E67" i="5"/>
  <c r="E66" i="5"/>
  <c r="E64" i="5"/>
  <c r="E63" i="5"/>
  <c r="D63" i="5" s="1"/>
  <c r="E61" i="5"/>
  <c r="B50" i="5"/>
  <c r="B53" i="5"/>
  <c r="E53" i="5" s="1"/>
  <c r="B57" i="5"/>
  <c r="E57" i="5"/>
  <c r="B56" i="5"/>
  <c r="B41" i="5"/>
  <c r="E41" i="5" s="1"/>
  <c r="E56" i="5"/>
  <c r="E55" i="5"/>
  <c r="E54" i="5"/>
  <c r="E52" i="5"/>
  <c r="E51" i="5"/>
  <c r="E50" i="5"/>
  <c r="E49" i="5"/>
  <c r="B45" i="5"/>
  <c r="E45" i="5" s="1"/>
  <c r="E43" i="5"/>
  <c r="E42" i="5"/>
  <c r="E40" i="5"/>
  <c r="E39" i="5"/>
  <c r="E37" i="5"/>
  <c r="B44" i="5"/>
  <c r="E44" i="5" s="1"/>
  <c r="B38" i="5"/>
  <c r="E38" i="5" s="1"/>
  <c r="F25" i="5"/>
  <c r="F26" i="5"/>
  <c r="F27" i="5"/>
  <c r="F28" i="5"/>
  <c r="F29" i="5"/>
  <c r="F30" i="5"/>
  <c r="G30" i="5" s="1"/>
  <c r="F31" i="5"/>
  <c r="F32" i="5"/>
  <c r="C33" i="5"/>
  <c r="D33" i="5" s="1"/>
  <c r="C32" i="5"/>
  <c r="D32" i="5" s="1"/>
  <c r="C31" i="5"/>
  <c r="D31" i="5" s="1"/>
  <c r="G31" i="5" s="1"/>
  <c r="C29" i="5"/>
  <c r="D29" i="5" s="1"/>
  <c r="C28" i="5"/>
  <c r="D28" i="5" s="1"/>
  <c r="C27" i="5"/>
  <c r="D27" i="5" s="1"/>
  <c r="C26" i="5"/>
  <c r="D26" i="5" s="1"/>
  <c r="C25" i="5"/>
  <c r="D25" i="5" s="1"/>
  <c r="E24" i="5"/>
  <c r="F24" i="5" s="1"/>
  <c r="B24" i="5"/>
  <c r="C24" i="5" s="1"/>
  <c r="E23" i="5"/>
  <c r="F23" i="5" s="1"/>
  <c r="B23" i="5"/>
  <c r="C23" i="5" s="1"/>
  <c r="E22" i="5"/>
  <c r="F22" i="5" s="1"/>
  <c r="B22" i="5"/>
  <c r="C22" i="5" s="1"/>
  <c r="B85" i="4"/>
  <c r="C85" i="4" s="1"/>
  <c r="B84" i="4"/>
  <c r="C84" i="4" s="1"/>
  <c r="D84" i="4" s="1"/>
  <c r="B86" i="4"/>
  <c r="E84" i="4"/>
  <c r="E86" i="4"/>
  <c r="F86" i="4" s="1"/>
  <c r="E85" i="4"/>
  <c r="J61" i="4"/>
  <c r="J58" i="4"/>
  <c r="J55" i="4"/>
  <c r="J52" i="4"/>
  <c r="F52" i="4"/>
  <c r="G52" i="4" s="1"/>
  <c r="F53" i="4"/>
  <c r="F54" i="4"/>
  <c r="F55" i="4"/>
  <c r="F56" i="4"/>
  <c r="F57" i="4"/>
  <c r="F58" i="4"/>
  <c r="F59" i="4"/>
  <c r="F60" i="4"/>
  <c r="G60" i="4" s="1"/>
  <c r="F61" i="4"/>
  <c r="F62" i="4"/>
  <c r="F85" i="4"/>
  <c r="F87" i="4"/>
  <c r="F88" i="4"/>
  <c r="F89" i="4"/>
  <c r="F90" i="4"/>
  <c r="F91" i="4"/>
  <c r="F92" i="4"/>
  <c r="G92" i="4" s="1"/>
  <c r="F93" i="4"/>
  <c r="F94" i="4"/>
  <c r="F84" i="4"/>
  <c r="D95" i="4"/>
  <c r="C95" i="4"/>
  <c r="D94" i="4"/>
  <c r="C94" i="4"/>
  <c r="C93" i="4"/>
  <c r="D93" i="4" s="1"/>
  <c r="D91" i="4"/>
  <c r="G91" i="4" s="1"/>
  <c r="C91" i="4"/>
  <c r="C90" i="4"/>
  <c r="D90" i="4" s="1"/>
  <c r="G89" i="4"/>
  <c r="C89" i="4"/>
  <c r="D89" i="4" s="1"/>
  <c r="C88" i="4"/>
  <c r="D88" i="4" s="1"/>
  <c r="G87" i="4"/>
  <c r="D87" i="4"/>
  <c r="C87" i="4"/>
  <c r="C86" i="4"/>
  <c r="D86" i="4" s="1"/>
  <c r="G85" i="4"/>
  <c r="C63" i="4"/>
  <c r="D63" i="4" s="1"/>
  <c r="D62" i="4"/>
  <c r="C62" i="4"/>
  <c r="C61" i="4"/>
  <c r="D61" i="4" s="1"/>
  <c r="C59" i="4"/>
  <c r="D59" i="4" s="1"/>
  <c r="G59" i="4" s="1"/>
  <c r="C58" i="4"/>
  <c r="D58" i="4" s="1"/>
  <c r="C57" i="4"/>
  <c r="D57" i="4" s="1"/>
  <c r="C56" i="4"/>
  <c r="D56" i="4" s="1"/>
  <c r="C55" i="4"/>
  <c r="D55" i="4" s="1"/>
  <c r="C54" i="4"/>
  <c r="D54" i="4" s="1"/>
  <c r="G53" i="4"/>
  <c r="C53" i="4"/>
  <c r="D52" i="4"/>
  <c r="C52" i="4"/>
  <c r="C21" i="4"/>
  <c r="C22" i="4"/>
  <c r="D22" i="4" s="1"/>
  <c r="C23" i="4"/>
  <c r="D23" i="4" s="1"/>
  <c r="C24" i="4"/>
  <c r="D24" i="4" s="1"/>
  <c r="C25" i="4"/>
  <c r="D25" i="4" s="1"/>
  <c r="C26" i="4"/>
  <c r="D26" i="4" s="1"/>
  <c r="C27" i="4"/>
  <c r="D27" i="4" s="1"/>
  <c r="C29" i="4"/>
  <c r="D29" i="4" s="1"/>
  <c r="C30" i="4"/>
  <c r="D30" i="4" s="1"/>
  <c r="C31" i="4"/>
  <c r="D31" i="4" s="1"/>
  <c r="F30" i="4"/>
  <c r="F29" i="4"/>
  <c r="F28" i="4"/>
  <c r="F27" i="4"/>
  <c r="F26" i="4"/>
  <c r="F25" i="4"/>
  <c r="F24" i="4"/>
  <c r="F23" i="4"/>
  <c r="F22" i="4"/>
  <c r="F21" i="4"/>
  <c r="F20" i="4"/>
  <c r="C20" i="4"/>
  <c r="D20" i="4" s="1"/>
  <c r="D103" i="3"/>
  <c r="D104" i="3"/>
  <c r="D105" i="3"/>
  <c r="D106" i="3"/>
  <c r="D107" i="3"/>
  <c r="D108" i="3"/>
  <c r="D102" i="3"/>
  <c r="D95" i="3"/>
  <c r="D93" i="3"/>
  <c r="D94" i="3"/>
  <c r="D96" i="3"/>
  <c r="D97" i="3"/>
  <c r="D98" i="3"/>
  <c r="D92" i="3"/>
  <c r="J59" i="3"/>
  <c r="D81" i="3"/>
  <c r="D82" i="3"/>
  <c r="D83" i="3"/>
  <c r="D84" i="3"/>
  <c r="D85" i="3"/>
  <c r="D80" i="3"/>
  <c r="D72" i="3"/>
  <c r="D73" i="3"/>
  <c r="D74" i="3"/>
  <c r="D75" i="3"/>
  <c r="D76" i="3"/>
  <c r="D71" i="3"/>
  <c r="D60" i="3"/>
  <c r="D61" i="3"/>
  <c r="D62" i="3"/>
  <c r="D63" i="3"/>
  <c r="D64" i="3"/>
  <c r="D65" i="3"/>
  <c r="D66" i="3"/>
  <c r="D67" i="3"/>
  <c r="D59" i="3"/>
  <c r="D48" i="3"/>
  <c r="D49" i="3"/>
  <c r="D50" i="3"/>
  <c r="D51" i="3"/>
  <c r="D52" i="3"/>
  <c r="D53" i="3"/>
  <c r="D54" i="3"/>
  <c r="D55" i="3"/>
  <c r="D47" i="3"/>
  <c r="D36" i="3"/>
  <c r="D37" i="3"/>
  <c r="D38" i="3"/>
  <c r="D39" i="3"/>
  <c r="D40" i="3"/>
  <c r="D41" i="3"/>
  <c r="D42" i="3"/>
  <c r="D43" i="3"/>
  <c r="D35" i="3"/>
  <c r="J25" i="3"/>
  <c r="J22" i="3"/>
  <c r="J19" i="3"/>
  <c r="D20" i="3"/>
  <c r="D21" i="3"/>
  <c r="D22" i="3"/>
  <c r="D23" i="3"/>
  <c r="D24" i="3"/>
  <c r="D25" i="3"/>
  <c r="D26" i="3"/>
  <c r="D27" i="3"/>
  <c r="D28" i="3"/>
  <c r="D29" i="3"/>
  <c r="D30" i="3"/>
  <c r="D19" i="3"/>
  <c r="C108" i="3"/>
  <c r="F107" i="3"/>
  <c r="G107" i="3" s="1"/>
  <c r="F106" i="3"/>
  <c r="C106" i="3"/>
  <c r="F105" i="3"/>
  <c r="C105" i="3"/>
  <c r="F104" i="3"/>
  <c r="C104" i="3"/>
  <c r="F103" i="3"/>
  <c r="C103" i="3"/>
  <c r="F102" i="3"/>
  <c r="C98" i="3"/>
  <c r="F97" i="3"/>
  <c r="F96" i="3"/>
  <c r="C96" i="3"/>
  <c r="F95" i="3"/>
  <c r="C95" i="3"/>
  <c r="F94" i="3"/>
  <c r="C94" i="3"/>
  <c r="F93" i="3"/>
  <c r="C93" i="3"/>
  <c r="F92" i="3"/>
  <c r="C85" i="3"/>
  <c r="F84" i="3"/>
  <c r="C84" i="3"/>
  <c r="F83" i="3"/>
  <c r="C83" i="3"/>
  <c r="F82" i="3"/>
  <c r="C82" i="3"/>
  <c r="F81" i="3"/>
  <c r="C81" i="3"/>
  <c r="G81" i="3" s="1"/>
  <c r="F80" i="3"/>
  <c r="G80" i="3" s="1"/>
  <c r="C76" i="3"/>
  <c r="F75" i="3"/>
  <c r="G75" i="3" s="1"/>
  <c r="C75" i="3"/>
  <c r="F74" i="3"/>
  <c r="C74" i="3"/>
  <c r="F73" i="3"/>
  <c r="F72" i="3"/>
  <c r="C72" i="3"/>
  <c r="F71" i="3"/>
  <c r="C71" i="3"/>
  <c r="C67" i="3"/>
  <c r="F66" i="3"/>
  <c r="C66" i="3"/>
  <c r="F65" i="3"/>
  <c r="F64" i="3"/>
  <c r="G64" i="3" s="1"/>
  <c r="F63" i="3"/>
  <c r="C63" i="3"/>
  <c r="G63" i="3" s="1"/>
  <c r="F62" i="3"/>
  <c r="C62" i="3"/>
  <c r="F61" i="3"/>
  <c r="C61" i="3"/>
  <c r="F60" i="3"/>
  <c r="C60" i="3"/>
  <c r="F59" i="3"/>
  <c r="C55" i="3"/>
  <c r="F54" i="3"/>
  <c r="C54" i="3"/>
  <c r="F53" i="3"/>
  <c r="C53" i="3"/>
  <c r="F52" i="3"/>
  <c r="G52" i="3" s="1"/>
  <c r="F51" i="3"/>
  <c r="C51" i="3"/>
  <c r="F50" i="3"/>
  <c r="C50" i="3"/>
  <c r="F49" i="3"/>
  <c r="C49" i="3"/>
  <c r="F48" i="3"/>
  <c r="C48" i="3"/>
  <c r="G48" i="3" s="1"/>
  <c r="F47" i="3"/>
  <c r="C47" i="3"/>
  <c r="C43" i="3"/>
  <c r="F42" i="3"/>
  <c r="C42" i="3"/>
  <c r="F41" i="3"/>
  <c r="C41" i="3"/>
  <c r="G40" i="3"/>
  <c r="F40" i="3"/>
  <c r="F39" i="3"/>
  <c r="C39" i="3"/>
  <c r="F38" i="3"/>
  <c r="C38" i="3"/>
  <c r="F37" i="3"/>
  <c r="C37" i="3"/>
  <c r="G37" i="3" s="1"/>
  <c r="F36" i="3"/>
  <c r="C36" i="3"/>
  <c r="F35" i="3"/>
  <c r="C35" i="3"/>
  <c r="F29" i="3"/>
  <c r="C29" i="3"/>
  <c r="F28" i="3"/>
  <c r="G28" i="3" s="1"/>
  <c r="C28" i="3"/>
  <c r="F27" i="3"/>
  <c r="G27" i="3" s="1"/>
  <c r="F26" i="3"/>
  <c r="C26" i="3"/>
  <c r="F25" i="3"/>
  <c r="G25" i="3" s="1"/>
  <c r="C25" i="3"/>
  <c r="F24" i="3"/>
  <c r="G24" i="3" s="1"/>
  <c r="C24" i="3"/>
  <c r="F23" i="3"/>
  <c r="C23" i="3"/>
  <c r="F22" i="3"/>
  <c r="C22" i="3"/>
  <c r="F21" i="3"/>
  <c r="C21" i="3"/>
  <c r="F20" i="3"/>
  <c r="C20" i="3"/>
  <c r="F19" i="3"/>
  <c r="C19" i="3"/>
  <c r="F102" i="2"/>
  <c r="F103" i="2"/>
  <c r="F104" i="2"/>
  <c r="F105" i="2"/>
  <c r="F106" i="2"/>
  <c r="F101" i="2"/>
  <c r="C102" i="2"/>
  <c r="D102" i="2" s="1"/>
  <c r="C103" i="2"/>
  <c r="D103" i="2" s="1"/>
  <c r="C104" i="2"/>
  <c r="D104" i="2" s="1"/>
  <c r="C105" i="2"/>
  <c r="C107" i="2"/>
  <c r="D107" i="2" s="1"/>
  <c r="D106" i="2"/>
  <c r="D105" i="2"/>
  <c r="D101" i="2"/>
  <c r="F92" i="2"/>
  <c r="F93" i="2"/>
  <c r="F94" i="2"/>
  <c r="F95" i="2"/>
  <c r="F96" i="2"/>
  <c r="F91" i="2"/>
  <c r="C92" i="2"/>
  <c r="D92" i="2" s="1"/>
  <c r="C93" i="2"/>
  <c r="D93" i="2" s="1"/>
  <c r="C94" i="2"/>
  <c r="D94" i="2" s="1"/>
  <c r="C95" i="2"/>
  <c r="D95" i="2" s="1"/>
  <c r="C97" i="2"/>
  <c r="D97" i="2" s="1"/>
  <c r="D91" i="2"/>
  <c r="D96" i="2"/>
  <c r="F71" i="2"/>
  <c r="F72" i="2"/>
  <c r="F73" i="2"/>
  <c r="F74" i="2"/>
  <c r="F70" i="2"/>
  <c r="C75" i="2"/>
  <c r="D75" i="2" s="1"/>
  <c r="C74" i="2"/>
  <c r="D74" i="2" s="1"/>
  <c r="C73" i="2"/>
  <c r="D73" i="2" s="1"/>
  <c r="D72" i="2"/>
  <c r="C71" i="2"/>
  <c r="D71" i="2" s="1"/>
  <c r="C70" i="2"/>
  <c r="D70" i="2" s="1"/>
  <c r="F79" i="2"/>
  <c r="C80" i="2"/>
  <c r="D80" i="2" s="1"/>
  <c r="C81" i="2"/>
  <c r="C82" i="2"/>
  <c r="D82" i="2" s="1"/>
  <c r="C83" i="2"/>
  <c r="D83" i="2" s="1"/>
  <c r="C84" i="2"/>
  <c r="D84" i="2" s="1"/>
  <c r="F80" i="2"/>
  <c r="F81" i="2"/>
  <c r="F82" i="2"/>
  <c r="F83" i="2"/>
  <c r="D81" i="2"/>
  <c r="D79" i="2"/>
  <c r="F59" i="2"/>
  <c r="F60" i="2"/>
  <c r="F61" i="2"/>
  <c r="F62" i="2"/>
  <c r="F63" i="2"/>
  <c r="F64" i="2"/>
  <c r="F65" i="2"/>
  <c r="F58" i="2"/>
  <c r="C66" i="2"/>
  <c r="D66" i="2" s="1"/>
  <c r="C65" i="2"/>
  <c r="D65" i="2" s="1"/>
  <c r="D64" i="2"/>
  <c r="D63" i="2"/>
  <c r="C62" i="2"/>
  <c r="D62" i="2" s="1"/>
  <c r="C61" i="2"/>
  <c r="D61" i="2" s="1"/>
  <c r="C60" i="2"/>
  <c r="D60" i="2" s="1"/>
  <c r="C59" i="2"/>
  <c r="D59" i="2" s="1"/>
  <c r="D58" i="2"/>
  <c r="F35" i="2"/>
  <c r="F36" i="2"/>
  <c r="F37" i="2"/>
  <c r="F38" i="2"/>
  <c r="F39" i="2"/>
  <c r="F40" i="2"/>
  <c r="F41" i="2"/>
  <c r="F34" i="2"/>
  <c r="F47" i="2"/>
  <c r="F48" i="2"/>
  <c r="F49" i="2"/>
  <c r="F50" i="2"/>
  <c r="F51" i="2"/>
  <c r="F52" i="2"/>
  <c r="F53" i="2"/>
  <c r="F46" i="2"/>
  <c r="C54" i="2"/>
  <c r="D54" i="2" s="1"/>
  <c r="C53" i="2"/>
  <c r="D53" i="2" s="1"/>
  <c r="C52" i="2"/>
  <c r="D52" i="2" s="1"/>
  <c r="D51" i="2"/>
  <c r="C50" i="2"/>
  <c r="D50" i="2" s="1"/>
  <c r="C49" i="2"/>
  <c r="D49" i="2" s="1"/>
  <c r="C48" i="2"/>
  <c r="D48" i="2" s="1"/>
  <c r="C47" i="2"/>
  <c r="D47" i="2" s="1"/>
  <c r="C46" i="2"/>
  <c r="D46" i="2" s="1"/>
  <c r="C42" i="2"/>
  <c r="D42" i="2" s="1"/>
  <c r="C41" i="2"/>
  <c r="D41" i="2" s="1"/>
  <c r="C40" i="2"/>
  <c r="D40" i="2" s="1"/>
  <c r="D39" i="2"/>
  <c r="C38" i="2"/>
  <c r="D38" i="2" s="1"/>
  <c r="C37" i="2"/>
  <c r="D37" i="2" s="1"/>
  <c r="C36" i="2"/>
  <c r="D36" i="2" s="1"/>
  <c r="C35" i="2"/>
  <c r="D35" i="2" s="1"/>
  <c r="C34" i="2"/>
  <c r="D34" i="2" s="1"/>
  <c r="D27" i="2"/>
  <c r="D30" i="2"/>
  <c r="F20" i="2"/>
  <c r="F21" i="2"/>
  <c r="F22" i="2"/>
  <c r="F23" i="2"/>
  <c r="F24" i="2"/>
  <c r="F25" i="2"/>
  <c r="F26" i="2"/>
  <c r="F27" i="2"/>
  <c r="F28" i="2"/>
  <c r="F29" i="2"/>
  <c r="F19" i="2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C26" i="2"/>
  <c r="D26" i="2" s="1"/>
  <c r="C28" i="2"/>
  <c r="D28" i="2" s="1"/>
  <c r="C29" i="2"/>
  <c r="D29" i="2" s="1"/>
  <c r="C19" i="2"/>
  <c r="D19" i="2" s="1"/>
  <c r="F48" i="1"/>
  <c r="F49" i="1"/>
  <c r="F50" i="1"/>
  <c r="F47" i="1"/>
  <c r="F41" i="1"/>
  <c r="F42" i="1"/>
  <c r="F43" i="1"/>
  <c r="F40" i="1"/>
  <c r="I42" i="1"/>
  <c r="F31" i="1"/>
  <c r="F32" i="1"/>
  <c r="F33" i="1"/>
  <c r="F34" i="1"/>
  <c r="F35" i="1"/>
  <c r="F36" i="1"/>
  <c r="D35" i="1"/>
  <c r="D37" i="1"/>
  <c r="D31" i="1"/>
  <c r="F22" i="1"/>
  <c r="F23" i="1"/>
  <c r="F24" i="1"/>
  <c r="F25" i="1"/>
  <c r="F26" i="1"/>
  <c r="F27" i="1"/>
  <c r="F12" i="1"/>
  <c r="F13" i="1"/>
  <c r="F14" i="1"/>
  <c r="F15" i="1"/>
  <c r="F16" i="1"/>
  <c r="F17" i="1"/>
  <c r="F18" i="1"/>
  <c r="F11" i="1"/>
  <c r="C19" i="1"/>
  <c r="D19" i="1" s="1"/>
  <c r="D12" i="1"/>
  <c r="C11" i="1"/>
  <c r="D11" i="1" s="1"/>
  <c r="C12" i="1"/>
  <c r="C13" i="1"/>
  <c r="D13" i="1" s="1"/>
  <c r="C14" i="1"/>
  <c r="C15" i="1"/>
  <c r="D15" i="1" s="1"/>
  <c r="C16" i="1"/>
  <c r="D16" i="1" s="1"/>
  <c r="C17" i="1"/>
  <c r="C18" i="1"/>
  <c r="D18" i="1" s="1"/>
  <c r="F115" i="5" l="1"/>
  <c r="F114" i="5"/>
  <c r="F44" i="5"/>
  <c r="F39" i="5"/>
  <c r="G39" i="5" s="1"/>
  <c r="F40" i="5"/>
  <c r="F64" i="5"/>
  <c r="F112" i="5"/>
  <c r="F116" i="5"/>
  <c r="G116" i="5" s="1"/>
  <c r="F67" i="5"/>
  <c r="G67" i="5" s="1"/>
  <c r="F56" i="5"/>
  <c r="G56" i="5" s="1"/>
  <c r="F124" i="5"/>
  <c r="G124" i="5" s="1"/>
  <c r="I124" i="5" s="1"/>
  <c r="F49" i="5"/>
  <c r="G49" i="5" s="1"/>
  <c r="F113" i="5"/>
  <c r="F121" i="5"/>
  <c r="G121" i="5" s="1"/>
  <c r="F122" i="5"/>
  <c r="G122" i="5" s="1"/>
  <c r="F125" i="5"/>
  <c r="G125" i="5" s="1"/>
  <c r="F126" i="5"/>
  <c r="G126" i="5" s="1"/>
  <c r="F123" i="5"/>
  <c r="G123" i="5" s="1"/>
  <c r="G114" i="5"/>
  <c r="F111" i="5"/>
  <c r="G111" i="5" s="1"/>
  <c r="G115" i="5"/>
  <c r="F99" i="5"/>
  <c r="G99" i="5" s="1"/>
  <c r="F105" i="5"/>
  <c r="G105" i="5" s="1"/>
  <c r="F101" i="5"/>
  <c r="G101" i="5" s="1"/>
  <c r="F104" i="5"/>
  <c r="G104" i="5" s="1"/>
  <c r="F37" i="5"/>
  <c r="F100" i="5"/>
  <c r="G100" i="5" s="1"/>
  <c r="F102" i="5"/>
  <c r="G102" i="5" s="1"/>
  <c r="F103" i="5"/>
  <c r="F106" i="5"/>
  <c r="G106" i="5" s="1"/>
  <c r="F65" i="5"/>
  <c r="F61" i="5"/>
  <c r="F63" i="5"/>
  <c r="G63" i="5" s="1"/>
  <c r="F68" i="5"/>
  <c r="G68" i="5" s="1"/>
  <c r="F66" i="5"/>
  <c r="G66" i="5" s="1"/>
  <c r="F87" i="5"/>
  <c r="G87" i="5" s="1"/>
  <c r="F92" i="5"/>
  <c r="G92" i="5" s="1"/>
  <c r="F88" i="5"/>
  <c r="F91" i="5"/>
  <c r="G91" i="5" s="1"/>
  <c r="F86" i="5"/>
  <c r="G86" i="5" s="1"/>
  <c r="F90" i="5"/>
  <c r="G90" i="5" s="1"/>
  <c r="F89" i="5"/>
  <c r="G89" i="5" s="1"/>
  <c r="F73" i="5"/>
  <c r="F75" i="5"/>
  <c r="G75" i="5" s="1"/>
  <c r="F79" i="5"/>
  <c r="F76" i="5"/>
  <c r="F77" i="5"/>
  <c r="G77" i="5" s="1"/>
  <c r="F78" i="5"/>
  <c r="G78" i="5" s="1"/>
  <c r="F85" i="5"/>
  <c r="G85" i="5" s="1"/>
  <c r="G25" i="5"/>
  <c r="D45" i="5"/>
  <c r="F41" i="5"/>
  <c r="G41" i="5" s="1"/>
  <c r="E74" i="5"/>
  <c r="E80" i="5"/>
  <c r="F42" i="5"/>
  <c r="G42" i="5" s="1"/>
  <c r="F38" i="5"/>
  <c r="F43" i="5"/>
  <c r="D62" i="5"/>
  <c r="F62" i="5"/>
  <c r="D69" i="5"/>
  <c r="D65" i="5"/>
  <c r="D64" i="5"/>
  <c r="G64" i="5" s="1"/>
  <c r="D44" i="5"/>
  <c r="G44" i="5" s="1"/>
  <c r="D38" i="5"/>
  <c r="G38" i="5" s="1"/>
  <c r="F51" i="5"/>
  <c r="G51" i="5" s="1"/>
  <c r="F52" i="5"/>
  <c r="F53" i="5"/>
  <c r="G53" i="5" s="1"/>
  <c r="F54" i="5"/>
  <c r="G54" i="5" s="1"/>
  <c r="F50" i="5"/>
  <c r="G50" i="5" s="1"/>
  <c r="F55" i="5"/>
  <c r="G55" i="5" s="1"/>
  <c r="D43" i="5"/>
  <c r="G28" i="5"/>
  <c r="G29" i="5"/>
  <c r="D22" i="5"/>
  <c r="G22" i="5" s="1"/>
  <c r="G23" i="5"/>
  <c r="G26" i="5"/>
  <c r="G37" i="5"/>
  <c r="D24" i="5"/>
  <c r="G24" i="5" s="1"/>
  <c r="G40" i="5"/>
  <c r="G27" i="5"/>
  <c r="G32" i="5"/>
  <c r="I31" i="5" s="1"/>
  <c r="G94" i="4"/>
  <c r="G90" i="4"/>
  <c r="G88" i="4"/>
  <c r="I87" i="4" s="1"/>
  <c r="G86" i="4"/>
  <c r="G84" i="4"/>
  <c r="I84" i="4" s="1"/>
  <c r="I90" i="4"/>
  <c r="G93" i="4"/>
  <c r="I93" i="4" s="1"/>
  <c r="G54" i="4"/>
  <c r="G55" i="4"/>
  <c r="G62" i="4"/>
  <c r="G61" i="4"/>
  <c r="G57" i="4"/>
  <c r="G56" i="4"/>
  <c r="G58" i="4"/>
  <c r="G22" i="4"/>
  <c r="G23" i="4"/>
  <c r="G24" i="4"/>
  <c r="G26" i="4"/>
  <c r="G28" i="4"/>
  <c r="G30" i="4"/>
  <c r="G20" i="4"/>
  <c r="G25" i="4"/>
  <c r="G27" i="4"/>
  <c r="G29" i="4"/>
  <c r="G21" i="4"/>
  <c r="G102" i="3"/>
  <c r="G92" i="3"/>
  <c r="G73" i="3"/>
  <c r="G50" i="3"/>
  <c r="G35" i="3"/>
  <c r="G26" i="3"/>
  <c r="G29" i="3"/>
  <c r="J28" i="3" s="1"/>
  <c r="G36" i="3"/>
  <c r="G38" i="3"/>
  <c r="G49" i="3"/>
  <c r="G54" i="3"/>
  <c r="G71" i="3"/>
  <c r="G96" i="3"/>
  <c r="G19" i="3"/>
  <c r="G21" i="3"/>
  <c r="G53" i="3"/>
  <c r="J53" i="3" s="1"/>
  <c r="G82" i="3"/>
  <c r="G20" i="3"/>
  <c r="G22" i="3"/>
  <c r="G23" i="3"/>
  <c r="G41" i="3"/>
  <c r="G59" i="3"/>
  <c r="G65" i="3"/>
  <c r="G72" i="3"/>
  <c r="G83" i="3"/>
  <c r="G97" i="3"/>
  <c r="G103" i="3"/>
  <c r="G47" i="3"/>
  <c r="J47" i="3" s="1"/>
  <c r="G51" i="3"/>
  <c r="J50" i="3" s="1"/>
  <c r="G62" i="3"/>
  <c r="J62" i="3" s="1"/>
  <c r="G66" i="3"/>
  <c r="G94" i="3"/>
  <c r="G105" i="3"/>
  <c r="G42" i="3"/>
  <c r="G84" i="3"/>
  <c r="G60" i="3"/>
  <c r="G39" i="3"/>
  <c r="J38" i="3" s="1"/>
  <c r="J41" i="3"/>
  <c r="G61" i="3"/>
  <c r="G74" i="3"/>
  <c r="J74" i="3" s="1"/>
  <c r="J80" i="3"/>
  <c r="G93" i="3"/>
  <c r="G95" i="3"/>
  <c r="G104" i="3"/>
  <c r="G106" i="3"/>
  <c r="I40" i="1"/>
  <c r="G106" i="2"/>
  <c r="I35" i="1"/>
  <c r="I49" i="1"/>
  <c r="I31" i="1"/>
  <c r="I33" i="1"/>
  <c r="G48" i="2"/>
  <c r="G52" i="2"/>
  <c r="J61" i="2"/>
  <c r="G92" i="2"/>
  <c r="G105" i="2"/>
  <c r="G101" i="2"/>
  <c r="G102" i="2"/>
  <c r="G104" i="2"/>
  <c r="G103" i="2"/>
  <c r="G94" i="2"/>
  <c r="G93" i="2"/>
  <c r="G96" i="2"/>
  <c r="G95" i="2"/>
  <c r="G91" i="2"/>
  <c r="G72" i="2"/>
  <c r="G71" i="2"/>
  <c r="G73" i="2"/>
  <c r="G70" i="2"/>
  <c r="G74" i="2"/>
  <c r="G59" i="2"/>
  <c r="G63" i="2"/>
  <c r="G64" i="2"/>
  <c r="J64" i="2" s="1"/>
  <c r="G51" i="2"/>
  <c r="G82" i="2"/>
  <c r="G79" i="2"/>
  <c r="G83" i="2"/>
  <c r="G81" i="2"/>
  <c r="G80" i="2"/>
  <c r="G60" i="2"/>
  <c r="G28" i="2"/>
  <c r="G24" i="2"/>
  <c r="G20" i="2"/>
  <c r="G61" i="2"/>
  <c r="G27" i="2"/>
  <c r="G49" i="2"/>
  <c r="G29" i="2"/>
  <c r="G25" i="2"/>
  <c r="G21" i="2"/>
  <c r="G65" i="2"/>
  <c r="G58" i="2"/>
  <c r="J58" i="2" s="1"/>
  <c r="G62" i="2"/>
  <c r="G50" i="2"/>
  <c r="G53" i="2"/>
  <c r="J52" i="2" s="1"/>
  <c r="G47" i="2"/>
  <c r="G46" i="2"/>
  <c r="G26" i="2"/>
  <c r="G22" i="2"/>
  <c r="G23" i="2"/>
  <c r="G38" i="2"/>
  <c r="G19" i="2"/>
  <c r="G37" i="2"/>
  <c r="G39" i="2"/>
  <c r="G36" i="2"/>
  <c r="G41" i="2"/>
  <c r="G34" i="2"/>
  <c r="G35" i="2"/>
  <c r="G40" i="2"/>
  <c r="I47" i="1"/>
  <c r="I26" i="1"/>
  <c r="I24" i="1"/>
  <c r="I22" i="1"/>
  <c r="I15" i="1"/>
  <c r="I11" i="1"/>
  <c r="I13" i="1"/>
  <c r="I17" i="1"/>
  <c r="G112" i="5" l="1"/>
  <c r="I111" i="5" s="1"/>
  <c r="I91" i="5"/>
  <c r="I85" i="5"/>
  <c r="G113" i="5"/>
  <c r="I121" i="5"/>
  <c r="I114" i="5"/>
  <c r="G103" i="5"/>
  <c r="I99" i="5"/>
  <c r="I105" i="5"/>
  <c r="I102" i="5"/>
  <c r="G88" i="5"/>
  <c r="I88" i="5" s="1"/>
  <c r="G79" i="5"/>
  <c r="G73" i="5"/>
  <c r="G76" i="5"/>
  <c r="I76" i="5" s="1"/>
  <c r="F80" i="5"/>
  <c r="G80" i="5" s="1"/>
  <c r="F74" i="5"/>
  <c r="G62" i="5"/>
  <c r="G61" i="5"/>
  <c r="G65" i="5"/>
  <c r="I64" i="5" s="1"/>
  <c r="I40" i="5"/>
  <c r="I67" i="5"/>
  <c r="I55" i="5"/>
  <c r="G52" i="5"/>
  <c r="I52" i="5" s="1"/>
  <c r="I49" i="5"/>
  <c r="I37" i="5"/>
  <c r="G43" i="5"/>
  <c r="I43" i="5" s="1"/>
  <c r="I28" i="5"/>
  <c r="I22" i="5"/>
  <c r="I25" i="5"/>
  <c r="J20" i="4"/>
  <c r="J26" i="4"/>
  <c r="J29" i="4"/>
  <c r="J23" i="4"/>
  <c r="J95" i="3"/>
  <c r="J83" i="3"/>
  <c r="J71" i="3"/>
  <c r="J65" i="3"/>
  <c r="J35" i="3"/>
  <c r="J92" i="3"/>
  <c r="J102" i="3"/>
  <c r="J105" i="3"/>
  <c r="J46" i="2"/>
  <c r="J70" i="2"/>
  <c r="J104" i="2"/>
  <c r="J91" i="2"/>
  <c r="J101" i="2"/>
  <c r="J94" i="2"/>
  <c r="J73" i="2"/>
  <c r="J40" i="2"/>
  <c r="J25" i="2"/>
  <c r="J28" i="2"/>
  <c r="J79" i="2"/>
  <c r="J82" i="2"/>
  <c r="J49" i="2"/>
  <c r="J37" i="2"/>
  <c r="J19" i="2"/>
  <c r="J22" i="2"/>
  <c r="J34" i="2"/>
  <c r="I61" i="5" l="1"/>
  <c r="I79" i="5"/>
  <c r="G74" i="5"/>
  <c r="I73" i="5" s="1"/>
</calcChain>
</file>

<file path=xl/sharedStrings.xml><?xml version="1.0" encoding="utf-8"?>
<sst xmlns="http://schemas.openxmlformats.org/spreadsheetml/2006/main" count="1103" uniqueCount="86">
  <si>
    <t>x1</t>
  </si>
  <si>
    <t>x2</t>
  </si>
  <si>
    <t>x3</t>
  </si>
  <si>
    <t>x4</t>
  </si>
  <si>
    <t>y</t>
  </si>
  <si>
    <t>x1 = 0</t>
  </si>
  <si>
    <t>x1 = 1</t>
  </si>
  <si>
    <t>x2 = 0</t>
  </si>
  <si>
    <t>x2 = 1</t>
  </si>
  <si>
    <t>x3 = 0</t>
  </si>
  <si>
    <t>x3 = 1</t>
  </si>
  <si>
    <t>x4 = 0</t>
  </si>
  <si>
    <t>x4 = 1</t>
  </si>
  <si>
    <t>p+</t>
  </si>
  <si>
    <t>p-</t>
  </si>
  <si>
    <t>H(S)</t>
  </si>
  <si>
    <t>Entropy</t>
  </si>
  <si>
    <t>count</t>
  </si>
  <si>
    <t>ratio</t>
  </si>
  <si>
    <t>Gain(S,x1)</t>
  </si>
  <si>
    <t>Gain(S,x2)</t>
  </si>
  <si>
    <t>Gain(S,x3)</t>
  </si>
  <si>
    <t>Gain(S,x4)</t>
  </si>
  <si>
    <t>Root</t>
  </si>
  <si>
    <t>x4 = 1, x2=0</t>
  </si>
  <si>
    <t>x4 = 1, x2=1</t>
  </si>
  <si>
    <t>#</t>
  </si>
  <si>
    <t>Outlook</t>
  </si>
  <si>
    <t>Temp</t>
  </si>
  <si>
    <t>Humid</t>
  </si>
  <si>
    <t>Wind</t>
  </si>
  <si>
    <t>Play?</t>
  </si>
  <si>
    <t>-</t>
  </si>
  <si>
    <t>+</t>
  </si>
  <si>
    <t>W</t>
  </si>
  <si>
    <t>S</t>
  </si>
  <si>
    <t>H</t>
  </si>
  <si>
    <t>N</t>
  </si>
  <si>
    <t>M</t>
  </si>
  <si>
    <t>C</t>
  </si>
  <si>
    <t>O</t>
  </si>
  <si>
    <t>R</t>
  </si>
  <si>
    <t>GI</t>
  </si>
  <si>
    <t>O=S</t>
  </si>
  <si>
    <t>O=O</t>
  </si>
  <si>
    <t>O=R</t>
  </si>
  <si>
    <t>T=H</t>
  </si>
  <si>
    <t>T=M</t>
  </si>
  <si>
    <t>T=C</t>
  </si>
  <si>
    <t>H=H</t>
  </si>
  <si>
    <t>H=N</t>
  </si>
  <si>
    <t>H=L</t>
  </si>
  <si>
    <t>W=S</t>
  </si>
  <si>
    <t>W=W</t>
  </si>
  <si>
    <t>Gain(S,O)</t>
  </si>
  <si>
    <t>Gain(S,T)</t>
  </si>
  <si>
    <t>Gain(S,H)</t>
  </si>
  <si>
    <t>Gain(S,W)</t>
  </si>
  <si>
    <t>Ratio * GI</t>
  </si>
  <si>
    <t>Root, branch O=S</t>
  </si>
  <si>
    <t>Root, branch O=O</t>
  </si>
  <si>
    <t>Root, branch O=R</t>
  </si>
  <si>
    <t>Root, branch O=S, Node H, branch H=H</t>
  </si>
  <si>
    <t>Root, branch O=S, Node H, branch H=L</t>
  </si>
  <si>
    <t>Root, branch O=S, Node H, branch H=N</t>
  </si>
  <si>
    <t>There are no examples for L so I'm choosing the most common label in Branch O=S, Node H = "-"</t>
  </si>
  <si>
    <t>Root, branch O=R, Node W, Branch W=S</t>
  </si>
  <si>
    <t>Root, branch O=R, Node W, Branch W=W</t>
  </si>
  <si>
    <t>ME</t>
  </si>
  <si>
    <t>Ratio * ME</t>
  </si>
  <si>
    <t>MOST COMMON VALUE</t>
  </si>
  <si>
    <t>MOST COMMON VALUE w/ Same Label</t>
  </si>
  <si>
    <t>Fractional Counts</t>
  </si>
  <si>
    <t>Root, O=S</t>
  </si>
  <si>
    <t>A[v]</t>
  </si>
  <si>
    <t>5/14+</t>
  </si>
  <si>
    <t>4/14+</t>
  </si>
  <si>
    <t>count +</t>
  </si>
  <si>
    <t>count p-</t>
  </si>
  <si>
    <t>Root, O=R</t>
  </si>
  <si>
    <t>Root, O=O</t>
  </si>
  <si>
    <t>Root, O=S, Node H, H=H</t>
  </si>
  <si>
    <t>Root, O=S, Node H, H=N</t>
  </si>
  <si>
    <t>Root, O=S, Node H, H=L, most common value is '-'</t>
  </si>
  <si>
    <t>Root, O=R, Node W, W=W</t>
  </si>
  <si>
    <t>Root, O=R, Node W, W=S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</si>
</sst>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49" fontId="0" fillId="0" borderId="0" xfId="0" applyNumberFormat="1"/>
    <xf numFmtId="1" fontId="0" fillId="0" borderId="0" xfId="0" applyNumberFormat="1"/>
    <xf numFmtId="2" fontId="0" fillId="0" borderId="1" xfId="0" applyNumberFormat="1" applyBorder="1"/>
    <xf numFmtId="2" fontId="0" fillId="0" borderId="0" xfId="0" applyNumberFormat="1" applyProtection="1">
      <protection locked="0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2" fontId="0" fillId="0" borderId="1" xfId="0" applyNumberFormat="1" applyBorder="1" applyProtection="1">
      <protection locked="0"/>
    </xf>
    <xf numFmtId="2" fontId="0" fillId="0" borderId="0" xfId="0" applyNumberFormat="1" applyAlignment="1" applyProtection="1">
      <alignment horizontal="center"/>
      <protection locked="0"/>
    </xf>
    <xf numFmtId="2" fontId="0" fillId="0" borderId="0" xfId="0" applyNumberFormat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800B1-8C2E-284F-95D0-D6286DFF5275}">
  <dimension ref="A1:I51"/>
  <sheetViews>
    <sheetView workbookViewId="0">
      <selection activeCell="D11" sqref="D11"/>
    </sheetView>
  </sheetViews>
  <sheetFormatPr baseColWidth="10" defaultRowHeight="16" x14ac:dyDescent="0.2"/>
  <cols>
    <col min="1" max="1" width="10.83203125" bestFit="1" customWidth="1"/>
    <col min="2" max="2" width="8.6640625" bestFit="1" customWidth="1"/>
    <col min="3" max="3" width="5.33203125" customWidth="1"/>
    <col min="4" max="4" width="12.1640625" bestFit="1" customWidth="1"/>
    <col min="5" max="5" width="5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">
      <c r="A2">
        <v>0</v>
      </c>
      <c r="B2">
        <v>0</v>
      </c>
      <c r="C2">
        <v>1</v>
      </c>
      <c r="D2">
        <v>0</v>
      </c>
      <c r="E2">
        <v>0</v>
      </c>
    </row>
    <row r="3" spans="1:9" x14ac:dyDescent="0.2">
      <c r="A3">
        <v>0</v>
      </c>
      <c r="B3">
        <v>1</v>
      </c>
      <c r="C3">
        <v>0</v>
      </c>
      <c r="D3">
        <v>0</v>
      </c>
      <c r="E3">
        <v>0</v>
      </c>
    </row>
    <row r="4" spans="1:9" x14ac:dyDescent="0.2">
      <c r="A4">
        <v>0</v>
      </c>
      <c r="B4">
        <v>0</v>
      </c>
      <c r="C4">
        <v>1</v>
      </c>
      <c r="D4">
        <v>1</v>
      </c>
      <c r="E4">
        <v>1</v>
      </c>
    </row>
    <row r="5" spans="1:9" x14ac:dyDescent="0.2">
      <c r="A5">
        <v>1</v>
      </c>
      <c r="B5">
        <v>0</v>
      </c>
      <c r="C5">
        <v>0</v>
      </c>
      <c r="D5">
        <v>1</v>
      </c>
      <c r="E5">
        <v>1</v>
      </c>
    </row>
    <row r="6" spans="1:9" x14ac:dyDescent="0.2">
      <c r="A6">
        <v>0</v>
      </c>
      <c r="B6">
        <v>1</v>
      </c>
      <c r="C6">
        <v>1</v>
      </c>
      <c r="D6">
        <v>0</v>
      </c>
      <c r="E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0</v>
      </c>
    </row>
    <row r="8" spans="1:9" x14ac:dyDescent="0.2">
      <c r="A8">
        <v>0</v>
      </c>
      <c r="B8">
        <v>1</v>
      </c>
      <c r="C8">
        <v>0</v>
      </c>
      <c r="D8">
        <v>1</v>
      </c>
      <c r="E8">
        <v>0</v>
      </c>
    </row>
    <row r="10" spans="1:9" x14ac:dyDescent="0.2">
      <c r="A10" t="s">
        <v>23</v>
      </c>
      <c r="B10" t="s">
        <v>13</v>
      </c>
      <c r="C10" t="s">
        <v>14</v>
      </c>
      <c r="D10" t="s">
        <v>16</v>
      </c>
      <c r="E10" t="s">
        <v>17</v>
      </c>
      <c r="F10" t="s">
        <v>18</v>
      </c>
    </row>
    <row r="11" spans="1:9" x14ac:dyDescent="0.2">
      <c r="A11" t="s">
        <v>5</v>
      </c>
      <c r="B11" s="1">
        <v>0.2</v>
      </c>
      <c r="C11" s="1">
        <f t="shared" ref="C11:C17" si="0">1-B11</f>
        <v>0.8</v>
      </c>
      <c r="D11">
        <f>-B11*LOG(B11,2)-C11*LOG(C11,2)</f>
        <v>0.72192809488736231</v>
      </c>
      <c r="E11" s="1">
        <v>5</v>
      </c>
      <c r="F11">
        <f>E11/7</f>
        <v>0.7142857142857143</v>
      </c>
      <c r="H11" t="s">
        <v>19</v>
      </c>
      <c r="I11">
        <f>$D$19-(F11*D11+F12*D12)</f>
        <v>6.1743357932800724E-2</v>
      </c>
    </row>
    <row r="12" spans="1:9" x14ac:dyDescent="0.2">
      <c r="A12" t="s">
        <v>6</v>
      </c>
      <c r="B12" s="1">
        <v>0.5</v>
      </c>
      <c r="C12" s="1">
        <f t="shared" si="0"/>
        <v>0.5</v>
      </c>
      <c r="D12">
        <f t="shared" ref="D12:D19" si="1">-B12*LOG(B12,2)-C12*LOG(C12,2)</f>
        <v>1</v>
      </c>
      <c r="E12" s="1">
        <v>2</v>
      </c>
      <c r="F12">
        <f t="shared" ref="F12:F18" si="2">E12/7</f>
        <v>0.2857142857142857</v>
      </c>
    </row>
    <row r="13" spans="1:9" x14ac:dyDescent="0.2">
      <c r="A13" t="s">
        <v>7</v>
      </c>
      <c r="B13" s="1">
        <v>0.66666666666666663</v>
      </c>
      <c r="C13" s="1">
        <f t="shared" si="0"/>
        <v>0.33333333333333337</v>
      </c>
      <c r="D13">
        <f t="shared" si="1"/>
        <v>0.91829583405448956</v>
      </c>
      <c r="E13" s="1">
        <v>3</v>
      </c>
      <c r="F13">
        <f t="shared" si="2"/>
        <v>0.42857142857142855</v>
      </c>
      <c r="H13" t="s">
        <v>20</v>
      </c>
      <c r="I13">
        <f>$D$19-(F13*D13+F14*D14)</f>
        <v>0.46956521111470695</v>
      </c>
    </row>
    <row r="14" spans="1:9" x14ac:dyDescent="0.2">
      <c r="A14" t="s">
        <v>8</v>
      </c>
      <c r="B14" s="1">
        <v>0</v>
      </c>
      <c r="C14" s="1">
        <f t="shared" si="0"/>
        <v>1</v>
      </c>
      <c r="D14">
        <v>0</v>
      </c>
      <c r="E14" s="1">
        <v>4</v>
      </c>
      <c r="F14">
        <f t="shared" si="2"/>
        <v>0.5714285714285714</v>
      </c>
    </row>
    <row r="15" spans="1:9" x14ac:dyDescent="0.2">
      <c r="A15" t="s">
        <v>9</v>
      </c>
      <c r="B15" s="1">
        <v>0.25</v>
      </c>
      <c r="C15" s="1">
        <f t="shared" si="0"/>
        <v>0.75</v>
      </c>
      <c r="D15">
        <f t="shared" si="1"/>
        <v>0.81127812445913283</v>
      </c>
      <c r="E15" s="1">
        <v>4</v>
      </c>
      <c r="F15">
        <f t="shared" si="2"/>
        <v>0.5714285714285714</v>
      </c>
      <c r="H15" t="s">
        <v>21</v>
      </c>
      <c r="I15">
        <f>$D$19-(F15*D15+F16*D16)</f>
        <v>5.9777114237739015E-3</v>
      </c>
    </row>
    <row r="16" spans="1:9" x14ac:dyDescent="0.2">
      <c r="A16" t="s">
        <v>10</v>
      </c>
      <c r="B16" s="1">
        <v>0.66666666666666663</v>
      </c>
      <c r="C16" s="1">
        <f t="shared" si="0"/>
        <v>0.33333333333333337</v>
      </c>
      <c r="D16">
        <f t="shared" si="1"/>
        <v>0.91829583405448956</v>
      </c>
      <c r="E16" s="1">
        <v>3</v>
      </c>
      <c r="F16">
        <f t="shared" si="2"/>
        <v>0.42857142857142855</v>
      </c>
    </row>
    <row r="17" spans="1:9" x14ac:dyDescent="0.2">
      <c r="A17" t="s">
        <v>11</v>
      </c>
      <c r="B17" s="1">
        <v>1</v>
      </c>
      <c r="C17" s="1">
        <f t="shared" si="0"/>
        <v>0</v>
      </c>
      <c r="D17">
        <v>0</v>
      </c>
      <c r="E17" s="1">
        <v>4</v>
      </c>
      <c r="F17">
        <f t="shared" si="2"/>
        <v>0.5714285714285714</v>
      </c>
      <c r="H17" t="s">
        <v>22</v>
      </c>
      <c r="I17">
        <f>$D$19-(F17*D17+F18*D18)</f>
        <v>0.46956521111470695</v>
      </c>
    </row>
    <row r="18" spans="1:9" x14ac:dyDescent="0.2">
      <c r="A18" t="s">
        <v>12</v>
      </c>
      <c r="B18" s="1">
        <v>0.66666666666666663</v>
      </c>
      <c r="C18" s="1">
        <f>1-B18</f>
        <v>0.33333333333333337</v>
      </c>
      <c r="D18">
        <f t="shared" si="1"/>
        <v>0.91829583405448956</v>
      </c>
      <c r="E18" s="1">
        <v>3</v>
      </c>
      <c r="F18">
        <f t="shared" si="2"/>
        <v>0.42857142857142855</v>
      </c>
    </row>
    <row r="19" spans="1:9" x14ac:dyDescent="0.2">
      <c r="A19" t="s">
        <v>15</v>
      </c>
      <c r="B19" s="1">
        <v>0.2857142857142857</v>
      </c>
      <c r="C19" s="1">
        <f>1-B19</f>
        <v>0.7142857142857143</v>
      </c>
      <c r="D19">
        <f t="shared" si="1"/>
        <v>0.863120568566631</v>
      </c>
      <c r="E19" s="1">
        <v>7</v>
      </c>
    </row>
    <row r="21" spans="1:9" x14ac:dyDescent="0.2">
      <c r="A21" t="s">
        <v>11</v>
      </c>
      <c r="B21" t="s">
        <v>13</v>
      </c>
      <c r="C21" t="s">
        <v>14</v>
      </c>
      <c r="D21" t="s">
        <v>16</v>
      </c>
      <c r="E21" t="s">
        <v>17</v>
      </c>
      <c r="F21" t="s">
        <v>18</v>
      </c>
    </row>
    <row r="22" spans="1:9" x14ac:dyDescent="0.2">
      <c r="A22" t="s">
        <v>5</v>
      </c>
      <c r="B22" s="1">
        <v>0</v>
      </c>
      <c r="C22" s="1">
        <v>1</v>
      </c>
      <c r="D22">
        <v>0</v>
      </c>
      <c r="E22" s="1">
        <v>3</v>
      </c>
      <c r="F22">
        <f t="shared" ref="F22:F27" si="3">E22/4</f>
        <v>0.75</v>
      </c>
      <c r="H22" t="s">
        <v>19</v>
      </c>
      <c r="I22">
        <f>$D$28-(F22*D22+F23*D23)</f>
        <v>0</v>
      </c>
    </row>
    <row r="23" spans="1:9" x14ac:dyDescent="0.2">
      <c r="A23" t="s">
        <v>6</v>
      </c>
      <c r="B23" s="1">
        <v>0</v>
      </c>
      <c r="C23" s="1">
        <v>1</v>
      </c>
      <c r="D23">
        <v>0</v>
      </c>
      <c r="E23" s="1">
        <v>1</v>
      </c>
      <c r="F23">
        <f t="shared" si="3"/>
        <v>0.25</v>
      </c>
    </row>
    <row r="24" spans="1:9" x14ac:dyDescent="0.2">
      <c r="A24" t="s">
        <v>7</v>
      </c>
      <c r="B24" s="1">
        <v>0</v>
      </c>
      <c r="C24" s="1">
        <v>1</v>
      </c>
      <c r="D24">
        <v>0</v>
      </c>
      <c r="E24" s="1">
        <v>1</v>
      </c>
      <c r="F24">
        <f t="shared" si="3"/>
        <v>0.25</v>
      </c>
      <c r="H24" t="s">
        <v>20</v>
      </c>
      <c r="I24">
        <f t="shared" ref="I24:I26" si="4">$D$28-(F24*D24+F25*D25)</f>
        <v>0</v>
      </c>
    </row>
    <row r="25" spans="1:9" x14ac:dyDescent="0.2">
      <c r="A25" t="s">
        <v>8</v>
      </c>
      <c r="B25" s="1">
        <v>0</v>
      </c>
      <c r="C25" s="1">
        <v>1</v>
      </c>
      <c r="D25">
        <v>0</v>
      </c>
      <c r="E25" s="1">
        <v>3</v>
      </c>
      <c r="F25">
        <f t="shared" si="3"/>
        <v>0.75</v>
      </c>
    </row>
    <row r="26" spans="1:9" x14ac:dyDescent="0.2">
      <c r="A26" t="s">
        <v>9</v>
      </c>
      <c r="B26" s="1">
        <v>0</v>
      </c>
      <c r="C26" s="1">
        <v>1</v>
      </c>
      <c r="D26">
        <v>0</v>
      </c>
      <c r="E26" s="1">
        <v>2</v>
      </c>
      <c r="F26">
        <f t="shared" si="3"/>
        <v>0.5</v>
      </c>
      <c r="H26" t="s">
        <v>21</v>
      </c>
      <c r="I26">
        <f t="shared" si="4"/>
        <v>0</v>
      </c>
    </row>
    <row r="27" spans="1:9" x14ac:dyDescent="0.2">
      <c r="A27" t="s">
        <v>10</v>
      </c>
      <c r="B27" s="1">
        <v>0</v>
      </c>
      <c r="C27" s="1">
        <v>1</v>
      </c>
      <c r="D27">
        <v>0</v>
      </c>
      <c r="E27" s="1">
        <v>2</v>
      </c>
      <c r="F27">
        <f t="shared" si="3"/>
        <v>0.5</v>
      </c>
    </row>
    <row r="28" spans="1:9" x14ac:dyDescent="0.2">
      <c r="A28" t="s">
        <v>15</v>
      </c>
      <c r="B28" s="1">
        <v>0</v>
      </c>
      <c r="C28" s="1">
        <v>1</v>
      </c>
      <c r="D28">
        <v>0</v>
      </c>
      <c r="E28" s="1">
        <v>4</v>
      </c>
    </row>
    <row r="30" spans="1:9" x14ac:dyDescent="0.2">
      <c r="A30" t="s">
        <v>12</v>
      </c>
      <c r="B30" t="s">
        <v>13</v>
      </c>
      <c r="C30" t="s">
        <v>14</v>
      </c>
      <c r="D30" t="s">
        <v>16</v>
      </c>
      <c r="E30" t="s">
        <v>17</v>
      </c>
      <c r="F30" t="s">
        <v>18</v>
      </c>
    </row>
    <row r="31" spans="1:9" x14ac:dyDescent="0.2">
      <c r="A31" t="s">
        <v>5</v>
      </c>
      <c r="B31" s="1">
        <v>0.5</v>
      </c>
      <c r="C31" s="1">
        <v>0.5</v>
      </c>
      <c r="D31">
        <f t="shared" ref="D31:D37" si="5">-B31*LOG(B31,2)-C31*LOG(C31,2)</f>
        <v>1</v>
      </c>
      <c r="E31" s="1">
        <v>2</v>
      </c>
      <c r="F31">
        <f t="shared" ref="F31:F36" si="6">E31/3</f>
        <v>0.66666666666666663</v>
      </c>
      <c r="H31" t="s">
        <v>19</v>
      </c>
      <c r="I31">
        <f>$D$37-(F31*D31+F32*D32)</f>
        <v>0.25162916738782293</v>
      </c>
    </row>
    <row r="32" spans="1:9" x14ac:dyDescent="0.2">
      <c r="A32" t="s">
        <v>6</v>
      </c>
      <c r="B32" s="1">
        <v>1</v>
      </c>
      <c r="C32" s="1">
        <v>0</v>
      </c>
      <c r="D32">
        <v>0</v>
      </c>
      <c r="E32" s="1">
        <v>1</v>
      </c>
      <c r="F32">
        <f t="shared" si="6"/>
        <v>0.33333333333333331</v>
      </c>
    </row>
    <row r="33" spans="1:9" x14ac:dyDescent="0.2">
      <c r="A33" t="s">
        <v>7</v>
      </c>
      <c r="B33" s="1">
        <v>1</v>
      </c>
      <c r="C33" s="1">
        <v>0</v>
      </c>
      <c r="D33">
        <v>0</v>
      </c>
      <c r="E33" s="1">
        <v>2</v>
      </c>
      <c r="F33">
        <f t="shared" si="6"/>
        <v>0.66666666666666663</v>
      </c>
      <c r="H33" t="s">
        <v>20</v>
      </c>
      <c r="I33">
        <f t="shared" ref="I33:I35" si="7">$D$37-(F33*D33+F34*D34)</f>
        <v>0.91829583405448956</v>
      </c>
    </row>
    <row r="34" spans="1:9" x14ac:dyDescent="0.2">
      <c r="A34" t="s">
        <v>8</v>
      </c>
      <c r="B34" s="1">
        <v>0</v>
      </c>
      <c r="C34" s="1">
        <v>1</v>
      </c>
      <c r="D34">
        <v>0</v>
      </c>
      <c r="E34" s="1">
        <v>1</v>
      </c>
      <c r="F34">
        <f t="shared" si="6"/>
        <v>0.33333333333333331</v>
      </c>
    </row>
    <row r="35" spans="1:9" x14ac:dyDescent="0.2">
      <c r="A35" t="s">
        <v>9</v>
      </c>
      <c r="B35" s="1">
        <v>0.5</v>
      </c>
      <c r="C35" s="1">
        <v>0.5</v>
      </c>
      <c r="D35">
        <f t="shared" si="5"/>
        <v>1</v>
      </c>
      <c r="E35" s="1">
        <v>2</v>
      </c>
      <c r="F35">
        <f t="shared" si="6"/>
        <v>0.66666666666666663</v>
      </c>
      <c r="H35" t="s">
        <v>21</v>
      </c>
      <c r="I35">
        <f t="shared" si="7"/>
        <v>0.25162916738782293</v>
      </c>
    </row>
    <row r="36" spans="1:9" x14ac:dyDescent="0.2">
      <c r="A36" t="s">
        <v>10</v>
      </c>
      <c r="B36" s="1">
        <v>1</v>
      </c>
      <c r="C36" s="1">
        <v>0</v>
      </c>
      <c r="D36">
        <v>0</v>
      </c>
      <c r="E36" s="1">
        <v>1</v>
      </c>
      <c r="F36">
        <f t="shared" si="6"/>
        <v>0.33333333333333331</v>
      </c>
    </row>
    <row r="37" spans="1:9" x14ac:dyDescent="0.2">
      <c r="A37" t="s">
        <v>15</v>
      </c>
      <c r="B37" s="1">
        <v>0.66666666666666663</v>
      </c>
      <c r="C37" s="1">
        <v>0.33333333333333331</v>
      </c>
      <c r="D37">
        <f t="shared" si="5"/>
        <v>0.91829583405448956</v>
      </c>
      <c r="E37" s="1">
        <v>3</v>
      </c>
    </row>
    <row r="39" spans="1:9" x14ac:dyDescent="0.2">
      <c r="A39" t="s">
        <v>24</v>
      </c>
      <c r="B39" t="s">
        <v>13</v>
      </c>
      <c r="C39" t="s">
        <v>14</v>
      </c>
      <c r="D39" t="s">
        <v>16</v>
      </c>
      <c r="E39" t="s">
        <v>17</v>
      </c>
      <c r="F39" t="s">
        <v>18</v>
      </c>
    </row>
    <row r="40" spans="1:9" x14ac:dyDescent="0.2">
      <c r="A40" t="s">
        <v>5</v>
      </c>
      <c r="B40" s="1">
        <v>1</v>
      </c>
      <c r="C40" s="1">
        <v>0</v>
      </c>
      <c r="D40">
        <v>0</v>
      </c>
      <c r="E40" s="1">
        <v>1</v>
      </c>
      <c r="F40">
        <f>E40/2</f>
        <v>0.5</v>
      </c>
      <c r="H40" t="s">
        <v>19</v>
      </c>
      <c r="I40">
        <f>$D$44-(F40*D40+F41*D41)</f>
        <v>0</v>
      </c>
    </row>
    <row r="41" spans="1:9" x14ac:dyDescent="0.2">
      <c r="A41" t="s">
        <v>6</v>
      </c>
      <c r="B41" s="1">
        <v>1</v>
      </c>
      <c r="C41" s="1">
        <v>0</v>
      </c>
      <c r="D41">
        <v>0</v>
      </c>
      <c r="E41" s="1">
        <v>1</v>
      </c>
      <c r="F41">
        <f t="shared" ref="F41:F43" si="8">E41/2</f>
        <v>0.5</v>
      </c>
    </row>
    <row r="42" spans="1:9" x14ac:dyDescent="0.2">
      <c r="A42" t="s">
        <v>9</v>
      </c>
      <c r="B42" s="1">
        <v>1</v>
      </c>
      <c r="C42" s="1">
        <v>0</v>
      </c>
      <c r="D42">
        <v>0</v>
      </c>
      <c r="E42" s="1">
        <v>1</v>
      </c>
      <c r="F42">
        <f t="shared" si="8"/>
        <v>0.5</v>
      </c>
      <c r="H42" t="s">
        <v>21</v>
      </c>
      <c r="I42">
        <f t="shared" ref="I42" si="9">$D$44-(F42*D42+F43*D43)</f>
        <v>0</v>
      </c>
    </row>
    <row r="43" spans="1:9" x14ac:dyDescent="0.2">
      <c r="A43" t="s">
        <v>10</v>
      </c>
      <c r="B43" s="1">
        <v>1</v>
      </c>
      <c r="C43" s="1">
        <v>0</v>
      </c>
      <c r="D43">
        <v>0</v>
      </c>
      <c r="E43" s="1">
        <v>1</v>
      </c>
      <c r="F43">
        <f t="shared" si="8"/>
        <v>0.5</v>
      </c>
    </row>
    <row r="44" spans="1:9" x14ac:dyDescent="0.2">
      <c r="A44" t="s">
        <v>15</v>
      </c>
      <c r="B44" s="1">
        <v>1</v>
      </c>
      <c r="C44" s="1">
        <v>0</v>
      </c>
      <c r="D44">
        <v>0</v>
      </c>
      <c r="E44" s="1">
        <v>2</v>
      </c>
    </row>
    <row r="46" spans="1:9" x14ac:dyDescent="0.2">
      <c r="A46" t="s">
        <v>25</v>
      </c>
      <c r="B46" t="s">
        <v>13</v>
      </c>
      <c r="C46" t="s">
        <v>14</v>
      </c>
      <c r="D46" t="s">
        <v>16</v>
      </c>
      <c r="E46" t="s">
        <v>17</v>
      </c>
      <c r="F46" t="s">
        <v>18</v>
      </c>
    </row>
    <row r="47" spans="1:9" x14ac:dyDescent="0.2">
      <c r="A47" t="s">
        <v>5</v>
      </c>
      <c r="B47" s="1">
        <v>0</v>
      </c>
      <c r="C47" s="1">
        <v>1</v>
      </c>
      <c r="D47">
        <v>0</v>
      </c>
      <c r="E47" s="1">
        <v>1</v>
      </c>
      <c r="F47">
        <f>E47/1</f>
        <v>1</v>
      </c>
      <c r="H47" t="s">
        <v>19</v>
      </c>
      <c r="I47">
        <f>$D$44-(F47*D47+F48*D48)</f>
        <v>0</v>
      </c>
    </row>
    <row r="48" spans="1:9" x14ac:dyDescent="0.2">
      <c r="A48" t="s">
        <v>6</v>
      </c>
      <c r="B48" s="1">
        <v>0</v>
      </c>
      <c r="C48" s="1">
        <v>1</v>
      </c>
      <c r="D48">
        <v>0</v>
      </c>
      <c r="E48" s="1">
        <v>0</v>
      </c>
      <c r="F48">
        <f t="shared" ref="F48:F50" si="10">E48/1</f>
        <v>0</v>
      </c>
    </row>
    <row r="49" spans="1:9" x14ac:dyDescent="0.2">
      <c r="A49" t="s">
        <v>9</v>
      </c>
      <c r="B49" s="1">
        <v>0</v>
      </c>
      <c r="C49" s="1">
        <v>1</v>
      </c>
      <c r="D49">
        <v>0</v>
      </c>
      <c r="E49" s="1">
        <v>0</v>
      </c>
      <c r="F49">
        <f t="shared" si="10"/>
        <v>0</v>
      </c>
      <c r="H49" t="s">
        <v>21</v>
      </c>
      <c r="I49">
        <f t="shared" ref="I49" si="11">$D$44-(F49*D49+F50*D50)</f>
        <v>0</v>
      </c>
    </row>
    <row r="50" spans="1:9" x14ac:dyDescent="0.2">
      <c r="A50" t="s">
        <v>10</v>
      </c>
      <c r="B50" s="1">
        <v>0</v>
      </c>
      <c r="C50" s="1">
        <v>1</v>
      </c>
      <c r="D50">
        <v>0</v>
      </c>
      <c r="E50" s="1">
        <v>1</v>
      </c>
      <c r="F50">
        <f t="shared" si="10"/>
        <v>1</v>
      </c>
    </row>
    <row r="51" spans="1:9" x14ac:dyDescent="0.2">
      <c r="A51" t="s">
        <v>15</v>
      </c>
      <c r="B51" s="1">
        <v>0</v>
      </c>
      <c r="C51" s="1">
        <v>1</v>
      </c>
      <c r="D51">
        <v>0</v>
      </c>
      <c r="E51" s="1">
        <v>1</v>
      </c>
    </row>
  </sheetData>
  <autoFilter ref="A1:E8" xr:uid="{FEA800B1-8C2E-284F-95D0-D6286DFF527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5FD0-A9FD-EB46-80F4-7993FC2FC697}">
  <dimension ref="A1:J108"/>
  <sheetViews>
    <sheetView topLeftCell="A2" workbookViewId="0">
      <selection activeCell="B24" sqref="B24"/>
    </sheetView>
  </sheetViews>
  <sheetFormatPr baseColWidth="10" defaultColWidth="15.5" defaultRowHeight="16" x14ac:dyDescent="0.2"/>
  <cols>
    <col min="1" max="1" width="5.83203125" style="5" bestFit="1" customWidth="1"/>
    <col min="2" max="2" width="10" style="5" bestFit="1" customWidth="1"/>
    <col min="3" max="3" width="8.33203125" style="5" bestFit="1" customWidth="1"/>
    <col min="4" max="4" width="9" style="5" bestFit="1" customWidth="1"/>
    <col min="5" max="6" width="8" style="5" bestFit="1" customWidth="1"/>
    <col min="7" max="7" width="9.33203125" style="5" bestFit="1" customWidth="1"/>
    <col min="8" max="8" width="15.5" style="5"/>
    <col min="9" max="9" width="9.6640625" style="5" bestFit="1" customWidth="1"/>
    <col min="10" max="10" width="4.6640625" style="5" bestFit="1" customWidth="1"/>
    <col min="11" max="16384" width="15.5" style="5"/>
  </cols>
  <sheetData>
    <row r="1" spans="1:6" x14ac:dyDescent="0.2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</row>
    <row r="2" spans="1:6" s="6" customFormat="1" x14ac:dyDescent="0.2">
      <c r="A2" s="8">
        <v>1</v>
      </c>
      <c r="B2" s="6" t="s">
        <v>35</v>
      </c>
      <c r="C2" s="6" t="s">
        <v>36</v>
      </c>
      <c r="D2" s="6" t="s">
        <v>36</v>
      </c>
      <c r="E2" s="6" t="s">
        <v>34</v>
      </c>
      <c r="F2" s="7" t="s">
        <v>32</v>
      </c>
    </row>
    <row r="3" spans="1:6" s="6" customFormat="1" x14ac:dyDescent="0.2">
      <c r="A3" s="8">
        <v>2</v>
      </c>
      <c r="B3" s="6" t="s">
        <v>35</v>
      </c>
      <c r="C3" s="6" t="s">
        <v>36</v>
      </c>
      <c r="D3" s="6" t="s">
        <v>36</v>
      </c>
      <c r="E3" s="6" t="s">
        <v>35</v>
      </c>
      <c r="F3" s="7" t="s">
        <v>32</v>
      </c>
    </row>
    <row r="4" spans="1:6" customFormat="1" x14ac:dyDescent="0.2">
      <c r="A4" s="3">
        <v>3</v>
      </c>
      <c r="B4" t="s">
        <v>40</v>
      </c>
      <c r="C4" t="s">
        <v>36</v>
      </c>
      <c r="D4" t="s">
        <v>36</v>
      </c>
      <c r="E4" t="s">
        <v>34</v>
      </c>
      <c r="F4" s="2" t="s">
        <v>33</v>
      </c>
    </row>
    <row r="5" spans="1:6" s="1" customFormat="1" x14ac:dyDescent="0.2">
      <c r="A5" s="3">
        <v>4</v>
      </c>
      <c r="B5" s="1" t="s">
        <v>41</v>
      </c>
      <c r="C5" s="1" t="s">
        <v>38</v>
      </c>
      <c r="D5" s="1" t="s">
        <v>36</v>
      </c>
      <c r="E5" s="1" t="s">
        <v>34</v>
      </c>
      <c r="F5" s="1" t="s">
        <v>33</v>
      </c>
    </row>
    <row r="6" spans="1:6" s="1" customFormat="1" x14ac:dyDescent="0.2">
      <c r="A6" s="3">
        <v>5</v>
      </c>
      <c r="B6" s="1" t="s">
        <v>41</v>
      </c>
      <c r="C6" s="1" t="s">
        <v>39</v>
      </c>
      <c r="D6" s="1" t="s">
        <v>37</v>
      </c>
      <c r="E6" s="1" t="s">
        <v>34</v>
      </c>
      <c r="F6" s="1" t="s">
        <v>33</v>
      </c>
    </row>
    <row r="7" spans="1:6" s="1" customFormat="1" x14ac:dyDescent="0.2">
      <c r="A7" s="3">
        <v>6</v>
      </c>
      <c r="B7" s="1" t="s">
        <v>41</v>
      </c>
      <c r="C7" s="1" t="s">
        <v>39</v>
      </c>
      <c r="D7" s="1" t="s">
        <v>37</v>
      </c>
      <c r="E7" s="1" t="s">
        <v>35</v>
      </c>
      <c r="F7" s="1" t="s">
        <v>32</v>
      </c>
    </row>
    <row r="8" spans="1:6" customFormat="1" x14ac:dyDescent="0.2">
      <c r="A8" s="3">
        <v>7</v>
      </c>
      <c r="B8" t="s">
        <v>40</v>
      </c>
      <c r="C8" t="s">
        <v>39</v>
      </c>
      <c r="D8" t="s">
        <v>37</v>
      </c>
      <c r="E8" t="s">
        <v>35</v>
      </c>
      <c r="F8" s="2" t="s">
        <v>33</v>
      </c>
    </row>
    <row r="9" spans="1:6" s="6" customFormat="1" x14ac:dyDescent="0.2">
      <c r="A9" s="8">
        <v>8</v>
      </c>
      <c r="B9" s="6" t="s">
        <v>35</v>
      </c>
      <c r="C9" s="6" t="s">
        <v>38</v>
      </c>
      <c r="D9" s="6" t="s">
        <v>36</v>
      </c>
      <c r="E9" s="6" t="s">
        <v>34</v>
      </c>
      <c r="F9" s="7" t="s">
        <v>32</v>
      </c>
    </row>
    <row r="10" spans="1:6" s="6" customFormat="1" x14ac:dyDescent="0.2">
      <c r="A10" s="8">
        <v>9</v>
      </c>
      <c r="B10" s="6" t="s">
        <v>35</v>
      </c>
      <c r="C10" s="6" t="s">
        <v>39</v>
      </c>
      <c r="D10" s="6" t="s">
        <v>37</v>
      </c>
      <c r="E10" s="6" t="s">
        <v>34</v>
      </c>
      <c r="F10" s="7" t="s">
        <v>33</v>
      </c>
    </row>
    <row r="11" spans="1:6" s="1" customFormat="1" x14ac:dyDescent="0.2">
      <c r="A11" s="3">
        <v>10</v>
      </c>
      <c r="B11" s="1" t="s">
        <v>41</v>
      </c>
      <c r="C11" s="1" t="s">
        <v>38</v>
      </c>
      <c r="D11" s="1" t="s">
        <v>37</v>
      </c>
      <c r="E11" s="1" t="s">
        <v>34</v>
      </c>
      <c r="F11" s="1" t="s">
        <v>33</v>
      </c>
    </row>
    <row r="12" spans="1:6" s="6" customFormat="1" x14ac:dyDescent="0.2">
      <c r="A12" s="8">
        <v>11</v>
      </c>
      <c r="B12" s="6" t="s">
        <v>35</v>
      </c>
      <c r="C12" s="6" t="s">
        <v>38</v>
      </c>
      <c r="D12" s="6" t="s">
        <v>37</v>
      </c>
      <c r="E12" s="6" t="s">
        <v>35</v>
      </c>
      <c r="F12" s="7" t="s">
        <v>33</v>
      </c>
    </row>
    <row r="13" spans="1:6" customFormat="1" x14ac:dyDescent="0.2">
      <c r="A13" s="3">
        <v>12</v>
      </c>
      <c r="B13" t="s">
        <v>40</v>
      </c>
      <c r="C13" t="s">
        <v>38</v>
      </c>
      <c r="D13" t="s">
        <v>36</v>
      </c>
      <c r="E13" t="s">
        <v>35</v>
      </c>
      <c r="F13" s="2" t="s">
        <v>33</v>
      </c>
    </row>
    <row r="14" spans="1:6" customFormat="1" x14ac:dyDescent="0.2">
      <c r="A14" s="3">
        <v>13</v>
      </c>
      <c r="B14" t="s">
        <v>40</v>
      </c>
      <c r="C14" t="s">
        <v>36</v>
      </c>
      <c r="D14" t="s">
        <v>37</v>
      </c>
      <c r="E14" t="s">
        <v>34</v>
      </c>
      <c r="F14" s="2" t="s">
        <v>33</v>
      </c>
    </row>
    <row r="15" spans="1:6" s="1" customFormat="1" x14ac:dyDescent="0.2">
      <c r="A15" s="3">
        <v>14</v>
      </c>
      <c r="B15" s="1" t="s">
        <v>41</v>
      </c>
      <c r="C15" s="1" t="s">
        <v>38</v>
      </c>
      <c r="D15" s="1" t="s">
        <v>36</v>
      </c>
      <c r="E15" s="1" t="s">
        <v>35</v>
      </c>
      <c r="F15" s="1" t="s">
        <v>32</v>
      </c>
    </row>
    <row r="17" spans="1:10" x14ac:dyDescent="0.2">
      <c r="A17" s="10" t="s">
        <v>23</v>
      </c>
      <c r="B17" s="10"/>
      <c r="C17" s="10"/>
      <c r="D17" s="10"/>
      <c r="E17" s="10"/>
      <c r="F17" s="10"/>
      <c r="G17" s="10"/>
      <c r="H17" s="10"/>
      <c r="I17" s="10"/>
      <c r="J17" s="10"/>
    </row>
    <row r="18" spans="1:10" s="1" customFormat="1" ht="17" thickBot="1" x14ac:dyDescent="0.25">
      <c r="B18" s="1" t="s">
        <v>13</v>
      </c>
      <c r="C18" s="1" t="s">
        <v>14</v>
      </c>
      <c r="D18" s="1" t="s">
        <v>68</v>
      </c>
      <c r="E18" s="1" t="s">
        <v>17</v>
      </c>
      <c r="F18" s="1" t="s">
        <v>18</v>
      </c>
      <c r="G18" s="1" t="s">
        <v>69</v>
      </c>
    </row>
    <row r="19" spans="1:10" s="1" customFormat="1" ht="17" thickBot="1" x14ac:dyDescent="0.25">
      <c r="A19" s="1" t="s">
        <v>43</v>
      </c>
      <c r="B19" s="1">
        <v>0.4</v>
      </c>
      <c r="C19" s="1">
        <f>1-B19</f>
        <v>0.6</v>
      </c>
      <c r="D19" s="1">
        <f>MIN(B19:C19)</f>
        <v>0.4</v>
      </c>
      <c r="E19" s="3">
        <v>5</v>
      </c>
      <c r="F19" s="1">
        <f t="shared" ref="F19:F29" si="0">E19/$E$30</f>
        <v>0.35714285714285715</v>
      </c>
      <c r="G19" s="1">
        <f>F19*D19</f>
        <v>0.14285714285714288</v>
      </c>
      <c r="I19" s="1" t="s">
        <v>54</v>
      </c>
      <c r="J19" s="4">
        <f>$D$30-SUM(G19:G21)</f>
        <v>7.1428571428571397E-2</v>
      </c>
    </row>
    <row r="20" spans="1:10" s="1" customFormat="1" x14ac:dyDescent="0.2">
      <c r="A20" s="1" t="s">
        <v>44</v>
      </c>
      <c r="B20" s="1">
        <v>1</v>
      </c>
      <c r="C20" s="1">
        <f t="shared" ref="C20:C29" si="1">1-B20</f>
        <v>0</v>
      </c>
      <c r="D20" s="1">
        <f t="shared" ref="D20:D30" si="2">MIN(B20:C20)</f>
        <v>0</v>
      </c>
      <c r="E20" s="3">
        <v>4</v>
      </c>
      <c r="F20" s="1">
        <f t="shared" si="0"/>
        <v>0.2857142857142857</v>
      </c>
      <c r="G20" s="1">
        <f t="shared" ref="G20:G29" si="3">F20*D20</f>
        <v>0</v>
      </c>
    </row>
    <row r="21" spans="1:10" s="1" customFormat="1" x14ac:dyDescent="0.2">
      <c r="A21" s="1" t="s">
        <v>45</v>
      </c>
      <c r="B21" s="1">
        <v>0.6</v>
      </c>
      <c r="C21" s="1">
        <f t="shared" si="1"/>
        <v>0.4</v>
      </c>
      <c r="D21" s="1">
        <f t="shared" si="2"/>
        <v>0.4</v>
      </c>
      <c r="E21" s="3">
        <v>5</v>
      </c>
      <c r="F21" s="1">
        <f t="shared" si="0"/>
        <v>0.35714285714285715</v>
      </c>
      <c r="G21" s="1">
        <f t="shared" si="3"/>
        <v>0.14285714285714288</v>
      </c>
    </row>
    <row r="22" spans="1:10" s="1" customFormat="1" x14ac:dyDescent="0.2">
      <c r="A22" s="1" t="s">
        <v>46</v>
      </c>
      <c r="B22" s="1">
        <v>0.5</v>
      </c>
      <c r="C22" s="1">
        <f t="shared" si="1"/>
        <v>0.5</v>
      </c>
      <c r="D22" s="1">
        <f t="shared" si="2"/>
        <v>0.5</v>
      </c>
      <c r="E22" s="3">
        <v>4</v>
      </c>
      <c r="F22" s="1">
        <f t="shared" si="0"/>
        <v>0.2857142857142857</v>
      </c>
      <c r="G22" s="1">
        <f t="shared" si="3"/>
        <v>0.14285714285714285</v>
      </c>
      <c r="I22" s="1" t="s">
        <v>55</v>
      </c>
      <c r="J22" s="1">
        <f>$D$30-SUM(G22:G24)</f>
        <v>0</v>
      </c>
    </row>
    <row r="23" spans="1:10" s="1" customFormat="1" x14ac:dyDescent="0.2">
      <c r="A23" s="1" t="s">
        <v>47</v>
      </c>
      <c r="B23" s="1">
        <v>0.66666666666666663</v>
      </c>
      <c r="C23" s="1">
        <f t="shared" si="1"/>
        <v>0.33333333333333337</v>
      </c>
      <c r="D23" s="1">
        <f t="shared" si="2"/>
        <v>0.33333333333333337</v>
      </c>
      <c r="E23" s="3">
        <v>6</v>
      </c>
      <c r="F23" s="1">
        <f t="shared" si="0"/>
        <v>0.42857142857142855</v>
      </c>
      <c r="G23" s="1">
        <f t="shared" si="3"/>
        <v>0.14285714285714288</v>
      </c>
    </row>
    <row r="24" spans="1:10" s="1" customFormat="1" x14ac:dyDescent="0.2">
      <c r="A24" s="1" t="s">
        <v>48</v>
      </c>
      <c r="B24" s="1">
        <v>0.75</v>
      </c>
      <c r="C24" s="1">
        <f t="shared" si="1"/>
        <v>0.25</v>
      </c>
      <c r="D24" s="1">
        <f t="shared" si="2"/>
        <v>0.25</v>
      </c>
      <c r="E24" s="3">
        <v>4</v>
      </c>
      <c r="F24" s="1">
        <f t="shared" si="0"/>
        <v>0.2857142857142857</v>
      </c>
      <c r="G24" s="1">
        <f t="shared" si="3"/>
        <v>7.1428571428571425E-2</v>
      </c>
    </row>
    <row r="25" spans="1:10" s="1" customFormat="1" x14ac:dyDescent="0.2">
      <c r="A25" s="1" t="s">
        <v>49</v>
      </c>
      <c r="B25" s="1">
        <v>0.42857142857142855</v>
      </c>
      <c r="C25" s="1">
        <f t="shared" si="1"/>
        <v>0.5714285714285714</v>
      </c>
      <c r="D25" s="1">
        <f t="shared" si="2"/>
        <v>0.42857142857142855</v>
      </c>
      <c r="E25" s="3">
        <v>7</v>
      </c>
      <c r="F25" s="1">
        <f t="shared" si="0"/>
        <v>0.5</v>
      </c>
      <c r="G25" s="1">
        <f t="shared" si="3"/>
        <v>0.21428571428571427</v>
      </c>
      <c r="I25" s="1" t="s">
        <v>56</v>
      </c>
      <c r="J25" s="1">
        <f>$D$30-SUM(G25:G27)</f>
        <v>7.1428571428571452E-2</v>
      </c>
    </row>
    <row r="26" spans="1:10" s="1" customFormat="1" x14ac:dyDescent="0.2">
      <c r="A26" s="1" t="s">
        <v>50</v>
      </c>
      <c r="B26" s="1">
        <v>0.8571428571428571</v>
      </c>
      <c r="C26" s="1">
        <f t="shared" si="1"/>
        <v>0.1428571428571429</v>
      </c>
      <c r="D26" s="1">
        <f t="shared" si="2"/>
        <v>0.1428571428571429</v>
      </c>
      <c r="E26" s="3">
        <v>7</v>
      </c>
      <c r="F26" s="1">
        <f t="shared" si="0"/>
        <v>0.5</v>
      </c>
      <c r="G26" s="1">
        <f t="shared" si="3"/>
        <v>7.1428571428571452E-2</v>
      </c>
    </row>
    <row r="27" spans="1:10" s="1" customFormat="1" x14ac:dyDescent="0.2">
      <c r="A27" s="1" t="s">
        <v>51</v>
      </c>
      <c r="B27" s="1">
        <v>0</v>
      </c>
      <c r="C27" s="1">
        <v>0</v>
      </c>
      <c r="D27" s="1">
        <f t="shared" si="2"/>
        <v>0</v>
      </c>
      <c r="E27" s="3">
        <v>0</v>
      </c>
      <c r="F27" s="1">
        <f t="shared" si="0"/>
        <v>0</v>
      </c>
      <c r="G27" s="1">
        <f t="shared" si="3"/>
        <v>0</v>
      </c>
    </row>
    <row r="28" spans="1:10" s="1" customFormat="1" x14ac:dyDescent="0.2">
      <c r="A28" s="1" t="s">
        <v>52</v>
      </c>
      <c r="B28" s="1">
        <v>0.5</v>
      </c>
      <c r="C28" s="1">
        <f t="shared" si="1"/>
        <v>0.5</v>
      </c>
      <c r="D28" s="1">
        <f t="shared" si="2"/>
        <v>0.5</v>
      </c>
      <c r="E28" s="3">
        <v>6</v>
      </c>
      <c r="F28" s="1">
        <f t="shared" si="0"/>
        <v>0.42857142857142855</v>
      </c>
      <c r="G28" s="1">
        <f t="shared" si="3"/>
        <v>0.21428571428571427</v>
      </c>
      <c r="I28" s="1" t="s">
        <v>57</v>
      </c>
      <c r="J28" s="1">
        <f>$D$30-SUM(G28:G29)</f>
        <v>0</v>
      </c>
    </row>
    <row r="29" spans="1:10" s="1" customFormat="1" x14ac:dyDescent="0.2">
      <c r="A29" s="1" t="s">
        <v>53</v>
      </c>
      <c r="B29" s="1">
        <v>0.75</v>
      </c>
      <c r="C29" s="1">
        <f t="shared" si="1"/>
        <v>0.25</v>
      </c>
      <c r="D29" s="1">
        <f t="shared" si="2"/>
        <v>0.25</v>
      </c>
      <c r="E29" s="3">
        <v>8</v>
      </c>
      <c r="F29" s="1">
        <f t="shared" si="0"/>
        <v>0.5714285714285714</v>
      </c>
      <c r="G29" s="1">
        <f t="shared" si="3"/>
        <v>0.14285714285714285</v>
      </c>
    </row>
    <row r="30" spans="1:10" s="1" customFormat="1" x14ac:dyDescent="0.2">
      <c r="A30" s="1" t="s">
        <v>15</v>
      </c>
      <c r="B30" s="1">
        <v>0.6428571428571429</v>
      </c>
      <c r="C30" s="1">
        <v>0.35714285714285715</v>
      </c>
      <c r="D30" s="1">
        <f t="shared" si="2"/>
        <v>0.35714285714285715</v>
      </c>
      <c r="E30" s="3">
        <v>14</v>
      </c>
    </row>
    <row r="31" spans="1:10" s="1" customFormat="1" x14ac:dyDescent="0.2">
      <c r="E31" s="3"/>
    </row>
    <row r="33" spans="1:10" x14ac:dyDescent="0.2">
      <c r="A33" s="10" t="s">
        <v>59</v>
      </c>
      <c r="B33" s="10"/>
      <c r="C33" s="10"/>
      <c r="D33" s="10"/>
      <c r="E33" s="10"/>
      <c r="F33" s="10"/>
      <c r="G33" s="10"/>
      <c r="H33" s="10"/>
      <c r="I33" s="10"/>
      <c r="J33" s="10"/>
    </row>
    <row r="34" spans="1:10" s="1" customFormat="1" x14ac:dyDescent="0.2">
      <c r="B34" s="1" t="s">
        <v>13</v>
      </c>
      <c r="C34" s="1" t="s">
        <v>14</v>
      </c>
      <c r="D34" s="1" t="s">
        <v>68</v>
      </c>
      <c r="E34" s="1" t="s">
        <v>17</v>
      </c>
      <c r="F34" s="1" t="s">
        <v>18</v>
      </c>
      <c r="G34" s="1" t="s">
        <v>69</v>
      </c>
    </row>
    <row r="35" spans="1:10" s="1" customFormat="1" x14ac:dyDescent="0.2">
      <c r="A35" s="1" t="s">
        <v>46</v>
      </c>
      <c r="B35" s="1">
        <v>0</v>
      </c>
      <c r="C35" s="1">
        <f t="shared" ref="C35:C43" si="4">1-B35</f>
        <v>1</v>
      </c>
      <c r="D35" s="1">
        <f>MIN(B35:C35)</f>
        <v>0</v>
      </c>
      <c r="E35" s="3">
        <v>2</v>
      </c>
      <c r="F35" s="1">
        <f>E35/$E$43</f>
        <v>0.4</v>
      </c>
      <c r="G35" s="1">
        <f t="shared" ref="G35:G42" si="5">F35*D35</f>
        <v>0</v>
      </c>
      <c r="I35" s="1" t="s">
        <v>55</v>
      </c>
      <c r="J35" s="1">
        <f>$D$43-SUM(G35:G37)</f>
        <v>0.2</v>
      </c>
    </row>
    <row r="36" spans="1:10" s="1" customFormat="1" x14ac:dyDescent="0.2">
      <c r="A36" s="1" t="s">
        <v>47</v>
      </c>
      <c r="B36" s="1">
        <v>0.5</v>
      </c>
      <c r="C36" s="1">
        <f t="shared" si="4"/>
        <v>0.5</v>
      </c>
      <c r="D36" s="1">
        <f t="shared" ref="D36:D43" si="6">MIN(B36:C36)</f>
        <v>0.5</v>
      </c>
      <c r="E36" s="3">
        <v>2</v>
      </c>
      <c r="F36" s="1">
        <f t="shared" ref="F36:F42" si="7">E36/$E$43</f>
        <v>0.4</v>
      </c>
      <c r="G36" s="1">
        <f t="shared" si="5"/>
        <v>0.2</v>
      </c>
    </row>
    <row r="37" spans="1:10" s="1" customFormat="1" ht="17" thickBot="1" x14ac:dyDescent="0.25">
      <c r="A37" s="1" t="s">
        <v>48</v>
      </c>
      <c r="B37" s="1">
        <v>1</v>
      </c>
      <c r="C37" s="1">
        <f t="shared" si="4"/>
        <v>0</v>
      </c>
      <c r="D37" s="1">
        <f t="shared" si="6"/>
        <v>0</v>
      </c>
      <c r="E37" s="3">
        <v>1</v>
      </c>
      <c r="F37" s="1">
        <f t="shared" si="7"/>
        <v>0.2</v>
      </c>
      <c r="G37" s="1">
        <f t="shared" si="5"/>
        <v>0</v>
      </c>
    </row>
    <row r="38" spans="1:10" s="1" customFormat="1" ht="17" thickBot="1" x14ac:dyDescent="0.25">
      <c r="A38" s="1" t="s">
        <v>49</v>
      </c>
      <c r="B38" s="1">
        <v>0</v>
      </c>
      <c r="C38" s="1">
        <f t="shared" si="4"/>
        <v>1</v>
      </c>
      <c r="D38" s="1">
        <f t="shared" si="6"/>
        <v>0</v>
      </c>
      <c r="E38" s="3">
        <v>3</v>
      </c>
      <c r="F38" s="1">
        <f t="shared" si="7"/>
        <v>0.6</v>
      </c>
      <c r="G38" s="1">
        <f t="shared" si="5"/>
        <v>0</v>
      </c>
      <c r="I38" s="1" t="s">
        <v>56</v>
      </c>
      <c r="J38" s="4">
        <f>$D$43-SUM(G38:G40)</f>
        <v>0.4</v>
      </c>
    </row>
    <row r="39" spans="1:10" s="1" customFormat="1" x14ac:dyDescent="0.2">
      <c r="A39" s="1" t="s">
        <v>50</v>
      </c>
      <c r="B39" s="1">
        <v>1</v>
      </c>
      <c r="C39" s="1">
        <f t="shared" si="4"/>
        <v>0</v>
      </c>
      <c r="D39" s="1">
        <f t="shared" si="6"/>
        <v>0</v>
      </c>
      <c r="E39" s="3">
        <v>2</v>
      </c>
      <c r="F39" s="1">
        <f t="shared" si="7"/>
        <v>0.4</v>
      </c>
      <c r="G39" s="1">
        <f t="shared" si="5"/>
        <v>0</v>
      </c>
    </row>
    <row r="40" spans="1:10" s="1" customFormat="1" x14ac:dyDescent="0.2">
      <c r="A40" s="1" t="s">
        <v>51</v>
      </c>
      <c r="B40" s="1">
        <v>0</v>
      </c>
      <c r="C40" s="1">
        <v>0</v>
      </c>
      <c r="D40" s="1">
        <f t="shared" si="6"/>
        <v>0</v>
      </c>
      <c r="E40" s="3">
        <v>0</v>
      </c>
      <c r="F40" s="1">
        <f t="shared" si="7"/>
        <v>0</v>
      </c>
      <c r="G40" s="1">
        <f t="shared" si="5"/>
        <v>0</v>
      </c>
    </row>
    <row r="41" spans="1:10" s="1" customFormat="1" x14ac:dyDescent="0.2">
      <c r="A41" s="1" t="s">
        <v>52</v>
      </c>
      <c r="B41" s="1">
        <v>0.5</v>
      </c>
      <c r="C41" s="1">
        <f t="shared" si="4"/>
        <v>0.5</v>
      </c>
      <c r="D41" s="1">
        <f t="shared" si="6"/>
        <v>0.5</v>
      </c>
      <c r="E41" s="3">
        <v>2</v>
      </c>
      <c r="F41" s="1">
        <f t="shared" si="7"/>
        <v>0.4</v>
      </c>
      <c r="G41" s="1">
        <f t="shared" si="5"/>
        <v>0.2</v>
      </c>
      <c r="I41" s="1" t="s">
        <v>57</v>
      </c>
      <c r="J41" s="1">
        <f>$D$43-SUM(G41:G42)</f>
        <v>0</v>
      </c>
    </row>
    <row r="42" spans="1:10" s="1" customFormat="1" x14ac:dyDescent="0.2">
      <c r="A42" s="1" t="s">
        <v>53</v>
      </c>
      <c r="B42" s="1">
        <v>0.33333333333333331</v>
      </c>
      <c r="C42" s="1">
        <f t="shared" si="4"/>
        <v>0.66666666666666674</v>
      </c>
      <c r="D42" s="1">
        <f t="shared" si="6"/>
        <v>0.33333333333333331</v>
      </c>
      <c r="E42" s="3">
        <v>3</v>
      </c>
      <c r="F42" s="1">
        <f t="shared" si="7"/>
        <v>0.6</v>
      </c>
      <c r="G42" s="1">
        <f t="shared" si="5"/>
        <v>0.19999999999999998</v>
      </c>
    </row>
    <row r="43" spans="1:10" s="1" customFormat="1" x14ac:dyDescent="0.2">
      <c r="A43" s="1" t="s">
        <v>15</v>
      </c>
      <c r="B43" s="1">
        <v>0.4</v>
      </c>
      <c r="C43" s="1">
        <f t="shared" si="4"/>
        <v>0.6</v>
      </c>
      <c r="D43" s="1">
        <f t="shared" si="6"/>
        <v>0.4</v>
      </c>
      <c r="E43" s="3">
        <v>5</v>
      </c>
    </row>
    <row r="45" spans="1:10" x14ac:dyDescent="0.2">
      <c r="A45" s="10" t="s">
        <v>60</v>
      </c>
      <c r="B45" s="10"/>
      <c r="C45" s="10"/>
      <c r="D45" s="10"/>
      <c r="E45" s="10"/>
      <c r="F45" s="10"/>
      <c r="G45" s="10"/>
      <c r="H45" s="10"/>
      <c r="I45" s="10"/>
      <c r="J45" s="10"/>
    </row>
    <row r="46" spans="1:10" x14ac:dyDescent="0.2">
      <c r="B46" s="5" t="s">
        <v>13</v>
      </c>
      <c r="C46" s="5" t="s">
        <v>14</v>
      </c>
      <c r="D46" s="5" t="s">
        <v>68</v>
      </c>
      <c r="E46" s="5" t="s">
        <v>17</v>
      </c>
      <c r="F46" s="5" t="s">
        <v>18</v>
      </c>
      <c r="G46" s="5" t="s">
        <v>69</v>
      </c>
    </row>
    <row r="47" spans="1:10" s="1" customFormat="1" x14ac:dyDescent="0.2">
      <c r="A47" s="1" t="s">
        <v>46</v>
      </c>
      <c r="B47" s="1">
        <v>1</v>
      </c>
      <c r="C47" s="1">
        <f t="shared" ref="C47:C55" si="8">1-B47</f>
        <v>0</v>
      </c>
      <c r="D47" s="1">
        <f t="shared" ref="D47:D55" si="9">MIN(B47:C47)</f>
        <v>0</v>
      </c>
      <c r="E47" s="3">
        <v>2</v>
      </c>
      <c r="F47" s="1">
        <f>E47/$E$55</f>
        <v>0.5</v>
      </c>
      <c r="G47" s="1">
        <f t="shared" ref="G47:G54" si="10">F47*D47</f>
        <v>0</v>
      </c>
      <c r="I47" s="1" t="s">
        <v>55</v>
      </c>
      <c r="J47" s="1">
        <f>$D$55-SUM(G47:G49)</f>
        <v>0</v>
      </c>
    </row>
    <row r="48" spans="1:10" s="1" customFormat="1" x14ac:dyDescent="0.2">
      <c r="A48" s="1" t="s">
        <v>47</v>
      </c>
      <c r="B48" s="1">
        <v>1</v>
      </c>
      <c r="C48" s="1">
        <f t="shared" si="8"/>
        <v>0</v>
      </c>
      <c r="D48" s="1">
        <f t="shared" si="9"/>
        <v>0</v>
      </c>
      <c r="E48" s="3">
        <v>1</v>
      </c>
      <c r="F48" s="1">
        <f t="shared" ref="F48:F54" si="11">E48/$E$55</f>
        <v>0.25</v>
      </c>
      <c r="G48" s="1">
        <f t="shared" si="10"/>
        <v>0</v>
      </c>
    </row>
    <row r="49" spans="1:10" s="1" customFormat="1" x14ac:dyDescent="0.2">
      <c r="A49" s="1" t="s">
        <v>48</v>
      </c>
      <c r="B49" s="1">
        <v>1</v>
      </c>
      <c r="C49" s="1">
        <f t="shared" si="8"/>
        <v>0</v>
      </c>
      <c r="D49" s="1">
        <f t="shared" si="9"/>
        <v>0</v>
      </c>
      <c r="E49" s="3">
        <v>1</v>
      </c>
      <c r="F49" s="1">
        <f t="shared" si="11"/>
        <v>0.25</v>
      </c>
      <c r="G49" s="1">
        <f t="shared" si="10"/>
        <v>0</v>
      </c>
    </row>
    <row r="50" spans="1:10" s="1" customFormat="1" x14ac:dyDescent="0.2">
      <c r="A50" s="1" t="s">
        <v>49</v>
      </c>
      <c r="B50" s="1">
        <v>1</v>
      </c>
      <c r="C50" s="1">
        <f t="shared" si="8"/>
        <v>0</v>
      </c>
      <c r="D50" s="1">
        <f t="shared" si="9"/>
        <v>0</v>
      </c>
      <c r="E50" s="3">
        <v>2</v>
      </c>
      <c r="F50" s="1">
        <f t="shared" si="11"/>
        <v>0.5</v>
      </c>
      <c r="G50" s="1">
        <f t="shared" si="10"/>
        <v>0</v>
      </c>
      <c r="I50" s="1" t="s">
        <v>56</v>
      </c>
      <c r="J50" s="1">
        <f>$D$55-SUM(G50:G52)</f>
        <v>0</v>
      </c>
    </row>
    <row r="51" spans="1:10" s="1" customFormat="1" x14ac:dyDescent="0.2">
      <c r="A51" s="1" t="s">
        <v>50</v>
      </c>
      <c r="B51" s="1">
        <v>1</v>
      </c>
      <c r="C51" s="1">
        <f t="shared" si="8"/>
        <v>0</v>
      </c>
      <c r="D51" s="1">
        <f t="shared" si="9"/>
        <v>0</v>
      </c>
      <c r="E51" s="3">
        <v>2</v>
      </c>
      <c r="F51" s="1">
        <f t="shared" si="11"/>
        <v>0.5</v>
      </c>
      <c r="G51" s="1">
        <f t="shared" si="10"/>
        <v>0</v>
      </c>
    </row>
    <row r="52" spans="1:10" s="1" customFormat="1" x14ac:dyDescent="0.2">
      <c r="A52" s="1" t="s">
        <v>51</v>
      </c>
      <c r="B52" s="1">
        <v>0</v>
      </c>
      <c r="C52" s="1">
        <v>0</v>
      </c>
      <c r="D52" s="1">
        <f t="shared" si="9"/>
        <v>0</v>
      </c>
      <c r="E52" s="3">
        <v>0</v>
      </c>
      <c r="F52" s="1">
        <f t="shared" si="11"/>
        <v>0</v>
      </c>
      <c r="G52" s="1">
        <f t="shared" si="10"/>
        <v>0</v>
      </c>
    </row>
    <row r="53" spans="1:10" s="1" customFormat="1" x14ac:dyDescent="0.2">
      <c r="A53" s="1" t="s">
        <v>52</v>
      </c>
      <c r="B53" s="1">
        <v>1</v>
      </c>
      <c r="C53" s="1">
        <f t="shared" si="8"/>
        <v>0</v>
      </c>
      <c r="D53" s="1">
        <f t="shared" si="9"/>
        <v>0</v>
      </c>
      <c r="E53" s="3">
        <v>2</v>
      </c>
      <c r="F53" s="1">
        <f t="shared" si="11"/>
        <v>0.5</v>
      </c>
      <c r="G53" s="1">
        <f t="shared" si="10"/>
        <v>0</v>
      </c>
      <c r="I53" s="1" t="s">
        <v>57</v>
      </c>
      <c r="J53" s="1">
        <f>$D$55-SUM(G53:G54)</f>
        <v>0</v>
      </c>
    </row>
    <row r="54" spans="1:10" s="1" customFormat="1" x14ac:dyDescent="0.2">
      <c r="A54" s="1" t="s">
        <v>53</v>
      </c>
      <c r="B54" s="1">
        <v>1</v>
      </c>
      <c r="C54" s="1">
        <f t="shared" si="8"/>
        <v>0</v>
      </c>
      <c r="D54" s="1">
        <f t="shared" si="9"/>
        <v>0</v>
      </c>
      <c r="E54" s="3">
        <v>2</v>
      </c>
      <c r="F54" s="1">
        <f t="shared" si="11"/>
        <v>0.5</v>
      </c>
      <c r="G54" s="1">
        <f t="shared" si="10"/>
        <v>0</v>
      </c>
    </row>
    <row r="55" spans="1:10" s="1" customFormat="1" x14ac:dyDescent="0.2">
      <c r="A55" s="1" t="s">
        <v>15</v>
      </c>
      <c r="B55" s="1">
        <v>1</v>
      </c>
      <c r="C55" s="1">
        <f t="shared" si="8"/>
        <v>0</v>
      </c>
      <c r="D55" s="1">
        <f t="shared" si="9"/>
        <v>0</v>
      </c>
      <c r="E55" s="3">
        <v>4</v>
      </c>
    </row>
    <row r="57" spans="1:10" x14ac:dyDescent="0.2">
      <c r="A57" s="10" t="s">
        <v>61</v>
      </c>
      <c r="B57" s="10"/>
      <c r="C57" s="10"/>
      <c r="D57" s="10"/>
      <c r="E57" s="10"/>
      <c r="F57" s="10"/>
      <c r="G57" s="10"/>
      <c r="H57" s="10"/>
      <c r="I57" s="10"/>
      <c r="J57" s="10"/>
    </row>
    <row r="58" spans="1:10" x14ac:dyDescent="0.2">
      <c r="B58" s="5" t="s">
        <v>13</v>
      </c>
      <c r="C58" s="5" t="s">
        <v>14</v>
      </c>
      <c r="D58" s="5" t="s">
        <v>68</v>
      </c>
      <c r="E58" s="5" t="s">
        <v>17</v>
      </c>
      <c r="F58" s="5" t="s">
        <v>18</v>
      </c>
      <c r="G58" s="5" t="s">
        <v>69</v>
      </c>
    </row>
    <row r="59" spans="1:10" x14ac:dyDescent="0.2">
      <c r="A59" s="5" t="s">
        <v>46</v>
      </c>
      <c r="B59" s="5">
        <v>0</v>
      </c>
      <c r="C59" s="5">
        <v>0</v>
      </c>
      <c r="D59" s="1">
        <f t="shared" ref="D59:D67" si="12">MIN(B59:C59)</f>
        <v>0</v>
      </c>
      <c r="E59" s="8">
        <v>0</v>
      </c>
      <c r="F59" s="5">
        <f>E59/$E$67</f>
        <v>0</v>
      </c>
      <c r="G59" s="5">
        <f t="shared" ref="G59:G66" si="13">F59*D59</f>
        <v>0</v>
      </c>
      <c r="I59" s="5" t="s">
        <v>55</v>
      </c>
      <c r="J59" s="5">
        <f>$D$67-SUM(G59:G61)</f>
        <v>0</v>
      </c>
    </row>
    <row r="60" spans="1:10" x14ac:dyDescent="0.2">
      <c r="A60" s="5" t="s">
        <v>47</v>
      </c>
      <c r="B60" s="5">
        <v>0.66666666666666663</v>
      </c>
      <c r="C60" s="5">
        <f t="shared" ref="C60:C67" si="14">1-B60</f>
        <v>0.33333333333333337</v>
      </c>
      <c r="D60" s="1">
        <f t="shared" si="12"/>
        <v>0.33333333333333337</v>
      </c>
      <c r="E60" s="8">
        <v>3</v>
      </c>
      <c r="F60" s="5">
        <f>E60/$E$67</f>
        <v>0.6</v>
      </c>
      <c r="G60" s="5">
        <f t="shared" si="13"/>
        <v>0.2</v>
      </c>
    </row>
    <row r="61" spans="1:10" x14ac:dyDescent="0.2">
      <c r="A61" s="5" t="s">
        <v>48</v>
      </c>
      <c r="B61" s="5">
        <v>0.5</v>
      </c>
      <c r="C61" s="5">
        <f t="shared" si="14"/>
        <v>0.5</v>
      </c>
      <c r="D61" s="1">
        <f t="shared" si="12"/>
        <v>0.5</v>
      </c>
      <c r="E61" s="8">
        <v>2</v>
      </c>
      <c r="F61" s="5">
        <f t="shared" ref="F61:F66" si="15">E61/$E$67</f>
        <v>0.4</v>
      </c>
      <c r="G61" s="5">
        <f t="shared" si="13"/>
        <v>0.2</v>
      </c>
    </row>
    <row r="62" spans="1:10" x14ac:dyDescent="0.2">
      <c r="A62" s="5" t="s">
        <v>49</v>
      </c>
      <c r="B62" s="5">
        <v>0.5</v>
      </c>
      <c r="C62" s="5">
        <f t="shared" si="14"/>
        <v>0.5</v>
      </c>
      <c r="D62" s="1">
        <f t="shared" si="12"/>
        <v>0.5</v>
      </c>
      <c r="E62" s="8">
        <v>2</v>
      </c>
      <c r="F62" s="5">
        <f t="shared" si="15"/>
        <v>0.4</v>
      </c>
      <c r="G62" s="5">
        <f t="shared" si="13"/>
        <v>0.2</v>
      </c>
      <c r="I62" s="5" t="s">
        <v>56</v>
      </c>
      <c r="J62" s="5">
        <f>$D$67-SUM(G62:G64)</f>
        <v>0</v>
      </c>
    </row>
    <row r="63" spans="1:10" x14ac:dyDescent="0.2">
      <c r="A63" s="5" t="s">
        <v>50</v>
      </c>
      <c r="B63" s="5">
        <v>0.66666666666666663</v>
      </c>
      <c r="C63" s="5">
        <f t="shared" si="14"/>
        <v>0.33333333333333337</v>
      </c>
      <c r="D63" s="1">
        <f t="shared" si="12"/>
        <v>0.33333333333333337</v>
      </c>
      <c r="E63" s="8">
        <v>3</v>
      </c>
      <c r="F63" s="5">
        <f t="shared" si="15"/>
        <v>0.6</v>
      </c>
      <c r="G63" s="5">
        <f t="shared" si="13"/>
        <v>0.2</v>
      </c>
    </row>
    <row r="64" spans="1:10" ht="17" thickBot="1" x14ac:dyDescent="0.25">
      <c r="A64" s="5" t="s">
        <v>51</v>
      </c>
      <c r="B64" s="5">
        <v>0</v>
      </c>
      <c r="C64" s="5">
        <v>0</v>
      </c>
      <c r="D64" s="1">
        <f t="shared" si="12"/>
        <v>0</v>
      </c>
      <c r="E64" s="8">
        <v>0</v>
      </c>
      <c r="F64" s="5">
        <f t="shared" si="15"/>
        <v>0</v>
      </c>
      <c r="G64" s="5">
        <f t="shared" si="13"/>
        <v>0</v>
      </c>
    </row>
    <row r="65" spans="1:10" ht="17" thickBot="1" x14ac:dyDescent="0.25">
      <c r="A65" s="5" t="s">
        <v>52</v>
      </c>
      <c r="B65" s="5">
        <v>0</v>
      </c>
      <c r="C65" s="5">
        <v>1</v>
      </c>
      <c r="D65" s="1">
        <f t="shared" si="12"/>
        <v>0</v>
      </c>
      <c r="E65" s="8">
        <v>2</v>
      </c>
      <c r="F65" s="5">
        <f t="shared" si="15"/>
        <v>0.4</v>
      </c>
      <c r="G65" s="5">
        <f t="shared" si="13"/>
        <v>0</v>
      </c>
      <c r="I65" s="5" t="s">
        <v>57</v>
      </c>
      <c r="J65" s="9">
        <f>$D$67-SUM(G65:G66)</f>
        <v>0.4</v>
      </c>
    </row>
    <row r="66" spans="1:10" x14ac:dyDescent="0.2">
      <c r="A66" s="5" t="s">
        <v>53</v>
      </c>
      <c r="B66" s="5">
        <v>1</v>
      </c>
      <c r="C66" s="5">
        <f t="shared" si="14"/>
        <v>0</v>
      </c>
      <c r="D66" s="1">
        <f t="shared" si="12"/>
        <v>0</v>
      </c>
      <c r="E66" s="8">
        <v>3</v>
      </c>
      <c r="F66" s="5">
        <f t="shared" si="15"/>
        <v>0.6</v>
      </c>
      <c r="G66" s="5">
        <f t="shared" si="13"/>
        <v>0</v>
      </c>
    </row>
    <row r="67" spans="1:10" x14ac:dyDescent="0.2">
      <c r="A67" s="5" t="s">
        <v>15</v>
      </c>
      <c r="B67" s="5">
        <v>0.6</v>
      </c>
      <c r="C67" s="5">
        <f t="shared" si="14"/>
        <v>0.4</v>
      </c>
      <c r="D67" s="1">
        <f t="shared" si="12"/>
        <v>0.4</v>
      </c>
      <c r="E67" s="8">
        <v>5</v>
      </c>
    </row>
    <row r="69" spans="1:10" x14ac:dyDescent="0.2">
      <c r="A69" s="10" t="s">
        <v>62</v>
      </c>
      <c r="B69" s="10"/>
      <c r="C69" s="10"/>
      <c r="D69" s="10"/>
      <c r="E69" s="10"/>
      <c r="F69" s="10"/>
      <c r="G69" s="10"/>
      <c r="H69" s="10"/>
      <c r="I69" s="10"/>
      <c r="J69" s="10"/>
    </row>
    <row r="70" spans="1:10" x14ac:dyDescent="0.2">
      <c r="B70" s="5" t="s">
        <v>13</v>
      </c>
      <c r="C70" s="5" t="s">
        <v>14</v>
      </c>
      <c r="D70" s="5" t="s">
        <v>68</v>
      </c>
      <c r="E70" s="5" t="s">
        <v>17</v>
      </c>
      <c r="F70" s="5" t="s">
        <v>18</v>
      </c>
      <c r="G70" s="5" t="s">
        <v>69</v>
      </c>
    </row>
    <row r="71" spans="1:10" x14ac:dyDescent="0.2">
      <c r="A71" s="5" t="s">
        <v>46</v>
      </c>
      <c r="B71" s="5">
        <v>0</v>
      </c>
      <c r="C71" s="5">
        <f t="shared" ref="C71:C76" si="16">1-B71</f>
        <v>1</v>
      </c>
      <c r="D71" s="1">
        <f t="shared" ref="D71:D76" si="17">MIN(B71:C71)</f>
        <v>0</v>
      </c>
      <c r="E71" s="8">
        <v>2</v>
      </c>
      <c r="F71" s="5">
        <f>E71/$E$76</f>
        <v>0.66666666666666663</v>
      </c>
      <c r="G71" s="5">
        <f t="shared" ref="G71:G75" si="18">F71*D71</f>
        <v>0</v>
      </c>
      <c r="I71" s="5" t="s">
        <v>55</v>
      </c>
      <c r="J71" s="5">
        <f>$D$76-SUM(G71:G73)</f>
        <v>0</v>
      </c>
    </row>
    <row r="72" spans="1:10" x14ac:dyDescent="0.2">
      <c r="A72" s="5" t="s">
        <v>47</v>
      </c>
      <c r="B72" s="5">
        <v>0</v>
      </c>
      <c r="C72" s="5">
        <f t="shared" si="16"/>
        <v>1</v>
      </c>
      <c r="D72" s="1">
        <f t="shared" si="17"/>
        <v>0</v>
      </c>
      <c r="E72" s="8">
        <v>1</v>
      </c>
      <c r="F72" s="5">
        <f t="shared" ref="F72:F75" si="19">E72/$E$76</f>
        <v>0.33333333333333331</v>
      </c>
      <c r="G72" s="5">
        <f t="shared" si="18"/>
        <v>0</v>
      </c>
    </row>
    <row r="73" spans="1:10" x14ac:dyDescent="0.2">
      <c r="A73" s="5" t="s">
        <v>48</v>
      </c>
      <c r="B73" s="5">
        <v>0</v>
      </c>
      <c r="C73" s="5">
        <v>0</v>
      </c>
      <c r="D73" s="1">
        <f t="shared" si="17"/>
        <v>0</v>
      </c>
      <c r="E73" s="8">
        <v>0</v>
      </c>
      <c r="F73" s="5">
        <f t="shared" si="19"/>
        <v>0</v>
      </c>
      <c r="G73" s="5">
        <f t="shared" si="18"/>
        <v>0</v>
      </c>
    </row>
    <row r="74" spans="1:10" x14ac:dyDescent="0.2">
      <c r="A74" s="5" t="s">
        <v>52</v>
      </c>
      <c r="B74" s="5">
        <v>0</v>
      </c>
      <c r="C74" s="5">
        <f t="shared" si="16"/>
        <v>1</v>
      </c>
      <c r="D74" s="1">
        <f t="shared" si="17"/>
        <v>0</v>
      </c>
      <c r="E74" s="8">
        <v>1</v>
      </c>
      <c r="F74" s="5">
        <f t="shared" si="19"/>
        <v>0.33333333333333331</v>
      </c>
      <c r="G74" s="5">
        <f t="shared" si="18"/>
        <v>0</v>
      </c>
      <c r="I74" s="5" t="s">
        <v>57</v>
      </c>
      <c r="J74" s="5">
        <f>$D$76-SUM(G74:G75)</f>
        <v>0</v>
      </c>
    </row>
    <row r="75" spans="1:10" x14ac:dyDescent="0.2">
      <c r="A75" s="5" t="s">
        <v>53</v>
      </c>
      <c r="B75" s="5">
        <v>0</v>
      </c>
      <c r="C75" s="5">
        <f t="shared" si="16"/>
        <v>1</v>
      </c>
      <c r="D75" s="1">
        <f t="shared" si="17"/>
        <v>0</v>
      </c>
      <c r="E75" s="8">
        <v>2</v>
      </c>
      <c r="F75" s="5">
        <f t="shared" si="19"/>
        <v>0.66666666666666663</v>
      </c>
      <c r="G75" s="5">
        <f t="shared" si="18"/>
        <v>0</v>
      </c>
    </row>
    <row r="76" spans="1:10" x14ac:dyDescent="0.2">
      <c r="A76" s="5" t="s">
        <v>15</v>
      </c>
      <c r="B76" s="5">
        <v>0</v>
      </c>
      <c r="C76" s="5">
        <f t="shared" si="16"/>
        <v>1</v>
      </c>
      <c r="D76" s="1">
        <f t="shared" si="17"/>
        <v>0</v>
      </c>
      <c r="E76" s="8">
        <v>3</v>
      </c>
    </row>
    <row r="77" spans="1:10" x14ac:dyDescent="0.2">
      <c r="E77" s="8"/>
    </row>
    <row r="78" spans="1:10" x14ac:dyDescent="0.2">
      <c r="A78" s="10" t="s">
        <v>64</v>
      </c>
      <c r="B78" s="10"/>
      <c r="C78" s="10"/>
      <c r="D78" s="10"/>
      <c r="E78" s="10"/>
      <c r="F78" s="10"/>
      <c r="G78" s="10"/>
      <c r="H78" s="10"/>
      <c r="I78" s="10"/>
      <c r="J78" s="10"/>
    </row>
    <row r="79" spans="1:10" x14ac:dyDescent="0.2">
      <c r="B79" s="5" t="s">
        <v>13</v>
      </c>
      <c r="C79" s="5" t="s">
        <v>14</v>
      </c>
      <c r="D79" s="5" t="s">
        <v>68</v>
      </c>
      <c r="E79" s="5" t="s">
        <v>17</v>
      </c>
      <c r="F79" s="5" t="s">
        <v>18</v>
      </c>
      <c r="G79" s="5" t="s">
        <v>69</v>
      </c>
    </row>
    <row r="80" spans="1:10" x14ac:dyDescent="0.2">
      <c r="A80" s="5" t="s">
        <v>46</v>
      </c>
      <c r="B80" s="5">
        <v>0</v>
      </c>
      <c r="C80" s="5">
        <v>0</v>
      </c>
      <c r="D80" s="1">
        <f t="shared" ref="D80:D85" si="20">MIN(B80:C80)</f>
        <v>0</v>
      </c>
      <c r="E80" s="8">
        <v>0</v>
      </c>
      <c r="F80" s="5">
        <f>E80/$E$85</f>
        <v>0</v>
      </c>
      <c r="G80" s="5">
        <f t="shared" ref="G80:G84" si="21">F80*D80</f>
        <v>0</v>
      </c>
      <c r="I80" s="5" t="s">
        <v>55</v>
      </c>
      <c r="J80" s="5">
        <f>$D$85-SUM(G80:G82)</f>
        <v>0</v>
      </c>
    </row>
    <row r="81" spans="1:10" x14ac:dyDescent="0.2">
      <c r="A81" s="5" t="s">
        <v>47</v>
      </c>
      <c r="B81" s="5">
        <v>1</v>
      </c>
      <c r="C81" s="5">
        <f t="shared" ref="C81:C85" si="22">1-B81</f>
        <v>0</v>
      </c>
      <c r="D81" s="1">
        <f t="shared" si="20"/>
        <v>0</v>
      </c>
      <c r="E81" s="8">
        <v>1</v>
      </c>
      <c r="F81" s="5">
        <f>E81/$E$85</f>
        <v>0.5</v>
      </c>
      <c r="G81" s="5">
        <f t="shared" si="21"/>
        <v>0</v>
      </c>
    </row>
    <row r="82" spans="1:10" x14ac:dyDescent="0.2">
      <c r="A82" s="5" t="s">
        <v>48</v>
      </c>
      <c r="B82" s="5">
        <v>1</v>
      </c>
      <c r="C82" s="5">
        <f t="shared" si="22"/>
        <v>0</v>
      </c>
      <c r="D82" s="1">
        <f t="shared" si="20"/>
        <v>0</v>
      </c>
      <c r="E82" s="8">
        <v>1</v>
      </c>
      <c r="F82" s="5">
        <f>E82/$E$85</f>
        <v>0.5</v>
      </c>
      <c r="G82" s="5">
        <f t="shared" si="21"/>
        <v>0</v>
      </c>
    </row>
    <row r="83" spans="1:10" x14ac:dyDescent="0.2">
      <c r="A83" s="5" t="s">
        <v>52</v>
      </c>
      <c r="B83" s="5">
        <v>1</v>
      </c>
      <c r="C83" s="5">
        <f t="shared" si="22"/>
        <v>0</v>
      </c>
      <c r="D83" s="1">
        <f t="shared" si="20"/>
        <v>0</v>
      </c>
      <c r="E83" s="8">
        <v>1</v>
      </c>
      <c r="F83" s="5">
        <f>E83/$E$85</f>
        <v>0.5</v>
      </c>
      <c r="G83" s="5">
        <f t="shared" si="21"/>
        <v>0</v>
      </c>
      <c r="I83" s="5" t="s">
        <v>57</v>
      </c>
      <c r="J83" s="5">
        <f>$D$85-SUM(G83:G84)</f>
        <v>0</v>
      </c>
    </row>
    <row r="84" spans="1:10" x14ac:dyDescent="0.2">
      <c r="A84" s="5" t="s">
        <v>53</v>
      </c>
      <c r="B84" s="5">
        <v>1</v>
      </c>
      <c r="C84" s="5">
        <f t="shared" si="22"/>
        <v>0</v>
      </c>
      <c r="D84" s="1">
        <f t="shared" si="20"/>
        <v>0</v>
      </c>
      <c r="E84" s="8">
        <v>1</v>
      </c>
      <c r="F84" s="5">
        <f>E84/$E$85</f>
        <v>0.5</v>
      </c>
      <c r="G84" s="5">
        <f t="shared" si="21"/>
        <v>0</v>
      </c>
    </row>
    <row r="85" spans="1:10" x14ac:dyDescent="0.2">
      <c r="A85" s="5" t="s">
        <v>15</v>
      </c>
      <c r="B85" s="5">
        <v>1</v>
      </c>
      <c r="C85" s="5">
        <f t="shared" si="22"/>
        <v>0</v>
      </c>
      <c r="D85" s="1">
        <f t="shared" si="20"/>
        <v>0</v>
      </c>
      <c r="E85" s="8">
        <v>2</v>
      </c>
    </row>
    <row r="87" spans="1:10" x14ac:dyDescent="0.2">
      <c r="A87" s="10" t="s">
        <v>63</v>
      </c>
      <c r="B87" s="10"/>
      <c r="C87" s="10"/>
      <c r="D87" s="10"/>
      <c r="E87" s="10"/>
      <c r="F87" s="10"/>
      <c r="G87" s="10"/>
      <c r="H87" s="10"/>
      <c r="I87" s="10"/>
      <c r="J87" s="10"/>
    </row>
    <row r="88" spans="1:10" x14ac:dyDescent="0.2">
      <c r="A88" s="10" t="s">
        <v>65</v>
      </c>
      <c r="B88" s="10"/>
      <c r="C88" s="10"/>
      <c r="D88" s="10"/>
      <c r="E88" s="10"/>
      <c r="F88" s="10"/>
      <c r="G88" s="10"/>
      <c r="H88" s="10"/>
      <c r="I88" s="10"/>
      <c r="J88" s="10"/>
    </row>
    <row r="89" spans="1:10" x14ac:dyDescent="0.2">
      <c r="E89" s="8"/>
    </row>
    <row r="90" spans="1:10" x14ac:dyDescent="0.2">
      <c r="A90" s="10" t="s">
        <v>66</v>
      </c>
      <c r="B90" s="10"/>
      <c r="C90" s="10"/>
      <c r="D90" s="10"/>
      <c r="E90" s="10"/>
      <c r="F90" s="10"/>
      <c r="G90" s="10"/>
      <c r="H90" s="10"/>
      <c r="I90" s="10"/>
      <c r="J90" s="10"/>
    </row>
    <row r="91" spans="1:10" x14ac:dyDescent="0.2">
      <c r="B91" s="5" t="s">
        <v>13</v>
      </c>
      <c r="C91" s="5" t="s">
        <v>14</v>
      </c>
      <c r="D91" s="5" t="s">
        <v>68</v>
      </c>
      <c r="E91" s="5" t="s">
        <v>17</v>
      </c>
      <c r="F91" s="5" t="s">
        <v>18</v>
      </c>
      <c r="G91" s="5" t="s">
        <v>69</v>
      </c>
    </row>
    <row r="92" spans="1:10" x14ac:dyDescent="0.2">
      <c r="A92" s="5" t="s">
        <v>46</v>
      </c>
      <c r="B92" s="5">
        <v>0</v>
      </c>
      <c r="C92" s="5">
        <v>0</v>
      </c>
      <c r="D92" s="1">
        <f t="shared" ref="D92:D98" si="23">MIN(B92:C92)</f>
        <v>0</v>
      </c>
      <c r="E92" s="8">
        <v>0</v>
      </c>
      <c r="F92" s="5">
        <f>E92/$E$98</f>
        <v>0</v>
      </c>
      <c r="G92" s="5">
        <f t="shared" ref="G92:G97" si="24">F92*D92</f>
        <v>0</v>
      </c>
      <c r="I92" s="5" t="s">
        <v>55</v>
      </c>
      <c r="J92" s="5">
        <f>$D$98-SUM(G92:G94)</f>
        <v>0</v>
      </c>
    </row>
    <row r="93" spans="1:10" x14ac:dyDescent="0.2">
      <c r="A93" s="5" t="s">
        <v>47</v>
      </c>
      <c r="B93" s="5">
        <v>0</v>
      </c>
      <c r="C93" s="5">
        <f t="shared" ref="C93:C98" si="25">1-B93</f>
        <v>1</v>
      </c>
      <c r="D93" s="1">
        <f t="shared" si="23"/>
        <v>0</v>
      </c>
      <c r="E93" s="8">
        <v>1</v>
      </c>
      <c r="F93" s="5">
        <f t="shared" ref="F93:F97" si="26">E93/$E$98</f>
        <v>0.5</v>
      </c>
      <c r="G93" s="5">
        <f t="shared" si="24"/>
        <v>0</v>
      </c>
    </row>
    <row r="94" spans="1:10" x14ac:dyDescent="0.2">
      <c r="A94" s="5" t="s">
        <v>48</v>
      </c>
      <c r="B94" s="5">
        <v>0</v>
      </c>
      <c r="C94" s="5">
        <f t="shared" si="25"/>
        <v>1</v>
      </c>
      <c r="D94" s="1">
        <f t="shared" si="23"/>
        <v>0</v>
      </c>
      <c r="E94" s="8">
        <v>1</v>
      </c>
      <c r="F94" s="5">
        <f t="shared" si="26"/>
        <v>0.5</v>
      </c>
      <c r="G94" s="5">
        <f t="shared" si="24"/>
        <v>0</v>
      </c>
    </row>
    <row r="95" spans="1:10" x14ac:dyDescent="0.2">
      <c r="A95" s="5" t="s">
        <v>49</v>
      </c>
      <c r="B95" s="5">
        <v>0</v>
      </c>
      <c r="C95" s="5">
        <f t="shared" si="25"/>
        <v>1</v>
      </c>
      <c r="D95" s="1">
        <f t="shared" si="23"/>
        <v>0</v>
      </c>
      <c r="E95" s="8">
        <v>1</v>
      </c>
      <c r="F95" s="5">
        <f t="shared" si="26"/>
        <v>0.5</v>
      </c>
      <c r="G95" s="5">
        <f t="shared" si="24"/>
        <v>0</v>
      </c>
      <c r="I95" s="5" t="s">
        <v>56</v>
      </c>
      <c r="J95" s="5">
        <f>$D$98-SUM(G95:G97)</f>
        <v>0</v>
      </c>
    </row>
    <row r="96" spans="1:10" x14ac:dyDescent="0.2">
      <c r="A96" s="5" t="s">
        <v>50</v>
      </c>
      <c r="B96" s="5">
        <v>0</v>
      </c>
      <c r="C96" s="5">
        <f t="shared" si="25"/>
        <v>1</v>
      </c>
      <c r="D96" s="1">
        <f t="shared" si="23"/>
        <v>0</v>
      </c>
      <c r="E96" s="8">
        <v>1</v>
      </c>
      <c r="F96" s="5">
        <f t="shared" si="26"/>
        <v>0.5</v>
      </c>
      <c r="G96" s="5">
        <f t="shared" si="24"/>
        <v>0</v>
      </c>
    </row>
    <row r="97" spans="1:10" x14ac:dyDescent="0.2">
      <c r="A97" s="5" t="s">
        <v>51</v>
      </c>
      <c r="B97" s="5">
        <v>0</v>
      </c>
      <c r="C97" s="5">
        <v>0</v>
      </c>
      <c r="D97" s="1">
        <f t="shared" si="23"/>
        <v>0</v>
      </c>
      <c r="E97" s="8">
        <v>0</v>
      </c>
      <c r="F97" s="5">
        <f t="shared" si="26"/>
        <v>0</v>
      </c>
      <c r="G97" s="5">
        <f t="shared" si="24"/>
        <v>0</v>
      </c>
    </row>
    <row r="98" spans="1:10" x14ac:dyDescent="0.2">
      <c r="A98" s="5" t="s">
        <v>15</v>
      </c>
      <c r="B98" s="5">
        <v>0</v>
      </c>
      <c r="C98" s="5">
        <f t="shared" si="25"/>
        <v>1</v>
      </c>
      <c r="D98" s="1">
        <f t="shared" si="23"/>
        <v>0</v>
      </c>
      <c r="E98" s="8">
        <v>2</v>
      </c>
    </row>
    <row r="100" spans="1:10" x14ac:dyDescent="0.2">
      <c r="A100" s="10" t="s">
        <v>67</v>
      </c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 x14ac:dyDescent="0.2">
      <c r="B101" s="5" t="s">
        <v>13</v>
      </c>
      <c r="C101" s="5" t="s">
        <v>14</v>
      </c>
      <c r="D101" s="5" t="s">
        <v>68</v>
      </c>
      <c r="E101" s="5" t="s">
        <v>17</v>
      </c>
      <c r="F101" s="5" t="s">
        <v>18</v>
      </c>
      <c r="G101" s="5" t="s">
        <v>69</v>
      </c>
    </row>
    <row r="102" spans="1:10" x14ac:dyDescent="0.2">
      <c r="A102" s="5" t="s">
        <v>46</v>
      </c>
      <c r="B102" s="5">
        <v>0</v>
      </c>
      <c r="C102" s="5">
        <v>0</v>
      </c>
      <c r="D102" s="1">
        <f t="shared" ref="D102:D108" si="27">MIN(B102:C102)</f>
        <v>0</v>
      </c>
      <c r="E102" s="8">
        <v>0</v>
      </c>
      <c r="F102" s="5">
        <f>E102/$E$108</f>
        <v>0</v>
      </c>
      <c r="G102" s="5">
        <f t="shared" ref="G102:G107" si="28">F102*D102</f>
        <v>0</v>
      </c>
      <c r="I102" s="5" t="s">
        <v>55</v>
      </c>
      <c r="J102" s="5">
        <f>$D$108-SUM(G102:G104)</f>
        <v>0</v>
      </c>
    </row>
    <row r="103" spans="1:10" x14ac:dyDescent="0.2">
      <c r="A103" s="5" t="s">
        <v>47</v>
      </c>
      <c r="B103" s="5">
        <v>1</v>
      </c>
      <c r="C103" s="5">
        <f t="shared" ref="C103:C108" si="29">1-B103</f>
        <v>0</v>
      </c>
      <c r="D103" s="1">
        <f t="shared" si="27"/>
        <v>0</v>
      </c>
      <c r="E103" s="8">
        <v>2</v>
      </c>
      <c r="F103" s="5">
        <f t="shared" ref="F103:F107" si="30">E103/$E$108</f>
        <v>0.66666666666666663</v>
      </c>
      <c r="G103" s="5">
        <f t="shared" si="28"/>
        <v>0</v>
      </c>
    </row>
    <row r="104" spans="1:10" x14ac:dyDescent="0.2">
      <c r="A104" s="5" t="s">
        <v>48</v>
      </c>
      <c r="B104" s="5">
        <v>1</v>
      </c>
      <c r="C104" s="5">
        <f t="shared" si="29"/>
        <v>0</v>
      </c>
      <c r="D104" s="1">
        <f t="shared" si="27"/>
        <v>0</v>
      </c>
      <c r="E104" s="8">
        <v>1</v>
      </c>
      <c r="F104" s="5">
        <f t="shared" si="30"/>
        <v>0.33333333333333331</v>
      </c>
      <c r="G104" s="5">
        <f t="shared" si="28"/>
        <v>0</v>
      </c>
    </row>
    <row r="105" spans="1:10" x14ac:dyDescent="0.2">
      <c r="A105" s="5" t="s">
        <v>49</v>
      </c>
      <c r="B105" s="5">
        <v>1</v>
      </c>
      <c r="C105" s="5">
        <f t="shared" si="29"/>
        <v>0</v>
      </c>
      <c r="D105" s="1">
        <f t="shared" si="27"/>
        <v>0</v>
      </c>
      <c r="E105" s="8">
        <v>1</v>
      </c>
      <c r="F105" s="5">
        <f t="shared" si="30"/>
        <v>0.33333333333333331</v>
      </c>
      <c r="G105" s="5">
        <f t="shared" si="28"/>
        <v>0</v>
      </c>
      <c r="I105" s="5" t="s">
        <v>56</v>
      </c>
      <c r="J105" s="5">
        <f>$D$108-SUM(G105:G107)</f>
        <v>0</v>
      </c>
    </row>
    <row r="106" spans="1:10" x14ac:dyDescent="0.2">
      <c r="A106" s="5" t="s">
        <v>50</v>
      </c>
      <c r="B106" s="5">
        <v>1</v>
      </c>
      <c r="C106" s="5">
        <f t="shared" si="29"/>
        <v>0</v>
      </c>
      <c r="D106" s="1">
        <f t="shared" si="27"/>
        <v>0</v>
      </c>
      <c r="E106" s="8">
        <v>2</v>
      </c>
      <c r="F106" s="5">
        <f t="shared" si="30"/>
        <v>0.66666666666666663</v>
      </c>
      <c r="G106" s="5">
        <f t="shared" si="28"/>
        <v>0</v>
      </c>
    </row>
    <row r="107" spans="1:10" x14ac:dyDescent="0.2">
      <c r="A107" s="5" t="s">
        <v>51</v>
      </c>
      <c r="B107" s="5">
        <v>0</v>
      </c>
      <c r="C107" s="5">
        <v>0</v>
      </c>
      <c r="D107" s="1">
        <f t="shared" si="27"/>
        <v>0</v>
      </c>
      <c r="E107" s="8">
        <v>0</v>
      </c>
      <c r="F107" s="5">
        <f t="shared" si="30"/>
        <v>0</v>
      </c>
      <c r="G107" s="5">
        <f t="shared" si="28"/>
        <v>0</v>
      </c>
    </row>
    <row r="108" spans="1:10" x14ac:dyDescent="0.2">
      <c r="A108" s="5" t="s">
        <v>15</v>
      </c>
      <c r="B108" s="5">
        <v>1</v>
      </c>
      <c r="C108" s="5">
        <f t="shared" si="29"/>
        <v>0</v>
      </c>
      <c r="D108" s="1">
        <f t="shared" si="27"/>
        <v>0</v>
      </c>
      <c r="E108" s="8">
        <v>3</v>
      </c>
    </row>
  </sheetData>
  <autoFilter ref="A1:F15" xr:uid="{82C35FD0-A9FD-EB46-80F4-7993FC2FC697}">
    <sortState xmlns:xlrd2="http://schemas.microsoft.com/office/spreadsheetml/2017/richdata2" ref="A2:F15">
      <sortCondition ref="A1:A15"/>
    </sortState>
  </autoFilter>
  <mergeCells count="10">
    <mergeCell ref="A87:J87"/>
    <mergeCell ref="A88:J88"/>
    <mergeCell ref="A90:J90"/>
    <mergeCell ref="A100:J100"/>
    <mergeCell ref="A17:J17"/>
    <mergeCell ref="A33:J33"/>
    <mergeCell ref="A45:J45"/>
    <mergeCell ref="A57:J57"/>
    <mergeCell ref="A69:J69"/>
    <mergeCell ref="A78:J78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C05CE-CD29-FC46-8CC9-F3C436470B66}">
  <dimension ref="A1:J107"/>
  <sheetViews>
    <sheetView workbookViewId="0">
      <selection activeCell="G8" sqref="G8"/>
    </sheetView>
  </sheetViews>
  <sheetFormatPr baseColWidth="10" defaultColWidth="15.5" defaultRowHeight="16" x14ac:dyDescent="0.2"/>
  <cols>
    <col min="1" max="1" width="5.83203125" style="5" bestFit="1" customWidth="1"/>
    <col min="2" max="2" width="10" style="5" bestFit="1" customWidth="1"/>
    <col min="3" max="3" width="8.33203125" style="5" bestFit="1" customWidth="1"/>
    <col min="4" max="4" width="9" style="5" bestFit="1" customWidth="1"/>
    <col min="5" max="6" width="8" style="5" bestFit="1" customWidth="1"/>
    <col min="7" max="7" width="9.33203125" style="5" bestFit="1" customWidth="1"/>
    <col min="8" max="8" width="15.5" style="5"/>
    <col min="9" max="9" width="9.6640625" style="5" bestFit="1" customWidth="1"/>
    <col min="10" max="10" width="4.6640625" style="5" bestFit="1" customWidth="1"/>
    <col min="11" max="16384" width="15.5" style="5"/>
  </cols>
  <sheetData>
    <row r="1" spans="1:6" x14ac:dyDescent="0.2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</row>
    <row r="2" spans="1:6" s="6" customFormat="1" x14ac:dyDescent="0.2">
      <c r="A2" s="8">
        <v>1</v>
      </c>
      <c r="B2" s="6" t="s">
        <v>35</v>
      </c>
      <c r="C2" s="6" t="s">
        <v>36</v>
      </c>
      <c r="D2" s="6" t="s">
        <v>36</v>
      </c>
      <c r="E2" s="6" t="s">
        <v>34</v>
      </c>
      <c r="F2" s="7" t="s">
        <v>32</v>
      </c>
    </row>
    <row r="3" spans="1:6" s="6" customFormat="1" x14ac:dyDescent="0.2">
      <c r="A3" s="8">
        <v>2</v>
      </c>
      <c r="B3" s="6" t="s">
        <v>35</v>
      </c>
      <c r="C3" s="6" t="s">
        <v>36</v>
      </c>
      <c r="D3" s="6" t="s">
        <v>36</v>
      </c>
      <c r="E3" s="6" t="s">
        <v>35</v>
      </c>
      <c r="F3" s="7" t="s">
        <v>32</v>
      </c>
    </row>
    <row r="4" spans="1:6" customFormat="1" x14ac:dyDescent="0.2">
      <c r="A4" s="3">
        <v>3</v>
      </c>
      <c r="B4" t="s">
        <v>40</v>
      </c>
      <c r="C4" t="s">
        <v>36</v>
      </c>
      <c r="D4" t="s">
        <v>36</v>
      </c>
      <c r="E4" t="s">
        <v>34</v>
      </c>
      <c r="F4" s="2" t="s">
        <v>33</v>
      </c>
    </row>
    <row r="5" spans="1:6" s="1" customFormat="1" x14ac:dyDescent="0.2">
      <c r="A5" s="3">
        <v>4</v>
      </c>
      <c r="B5" s="1" t="s">
        <v>41</v>
      </c>
      <c r="C5" s="1" t="s">
        <v>38</v>
      </c>
      <c r="D5" s="1" t="s">
        <v>36</v>
      </c>
      <c r="E5" s="1" t="s">
        <v>34</v>
      </c>
      <c r="F5" s="1" t="s">
        <v>33</v>
      </c>
    </row>
    <row r="6" spans="1:6" s="1" customFormat="1" x14ac:dyDescent="0.2">
      <c r="A6" s="3">
        <v>5</v>
      </c>
      <c r="B6" s="1" t="s">
        <v>41</v>
      </c>
      <c r="C6" s="1" t="s">
        <v>39</v>
      </c>
      <c r="D6" s="1" t="s">
        <v>37</v>
      </c>
      <c r="E6" s="1" t="s">
        <v>34</v>
      </c>
      <c r="F6" s="1" t="s">
        <v>33</v>
      </c>
    </row>
    <row r="7" spans="1:6" s="1" customFormat="1" x14ac:dyDescent="0.2">
      <c r="A7" s="3">
        <v>6</v>
      </c>
      <c r="B7" s="1" t="s">
        <v>41</v>
      </c>
      <c r="C7" s="1" t="s">
        <v>39</v>
      </c>
      <c r="D7" s="1" t="s">
        <v>37</v>
      </c>
      <c r="E7" s="1" t="s">
        <v>35</v>
      </c>
      <c r="F7" s="1" t="s">
        <v>32</v>
      </c>
    </row>
    <row r="8" spans="1:6" customFormat="1" x14ac:dyDescent="0.2">
      <c r="A8" s="3">
        <v>7</v>
      </c>
      <c r="B8" t="s">
        <v>40</v>
      </c>
      <c r="C8" t="s">
        <v>39</v>
      </c>
      <c r="D8" t="s">
        <v>37</v>
      </c>
      <c r="E8" t="s">
        <v>35</v>
      </c>
      <c r="F8" s="2" t="s">
        <v>33</v>
      </c>
    </row>
    <row r="9" spans="1:6" s="6" customFormat="1" x14ac:dyDescent="0.2">
      <c r="A9" s="8">
        <v>8</v>
      </c>
      <c r="B9" s="6" t="s">
        <v>35</v>
      </c>
      <c r="C9" s="6" t="s">
        <v>38</v>
      </c>
      <c r="D9" s="6" t="s">
        <v>36</v>
      </c>
      <c r="E9" s="6" t="s">
        <v>34</v>
      </c>
      <c r="F9" s="7" t="s">
        <v>32</v>
      </c>
    </row>
    <row r="10" spans="1:6" s="6" customFormat="1" x14ac:dyDescent="0.2">
      <c r="A10" s="8">
        <v>9</v>
      </c>
      <c r="B10" s="6" t="s">
        <v>35</v>
      </c>
      <c r="C10" s="6" t="s">
        <v>39</v>
      </c>
      <c r="D10" s="6" t="s">
        <v>37</v>
      </c>
      <c r="E10" s="6" t="s">
        <v>34</v>
      </c>
      <c r="F10" s="7" t="s">
        <v>33</v>
      </c>
    </row>
    <row r="11" spans="1:6" s="1" customFormat="1" x14ac:dyDescent="0.2">
      <c r="A11" s="3">
        <v>10</v>
      </c>
      <c r="B11" s="1" t="s">
        <v>41</v>
      </c>
      <c r="C11" s="1" t="s">
        <v>38</v>
      </c>
      <c r="D11" s="1" t="s">
        <v>37</v>
      </c>
      <c r="E11" s="1" t="s">
        <v>34</v>
      </c>
      <c r="F11" s="1" t="s">
        <v>33</v>
      </c>
    </row>
    <row r="12" spans="1:6" s="6" customFormat="1" x14ac:dyDescent="0.2">
      <c r="A12" s="8">
        <v>11</v>
      </c>
      <c r="B12" s="6" t="s">
        <v>35</v>
      </c>
      <c r="C12" s="6" t="s">
        <v>38</v>
      </c>
      <c r="D12" s="6" t="s">
        <v>37</v>
      </c>
      <c r="E12" s="6" t="s">
        <v>35</v>
      </c>
      <c r="F12" s="7" t="s">
        <v>33</v>
      </c>
    </row>
    <row r="13" spans="1:6" customFormat="1" x14ac:dyDescent="0.2">
      <c r="A13" s="3">
        <v>12</v>
      </c>
      <c r="B13" t="s">
        <v>40</v>
      </c>
      <c r="C13" t="s">
        <v>38</v>
      </c>
      <c r="D13" t="s">
        <v>36</v>
      </c>
      <c r="E13" t="s">
        <v>35</v>
      </c>
      <c r="F13" s="2" t="s">
        <v>33</v>
      </c>
    </row>
    <row r="14" spans="1:6" customFormat="1" x14ac:dyDescent="0.2">
      <c r="A14" s="3">
        <v>13</v>
      </c>
      <c r="B14" t="s">
        <v>40</v>
      </c>
      <c r="C14" t="s">
        <v>36</v>
      </c>
      <c r="D14" t="s">
        <v>37</v>
      </c>
      <c r="E14" t="s">
        <v>34</v>
      </c>
      <c r="F14" s="2" t="s">
        <v>33</v>
      </c>
    </row>
    <row r="15" spans="1:6" s="1" customFormat="1" x14ac:dyDescent="0.2">
      <c r="A15" s="3">
        <v>14</v>
      </c>
      <c r="B15" s="1" t="s">
        <v>41</v>
      </c>
      <c r="C15" s="1" t="s">
        <v>38</v>
      </c>
      <c r="D15" s="1" t="s">
        <v>36</v>
      </c>
      <c r="E15" s="1" t="s">
        <v>35</v>
      </c>
      <c r="F15" s="1" t="s">
        <v>32</v>
      </c>
    </row>
    <row r="17" spans="1:10" x14ac:dyDescent="0.2">
      <c r="A17" s="10" t="s">
        <v>23</v>
      </c>
      <c r="B17" s="10"/>
      <c r="C17" s="10"/>
      <c r="D17" s="10"/>
      <c r="E17" s="10"/>
      <c r="F17" s="10"/>
      <c r="G17" s="10"/>
      <c r="H17" s="10"/>
      <c r="I17" s="10"/>
      <c r="J17" s="10"/>
    </row>
    <row r="18" spans="1:10" s="1" customFormat="1" ht="17" thickBot="1" x14ac:dyDescent="0.25">
      <c r="B18" s="1" t="s">
        <v>13</v>
      </c>
      <c r="C18" s="1" t="s">
        <v>14</v>
      </c>
      <c r="D18" s="1" t="s">
        <v>42</v>
      </c>
      <c r="E18" s="1" t="s">
        <v>17</v>
      </c>
      <c r="F18" s="1" t="s">
        <v>18</v>
      </c>
      <c r="G18" s="1" t="s">
        <v>58</v>
      </c>
    </row>
    <row r="19" spans="1:10" s="1" customFormat="1" ht="17" thickBot="1" x14ac:dyDescent="0.25">
      <c r="A19" s="1" t="s">
        <v>43</v>
      </c>
      <c r="B19" s="1">
        <v>0.4</v>
      </c>
      <c r="C19" s="1">
        <f>1-B19</f>
        <v>0.6</v>
      </c>
      <c r="D19" s="1">
        <f>1-(C19^2+B19^2)</f>
        <v>0.48</v>
      </c>
      <c r="E19" s="3">
        <v>5</v>
      </c>
      <c r="F19" s="1">
        <f t="shared" ref="F19:F29" si="0">E19/$E$30</f>
        <v>0.35714285714285715</v>
      </c>
      <c r="G19" s="1">
        <f>F19*D19</f>
        <v>0.17142857142857143</v>
      </c>
      <c r="I19" s="1" t="s">
        <v>54</v>
      </c>
      <c r="J19" s="4">
        <f>$D$30-SUM(G19:G21)</f>
        <v>0.11632653061224485</v>
      </c>
    </row>
    <row r="20" spans="1:10" s="1" customFormat="1" x14ac:dyDescent="0.2">
      <c r="A20" s="1" t="s">
        <v>44</v>
      </c>
      <c r="B20" s="1">
        <v>1</v>
      </c>
      <c r="C20" s="1">
        <f t="shared" ref="C20:C29" si="1">1-B20</f>
        <v>0</v>
      </c>
      <c r="D20" s="1">
        <f t="shared" ref="D20:D30" si="2">1-(C20^2+B20^2)</f>
        <v>0</v>
      </c>
      <c r="E20" s="3">
        <v>4</v>
      </c>
      <c r="F20" s="1">
        <f t="shared" si="0"/>
        <v>0.2857142857142857</v>
      </c>
      <c r="G20" s="1">
        <f t="shared" ref="G20:G29" si="3">F20*D20</f>
        <v>0</v>
      </c>
    </row>
    <row r="21" spans="1:10" s="1" customFormat="1" x14ac:dyDescent="0.2">
      <c r="A21" s="1" t="s">
        <v>45</v>
      </c>
      <c r="B21" s="1">
        <v>0.6</v>
      </c>
      <c r="C21" s="1">
        <f t="shared" si="1"/>
        <v>0.4</v>
      </c>
      <c r="D21" s="1">
        <f t="shared" si="2"/>
        <v>0.48</v>
      </c>
      <c r="E21" s="3">
        <v>5</v>
      </c>
      <c r="F21" s="1">
        <f t="shared" si="0"/>
        <v>0.35714285714285715</v>
      </c>
      <c r="G21" s="1">
        <f t="shared" si="3"/>
        <v>0.17142857142857143</v>
      </c>
    </row>
    <row r="22" spans="1:10" s="1" customFormat="1" x14ac:dyDescent="0.2">
      <c r="A22" s="1" t="s">
        <v>46</v>
      </c>
      <c r="B22" s="1">
        <v>0.5</v>
      </c>
      <c r="C22" s="1">
        <f t="shared" si="1"/>
        <v>0.5</v>
      </c>
      <c r="D22" s="1">
        <f t="shared" si="2"/>
        <v>0.5</v>
      </c>
      <c r="E22" s="3">
        <v>4</v>
      </c>
      <c r="F22" s="1">
        <f t="shared" si="0"/>
        <v>0.2857142857142857</v>
      </c>
      <c r="G22" s="1">
        <f t="shared" si="3"/>
        <v>0.14285714285714285</v>
      </c>
      <c r="I22" s="1" t="s">
        <v>55</v>
      </c>
      <c r="J22" s="1">
        <f>$D$30-SUM(G22:G24)</f>
        <v>1.8707482993197244E-2</v>
      </c>
    </row>
    <row r="23" spans="1:10" s="1" customFormat="1" x14ac:dyDescent="0.2">
      <c r="A23" s="1" t="s">
        <v>47</v>
      </c>
      <c r="B23" s="1">
        <v>0.66666666666666663</v>
      </c>
      <c r="C23" s="1">
        <f t="shared" si="1"/>
        <v>0.33333333333333337</v>
      </c>
      <c r="D23" s="1">
        <f t="shared" si="2"/>
        <v>0.44444444444444442</v>
      </c>
      <c r="E23" s="3">
        <v>6</v>
      </c>
      <c r="F23" s="1">
        <f t="shared" si="0"/>
        <v>0.42857142857142855</v>
      </c>
      <c r="G23" s="1">
        <f t="shared" si="3"/>
        <v>0.19047619047619047</v>
      </c>
    </row>
    <row r="24" spans="1:10" s="1" customFormat="1" x14ac:dyDescent="0.2">
      <c r="A24" s="1" t="s">
        <v>48</v>
      </c>
      <c r="B24" s="1">
        <v>0.75</v>
      </c>
      <c r="C24" s="1">
        <f t="shared" si="1"/>
        <v>0.25</v>
      </c>
      <c r="D24" s="1">
        <f t="shared" si="2"/>
        <v>0.375</v>
      </c>
      <c r="E24" s="3">
        <v>4</v>
      </c>
      <c r="F24" s="1">
        <f t="shared" si="0"/>
        <v>0.2857142857142857</v>
      </c>
      <c r="G24" s="1">
        <f t="shared" si="3"/>
        <v>0.10714285714285714</v>
      </c>
    </row>
    <row r="25" spans="1:10" s="1" customFormat="1" x14ac:dyDescent="0.2">
      <c r="A25" s="1" t="s">
        <v>49</v>
      </c>
      <c r="B25" s="1">
        <v>0.42857142857142855</v>
      </c>
      <c r="C25" s="1">
        <f t="shared" si="1"/>
        <v>0.5714285714285714</v>
      </c>
      <c r="D25" s="1">
        <f t="shared" si="2"/>
        <v>0.48979591836734704</v>
      </c>
      <c r="E25" s="3">
        <v>7</v>
      </c>
      <c r="F25" s="1">
        <f t="shared" si="0"/>
        <v>0.5</v>
      </c>
      <c r="G25" s="1">
        <f t="shared" si="3"/>
        <v>0.24489795918367352</v>
      </c>
      <c r="I25" s="1" t="s">
        <v>56</v>
      </c>
      <c r="J25" s="1">
        <f>$D$30-SUM(G25:G27)</f>
        <v>9.1836734693877431E-2</v>
      </c>
    </row>
    <row r="26" spans="1:10" s="1" customFormat="1" x14ac:dyDescent="0.2">
      <c r="A26" s="1" t="s">
        <v>50</v>
      </c>
      <c r="B26" s="1">
        <v>0.8571428571428571</v>
      </c>
      <c r="C26" s="1">
        <f t="shared" si="1"/>
        <v>0.1428571428571429</v>
      </c>
      <c r="D26" s="1">
        <f t="shared" si="2"/>
        <v>0.24489795918367352</v>
      </c>
      <c r="E26" s="3">
        <v>7</v>
      </c>
      <c r="F26" s="1">
        <f t="shared" si="0"/>
        <v>0.5</v>
      </c>
      <c r="G26" s="1">
        <f t="shared" si="3"/>
        <v>0.12244897959183676</v>
      </c>
    </row>
    <row r="27" spans="1:10" s="1" customFormat="1" x14ac:dyDescent="0.2">
      <c r="A27" s="1" t="s">
        <v>51</v>
      </c>
      <c r="B27" s="1">
        <v>0</v>
      </c>
      <c r="C27" s="1">
        <v>0</v>
      </c>
      <c r="D27" s="1">
        <f t="shared" si="2"/>
        <v>1</v>
      </c>
      <c r="E27" s="3">
        <v>0</v>
      </c>
      <c r="F27" s="1">
        <f t="shared" si="0"/>
        <v>0</v>
      </c>
      <c r="G27" s="1">
        <f t="shared" si="3"/>
        <v>0</v>
      </c>
    </row>
    <row r="28" spans="1:10" s="1" customFormat="1" x14ac:dyDescent="0.2">
      <c r="A28" s="1" t="s">
        <v>52</v>
      </c>
      <c r="B28" s="1">
        <v>0.5</v>
      </c>
      <c r="C28" s="1">
        <f t="shared" si="1"/>
        <v>0.5</v>
      </c>
      <c r="D28" s="1">
        <f t="shared" si="2"/>
        <v>0.5</v>
      </c>
      <c r="E28" s="3">
        <v>6</v>
      </c>
      <c r="F28" s="1">
        <f t="shared" si="0"/>
        <v>0.42857142857142855</v>
      </c>
      <c r="G28" s="1">
        <f t="shared" si="3"/>
        <v>0.21428571428571427</v>
      </c>
      <c r="I28" s="1" t="s">
        <v>57</v>
      </c>
      <c r="J28" s="1">
        <f>$D$30-SUM(G28:G29)</f>
        <v>3.0612244897959162E-2</v>
      </c>
    </row>
    <row r="29" spans="1:10" s="1" customFormat="1" x14ac:dyDescent="0.2">
      <c r="A29" s="1" t="s">
        <v>53</v>
      </c>
      <c r="B29" s="1">
        <v>0.75</v>
      </c>
      <c r="C29" s="1">
        <f t="shared" si="1"/>
        <v>0.25</v>
      </c>
      <c r="D29" s="1">
        <f t="shared" si="2"/>
        <v>0.375</v>
      </c>
      <c r="E29" s="3">
        <v>8</v>
      </c>
      <c r="F29" s="1">
        <f t="shared" si="0"/>
        <v>0.5714285714285714</v>
      </c>
      <c r="G29" s="1">
        <f t="shared" si="3"/>
        <v>0.21428571428571427</v>
      </c>
    </row>
    <row r="30" spans="1:10" s="1" customFormat="1" x14ac:dyDescent="0.2">
      <c r="A30" s="1" t="s">
        <v>15</v>
      </c>
      <c r="B30" s="1">
        <v>0.6428571428571429</v>
      </c>
      <c r="C30" s="1">
        <v>0.35714285714285715</v>
      </c>
      <c r="D30" s="1">
        <f t="shared" si="2"/>
        <v>0.45918367346938771</v>
      </c>
      <c r="E30" s="3">
        <v>14</v>
      </c>
    </row>
    <row r="32" spans="1:10" x14ac:dyDescent="0.2">
      <c r="A32" s="10" t="s">
        <v>59</v>
      </c>
      <c r="B32" s="10"/>
      <c r="C32" s="10"/>
      <c r="D32" s="10"/>
      <c r="E32" s="10"/>
      <c r="F32" s="10"/>
      <c r="G32" s="10"/>
      <c r="H32" s="10"/>
      <c r="I32" s="10"/>
      <c r="J32" s="10"/>
    </row>
    <row r="33" spans="1:10" s="1" customFormat="1" x14ac:dyDescent="0.2">
      <c r="B33" s="1" t="s">
        <v>13</v>
      </c>
      <c r="C33" s="1" t="s">
        <v>14</v>
      </c>
      <c r="D33" s="1" t="s">
        <v>42</v>
      </c>
      <c r="E33" s="1" t="s">
        <v>17</v>
      </c>
      <c r="F33" s="1" t="s">
        <v>18</v>
      </c>
      <c r="G33" s="1" t="s">
        <v>58</v>
      </c>
    </row>
    <row r="34" spans="1:10" s="1" customFormat="1" x14ac:dyDescent="0.2">
      <c r="A34" s="1" t="s">
        <v>46</v>
      </c>
      <c r="B34" s="1">
        <v>0</v>
      </c>
      <c r="C34" s="1">
        <f t="shared" ref="C34:C42" si="4">1-B34</f>
        <v>1</v>
      </c>
      <c r="D34" s="1">
        <f>1-(C34^2+B34^2)</f>
        <v>0</v>
      </c>
      <c r="E34" s="3">
        <v>2</v>
      </c>
      <c r="F34" s="1">
        <f>E34/$E$42</f>
        <v>0.4</v>
      </c>
      <c r="G34" s="1">
        <f t="shared" ref="G34:G41" si="5">F34*D34</f>
        <v>0</v>
      </c>
      <c r="I34" s="1" t="s">
        <v>55</v>
      </c>
      <c r="J34" s="1">
        <f>$D$42-SUM(G34:G36)</f>
        <v>0.27999999999999997</v>
      </c>
    </row>
    <row r="35" spans="1:10" s="1" customFormat="1" x14ac:dyDescent="0.2">
      <c r="A35" s="1" t="s">
        <v>47</v>
      </c>
      <c r="B35" s="1">
        <v>0.5</v>
      </c>
      <c r="C35" s="1">
        <f t="shared" si="4"/>
        <v>0.5</v>
      </c>
      <c r="D35" s="1">
        <f t="shared" ref="D35:D42" si="6">1-(C35^2+B35^2)</f>
        <v>0.5</v>
      </c>
      <c r="E35" s="3">
        <v>2</v>
      </c>
      <c r="F35" s="1">
        <f t="shared" ref="F35:F41" si="7">E35/$E$42</f>
        <v>0.4</v>
      </c>
      <c r="G35" s="1">
        <f t="shared" si="5"/>
        <v>0.2</v>
      </c>
    </row>
    <row r="36" spans="1:10" s="1" customFormat="1" ht="17" thickBot="1" x14ac:dyDescent="0.25">
      <c r="A36" s="1" t="s">
        <v>48</v>
      </c>
      <c r="B36" s="1">
        <v>1</v>
      </c>
      <c r="C36" s="1">
        <f t="shared" si="4"/>
        <v>0</v>
      </c>
      <c r="D36" s="1">
        <f t="shared" si="6"/>
        <v>0</v>
      </c>
      <c r="E36" s="3">
        <v>1</v>
      </c>
      <c r="F36" s="1">
        <f t="shared" si="7"/>
        <v>0.2</v>
      </c>
      <c r="G36" s="1">
        <f t="shared" si="5"/>
        <v>0</v>
      </c>
    </row>
    <row r="37" spans="1:10" s="1" customFormat="1" ht="17" thickBot="1" x14ac:dyDescent="0.25">
      <c r="A37" s="1" t="s">
        <v>49</v>
      </c>
      <c r="B37" s="1">
        <v>0</v>
      </c>
      <c r="C37" s="1">
        <f t="shared" si="4"/>
        <v>1</v>
      </c>
      <c r="D37" s="1">
        <f t="shared" si="6"/>
        <v>0</v>
      </c>
      <c r="E37" s="3">
        <v>3</v>
      </c>
      <c r="F37" s="1">
        <f t="shared" si="7"/>
        <v>0.6</v>
      </c>
      <c r="G37" s="1">
        <f t="shared" si="5"/>
        <v>0</v>
      </c>
      <c r="I37" s="1" t="s">
        <v>56</v>
      </c>
      <c r="J37" s="4">
        <f>$D$42-SUM(G37:G39)</f>
        <v>0.48</v>
      </c>
    </row>
    <row r="38" spans="1:10" s="1" customFormat="1" x14ac:dyDescent="0.2">
      <c r="A38" s="1" t="s">
        <v>50</v>
      </c>
      <c r="B38" s="1">
        <v>1</v>
      </c>
      <c r="C38" s="1">
        <f t="shared" si="4"/>
        <v>0</v>
      </c>
      <c r="D38" s="1">
        <f t="shared" si="6"/>
        <v>0</v>
      </c>
      <c r="E38" s="3">
        <v>2</v>
      </c>
      <c r="F38" s="1">
        <f t="shared" si="7"/>
        <v>0.4</v>
      </c>
      <c r="G38" s="1">
        <f t="shared" si="5"/>
        <v>0</v>
      </c>
    </row>
    <row r="39" spans="1:10" s="1" customFormat="1" x14ac:dyDescent="0.2">
      <c r="A39" s="1" t="s">
        <v>51</v>
      </c>
      <c r="B39" s="1">
        <v>0</v>
      </c>
      <c r="C39" s="1">
        <v>0</v>
      </c>
      <c r="D39" s="1">
        <f t="shared" si="6"/>
        <v>1</v>
      </c>
      <c r="E39" s="3">
        <v>0</v>
      </c>
      <c r="F39" s="1">
        <f t="shared" si="7"/>
        <v>0</v>
      </c>
      <c r="G39" s="1">
        <f t="shared" si="5"/>
        <v>0</v>
      </c>
    </row>
    <row r="40" spans="1:10" s="1" customFormat="1" x14ac:dyDescent="0.2">
      <c r="A40" s="1" t="s">
        <v>52</v>
      </c>
      <c r="B40" s="1">
        <v>0.5</v>
      </c>
      <c r="C40" s="1">
        <f t="shared" si="4"/>
        <v>0.5</v>
      </c>
      <c r="D40" s="1">
        <f t="shared" si="6"/>
        <v>0.5</v>
      </c>
      <c r="E40" s="3">
        <v>2</v>
      </c>
      <c r="F40" s="1">
        <f t="shared" si="7"/>
        <v>0.4</v>
      </c>
      <c r="G40" s="1">
        <f t="shared" si="5"/>
        <v>0.2</v>
      </c>
      <c r="I40" s="1" t="s">
        <v>57</v>
      </c>
      <c r="J40" s="1">
        <f>$D$42-SUM(G40:G41)</f>
        <v>1.3333333333333308E-2</v>
      </c>
    </row>
    <row r="41" spans="1:10" s="1" customFormat="1" x14ac:dyDescent="0.2">
      <c r="A41" s="1" t="s">
        <v>53</v>
      </c>
      <c r="B41" s="1">
        <v>0.33333333333333331</v>
      </c>
      <c r="C41" s="1">
        <f t="shared" si="4"/>
        <v>0.66666666666666674</v>
      </c>
      <c r="D41" s="1">
        <f t="shared" si="6"/>
        <v>0.44444444444444442</v>
      </c>
      <c r="E41" s="3">
        <v>3</v>
      </c>
      <c r="F41" s="1">
        <f t="shared" si="7"/>
        <v>0.6</v>
      </c>
      <c r="G41" s="1">
        <f t="shared" si="5"/>
        <v>0.26666666666666666</v>
      </c>
    </row>
    <row r="42" spans="1:10" s="1" customFormat="1" x14ac:dyDescent="0.2">
      <c r="A42" s="1" t="s">
        <v>15</v>
      </c>
      <c r="B42" s="1">
        <v>0.4</v>
      </c>
      <c r="C42" s="1">
        <f t="shared" si="4"/>
        <v>0.6</v>
      </c>
      <c r="D42" s="1">
        <f t="shared" si="6"/>
        <v>0.48</v>
      </c>
      <c r="E42" s="3">
        <v>5</v>
      </c>
    </row>
    <row r="44" spans="1:10" x14ac:dyDescent="0.2">
      <c r="A44" s="10" t="s">
        <v>60</v>
      </c>
      <c r="B44" s="10"/>
      <c r="C44" s="10"/>
      <c r="D44" s="10"/>
      <c r="E44" s="10"/>
      <c r="F44" s="10"/>
      <c r="G44" s="10"/>
      <c r="H44" s="10"/>
      <c r="I44" s="10"/>
      <c r="J44" s="10"/>
    </row>
    <row r="45" spans="1:10" x14ac:dyDescent="0.2">
      <c r="B45" s="5" t="s">
        <v>13</v>
      </c>
      <c r="C45" s="5" t="s">
        <v>14</v>
      </c>
      <c r="D45" s="5" t="s">
        <v>42</v>
      </c>
      <c r="E45" s="5" t="s">
        <v>17</v>
      </c>
      <c r="F45" s="5" t="s">
        <v>18</v>
      </c>
      <c r="G45" s="5" t="s">
        <v>58</v>
      </c>
    </row>
    <row r="46" spans="1:10" s="1" customFormat="1" x14ac:dyDescent="0.2">
      <c r="A46" s="1" t="s">
        <v>46</v>
      </c>
      <c r="B46" s="1">
        <v>1</v>
      </c>
      <c r="C46" s="1">
        <f t="shared" ref="C46:C54" si="8">1-B46</f>
        <v>0</v>
      </c>
      <c r="D46" s="1">
        <f>1-(C46^2+B46^2)</f>
        <v>0</v>
      </c>
      <c r="E46" s="3">
        <v>2</v>
      </c>
      <c r="F46" s="1">
        <f>E46/$E$54</f>
        <v>0.5</v>
      </c>
      <c r="G46" s="1">
        <f t="shared" ref="G46:G53" si="9">F46*D46</f>
        <v>0</v>
      </c>
      <c r="I46" s="1" t="s">
        <v>55</v>
      </c>
      <c r="J46" s="1">
        <f>$D$54-SUM(G46:G48)</f>
        <v>0</v>
      </c>
    </row>
    <row r="47" spans="1:10" s="1" customFormat="1" x14ac:dyDescent="0.2">
      <c r="A47" s="1" t="s">
        <v>47</v>
      </c>
      <c r="B47" s="1">
        <v>1</v>
      </c>
      <c r="C47" s="1">
        <f t="shared" si="8"/>
        <v>0</v>
      </c>
      <c r="D47" s="1">
        <f t="shared" ref="D47:D54" si="10">1-(C47^2+B47^2)</f>
        <v>0</v>
      </c>
      <c r="E47" s="3">
        <v>1</v>
      </c>
      <c r="F47" s="1">
        <f t="shared" ref="F47:F53" si="11">E47/$E$54</f>
        <v>0.25</v>
      </c>
      <c r="G47" s="1">
        <f t="shared" si="9"/>
        <v>0</v>
      </c>
    </row>
    <row r="48" spans="1:10" s="1" customFormat="1" x14ac:dyDescent="0.2">
      <c r="A48" s="1" t="s">
        <v>48</v>
      </c>
      <c r="B48" s="1">
        <v>1</v>
      </c>
      <c r="C48" s="1">
        <f t="shared" si="8"/>
        <v>0</v>
      </c>
      <c r="D48" s="1">
        <f t="shared" si="10"/>
        <v>0</v>
      </c>
      <c r="E48" s="3">
        <v>1</v>
      </c>
      <c r="F48" s="1">
        <f t="shared" si="11"/>
        <v>0.25</v>
      </c>
      <c r="G48" s="1">
        <f t="shared" si="9"/>
        <v>0</v>
      </c>
    </row>
    <row r="49" spans="1:10" s="1" customFormat="1" x14ac:dyDescent="0.2">
      <c r="A49" s="1" t="s">
        <v>49</v>
      </c>
      <c r="B49" s="1">
        <v>1</v>
      </c>
      <c r="C49" s="1">
        <f t="shared" si="8"/>
        <v>0</v>
      </c>
      <c r="D49" s="1">
        <f t="shared" si="10"/>
        <v>0</v>
      </c>
      <c r="E49" s="3">
        <v>2</v>
      </c>
      <c r="F49" s="1">
        <f t="shared" si="11"/>
        <v>0.5</v>
      </c>
      <c r="G49" s="1">
        <f t="shared" si="9"/>
        <v>0</v>
      </c>
      <c r="I49" s="1" t="s">
        <v>56</v>
      </c>
      <c r="J49" s="1">
        <f>$D$54-SUM(G49:G51)</f>
        <v>0</v>
      </c>
    </row>
    <row r="50" spans="1:10" s="1" customFormat="1" x14ac:dyDescent="0.2">
      <c r="A50" s="1" t="s">
        <v>50</v>
      </c>
      <c r="B50" s="1">
        <v>1</v>
      </c>
      <c r="C50" s="1">
        <f t="shared" si="8"/>
        <v>0</v>
      </c>
      <c r="D50" s="1">
        <f t="shared" si="10"/>
        <v>0</v>
      </c>
      <c r="E50" s="3">
        <v>2</v>
      </c>
      <c r="F50" s="1">
        <f t="shared" si="11"/>
        <v>0.5</v>
      </c>
      <c r="G50" s="1">
        <f t="shared" si="9"/>
        <v>0</v>
      </c>
    </row>
    <row r="51" spans="1:10" s="1" customFormat="1" x14ac:dyDescent="0.2">
      <c r="A51" s="1" t="s">
        <v>51</v>
      </c>
      <c r="B51" s="1">
        <v>0</v>
      </c>
      <c r="C51" s="1">
        <v>0</v>
      </c>
      <c r="D51" s="1">
        <f t="shared" si="10"/>
        <v>1</v>
      </c>
      <c r="E51" s="3">
        <v>0</v>
      </c>
      <c r="F51" s="1">
        <f t="shared" si="11"/>
        <v>0</v>
      </c>
      <c r="G51" s="1">
        <f t="shared" si="9"/>
        <v>0</v>
      </c>
    </row>
    <row r="52" spans="1:10" s="1" customFormat="1" x14ac:dyDescent="0.2">
      <c r="A52" s="1" t="s">
        <v>52</v>
      </c>
      <c r="B52" s="1">
        <v>1</v>
      </c>
      <c r="C52" s="1">
        <f t="shared" si="8"/>
        <v>0</v>
      </c>
      <c r="D52" s="1">
        <f t="shared" si="10"/>
        <v>0</v>
      </c>
      <c r="E52" s="3">
        <v>2</v>
      </c>
      <c r="F52" s="1">
        <f t="shared" si="11"/>
        <v>0.5</v>
      </c>
      <c r="G52" s="1">
        <f t="shared" si="9"/>
        <v>0</v>
      </c>
      <c r="I52" s="1" t="s">
        <v>57</v>
      </c>
      <c r="J52" s="1">
        <f>$D$54-SUM(G52:G53)</f>
        <v>0</v>
      </c>
    </row>
    <row r="53" spans="1:10" s="1" customFormat="1" x14ac:dyDescent="0.2">
      <c r="A53" s="1" t="s">
        <v>53</v>
      </c>
      <c r="B53" s="1">
        <v>1</v>
      </c>
      <c r="C53" s="1">
        <f t="shared" si="8"/>
        <v>0</v>
      </c>
      <c r="D53" s="1">
        <f t="shared" si="10"/>
        <v>0</v>
      </c>
      <c r="E53" s="3">
        <v>2</v>
      </c>
      <c r="F53" s="1">
        <f t="shared" si="11"/>
        <v>0.5</v>
      </c>
      <c r="G53" s="1">
        <f t="shared" si="9"/>
        <v>0</v>
      </c>
    </row>
    <row r="54" spans="1:10" s="1" customFormat="1" x14ac:dyDescent="0.2">
      <c r="A54" s="1" t="s">
        <v>15</v>
      </c>
      <c r="B54" s="1">
        <v>1</v>
      </c>
      <c r="C54" s="1">
        <f t="shared" si="8"/>
        <v>0</v>
      </c>
      <c r="D54" s="1">
        <f t="shared" si="10"/>
        <v>0</v>
      </c>
      <c r="E54" s="3">
        <v>4</v>
      </c>
    </row>
    <row r="56" spans="1:10" x14ac:dyDescent="0.2">
      <c r="A56" s="10" t="s">
        <v>61</v>
      </c>
      <c r="B56" s="10"/>
      <c r="C56" s="10"/>
      <c r="D56" s="10"/>
      <c r="E56" s="10"/>
      <c r="F56" s="10"/>
      <c r="G56" s="10"/>
      <c r="H56" s="10"/>
      <c r="I56" s="10"/>
      <c r="J56" s="10"/>
    </row>
    <row r="57" spans="1:10" x14ac:dyDescent="0.2">
      <c r="B57" s="5" t="s">
        <v>13</v>
      </c>
      <c r="C57" s="5" t="s">
        <v>14</v>
      </c>
      <c r="D57" s="5" t="s">
        <v>42</v>
      </c>
      <c r="E57" s="5" t="s">
        <v>17</v>
      </c>
      <c r="F57" s="5" t="s">
        <v>18</v>
      </c>
      <c r="G57" s="5" t="s">
        <v>58</v>
      </c>
    </row>
    <row r="58" spans="1:10" x14ac:dyDescent="0.2">
      <c r="A58" s="5" t="s">
        <v>46</v>
      </c>
      <c r="B58" s="5">
        <v>0</v>
      </c>
      <c r="C58" s="5">
        <v>0</v>
      </c>
      <c r="D58" s="5">
        <f>1-(C58^2+B58^2)</f>
        <v>1</v>
      </c>
      <c r="E58" s="8">
        <v>0</v>
      </c>
      <c r="F58" s="5">
        <f>E58/$E$66</f>
        <v>0</v>
      </c>
      <c r="G58" s="5">
        <f t="shared" ref="G58:G65" si="12">F58*D58</f>
        <v>0</v>
      </c>
      <c r="I58" s="5" t="s">
        <v>55</v>
      </c>
      <c r="J58" s="5">
        <f>$D$66-SUM(G58:G60)</f>
        <v>1.3333333333333308E-2</v>
      </c>
    </row>
    <row r="59" spans="1:10" x14ac:dyDescent="0.2">
      <c r="A59" s="5" t="s">
        <v>47</v>
      </c>
      <c r="B59" s="5">
        <v>0.66666666666666663</v>
      </c>
      <c r="C59" s="5">
        <f t="shared" ref="C59:C66" si="13">1-B59</f>
        <v>0.33333333333333337</v>
      </c>
      <c r="D59" s="5">
        <f t="shared" ref="D59:D66" si="14">1-(C59^2+B59^2)</f>
        <v>0.44444444444444442</v>
      </c>
      <c r="E59" s="8">
        <v>3</v>
      </c>
      <c r="F59" s="5">
        <f>E59/$E$66</f>
        <v>0.6</v>
      </c>
      <c r="G59" s="5">
        <f t="shared" si="12"/>
        <v>0.26666666666666666</v>
      </c>
    </row>
    <row r="60" spans="1:10" x14ac:dyDescent="0.2">
      <c r="A60" s="5" t="s">
        <v>48</v>
      </c>
      <c r="B60" s="5">
        <v>0.5</v>
      </c>
      <c r="C60" s="5">
        <f t="shared" si="13"/>
        <v>0.5</v>
      </c>
      <c r="D60" s="5">
        <f t="shared" si="14"/>
        <v>0.5</v>
      </c>
      <c r="E60" s="8">
        <v>2</v>
      </c>
      <c r="F60" s="5">
        <f t="shared" ref="F60:F65" si="15">E60/$E$66</f>
        <v>0.4</v>
      </c>
      <c r="G60" s="5">
        <f t="shared" si="12"/>
        <v>0.2</v>
      </c>
    </row>
    <row r="61" spans="1:10" x14ac:dyDescent="0.2">
      <c r="A61" s="5" t="s">
        <v>49</v>
      </c>
      <c r="B61" s="5">
        <v>0.5</v>
      </c>
      <c r="C61" s="5">
        <f t="shared" si="13"/>
        <v>0.5</v>
      </c>
      <c r="D61" s="5">
        <f t="shared" si="14"/>
        <v>0.5</v>
      </c>
      <c r="E61" s="8">
        <v>2</v>
      </c>
      <c r="F61" s="5">
        <f t="shared" si="15"/>
        <v>0.4</v>
      </c>
      <c r="G61" s="5">
        <f t="shared" si="12"/>
        <v>0.2</v>
      </c>
      <c r="I61" s="5" t="s">
        <v>56</v>
      </c>
      <c r="J61" s="5">
        <f>$D$66-SUM(G61:G63)</f>
        <v>1.3333333333333308E-2</v>
      </c>
    </row>
    <row r="62" spans="1:10" x14ac:dyDescent="0.2">
      <c r="A62" s="5" t="s">
        <v>50</v>
      </c>
      <c r="B62" s="5">
        <v>0.66666666666666663</v>
      </c>
      <c r="C62" s="5">
        <f t="shared" si="13"/>
        <v>0.33333333333333337</v>
      </c>
      <c r="D62" s="5">
        <f t="shared" si="14"/>
        <v>0.44444444444444442</v>
      </c>
      <c r="E62" s="8">
        <v>3</v>
      </c>
      <c r="F62" s="5">
        <f t="shared" si="15"/>
        <v>0.6</v>
      </c>
      <c r="G62" s="5">
        <f t="shared" si="12"/>
        <v>0.26666666666666666</v>
      </c>
    </row>
    <row r="63" spans="1:10" ht="17" thickBot="1" x14ac:dyDescent="0.25">
      <c r="A63" s="5" t="s">
        <v>51</v>
      </c>
      <c r="B63" s="5">
        <v>0</v>
      </c>
      <c r="C63" s="5">
        <v>0</v>
      </c>
      <c r="D63" s="5">
        <f t="shared" si="14"/>
        <v>1</v>
      </c>
      <c r="E63" s="8">
        <v>0</v>
      </c>
      <c r="F63" s="5">
        <f t="shared" si="15"/>
        <v>0</v>
      </c>
      <c r="G63" s="5">
        <f t="shared" si="12"/>
        <v>0</v>
      </c>
    </row>
    <row r="64" spans="1:10" ht="17" thickBot="1" x14ac:dyDescent="0.25">
      <c r="A64" s="5" t="s">
        <v>52</v>
      </c>
      <c r="B64" s="5">
        <v>0</v>
      </c>
      <c r="C64" s="5">
        <v>1</v>
      </c>
      <c r="D64" s="5">
        <f t="shared" si="14"/>
        <v>0</v>
      </c>
      <c r="E64" s="8">
        <v>2</v>
      </c>
      <c r="F64" s="5">
        <f t="shared" si="15"/>
        <v>0.4</v>
      </c>
      <c r="G64" s="5">
        <f t="shared" si="12"/>
        <v>0</v>
      </c>
      <c r="I64" s="5" t="s">
        <v>57</v>
      </c>
      <c r="J64" s="9">
        <f>$D$66-SUM(G64:G65)</f>
        <v>0.48</v>
      </c>
    </row>
    <row r="65" spans="1:10" x14ac:dyDescent="0.2">
      <c r="A65" s="5" t="s">
        <v>53</v>
      </c>
      <c r="B65" s="5">
        <v>1</v>
      </c>
      <c r="C65" s="5">
        <f t="shared" si="13"/>
        <v>0</v>
      </c>
      <c r="D65" s="5">
        <f t="shared" si="14"/>
        <v>0</v>
      </c>
      <c r="E65" s="8">
        <v>3</v>
      </c>
      <c r="F65" s="5">
        <f t="shared" si="15"/>
        <v>0.6</v>
      </c>
      <c r="G65" s="5">
        <f t="shared" si="12"/>
        <v>0</v>
      </c>
    </row>
    <row r="66" spans="1:10" x14ac:dyDescent="0.2">
      <c r="A66" s="5" t="s">
        <v>15</v>
      </c>
      <c r="B66" s="5">
        <v>0.6</v>
      </c>
      <c r="C66" s="5">
        <f t="shared" si="13"/>
        <v>0.4</v>
      </c>
      <c r="D66" s="5">
        <f t="shared" si="14"/>
        <v>0.48</v>
      </c>
      <c r="E66" s="8">
        <v>5</v>
      </c>
    </row>
    <row r="68" spans="1:10" x14ac:dyDescent="0.2">
      <c r="A68" s="10" t="s">
        <v>62</v>
      </c>
      <c r="B68" s="10"/>
      <c r="C68" s="10"/>
      <c r="D68" s="10"/>
      <c r="E68" s="10"/>
      <c r="F68" s="10"/>
      <c r="G68" s="10"/>
      <c r="H68" s="10"/>
      <c r="I68" s="10"/>
      <c r="J68" s="10"/>
    </row>
    <row r="69" spans="1:10" x14ac:dyDescent="0.2">
      <c r="B69" s="5" t="s">
        <v>13</v>
      </c>
      <c r="C69" s="5" t="s">
        <v>14</v>
      </c>
      <c r="D69" s="5" t="s">
        <v>42</v>
      </c>
      <c r="E69" s="5" t="s">
        <v>17</v>
      </c>
      <c r="F69" s="5" t="s">
        <v>18</v>
      </c>
      <c r="G69" s="5" t="s">
        <v>58</v>
      </c>
    </row>
    <row r="70" spans="1:10" x14ac:dyDescent="0.2">
      <c r="A70" s="5" t="s">
        <v>46</v>
      </c>
      <c r="B70" s="5">
        <v>0</v>
      </c>
      <c r="C70" s="5">
        <f t="shared" ref="C70:C75" si="16">1-B70</f>
        <v>1</v>
      </c>
      <c r="D70" s="5">
        <f>1-(C70^2+B70^2)</f>
        <v>0</v>
      </c>
      <c r="E70" s="8">
        <v>2</v>
      </c>
      <c r="F70" s="5">
        <f>E70/$E$75</f>
        <v>0.66666666666666663</v>
      </c>
      <c r="G70" s="5">
        <f t="shared" ref="G70:G74" si="17">F70*D70</f>
        <v>0</v>
      </c>
      <c r="I70" s="5" t="s">
        <v>55</v>
      </c>
      <c r="J70" s="5">
        <f>$D$75-SUM(G70:G72)</f>
        <v>0</v>
      </c>
    </row>
    <row r="71" spans="1:10" x14ac:dyDescent="0.2">
      <c r="A71" s="5" t="s">
        <v>47</v>
      </c>
      <c r="B71" s="5">
        <v>0</v>
      </c>
      <c r="C71" s="5">
        <f t="shared" si="16"/>
        <v>1</v>
      </c>
      <c r="D71" s="5">
        <f t="shared" ref="D71:D75" si="18">1-(C71^2+B71^2)</f>
        <v>0</v>
      </c>
      <c r="E71" s="8">
        <v>1</v>
      </c>
      <c r="F71" s="5">
        <f t="shared" ref="F71:F74" si="19">E71/$E$75</f>
        <v>0.33333333333333331</v>
      </c>
      <c r="G71" s="5">
        <f t="shared" si="17"/>
        <v>0</v>
      </c>
    </row>
    <row r="72" spans="1:10" x14ac:dyDescent="0.2">
      <c r="A72" s="5" t="s">
        <v>48</v>
      </c>
      <c r="B72" s="5">
        <v>0</v>
      </c>
      <c r="C72" s="5">
        <v>0</v>
      </c>
      <c r="D72" s="5">
        <f t="shared" si="18"/>
        <v>1</v>
      </c>
      <c r="E72" s="8">
        <v>0</v>
      </c>
      <c r="F72" s="5">
        <f t="shared" si="19"/>
        <v>0</v>
      </c>
      <c r="G72" s="5">
        <f t="shared" si="17"/>
        <v>0</v>
      </c>
    </row>
    <row r="73" spans="1:10" x14ac:dyDescent="0.2">
      <c r="A73" s="5" t="s">
        <v>52</v>
      </c>
      <c r="B73" s="5">
        <v>0</v>
      </c>
      <c r="C73" s="5">
        <f t="shared" si="16"/>
        <v>1</v>
      </c>
      <c r="D73" s="5">
        <f t="shared" si="18"/>
        <v>0</v>
      </c>
      <c r="E73" s="8">
        <v>1</v>
      </c>
      <c r="F73" s="5">
        <f t="shared" si="19"/>
        <v>0.33333333333333331</v>
      </c>
      <c r="G73" s="5">
        <f t="shared" si="17"/>
        <v>0</v>
      </c>
      <c r="I73" s="5" t="s">
        <v>57</v>
      </c>
      <c r="J73" s="5">
        <f>$D$75-SUM(G73:G74)</f>
        <v>0</v>
      </c>
    </row>
    <row r="74" spans="1:10" x14ac:dyDescent="0.2">
      <c r="A74" s="5" t="s">
        <v>53</v>
      </c>
      <c r="B74" s="5">
        <v>0</v>
      </c>
      <c r="C74" s="5">
        <f t="shared" si="16"/>
        <v>1</v>
      </c>
      <c r="D74" s="5">
        <f t="shared" si="18"/>
        <v>0</v>
      </c>
      <c r="E74" s="8">
        <v>2</v>
      </c>
      <c r="F74" s="5">
        <f t="shared" si="19"/>
        <v>0.66666666666666663</v>
      </c>
      <c r="G74" s="5">
        <f t="shared" si="17"/>
        <v>0</v>
      </c>
    </row>
    <row r="75" spans="1:10" x14ac:dyDescent="0.2">
      <c r="A75" s="5" t="s">
        <v>15</v>
      </c>
      <c r="B75" s="5">
        <v>0</v>
      </c>
      <c r="C75" s="5">
        <f t="shared" si="16"/>
        <v>1</v>
      </c>
      <c r="D75" s="5">
        <f t="shared" si="18"/>
        <v>0</v>
      </c>
      <c r="E75" s="8">
        <v>3</v>
      </c>
    </row>
    <row r="76" spans="1:10" x14ac:dyDescent="0.2">
      <c r="E76" s="8"/>
    </row>
    <row r="77" spans="1:10" x14ac:dyDescent="0.2">
      <c r="A77" s="10" t="s">
        <v>64</v>
      </c>
      <c r="B77" s="10"/>
      <c r="C77" s="10"/>
      <c r="D77" s="10"/>
      <c r="E77" s="10"/>
      <c r="F77" s="10"/>
      <c r="G77" s="10"/>
      <c r="H77" s="10"/>
      <c r="I77" s="10"/>
      <c r="J77" s="10"/>
    </row>
    <row r="78" spans="1:10" x14ac:dyDescent="0.2">
      <c r="B78" s="5" t="s">
        <v>13</v>
      </c>
      <c r="C78" s="5" t="s">
        <v>14</v>
      </c>
      <c r="D78" s="5" t="s">
        <v>42</v>
      </c>
      <c r="E78" s="5" t="s">
        <v>17</v>
      </c>
      <c r="F78" s="5" t="s">
        <v>18</v>
      </c>
      <c r="G78" s="5" t="s">
        <v>58</v>
      </c>
    </row>
    <row r="79" spans="1:10" x14ac:dyDescent="0.2">
      <c r="A79" s="5" t="s">
        <v>46</v>
      </c>
      <c r="B79" s="5">
        <v>0</v>
      </c>
      <c r="C79" s="5">
        <v>0</v>
      </c>
      <c r="D79" s="5">
        <f>1-(C79^2+B79^2)</f>
        <v>1</v>
      </c>
      <c r="E79" s="8">
        <v>0</v>
      </c>
      <c r="F79" s="5">
        <f>E79/$E$84</f>
        <v>0</v>
      </c>
      <c r="G79" s="5">
        <f t="shared" ref="G79:G83" si="20">F79*D79</f>
        <v>0</v>
      </c>
      <c r="I79" s="5" t="s">
        <v>55</v>
      </c>
      <c r="J79" s="5">
        <f>$D$84-SUM(G79:G81)</f>
        <v>0</v>
      </c>
    </row>
    <row r="80" spans="1:10" x14ac:dyDescent="0.2">
      <c r="A80" s="5" t="s">
        <v>47</v>
      </c>
      <c r="B80" s="5">
        <v>1</v>
      </c>
      <c r="C80" s="5">
        <f t="shared" ref="C80:C84" si="21">1-B80</f>
        <v>0</v>
      </c>
      <c r="D80" s="5">
        <f t="shared" ref="D80:D84" si="22">1-(C80^2+B80^2)</f>
        <v>0</v>
      </c>
      <c r="E80" s="8">
        <v>1</v>
      </c>
      <c r="F80" s="5">
        <f>E80/$E$84</f>
        <v>0.5</v>
      </c>
      <c r="G80" s="5">
        <f t="shared" si="20"/>
        <v>0</v>
      </c>
    </row>
    <row r="81" spans="1:10" x14ac:dyDescent="0.2">
      <c r="A81" s="5" t="s">
        <v>48</v>
      </c>
      <c r="B81" s="5">
        <v>1</v>
      </c>
      <c r="C81" s="5">
        <f t="shared" si="21"/>
        <v>0</v>
      </c>
      <c r="D81" s="5">
        <f t="shared" si="22"/>
        <v>0</v>
      </c>
      <c r="E81" s="8">
        <v>1</v>
      </c>
      <c r="F81" s="5">
        <f>E81/$E$84</f>
        <v>0.5</v>
      </c>
      <c r="G81" s="5">
        <f t="shared" si="20"/>
        <v>0</v>
      </c>
    </row>
    <row r="82" spans="1:10" x14ac:dyDescent="0.2">
      <c r="A82" s="5" t="s">
        <v>52</v>
      </c>
      <c r="B82" s="5">
        <v>1</v>
      </c>
      <c r="C82" s="5">
        <f t="shared" si="21"/>
        <v>0</v>
      </c>
      <c r="D82" s="5">
        <f t="shared" si="22"/>
        <v>0</v>
      </c>
      <c r="E82" s="8">
        <v>1</v>
      </c>
      <c r="F82" s="5">
        <f>E82/$E$84</f>
        <v>0.5</v>
      </c>
      <c r="G82" s="5">
        <f t="shared" si="20"/>
        <v>0</v>
      </c>
      <c r="I82" s="5" t="s">
        <v>57</v>
      </c>
      <c r="J82" s="5">
        <f>$D$84-SUM(G82:G83)</f>
        <v>0</v>
      </c>
    </row>
    <row r="83" spans="1:10" x14ac:dyDescent="0.2">
      <c r="A83" s="5" t="s">
        <v>53</v>
      </c>
      <c r="B83" s="5">
        <v>1</v>
      </c>
      <c r="C83" s="5">
        <f t="shared" si="21"/>
        <v>0</v>
      </c>
      <c r="D83" s="5">
        <f t="shared" si="22"/>
        <v>0</v>
      </c>
      <c r="E83" s="8">
        <v>1</v>
      </c>
      <c r="F83" s="5">
        <f>E83/$E$84</f>
        <v>0.5</v>
      </c>
      <c r="G83" s="5">
        <f t="shared" si="20"/>
        <v>0</v>
      </c>
    </row>
    <row r="84" spans="1:10" x14ac:dyDescent="0.2">
      <c r="A84" s="5" t="s">
        <v>15</v>
      </c>
      <c r="B84" s="5">
        <v>1</v>
      </c>
      <c r="C84" s="5">
        <f t="shared" si="21"/>
        <v>0</v>
      </c>
      <c r="D84" s="5">
        <f t="shared" si="22"/>
        <v>0</v>
      </c>
      <c r="E84" s="8">
        <v>2</v>
      </c>
    </row>
    <row r="86" spans="1:10" x14ac:dyDescent="0.2">
      <c r="A86" s="10" t="s">
        <v>63</v>
      </c>
      <c r="B86" s="10"/>
      <c r="C86" s="10"/>
      <c r="D86" s="10"/>
      <c r="E86" s="10"/>
      <c r="F86" s="10"/>
      <c r="G86" s="10"/>
      <c r="H86" s="10"/>
      <c r="I86" s="10"/>
      <c r="J86" s="10"/>
    </row>
    <row r="87" spans="1:10" x14ac:dyDescent="0.2">
      <c r="A87" s="10" t="s">
        <v>65</v>
      </c>
      <c r="B87" s="10"/>
      <c r="C87" s="10"/>
      <c r="D87" s="10"/>
      <c r="E87" s="10"/>
      <c r="F87" s="10"/>
      <c r="G87" s="10"/>
      <c r="H87" s="10"/>
      <c r="I87" s="10"/>
      <c r="J87" s="10"/>
    </row>
    <row r="88" spans="1:10" x14ac:dyDescent="0.2">
      <c r="E88" s="8"/>
    </row>
    <row r="89" spans="1:10" x14ac:dyDescent="0.2">
      <c r="A89" s="10" t="s">
        <v>66</v>
      </c>
      <c r="B89" s="10"/>
      <c r="C89" s="10"/>
      <c r="D89" s="10"/>
      <c r="E89" s="10"/>
      <c r="F89" s="10"/>
      <c r="G89" s="10"/>
      <c r="H89" s="10"/>
      <c r="I89" s="10"/>
      <c r="J89" s="10"/>
    </row>
    <row r="90" spans="1:10" x14ac:dyDescent="0.2">
      <c r="B90" s="5" t="s">
        <v>13</v>
      </c>
      <c r="C90" s="5" t="s">
        <v>14</v>
      </c>
      <c r="D90" s="5" t="s">
        <v>42</v>
      </c>
      <c r="E90" s="5" t="s">
        <v>17</v>
      </c>
      <c r="F90" s="5" t="s">
        <v>18</v>
      </c>
      <c r="G90" s="5" t="s">
        <v>58</v>
      </c>
    </row>
    <row r="91" spans="1:10" x14ac:dyDescent="0.2">
      <c r="A91" s="5" t="s">
        <v>46</v>
      </c>
      <c r="B91" s="5">
        <v>0</v>
      </c>
      <c r="C91" s="5">
        <v>0</v>
      </c>
      <c r="D91" s="5">
        <f>1-(C91^2+B91^2)</f>
        <v>1</v>
      </c>
      <c r="E91" s="8">
        <v>0</v>
      </c>
      <c r="F91" s="5">
        <f>E91/$E$97</f>
        <v>0</v>
      </c>
      <c r="G91" s="5">
        <f t="shared" ref="G91:G96" si="23">F91*D91</f>
        <v>0</v>
      </c>
      <c r="I91" s="5" t="s">
        <v>55</v>
      </c>
      <c r="J91" s="5">
        <f>$D$97-SUM(G91:G93)</f>
        <v>0</v>
      </c>
    </row>
    <row r="92" spans="1:10" x14ac:dyDescent="0.2">
      <c r="A92" s="5" t="s">
        <v>47</v>
      </c>
      <c r="B92" s="5">
        <v>0</v>
      </c>
      <c r="C92" s="5">
        <f t="shared" ref="C92:C97" si="24">1-B92</f>
        <v>1</v>
      </c>
      <c r="D92" s="5">
        <f t="shared" ref="D92:D97" si="25">1-(C92^2+B92^2)</f>
        <v>0</v>
      </c>
      <c r="E92" s="8">
        <v>1</v>
      </c>
      <c r="F92" s="5">
        <f t="shared" ref="F92:F96" si="26">E92/$E$97</f>
        <v>0.5</v>
      </c>
      <c r="G92" s="5">
        <f t="shared" si="23"/>
        <v>0</v>
      </c>
    </row>
    <row r="93" spans="1:10" x14ac:dyDescent="0.2">
      <c r="A93" s="5" t="s">
        <v>48</v>
      </c>
      <c r="B93" s="5">
        <v>0</v>
      </c>
      <c r="C93" s="5">
        <f t="shared" si="24"/>
        <v>1</v>
      </c>
      <c r="D93" s="5">
        <f t="shared" si="25"/>
        <v>0</v>
      </c>
      <c r="E93" s="8">
        <v>1</v>
      </c>
      <c r="F93" s="5">
        <f t="shared" si="26"/>
        <v>0.5</v>
      </c>
      <c r="G93" s="5">
        <f t="shared" si="23"/>
        <v>0</v>
      </c>
    </row>
    <row r="94" spans="1:10" x14ac:dyDescent="0.2">
      <c r="A94" s="5" t="s">
        <v>49</v>
      </c>
      <c r="B94" s="5">
        <v>0</v>
      </c>
      <c r="C94" s="5">
        <f t="shared" si="24"/>
        <v>1</v>
      </c>
      <c r="D94" s="5">
        <f t="shared" si="25"/>
        <v>0</v>
      </c>
      <c r="E94" s="8">
        <v>1</v>
      </c>
      <c r="F94" s="5">
        <f t="shared" si="26"/>
        <v>0.5</v>
      </c>
      <c r="G94" s="5">
        <f t="shared" si="23"/>
        <v>0</v>
      </c>
      <c r="I94" s="5" t="s">
        <v>56</v>
      </c>
      <c r="J94" s="5">
        <f>$D$97-SUM(G94:G96)</f>
        <v>0</v>
      </c>
    </row>
    <row r="95" spans="1:10" x14ac:dyDescent="0.2">
      <c r="A95" s="5" t="s">
        <v>50</v>
      </c>
      <c r="B95" s="5">
        <v>0</v>
      </c>
      <c r="C95" s="5">
        <f t="shared" si="24"/>
        <v>1</v>
      </c>
      <c r="D95" s="5">
        <f t="shared" si="25"/>
        <v>0</v>
      </c>
      <c r="E95" s="8">
        <v>1</v>
      </c>
      <c r="F95" s="5">
        <f t="shared" si="26"/>
        <v>0.5</v>
      </c>
      <c r="G95" s="5">
        <f t="shared" si="23"/>
        <v>0</v>
      </c>
    </row>
    <row r="96" spans="1:10" x14ac:dyDescent="0.2">
      <c r="A96" s="5" t="s">
        <v>51</v>
      </c>
      <c r="B96" s="5">
        <v>0</v>
      </c>
      <c r="C96" s="5">
        <v>0</v>
      </c>
      <c r="D96" s="5">
        <f t="shared" si="25"/>
        <v>1</v>
      </c>
      <c r="E96" s="8">
        <v>0</v>
      </c>
      <c r="F96" s="5">
        <f t="shared" si="26"/>
        <v>0</v>
      </c>
      <c r="G96" s="5">
        <f t="shared" si="23"/>
        <v>0</v>
      </c>
    </row>
    <row r="97" spans="1:10" x14ac:dyDescent="0.2">
      <c r="A97" s="5" t="s">
        <v>15</v>
      </c>
      <c r="B97" s="5">
        <v>0</v>
      </c>
      <c r="C97" s="5">
        <f t="shared" si="24"/>
        <v>1</v>
      </c>
      <c r="D97" s="5">
        <f t="shared" si="25"/>
        <v>0</v>
      </c>
      <c r="E97" s="8">
        <v>2</v>
      </c>
    </row>
    <row r="99" spans="1:10" x14ac:dyDescent="0.2">
      <c r="A99" s="10" t="s">
        <v>67</v>
      </c>
      <c r="B99" s="10"/>
      <c r="C99" s="10"/>
      <c r="D99" s="10"/>
      <c r="E99" s="10"/>
      <c r="F99" s="10"/>
      <c r="G99" s="10"/>
      <c r="H99" s="10"/>
      <c r="I99" s="10"/>
      <c r="J99" s="10"/>
    </row>
    <row r="100" spans="1:10" x14ac:dyDescent="0.2">
      <c r="B100" s="5" t="s">
        <v>13</v>
      </c>
      <c r="C100" s="5" t="s">
        <v>14</v>
      </c>
      <c r="D100" s="5" t="s">
        <v>42</v>
      </c>
      <c r="E100" s="5" t="s">
        <v>17</v>
      </c>
      <c r="F100" s="5" t="s">
        <v>18</v>
      </c>
      <c r="G100" s="5" t="s">
        <v>58</v>
      </c>
    </row>
    <row r="101" spans="1:10" x14ac:dyDescent="0.2">
      <c r="A101" s="5" t="s">
        <v>46</v>
      </c>
      <c r="B101" s="5">
        <v>0</v>
      </c>
      <c r="C101" s="5">
        <v>0</v>
      </c>
      <c r="D101" s="5">
        <f>1-(C101^2+B101^2)</f>
        <v>1</v>
      </c>
      <c r="E101" s="8">
        <v>0</v>
      </c>
      <c r="F101" s="5">
        <f>E101/$E$107</f>
        <v>0</v>
      </c>
      <c r="G101" s="5">
        <f t="shared" ref="G101:G106" si="27">F101*D101</f>
        <v>0</v>
      </c>
      <c r="I101" s="5" t="s">
        <v>55</v>
      </c>
      <c r="J101" s="5">
        <f>$D$107-SUM(G101:G103)</f>
        <v>0</v>
      </c>
    </row>
    <row r="102" spans="1:10" x14ac:dyDescent="0.2">
      <c r="A102" s="5" t="s">
        <v>47</v>
      </c>
      <c r="B102" s="5">
        <v>1</v>
      </c>
      <c r="C102" s="5">
        <f t="shared" ref="C102:C107" si="28">1-B102</f>
        <v>0</v>
      </c>
      <c r="D102" s="5">
        <f t="shared" ref="D102:D107" si="29">1-(C102^2+B102^2)</f>
        <v>0</v>
      </c>
      <c r="E102" s="8">
        <v>2</v>
      </c>
      <c r="F102" s="5">
        <f t="shared" ref="F102:F106" si="30">E102/$E$107</f>
        <v>0.66666666666666663</v>
      </c>
      <c r="G102" s="5">
        <f t="shared" si="27"/>
        <v>0</v>
      </c>
    </row>
    <row r="103" spans="1:10" x14ac:dyDescent="0.2">
      <c r="A103" s="5" t="s">
        <v>48</v>
      </c>
      <c r="B103" s="5">
        <v>1</v>
      </c>
      <c r="C103" s="5">
        <f t="shared" si="28"/>
        <v>0</v>
      </c>
      <c r="D103" s="5">
        <f t="shared" si="29"/>
        <v>0</v>
      </c>
      <c r="E103" s="8">
        <v>1</v>
      </c>
      <c r="F103" s="5">
        <f t="shared" si="30"/>
        <v>0.33333333333333331</v>
      </c>
      <c r="G103" s="5">
        <f t="shared" si="27"/>
        <v>0</v>
      </c>
    </row>
    <row r="104" spans="1:10" x14ac:dyDescent="0.2">
      <c r="A104" s="5" t="s">
        <v>49</v>
      </c>
      <c r="B104" s="5">
        <v>1</v>
      </c>
      <c r="C104" s="5">
        <f t="shared" si="28"/>
        <v>0</v>
      </c>
      <c r="D104" s="5">
        <f t="shared" si="29"/>
        <v>0</v>
      </c>
      <c r="E104" s="8">
        <v>1</v>
      </c>
      <c r="F104" s="5">
        <f t="shared" si="30"/>
        <v>0.33333333333333331</v>
      </c>
      <c r="G104" s="5">
        <f t="shared" si="27"/>
        <v>0</v>
      </c>
      <c r="I104" s="5" t="s">
        <v>56</v>
      </c>
      <c r="J104" s="5">
        <f>$D$107-SUM(G104:G106)</f>
        <v>0</v>
      </c>
    </row>
    <row r="105" spans="1:10" x14ac:dyDescent="0.2">
      <c r="A105" s="5" t="s">
        <v>50</v>
      </c>
      <c r="B105" s="5">
        <v>1</v>
      </c>
      <c r="C105" s="5">
        <f t="shared" si="28"/>
        <v>0</v>
      </c>
      <c r="D105" s="5">
        <f t="shared" si="29"/>
        <v>0</v>
      </c>
      <c r="E105" s="8">
        <v>2</v>
      </c>
      <c r="F105" s="5">
        <f t="shared" si="30"/>
        <v>0.66666666666666663</v>
      </c>
      <c r="G105" s="5">
        <f t="shared" si="27"/>
        <v>0</v>
      </c>
    </row>
    <row r="106" spans="1:10" x14ac:dyDescent="0.2">
      <c r="A106" s="5" t="s">
        <v>51</v>
      </c>
      <c r="B106" s="5">
        <v>0</v>
      </c>
      <c r="C106" s="5">
        <v>0</v>
      </c>
      <c r="D106" s="5">
        <f t="shared" si="29"/>
        <v>1</v>
      </c>
      <c r="E106" s="8">
        <v>0</v>
      </c>
      <c r="F106" s="5">
        <f t="shared" si="30"/>
        <v>0</v>
      </c>
      <c r="G106" s="5">
        <f t="shared" si="27"/>
        <v>0</v>
      </c>
    </row>
    <row r="107" spans="1:10" x14ac:dyDescent="0.2">
      <c r="A107" s="5" t="s">
        <v>15</v>
      </c>
      <c r="B107" s="5">
        <v>1</v>
      </c>
      <c r="C107" s="5">
        <f t="shared" si="28"/>
        <v>0</v>
      </c>
      <c r="D107" s="5">
        <f t="shared" si="29"/>
        <v>0</v>
      </c>
      <c r="E107" s="8">
        <v>3</v>
      </c>
    </row>
  </sheetData>
  <autoFilter ref="A1:F15" xr:uid="{A44C05CE-CD29-FC46-8CC9-F3C436470B66}"/>
  <mergeCells count="10">
    <mergeCell ref="A32:J32"/>
    <mergeCell ref="A17:J17"/>
    <mergeCell ref="A44:J44"/>
    <mergeCell ref="A56:J56"/>
    <mergeCell ref="A77:J77"/>
    <mergeCell ref="A86:J86"/>
    <mergeCell ref="A68:J68"/>
    <mergeCell ref="A87:J87"/>
    <mergeCell ref="A89:J89"/>
    <mergeCell ref="A99:J9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FB2E5-AC02-F641-8C4B-5BF00D0DD662}">
  <dimension ref="A1:J124"/>
  <sheetViews>
    <sheetView topLeftCell="A58" workbookViewId="0">
      <selection activeCell="H98" sqref="H98"/>
    </sheetView>
  </sheetViews>
  <sheetFormatPr baseColWidth="10" defaultColWidth="15.5" defaultRowHeight="16" x14ac:dyDescent="0.2"/>
  <cols>
    <col min="1" max="1" width="5.83203125" style="5" bestFit="1" customWidth="1"/>
    <col min="2" max="2" width="10" style="5" bestFit="1" customWidth="1"/>
    <col min="3" max="3" width="8.33203125" style="5" bestFit="1" customWidth="1"/>
    <col min="4" max="4" width="9" style="5" bestFit="1" customWidth="1"/>
    <col min="5" max="6" width="8" style="5" bestFit="1" customWidth="1"/>
    <col min="7" max="7" width="9.33203125" style="5" bestFit="1" customWidth="1"/>
    <col min="8" max="8" width="15.5" style="5"/>
    <col min="9" max="9" width="9.6640625" style="5" bestFit="1" customWidth="1"/>
    <col min="10" max="10" width="4.6640625" style="5" bestFit="1" customWidth="1"/>
    <col min="11" max="16384" width="15.5" style="5"/>
  </cols>
  <sheetData>
    <row r="1" spans="1:6" x14ac:dyDescent="0.2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</row>
    <row r="2" spans="1:6" s="6" customFormat="1" x14ac:dyDescent="0.2">
      <c r="A2" s="8">
        <v>1</v>
      </c>
      <c r="B2" s="6" t="s">
        <v>35</v>
      </c>
      <c r="C2" s="6" t="s">
        <v>36</v>
      </c>
      <c r="D2" s="6" t="s">
        <v>36</v>
      </c>
      <c r="E2" s="6" t="s">
        <v>34</v>
      </c>
      <c r="F2" s="7" t="s">
        <v>32</v>
      </c>
    </row>
    <row r="3" spans="1:6" s="6" customFormat="1" x14ac:dyDescent="0.2">
      <c r="A3" s="8">
        <v>2</v>
      </c>
      <c r="B3" s="6" t="s">
        <v>35</v>
      </c>
      <c r="C3" s="6" t="s">
        <v>36</v>
      </c>
      <c r="D3" s="6" t="s">
        <v>36</v>
      </c>
      <c r="E3" s="6" t="s">
        <v>35</v>
      </c>
      <c r="F3" s="7" t="s">
        <v>32</v>
      </c>
    </row>
    <row r="4" spans="1:6" customFormat="1" x14ac:dyDescent="0.2">
      <c r="A4" s="3">
        <v>3</v>
      </c>
      <c r="B4" t="s">
        <v>40</v>
      </c>
      <c r="C4" t="s">
        <v>36</v>
      </c>
      <c r="D4" t="s">
        <v>36</v>
      </c>
      <c r="E4" t="s">
        <v>34</v>
      </c>
      <c r="F4" s="2" t="s">
        <v>33</v>
      </c>
    </row>
    <row r="5" spans="1:6" s="1" customFormat="1" x14ac:dyDescent="0.2">
      <c r="A5" s="3">
        <v>4</v>
      </c>
      <c r="B5" s="1" t="s">
        <v>41</v>
      </c>
      <c r="C5" s="1" t="s">
        <v>38</v>
      </c>
      <c r="D5" s="1" t="s">
        <v>36</v>
      </c>
      <c r="E5" s="1" t="s">
        <v>34</v>
      </c>
      <c r="F5" s="1" t="s">
        <v>33</v>
      </c>
    </row>
    <row r="6" spans="1:6" s="1" customFormat="1" x14ac:dyDescent="0.2">
      <c r="A6" s="3">
        <v>5</v>
      </c>
      <c r="B6" s="1" t="s">
        <v>41</v>
      </c>
      <c r="C6" s="1" t="s">
        <v>39</v>
      </c>
      <c r="D6" s="1" t="s">
        <v>37</v>
      </c>
      <c r="E6" s="1" t="s">
        <v>34</v>
      </c>
      <c r="F6" s="1" t="s">
        <v>33</v>
      </c>
    </row>
    <row r="7" spans="1:6" s="1" customFormat="1" x14ac:dyDescent="0.2">
      <c r="A7" s="3">
        <v>6</v>
      </c>
      <c r="B7" s="1" t="s">
        <v>41</v>
      </c>
      <c r="C7" s="1" t="s">
        <v>39</v>
      </c>
      <c r="D7" s="1" t="s">
        <v>37</v>
      </c>
      <c r="E7" s="1" t="s">
        <v>35</v>
      </c>
      <c r="F7" s="1" t="s">
        <v>32</v>
      </c>
    </row>
    <row r="8" spans="1:6" customFormat="1" x14ac:dyDescent="0.2">
      <c r="A8" s="3">
        <v>7</v>
      </c>
      <c r="B8" t="s">
        <v>40</v>
      </c>
      <c r="C8" t="s">
        <v>39</v>
      </c>
      <c r="D8" t="s">
        <v>37</v>
      </c>
      <c r="E8" t="s">
        <v>35</v>
      </c>
      <c r="F8" s="2" t="s">
        <v>33</v>
      </c>
    </row>
    <row r="9" spans="1:6" s="6" customFormat="1" x14ac:dyDescent="0.2">
      <c r="A9" s="8">
        <v>8</v>
      </c>
      <c r="B9" s="6" t="s">
        <v>35</v>
      </c>
      <c r="C9" s="6" t="s">
        <v>38</v>
      </c>
      <c r="D9" s="6" t="s">
        <v>36</v>
      </c>
      <c r="E9" s="6" t="s">
        <v>34</v>
      </c>
      <c r="F9" s="7" t="s">
        <v>32</v>
      </c>
    </row>
    <row r="10" spans="1:6" s="6" customFormat="1" x14ac:dyDescent="0.2">
      <c r="A10" s="8">
        <v>9</v>
      </c>
      <c r="B10" s="6" t="s">
        <v>35</v>
      </c>
      <c r="C10" s="6" t="s">
        <v>39</v>
      </c>
      <c r="D10" s="6" t="s">
        <v>37</v>
      </c>
      <c r="E10" s="6" t="s">
        <v>34</v>
      </c>
      <c r="F10" s="7" t="s">
        <v>33</v>
      </c>
    </row>
    <row r="11" spans="1:6" s="1" customFormat="1" x14ac:dyDescent="0.2">
      <c r="A11" s="3">
        <v>10</v>
      </c>
      <c r="B11" s="1" t="s">
        <v>41</v>
      </c>
      <c r="C11" s="1" t="s">
        <v>38</v>
      </c>
      <c r="D11" s="1" t="s">
        <v>37</v>
      </c>
      <c r="E11" s="1" t="s">
        <v>34</v>
      </c>
      <c r="F11" s="1" t="s">
        <v>33</v>
      </c>
    </row>
    <row r="12" spans="1:6" s="6" customFormat="1" x14ac:dyDescent="0.2">
      <c r="A12" s="8">
        <v>11</v>
      </c>
      <c r="B12" s="6" t="s">
        <v>35</v>
      </c>
      <c r="C12" s="6" t="s">
        <v>38</v>
      </c>
      <c r="D12" s="6" t="s">
        <v>37</v>
      </c>
      <c r="E12" s="6" t="s">
        <v>35</v>
      </c>
      <c r="F12" s="7" t="s">
        <v>33</v>
      </c>
    </row>
    <row r="13" spans="1:6" customFormat="1" x14ac:dyDescent="0.2">
      <c r="A13" s="3">
        <v>12</v>
      </c>
      <c r="B13" t="s">
        <v>40</v>
      </c>
      <c r="C13" t="s">
        <v>38</v>
      </c>
      <c r="D13" t="s">
        <v>36</v>
      </c>
      <c r="E13" t="s">
        <v>35</v>
      </c>
      <c r="F13" s="2" t="s">
        <v>33</v>
      </c>
    </row>
    <row r="14" spans="1:6" customFormat="1" x14ac:dyDescent="0.2">
      <c r="A14" s="3">
        <v>13</v>
      </c>
      <c r="B14" t="s">
        <v>40</v>
      </c>
      <c r="C14" t="s">
        <v>36</v>
      </c>
      <c r="D14" t="s">
        <v>37</v>
      </c>
      <c r="E14" t="s">
        <v>34</v>
      </c>
      <c r="F14" s="2" t="s">
        <v>33</v>
      </c>
    </row>
    <row r="15" spans="1:6" s="1" customFormat="1" x14ac:dyDescent="0.2">
      <c r="A15" s="3">
        <v>14</v>
      </c>
      <c r="B15" s="1" t="s">
        <v>41</v>
      </c>
      <c r="C15" s="1" t="s">
        <v>38</v>
      </c>
      <c r="D15" s="1" t="s">
        <v>36</v>
      </c>
      <c r="E15" s="1" t="s">
        <v>35</v>
      </c>
      <c r="F15" s="1" t="s">
        <v>32</v>
      </c>
    </row>
    <row r="16" spans="1:6" s="1" customFormat="1" x14ac:dyDescent="0.2">
      <c r="A16" s="3">
        <v>15</v>
      </c>
      <c r="B16" s="1" t="s">
        <v>41</v>
      </c>
      <c r="C16" s="1" t="s">
        <v>38</v>
      </c>
      <c r="D16" s="1" t="s">
        <v>37</v>
      </c>
      <c r="E16" s="1" t="s">
        <v>34</v>
      </c>
      <c r="F16" s="1" t="s">
        <v>33</v>
      </c>
    </row>
    <row r="18" spans="1:10" x14ac:dyDescent="0.2">
      <c r="A18" s="10" t="s">
        <v>70</v>
      </c>
      <c r="B18" s="10"/>
      <c r="C18" s="10"/>
      <c r="D18" s="10"/>
      <c r="E18" s="10"/>
      <c r="F18" s="10"/>
      <c r="G18" s="10"/>
      <c r="H18" s="10"/>
      <c r="I18" s="10"/>
      <c r="J18" s="10"/>
    </row>
    <row r="19" spans="1:10" s="1" customFormat="1" ht="17" thickBot="1" x14ac:dyDescent="0.25">
      <c r="B19" s="1" t="s">
        <v>13</v>
      </c>
      <c r="C19" s="1" t="s">
        <v>14</v>
      </c>
      <c r="D19" s="1" t="s">
        <v>16</v>
      </c>
      <c r="E19" s="1" t="s">
        <v>17</v>
      </c>
      <c r="F19" s="1" t="s">
        <v>18</v>
      </c>
      <c r="G19" s="1" t="s">
        <v>69</v>
      </c>
    </row>
    <row r="20" spans="1:10" s="1" customFormat="1" ht="17" thickBot="1" x14ac:dyDescent="0.25">
      <c r="A20" s="1" t="s">
        <v>43</v>
      </c>
      <c r="B20" s="1">
        <v>0.4</v>
      </c>
      <c r="C20" s="1">
        <f>1-B20</f>
        <v>0.6</v>
      </c>
      <c r="D20" s="1">
        <f>-B20*LOG(B20,2)-C20*LOG(C20,2)</f>
        <v>0.97095059445466858</v>
      </c>
      <c r="E20" s="3">
        <v>5</v>
      </c>
      <c r="F20" s="1">
        <f t="shared" ref="F20:F30" si="0">E20/$E$31</f>
        <v>0.33333333333333331</v>
      </c>
      <c r="G20" s="1">
        <f>F20*D20</f>
        <v>0.32365019815155616</v>
      </c>
      <c r="I20" s="1" t="s">
        <v>54</v>
      </c>
      <c r="J20" s="4">
        <f>$D$31-SUM(G20:G22)</f>
        <v>0.28854702455143688</v>
      </c>
    </row>
    <row r="21" spans="1:10" s="1" customFormat="1" x14ac:dyDescent="0.2">
      <c r="A21" s="1" t="s">
        <v>44</v>
      </c>
      <c r="B21" s="1">
        <v>1</v>
      </c>
      <c r="C21" s="1">
        <f t="shared" ref="C21:C31" si="1">1-B21</f>
        <v>0</v>
      </c>
      <c r="D21" s="1">
        <v>0</v>
      </c>
      <c r="E21" s="3">
        <v>4</v>
      </c>
      <c r="F21" s="1">
        <f t="shared" si="0"/>
        <v>0.26666666666666666</v>
      </c>
      <c r="G21" s="1">
        <f t="shared" ref="G21:G30" si="2">F21*D21</f>
        <v>0</v>
      </c>
    </row>
    <row r="22" spans="1:10" s="1" customFormat="1" x14ac:dyDescent="0.2">
      <c r="A22" s="1" t="s">
        <v>45</v>
      </c>
      <c r="B22" s="1">
        <v>0.66666666666666663</v>
      </c>
      <c r="C22" s="1">
        <f t="shared" si="1"/>
        <v>0.33333333333333337</v>
      </c>
      <c r="D22" s="1">
        <f t="shared" ref="D22:D31" si="3">-B22*LOG(B22,2)-C22*LOG(C22,2)</f>
        <v>0.91829583405448956</v>
      </c>
      <c r="E22" s="3">
        <v>5</v>
      </c>
      <c r="F22" s="1">
        <f t="shared" si="0"/>
        <v>0.33333333333333331</v>
      </c>
      <c r="G22" s="1">
        <f t="shared" si="2"/>
        <v>0.30609861135149652</v>
      </c>
    </row>
    <row r="23" spans="1:10" s="1" customFormat="1" x14ac:dyDescent="0.2">
      <c r="A23" s="1" t="s">
        <v>46</v>
      </c>
      <c r="B23" s="1">
        <v>0.5</v>
      </c>
      <c r="C23" s="1">
        <f t="shared" si="1"/>
        <v>0.5</v>
      </c>
      <c r="D23" s="1">
        <f t="shared" si="3"/>
        <v>1</v>
      </c>
      <c r="E23" s="3">
        <v>4</v>
      </c>
      <c r="F23" s="1">
        <f t="shared" si="0"/>
        <v>0.26666666666666666</v>
      </c>
      <c r="G23" s="1">
        <f t="shared" si="2"/>
        <v>0.26666666666666666</v>
      </c>
      <c r="I23" s="1" t="s">
        <v>55</v>
      </c>
      <c r="J23" s="1">
        <f>$D$31-SUM(G23:G25)</f>
        <v>6.7970000576925038E-2</v>
      </c>
    </row>
    <row r="24" spans="1:10" s="1" customFormat="1" x14ac:dyDescent="0.2">
      <c r="A24" s="1" t="s">
        <v>47</v>
      </c>
      <c r="B24" s="1">
        <v>0.66666666666666663</v>
      </c>
      <c r="C24" s="1">
        <f t="shared" si="1"/>
        <v>0.33333333333333337</v>
      </c>
      <c r="D24" s="1">
        <f t="shared" si="3"/>
        <v>0.91829583405448956</v>
      </c>
      <c r="E24" s="3">
        <v>6</v>
      </c>
      <c r="F24" s="1">
        <f t="shared" si="0"/>
        <v>0.4</v>
      </c>
      <c r="G24" s="1">
        <f t="shared" si="2"/>
        <v>0.36731833362179583</v>
      </c>
    </row>
    <row r="25" spans="1:10" s="1" customFormat="1" x14ac:dyDescent="0.2">
      <c r="A25" s="1" t="s">
        <v>48</v>
      </c>
      <c r="B25" s="1">
        <v>0.75</v>
      </c>
      <c r="C25" s="1">
        <f t="shared" si="1"/>
        <v>0.25</v>
      </c>
      <c r="D25" s="1">
        <f t="shared" si="3"/>
        <v>0.81127812445913283</v>
      </c>
      <c r="E25" s="3">
        <v>4</v>
      </c>
      <c r="F25" s="1">
        <f t="shared" si="0"/>
        <v>0.26666666666666666</v>
      </c>
      <c r="G25" s="1">
        <f t="shared" si="2"/>
        <v>0.21634083318910208</v>
      </c>
    </row>
    <row r="26" spans="1:10" s="1" customFormat="1" x14ac:dyDescent="0.2">
      <c r="A26" s="1" t="s">
        <v>49</v>
      </c>
      <c r="B26" s="1">
        <v>0.42857142857142855</v>
      </c>
      <c r="C26" s="1">
        <f t="shared" si="1"/>
        <v>0.5714285714285714</v>
      </c>
      <c r="D26" s="1">
        <f t="shared" si="3"/>
        <v>0.98522813603425163</v>
      </c>
      <c r="E26" s="3">
        <v>7</v>
      </c>
      <c r="F26" s="1">
        <f t="shared" si="0"/>
        <v>0.46666666666666667</v>
      </c>
      <c r="G26" s="1">
        <f t="shared" si="2"/>
        <v>0.45977313014931742</v>
      </c>
      <c r="I26" s="1" t="s">
        <v>56</v>
      </c>
      <c r="J26" s="1">
        <f>$D$31-SUM(G26:G28)</f>
        <v>0.18240874056675271</v>
      </c>
    </row>
    <row r="27" spans="1:10" s="1" customFormat="1" x14ac:dyDescent="0.2">
      <c r="A27" s="1" t="s">
        <v>50</v>
      </c>
      <c r="B27" s="1">
        <v>0.8571428571428571</v>
      </c>
      <c r="C27" s="1">
        <f t="shared" si="1"/>
        <v>0.1428571428571429</v>
      </c>
      <c r="D27" s="1">
        <f t="shared" si="3"/>
        <v>0.59167277858232747</v>
      </c>
      <c r="E27" s="3">
        <v>7</v>
      </c>
      <c r="F27" s="1">
        <f t="shared" si="0"/>
        <v>0.46666666666666667</v>
      </c>
      <c r="G27" s="1">
        <f t="shared" si="2"/>
        <v>0.27611396333841948</v>
      </c>
    </row>
    <row r="28" spans="1:10" s="1" customFormat="1" x14ac:dyDescent="0.2">
      <c r="A28" s="1" t="s">
        <v>51</v>
      </c>
      <c r="B28" s="1">
        <v>0</v>
      </c>
      <c r="C28" s="1">
        <v>0</v>
      </c>
      <c r="D28" s="1">
        <v>0</v>
      </c>
      <c r="E28" s="3">
        <v>0</v>
      </c>
      <c r="F28" s="1">
        <f t="shared" si="0"/>
        <v>0</v>
      </c>
      <c r="G28" s="1">
        <f t="shared" si="2"/>
        <v>0</v>
      </c>
    </row>
    <row r="29" spans="1:10" s="1" customFormat="1" x14ac:dyDescent="0.2">
      <c r="A29" s="1" t="s">
        <v>52</v>
      </c>
      <c r="B29" s="1">
        <v>0.5</v>
      </c>
      <c r="C29" s="1">
        <f t="shared" si="1"/>
        <v>0.5</v>
      </c>
      <c r="D29" s="1">
        <f t="shared" si="3"/>
        <v>1</v>
      </c>
      <c r="E29" s="3">
        <v>6</v>
      </c>
      <c r="F29" s="1">
        <f t="shared" si="0"/>
        <v>0.4</v>
      </c>
      <c r="G29" s="1">
        <f t="shared" si="2"/>
        <v>0.4</v>
      </c>
      <c r="I29" s="1" t="s">
        <v>57</v>
      </c>
      <c r="J29" s="1">
        <f>$D$31-SUM(G29:G30)</f>
        <v>8.561416767628538E-2</v>
      </c>
    </row>
    <row r="30" spans="1:10" s="1" customFormat="1" x14ac:dyDescent="0.2">
      <c r="A30" s="1" t="s">
        <v>53</v>
      </c>
      <c r="B30" s="1">
        <v>0.75</v>
      </c>
      <c r="C30" s="1">
        <f t="shared" si="1"/>
        <v>0.25</v>
      </c>
      <c r="D30" s="1">
        <f t="shared" si="3"/>
        <v>0.81127812445913283</v>
      </c>
      <c r="E30" s="3">
        <v>8</v>
      </c>
      <c r="F30" s="1">
        <f t="shared" si="0"/>
        <v>0.53333333333333333</v>
      </c>
      <c r="G30" s="1">
        <f t="shared" si="2"/>
        <v>0.43268166637820415</v>
      </c>
    </row>
    <row r="31" spans="1:10" s="1" customFormat="1" x14ac:dyDescent="0.2">
      <c r="A31" s="1" t="s">
        <v>15</v>
      </c>
      <c r="B31" s="1">
        <v>0.66666666666666663</v>
      </c>
      <c r="C31" s="1">
        <f t="shared" si="1"/>
        <v>0.33333333333333337</v>
      </c>
      <c r="D31" s="1">
        <f t="shared" si="3"/>
        <v>0.91829583405448956</v>
      </c>
      <c r="E31" s="3">
        <v>15</v>
      </c>
    </row>
    <row r="32" spans="1:10" s="1" customFormat="1" x14ac:dyDescent="0.2">
      <c r="E32" s="3"/>
    </row>
    <row r="33" spans="1:6" s="1" customFormat="1" x14ac:dyDescent="0.2">
      <c r="A33" s="5" t="s">
        <v>26</v>
      </c>
      <c r="B33" s="5" t="s">
        <v>27</v>
      </c>
      <c r="C33" s="5" t="s">
        <v>28</v>
      </c>
      <c r="D33" s="5" t="s">
        <v>29</v>
      </c>
      <c r="E33" s="5" t="s">
        <v>30</v>
      </c>
      <c r="F33" s="5" t="s">
        <v>31</v>
      </c>
    </row>
    <row r="34" spans="1:6" s="1" customFormat="1" x14ac:dyDescent="0.2">
      <c r="A34" s="8">
        <v>1</v>
      </c>
      <c r="B34" s="6" t="s">
        <v>35</v>
      </c>
      <c r="C34" s="6" t="s">
        <v>36</v>
      </c>
      <c r="D34" s="6" t="s">
        <v>36</v>
      </c>
      <c r="E34" s="6" t="s">
        <v>34</v>
      </c>
      <c r="F34" s="7" t="s">
        <v>32</v>
      </c>
    </row>
    <row r="35" spans="1:6" s="1" customFormat="1" x14ac:dyDescent="0.2">
      <c r="A35" s="8">
        <v>2</v>
      </c>
      <c r="B35" s="6" t="s">
        <v>35</v>
      </c>
      <c r="C35" s="6" t="s">
        <v>36</v>
      </c>
      <c r="D35" s="6" t="s">
        <v>36</v>
      </c>
      <c r="E35" s="6" t="s">
        <v>35</v>
      </c>
      <c r="F35" s="7" t="s">
        <v>32</v>
      </c>
    </row>
    <row r="36" spans="1:6" s="1" customFormat="1" x14ac:dyDescent="0.2">
      <c r="A36" s="3">
        <v>3</v>
      </c>
      <c r="B36" t="s">
        <v>40</v>
      </c>
      <c r="C36" t="s">
        <v>36</v>
      </c>
      <c r="D36" t="s">
        <v>36</v>
      </c>
      <c r="E36" t="s">
        <v>34</v>
      </c>
      <c r="F36" s="2" t="s">
        <v>33</v>
      </c>
    </row>
    <row r="37" spans="1:6" s="1" customFormat="1" x14ac:dyDescent="0.2">
      <c r="A37" s="3">
        <v>4</v>
      </c>
      <c r="B37" s="1" t="s">
        <v>41</v>
      </c>
      <c r="C37" s="1" t="s">
        <v>38</v>
      </c>
      <c r="D37" s="1" t="s">
        <v>36</v>
      </c>
      <c r="E37" s="1" t="s">
        <v>34</v>
      </c>
      <c r="F37" s="1" t="s">
        <v>33</v>
      </c>
    </row>
    <row r="38" spans="1:6" s="1" customFormat="1" x14ac:dyDescent="0.2">
      <c r="A38" s="3">
        <v>5</v>
      </c>
      <c r="B38" s="1" t="s">
        <v>41</v>
      </c>
      <c r="C38" s="1" t="s">
        <v>39</v>
      </c>
      <c r="D38" s="1" t="s">
        <v>37</v>
      </c>
      <c r="E38" s="1" t="s">
        <v>34</v>
      </c>
      <c r="F38" s="1" t="s">
        <v>33</v>
      </c>
    </row>
    <row r="39" spans="1:6" s="1" customFormat="1" x14ac:dyDescent="0.2">
      <c r="A39" s="3">
        <v>6</v>
      </c>
      <c r="B39" s="1" t="s">
        <v>41</v>
      </c>
      <c r="C39" s="1" t="s">
        <v>39</v>
      </c>
      <c r="D39" s="1" t="s">
        <v>37</v>
      </c>
      <c r="E39" s="1" t="s">
        <v>35</v>
      </c>
      <c r="F39" s="1" t="s">
        <v>32</v>
      </c>
    </row>
    <row r="40" spans="1:6" s="1" customFormat="1" x14ac:dyDescent="0.2">
      <c r="A40" s="3">
        <v>7</v>
      </c>
      <c r="B40" t="s">
        <v>40</v>
      </c>
      <c r="C40" t="s">
        <v>39</v>
      </c>
      <c r="D40" t="s">
        <v>37</v>
      </c>
      <c r="E40" t="s">
        <v>35</v>
      </c>
      <c r="F40" s="2" t="s">
        <v>33</v>
      </c>
    </row>
    <row r="41" spans="1:6" s="1" customFormat="1" x14ac:dyDescent="0.2">
      <c r="A41" s="8">
        <v>8</v>
      </c>
      <c r="B41" s="6" t="s">
        <v>35</v>
      </c>
      <c r="C41" s="6" t="s">
        <v>38</v>
      </c>
      <c r="D41" s="6" t="s">
        <v>36</v>
      </c>
      <c r="E41" s="6" t="s">
        <v>34</v>
      </c>
      <c r="F41" s="7" t="s">
        <v>32</v>
      </c>
    </row>
    <row r="42" spans="1:6" s="1" customFormat="1" x14ac:dyDescent="0.2">
      <c r="A42" s="8">
        <v>9</v>
      </c>
      <c r="B42" s="6" t="s">
        <v>35</v>
      </c>
      <c r="C42" s="6" t="s">
        <v>39</v>
      </c>
      <c r="D42" s="6" t="s">
        <v>37</v>
      </c>
      <c r="E42" s="6" t="s">
        <v>34</v>
      </c>
      <c r="F42" s="7" t="s">
        <v>33</v>
      </c>
    </row>
    <row r="43" spans="1:6" s="1" customFormat="1" x14ac:dyDescent="0.2">
      <c r="A43" s="3">
        <v>10</v>
      </c>
      <c r="B43" s="1" t="s">
        <v>41</v>
      </c>
      <c r="C43" s="1" t="s">
        <v>38</v>
      </c>
      <c r="D43" s="1" t="s">
        <v>37</v>
      </c>
      <c r="E43" s="1" t="s">
        <v>34</v>
      </c>
      <c r="F43" s="1" t="s">
        <v>33</v>
      </c>
    </row>
    <row r="44" spans="1:6" s="1" customFormat="1" x14ac:dyDescent="0.2">
      <c r="A44" s="8">
        <v>11</v>
      </c>
      <c r="B44" s="6" t="s">
        <v>35</v>
      </c>
      <c r="C44" s="6" t="s">
        <v>38</v>
      </c>
      <c r="D44" s="6" t="s">
        <v>37</v>
      </c>
      <c r="E44" s="6" t="s">
        <v>35</v>
      </c>
      <c r="F44" s="7" t="s">
        <v>33</v>
      </c>
    </row>
    <row r="45" spans="1:6" s="1" customFormat="1" x14ac:dyDescent="0.2">
      <c r="A45" s="3">
        <v>12</v>
      </c>
      <c r="B45" t="s">
        <v>40</v>
      </c>
      <c r="C45" t="s">
        <v>38</v>
      </c>
      <c r="D45" t="s">
        <v>36</v>
      </c>
      <c r="E45" t="s">
        <v>35</v>
      </c>
      <c r="F45" s="2" t="s">
        <v>33</v>
      </c>
    </row>
    <row r="46" spans="1:6" s="1" customFormat="1" x14ac:dyDescent="0.2">
      <c r="A46" s="3">
        <v>13</v>
      </c>
      <c r="B46" t="s">
        <v>40</v>
      </c>
      <c r="C46" t="s">
        <v>36</v>
      </c>
      <c r="D46" t="s">
        <v>37</v>
      </c>
      <c r="E46" t="s">
        <v>34</v>
      </c>
      <c r="F46" s="2" t="s">
        <v>33</v>
      </c>
    </row>
    <row r="47" spans="1:6" s="1" customFormat="1" x14ac:dyDescent="0.2">
      <c r="A47" s="3">
        <v>14</v>
      </c>
      <c r="B47" s="1" t="s">
        <v>41</v>
      </c>
      <c r="C47" s="1" t="s">
        <v>38</v>
      </c>
      <c r="D47" s="1" t="s">
        <v>36</v>
      </c>
      <c r="E47" s="1" t="s">
        <v>35</v>
      </c>
      <c r="F47" s="1" t="s">
        <v>32</v>
      </c>
    </row>
    <row r="48" spans="1:6" s="1" customFormat="1" x14ac:dyDescent="0.2">
      <c r="A48" s="3">
        <v>15</v>
      </c>
      <c r="B48" s="1" t="s">
        <v>40</v>
      </c>
      <c r="C48" s="1" t="s">
        <v>38</v>
      </c>
      <c r="D48" s="1" t="s">
        <v>37</v>
      </c>
      <c r="E48" s="1" t="s">
        <v>34</v>
      </c>
      <c r="F48" s="1" t="s">
        <v>33</v>
      </c>
    </row>
    <row r="50" spans="1:10" x14ac:dyDescent="0.2">
      <c r="A50" s="10" t="s">
        <v>71</v>
      </c>
      <c r="B50" s="10"/>
      <c r="C50" s="10"/>
      <c r="D50" s="10"/>
      <c r="E50" s="10"/>
      <c r="F50" s="10"/>
      <c r="G50" s="10"/>
      <c r="H50" s="10"/>
      <c r="I50" s="10"/>
      <c r="J50" s="10"/>
    </row>
    <row r="51" spans="1:10" s="1" customFormat="1" ht="17" thickBot="1" x14ac:dyDescent="0.25">
      <c r="B51" s="1" t="s">
        <v>13</v>
      </c>
      <c r="C51" s="1" t="s">
        <v>14</v>
      </c>
      <c r="D51" s="1" t="s">
        <v>16</v>
      </c>
      <c r="E51" s="1" t="s">
        <v>17</v>
      </c>
      <c r="F51" s="1" t="s">
        <v>18</v>
      </c>
      <c r="G51" s="1" t="s">
        <v>69</v>
      </c>
    </row>
    <row r="52" spans="1:10" s="1" customFormat="1" ht="17" thickBot="1" x14ac:dyDescent="0.25">
      <c r="A52" s="1" t="s">
        <v>43</v>
      </c>
      <c r="B52" s="1">
        <v>0.4</v>
      </c>
      <c r="C52" s="1">
        <f>1-B52</f>
        <v>0.6</v>
      </c>
      <c r="D52" s="1">
        <f>-B52*LOG(B52,2)-C52*LOG(C52,2)</f>
        <v>0.97095059445466858</v>
      </c>
      <c r="E52" s="3">
        <v>5</v>
      </c>
      <c r="F52" s="1">
        <f t="shared" ref="F52:F61" si="4">E52/$E$63</f>
        <v>0.33333333333333331</v>
      </c>
      <c r="G52" s="1">
        <f>F52*D52</f>
        <v>0.32365019815155616</v>
      </c>
      <c r="I52" s="1" t="s">
        <v>54</v>
      </c>
      <c r="J52" s="4">
        <f>$D$63-SUM(G52:G54)</f>
        <v>0.27099543775137724</v>
      </c>
    </row>
    <row r="53" spans="1:10" s="1" customFormat="1" x14ac:dyDescent="0.2">
      <c r="A53" s="1" t="s">
        <v>44</v>
      </c>
      <c r="B53" s="1">
        <v>1</v>
      </c>
      <c r="C53" s="1">
        <f t="shared" ref="C53:C63" si="5">1-B53</f>
        <v>0</v>
      </c>
      <c r="D53" s="1">
        <v>0</v>
      </c>
      <c r="E53" s="3">
        <v>4</v>
      </c>
      <c r="F53" s="1">
        <f t="shared" si="4"/>
        <v>0.26666666666666666</v>
      </c>
      <c r="G53" s="1">
        <f t="shared" ref="G53:G62" si="6">F53*D53</f>
        <v>0</v>
      </c>
    </row>
    <row r="54" spans="1:10" s="1" customFormat="1" x14ac:dyDescent="0.2">
      <c r="A54" s="1" t="s">
        <v>45</v>
      </c>
      <c r="B54" s="1">
        <v>0.6</v>
      </c>
      <c r="C54" s="1">
        <f t="shared" si="5"/>
        <v>0.4</v>
      </c>
      <c r="D54" s="1">
        <f t="shared" ref="D54:D59" si="7">-B54*LOG(B54,2)-C54*LOG(C54,2)</f>
        <v>0.97095059445466858</v>
      </c>
      <c r="E54" s="3">
        <v>5</v>
      </c>
      <c r="F54" s="1">
        <f t="shared" si="4"/>
        <v>0.33333333333333331</v>
      </c>
      <c r="G54" s="1">
        <f t="shared" si="6"/>
        <v>0.32365019815155616</v>
      </c>
    </row>
    <row r="55" spans="1:10" s="1" customFormat="1" x14ac:dyDescent="0.2">
      <c r="A55" s="1" t="s">
        <v>46</v>
      </c>
      <c r="B55" s="1">
        <v>0.5</v>
      </c>
      <c r="C55" s="1">
        <f t="shared" si="5"/>
        <v>0.5</v>
      </c>
      <c r="D55" s="1">
        <f t="shared" si="7"/>
        <v>1</v>
      </c>
      <c r="E55" s="3">
        <v>4</v>
      </c>
      <c r="F55" s="1">
        <f t="shared" si="4"/>
        <v>0.26666666666666666</v>
      </c>
      <c r="G55" s="1">
        <f t="shared" si="6"/>
        <v>0.26666666666666666</v>
      </c>
      <c r="I55" s="1" t="s">
        <v>55</v>
      </c>
      <c r="J55" s="1">
        <f>$D$63-SUM(G55:G57)</f>
        <v>6.7970000576925038E-2</v>
      </c>
    </row>
    <row r="56" spans="1:10" s="1" customFormat="1" x14ac:dyDescent="0.2">
      <c r="A56" s="1" t="s">
        <v>47</v>
      </c>
      <c r="B56" s="1">
        <v>0.66666666666666663</v>
      </c>
      <c r="C56" s="1">
        <f t="shared" si="5"/>
        <v>0.33333333333333337</v>
      </c>
      <c r="D56" s="1">
        <f t="shared" si="7"/>
        <v>0.91829583405448956</v>
      </c>
      <c r="E56" s="3">
        <v>6</v>
      </c>
      <c r="F56" s="1">
        <f t="shared" si="4"/>
        <v>0.4</v>
      </c>
      <c r="G56" s="1">
        <f t="shared" si="6"/>
        <v>0.36731833362179583</v>
      </c>
    </row>
    <row r="57" spans="1:10" s="1" customFormat="1" x14ac:dyDescent="0.2">
      <c r="A57" s="1" t="s">
        <v>48</v>
      </c>
      <c r="B57" s="1">
        <v>0.75</v>
      </c>
      <c r="C57" s="1">
        <f t="shared" si="5"/>
        <v>0.25</v>
      </c>
      <c r="D57" s="1">
        <f t="shared" si="7"/>
        <v>0.81127812445913283</v>
      </c>
      <c r="E57" s="3">
        <v>4</v>
      </c>
      <c r="F57" s="1">
        <f t="shared" si="4"/>
        <v>0.26666666666666666</v>
      </c>
      <c r="G57" s="1">
        <f t="shared" si="6"/>
        <v>0.21634083318910208</v>
      </c>
    </row>
    <row r="58" spans="1:10" s="1" customFormat="1" x14ac:dyDescent="0.2">
      <c r="A58" s="1" t="s">
        <v>49</v>
      </c>
      <c r="B58" s="1">
        <v>0.42857142857142855</v>
      </c>
      <c r="C58" s="1">
        <f t="shared" si="5"/>
        <v>0.5714285714285714</v>
      </c>
      <c r="D58" s="1">
        <f t="shared" si="7"/>
        <v>0.98522813603425163</v>
      </c>
      <c r="E58" s="3">
        <v>7</v>
      </c>
      <c r="F58" s="1">
        <f t="shared" si="4"/>
        <v>0.46666666666666667</v>
      </c>
      <c r="G58" s="1">
        <f t="shared" si="6"/>
        <v>0.45977313014931742</v>
      </c>
      <c r="I58" s="1" t="s">
        <v>56</v>
      </c>
      <c r="J58" s="1">
        <f>$D$63-SUM(G58:G60)</f>
        <v>0.18240874056675271</v>
      </c>
    </row>
    <row r="59" spans="1:10" s="1" customFormat="1" x14ac:dyDescent="0.2">
      <c r="A59" s="1" t="s">
        <v>50</v>
      </c>
      <c r="B59" s="1">
        <v>0.8571428571428571</v>
      </c>
      <c r="C59" s="1">
        <f t="shared" si="5"/>
        <v>0.1428571428571429</v>
      </c>
      <c r="D59" s="1">
        <f t="shared" si="7"/>
        <v>0.59167277858232747</v>
      </c>
      <c r="E59" s="3">
        <v>7</v>
      </c>
      <c r="F59" s="1">
        <f t="shared" si="4"/>
        <v>0.46666666666666667</v>
      </c>
      <c r="G59" s="1">
        <f t="shared" si="6"/>
        <v>0.27611396333841948</v>
      </c>
    </row>
    <row r="60" spans="1:10" x14ac:dyDescent="0.2">
      <c r="A60" s="1" t="s">
        <v>51</v>
      </c>
      <c r="B60" s="1">
        <v>0</v>
      </c>
      <c r="C60" s="1">
        <v>0</v>
      </c>
      <c r="D60" s="1">
        <v>0</v>
      </c>
      <c r="E60" s="3">
        <v>0</v>
      </c>
      <c r="F60" s="1">
        <f t="shared" si="4"/>
        <v>0</v>
      </c>
      <c r="G60" s="1">
        <f t="shared" si="6"/>
        <v>0</v>
      </c>
      <c r="H60" s="1"/>
      <c r="I60" s="1"/>
      <c r="J60" s="1"/>
    </row>
    <row r="61" spans="1:10" x14ac:dyDescent="0.2">
      <c r="A61" s="1" t="s">
        <v>52</v>
      </c>
      <c r="B61" s="1">
        <v>0.5</v>
      </c>
      <c r="C61" s="1">
        <f t="shared" si="5"/>
        <v>0.5</v>
      </c>
      <c r="D61" s="1">
        <f t="shared" ref="D61:D63" si="8">-B61*LOG(B61,2)-C61*LOG(C61,2)</f>
        <v>1</v>
      </c>
      <c r="E61" s="3">
        <v>6</v>
      </c>
      <c r="F61" s="1">
        <f t="shared" si="4"/>
        <v>0.4</v>
      </c>
      <c r="G61" s="1">
        <f t="shared" si="6"/>
        <v>0.4</v>
      </c>
      <c r="H61" s="1"/>
      <c r="I61" s="1" t="s">
        <v>57</v>
      </c>
      <c r="J61" s="1">
        <f>$D$63-SUM(G61:G62)</f>
        <v>8.561416767628538E-2</v>
      </c>
    </row>
    <row r="62" spans="1:10" x14ac:dyDescent="0.2">
      <c r="A62" s="1" t="s">
        <v>53</v>
      </c>
      <c r="B62" s="1">
        <v>0.75</v>
      </c>
      <c r="C62" s="1">
        <f t="shared" si="5"/>
        <v>0.25</v>
      </c>
      <c r="D62" s="1">
        <f t="shared" si="8"/>
        <v>0.81127812445913283</v>
      </c>
      <c r="E62" s="3">
        <v>8</v>
      </c>
      <c r="F62" s="1">
        <f>E62/$E$63</f>
        <v>0.53333333333333333</v>
      </c>
      <c r="G62" s="1">
        <f t="shared" si="6"/>
        <v>0.43268166637820415</v>
      </c>
      <c r="H62" s="1"/>
      <c r="I62" s="1"/>
      <c r="J62" s="1"/>
    </row>
    <row r="63" spans="1:10" s="1" customFormat="1" x14ac:dyDescent="0.2">
      <c r="A63" s="1" t="s">
        <v>15</v>
      </c>
      <c r="B63" s="1">
        <v>0.66666666666666663</v>
      </c>
      <c r="C63" s="1">
        <f t="shared" si="5"/>
        <v>0.33333333333333337</v>
      </c>
      <c r="D63" s="1">
        <f t="shared" si="8"/>
        <v>0.91829583405448956</v>
      </c>
      <c r="E63" s="3">
        <v>15</v>
      </c>
    </row>
    <row r="64" spans="1:10" s="1" customFormat="1" x14ac:dyDescent="0.2">
      <c r="A64"/>
      <c r="B64"/>
      <c r="C64"/>
      <c r="D64"/>
      <c r="E64"/>
      <c r="F64"/>
      <c r="G64"/>
      <c r="H64"/>
      <c r="I64"/>
      <c r="J64"/>
    </row>
    <row r="65" spans="1:10" s="1" customFormat="1" x14ac:dyDescent="0.2">
      <c r="A65" s="5" t="s">
        <v>26</v>
      </c>
      <c r="B65" s="5" t="s">
        <v>27</v>
      </c>
      <c r="C65" s="5" t="s">
        <v>28</v>
      </c>
      <c r="D65" s="5" t="s">
        <v>29</v>
      </c>
      <c r="E65" s="5" t="s">
        <v>30</v>
      </c>
      <c r="F65" s="5" t="s">
        <v>31</v>
      </c>
    </row>
    <row r="66" spans="1:10" s="1" customFormat="1" x14ac:dyDescent="0.2">
      <c r="A66" s="8">
        <v>1</v>
      </c>
      <c r="B66" s="6" t="s">
        <v>35</v>
      </c>
      <c r="C66" s="6" t="s">
        <v>36</v>
      </c>
      <c r="D66" s="6" t="s">
        <v>36</v>
      </c>
      <c r="E66" s="6" t="s">
        <v>34</v>
      </c>
      <c r="F66" s="7" t="s">
        <v>32</v>
      </c>
    </row>
    <row r="67" spans="1:10" s="1" customFormat="1" x14ac:dyDescent="0.2">
      <c r="A67" s="8">
        <v>2</v>
      </c>
      <c r="B67" s="6" t="s">
        <v>35</v>
      </c>
      <c r="C67" s="6" t="s">
        <v>36</v>
      </c>
      <c r="D67" s="6" t="s">
        <v>36</v>
      </c>
      <c r="E67" s="6" t="s">
        <v>35</v>
      </c>
      <c r="F67" s="7" t="s">
        <v>32</v>
      </c>
    </row>
    <row r="68" spans="1:10" s="1" customFormat="1" x14ac:dyDescent="0.2">
      <c r="A68" s="3">
        <v>3</v>
      </c>
      <c r="B68" t="s">
        <v>40</v>
      </c>
      <c r="C68" t="s">
        <v>36</v>
      </c>
      <c r="D68" t="s">
        <v>36</v>
      </c>
      <c r="E68" t="s">
        <v>34</v>
      </c>
      <c r="F68" s="2" t="s">
        <v>33</v>
      </c>
    </row>
    <row r="69" spans="1:10" s="1" customFormat="1" x14ac:dyDescent="0.2">
      <c r="A69" s="3">
        <v>4</v>
      </c>
      <c r="B69" s="1" t="s">
        <v>41</v>
      </c>
      <c r="C69" s="1" t="s">
        <v>38</v>
      </c>
      <c r="D69" s="1" t="s">
        <v>36</v>
      </c>
      <c r="E69" s="1" t="s">
        <v>34</v>
      </c>
      <c r="F69" s="1" t="s">
        <v>33</v>
      </c>
    </row>
    <row r="70" spans="1:10" s="1" customFormat="1" x14ac:dyDescent="0.2">
      <c r="A70" s="3">
        <v>5</v>
      </c>
      <c r="B70" s="1" t="s">
        <v>41</v>
      </c>
      <c r="C70" s="1" t="s">
        <v>39</v>
      </c>
      <c r="D70" s="1" t="s">
        <v>37</v>
      </c>
      <c r="E70" s="1" t="s">
        <v>34</v>
      </c>
      <c r="F70" s="1" t="s">
        <v>33</v>
      </c>
    </row>
    <row r="71" spans="1:10" s="1" customFormat="1" x14ac:dyDescent="0.2">
      <c r="A71" s="3">
        <v>6</v>
      </c>
      <c r="B71" s="1" t="s">
        <v>41</v>
      </c>
      <c r="C71" s="1" t="s">
        <v>39</v>
      </c>
      <c r="D71" s="1" t="s">
        <v>37</v>
      </c>
      <c r="E71" s="1" t="s">
        <v>35</v>
      </c>
      <c r="F71" s="1" t="s">
        <v>32</v>
      </c>
    </row>
    <row r="72" spans="1:10" x14ac:dyDescent="0.2">
      <c r="A72" s="3">
        <v>7</v>
      </c>
      <c r="B72" t="s">
        <v>40</v>
      </c>
      <c r="C72" t="s">
        <v>39</v>
      </c>
      <c r="D72" t="s">
        <v>37</v>
      </c>
      <c r="E72" t="s">
        <v>35</v>
      </c>
      <c r="F72" s="2" t="s">
        <v>33</v>
      </c>
      <c r="G72" s="1"/>
      <c r="H72" s="1"/>
      <c r="I72" s="1"/>
      <c r="J72" s="1"/>
    </row>
    <row r="73" spans="1:10" x14ac:dyDescent="0.2">
      <c r="A73" s="8">
        <v>8</v>
      </c>
      <c r="B73" s="6" t="s">
        <v>35</v>
      </c>
      <c r="C73" s="6" t="s">
        <v>38</v>
      </c>
      <c r="D73" s="6" t="s">
        <v>36</v>
      </c>
      <c r="E73" s="6" t="s">
        <v>34</v>
      </c>
      <c r="F73" s="7" t="s">
        <v>32</v>
      </c>
      <c r="G73" s="1"/>
      <c r="H73" s="1"/>
      <c r="I73" s="1"/>
      <c r="J73" s="1"/>
    </row>
    <row r="74" spans="1:10" x14ac:dyDescent="0.2">
      <c r="A74" s="8">
        <v>9</v>
      </c>
      <c r="B74" s="6" t="s">
        <v>35</v>
      </c>
      <c r="C74" s="6" t="s">
        <v>39</v>
      </c>
      <c r="D74" s="6" t="s">
        <v>37</v>
      </c>
      <c r="E74" s="6" t="s">
        <v>34</v>
      </c>
      <c r="F74" s="7" t="s">
        <v>33</v>
      </c>
      <c r="G74" s="1"/>
      <c r="H74" s="1"/>
      <c r="I74" s="1"/>
      <c r="J74" s="1"/>
    </row>
    <row r="75" spans="1:10" x14ac:dyDescent="0.2">
      <c r="A75" s="3">
        <v>10</v>
      </c>
      <c r="B75" s="1" t="s">
        <v>41</v>
      </c>
      <c r="C75" s="1" t="s">
        <v>38</v>
      </c>
      <c r="D75" s="1" t="s">
        <v>37</v>
      </c>
      <c r="E75" s="1" t="s">
        <v>34</v>
      </c>
      <c r="F75" s="1" t="s">
        <v>33</v>
      </c>
      <c r="G75" s="1"/>
      <c r="H75" s="1"/>
      <c r="I75" s="1"/>
      <c r="J75" s="1"/>
    </row>
    <row r="76" spans="1:10" x14ac:dyDescent="0.2">
      <c r="A76" s="8">
        <v>11</v>
      </c>
      <c r="B76" s="6" t="s">
        <v>35</v>
      </c>
      <c r="C76" s="6" t="s">
        <v>38</v>
      </c>
      <c r="D76" s="6" t="s">
        <v>37</v>
      </c>
      <c r="E76" s="6" t="s">
        <v>35</v>
      </c>
      <c r="F76" s="7" t="s">
        <v>33</v>
      </c>
      <c r="G76" s="1"/>
      <c r="H76" s="1"/>
      <c r="I76" s="1"/>
      <c r="J76" s="1"/>
    </row>
    <row r="77" spans="1:10" x14ac:dyDescent="0.2">
      <c r="A77" s="3">
        <v>12</v>
      </c>
      <c r="B77" t="s">
        <v>40</v>
      </c>
      <c r="C77" t="s">
        <v>38</v>
      </c>
      <c r="D77" t="s">
        <v>36</v>
      </c>
      <c r="E77" t="s">
        <v>35</v>
      </c>
      <c r="F77" s="2" t="s">
        <v>33</v>
      </c>
      <c r="G77" s="1"/>
      <c r="H77" s="1"/>
      <c r="I77" s="1"/>
      <c r="J77" s="1"/>
    </row>
    <row r="78" spans="1:10" x14ac:dyDescent="0.2">
      <c r="A78" s="3">
        <v>13</v>
      </c>
      <c r="B78" t="s">
        <v>40</v>
      </c>
      <c r="C78" t="s">
        <v>36</v>
      </c>
      <c r="D78" t="s">
        <v>37</v>
      </c>
      <c r="E78" t="s">
        <v>34</v>
      </c>
      <c r="F78" s="2" t="s">
        <v>33</v>
      </c>
      <c r="G78" s="1"/>
      <c r="H78" s="1"/>
      <c r="I78" s="1"/>
      <c r="J78" s="1"/>
    </row>
    <row r="79" spans="1:10" x14ac:dyDescent="0.2">
      <c r="A79" s="3">
        <v>14</v>
      </c>
      <c r="B79" s="1" t="s">
        <v>41</v>
      </c>
      <c r="C79" s="1" t="s">
        <v>38</v>
      </c>
      <c r="D79" s="1" t="s">
        <v>36</v>
      </c>
      <c r="E79" s="1" t="s">
        <v>35</v>
      </c>
      <c r="F79" s="1" t="s">
        <v>32</v>
      </c>
      <c r="G79" s="1"/>
      <c r="H79" s="1"/>
      <c r="I79" s="1"/>
      <c r="J79" s="1"/>
    </row>
    <row r="80" spans="1:10" x14ac:dyDescent="0.2">
      <c r="A80" s="3">
        <v>15</v>
      </c>
      <c r="B80" s="1"/>
      <c r="C80" s="1" t="s">
        <v>38</v>
      </c>
      <c r="D80" s="1" t="s">
        <v>37</v>
      </c>
      <c r="E80" s="1" t="s">
        <v>34</v>
      </c>
      <c r="F80" s="1" t="s">
        <v>33</v>
      </c>
      <c r="G80" s="1"/>
      <c r="H80" s="1"/>
      <c r="I80" s="1"/>
      <c r="J80" s="1"/>
    </row>
    <row r="82" spans="1:10" x14ac:dyDescent="0.2">
      <c r="A82" s="10" t="s">
        <v>72</v>
      </c>
      <c r="B82" s="10"/>
      <c r="C82" s="10"/>
      <c r="D82" s="10"/>
      <c r="E82" s="10"/>
      <c r="F82" s="10"/>
      <c r="G82" s="10"/>
      <c r="H82" s="10"/>
      <c r="I82" s="10"/>
      <c r="J82" s="11"/>
    </row>
    <row r="83" spans="1:10" ht="17" thickBot="1" x14ac:dyDescent="0.25">
      <c r="A83" s="1"/>
      <c r="B83" s="1" t="s">
        <v>13</v>
      </c>
      <c r="C83" s="1" t="s">
        <v>14</v>
      </c>
      <c r="D83" s="1" t="s">
        <v>16</v>
      </c>
      <c r="E83" s="1" t="s">
        <v>17</v>
      </c>
      <c r="F83" s="1" t="s">
        <v>18</v>
      </c>
      <c r="G83" s="1" t="s">
        <v>69</v>
      </c>
      <c r="H83" s="1"/>
      <c r="I83" s="1"/>
      <c r="J83" s="1"/>
    </row>
    <row r="84" spans="1:10" ht="17" thickBot="1" x14ac:dyDescent="0.25">
      <c r="A84" s="1" t="s">
        <v>43</v>
      </c>
      <c r="B84" s="1">
        <f>(2 + 5/14)/5</f>
        <v>0.47142857142857142</v>
      </c>
      <c r="C84" s="1">
        <f>1-B84</f>
        <v>0.52857142857142858</v>
      </c>
      <c r="D84" s="1">
        <f>-B84*LOG(B84,2)-C84*LOG(C84,2)</f>
        <v>0.99764329598639367</v>
      </c>
      <c r="E84" s="1">
        <f xml:space="preserve"> 5 + 5/15</f>
        <v>5.333333333333333</v>
      </c>
      <c r="F84" s="1">
        <f>E84/$E$95</f>
        <v>0.35555555555555551</v>
      </c>
      <c r="G84" s="1">
        <f>F84*D84</f>
        <v>0.35471761635071769</v>
      </c>
      <c r="H84" s="1" t="s">
        <v>54</v>
      </c>
      <c r="I84" s="4">
        <f>$D$95-SUM(G84:G86)</f>
        <v>0.23879238827907401</v>
      </c>
    </row>
    <row r="85" spans="1:10" x14ac:dyDescent="0.2">
      <c r="A85" s="1" t="s">
        <v>44</v>
      </c>
      <c r="B85" s="1">
        <f>1</f>
        <v>1</v>
      </c>
      <c r="C85" s="1">
        <f t="shared" ref="C85:C95" si="9">1-B85</f>
        <v>0</v>
      </c>
      <c r="D85" s="1">
        <v>0</v>
      </c>
      <c r="E85" s="1">
        <f xml:space="preserve"> 4 + 4/15</f>
        <v>4.2666666666666666</v>
      </c>
      <c r="F85" s="1">
        <f t="shared" ref="F85:F94" si="10">E85/$E$95</f>
        <v>0.28444444444444444</v>
      </c>
      <c r="G85" s="1">
        <f t="shared" ref="G85:G94" si="11">F85*D85</f>
        <v>0</v>
      </c>
      <c r="H85" s="1"/>
      <c r="I85" s="1"/>
    </row>
    <row r="86" spans="1:10" x14ac:dyDescent="0.2">
      <c r="A86" s="1" t="s">
        <v>45</v>
      </c>
      <c r="B86" s="1">
        <f>(3+ 5/14)/5</f>
        <v>0.67142857142857149</v>
      </c>
      <c r="C86" s="1">
        <f t="shared" si="9"/>
        <v>0.32857142857142851</v>
      </c>
      <c r="D86" s="1">
        <f t="shared" ref="D86:D91" si="12">-B86*LOG(B86,2)-C86*LOG(C86,2)</f>
        <v>0.91346014525696284</v>
      </c>
      <c r="E86" s="1">
        <f xml:space="preserve"> 5+5/15</f>
        <v>5.333333333333333</v>
      </c>
      <c r="F86" s="1">
        <f t="shared" si="10"/>
        <v>0.35555555555555551</v>
      </c>
      <c r="G86" s="1">
        <f t="shared" si="11"/>
        <v>0.32478582942469786</v>
      </c>
      <c r="H86" s="1"/>
      <c r="I86" s="1"/>
    </row>
    <row r="87" spans="1:10" x14ac:dyDescent="0.2">
      <c r="A87" s="1" t="s">
        <v>46</v>
      </c>
      <c r="B87" s="1">
        <v>0.5</v>
      </c>
      <c r="C87" s="1">
        <f t="shared" si="9"/>
        <v>0.5</v>
      </c>
      <c r="D87" s="1">
        <f t="shared" si="12"/>
        <v>1</v>
      </c>
      <c r="E87" s="1">
        <v>4</v>
      </c>
      <c r="F87" s="1">
        <f t="shared" si="10"/>
        <v>0.26666666666666666</v>
      </c>
      <c r="G87" s="1">
        <f t="shared" si="11"/>
        <v>0.26666666666666666</v>
      </c>
      <c r="H87" s="1" t="s">
        <v>55</v>
      </c>
      <c r="I87" s="1">
        <f>$D$95-SUM(G87:G89)</f>
        <v>9.0040106772068418E-2</v>
      </c>
    </row>
    <row r="88" spans="1:10" x14ac:dyDescent="0.2">
      <c r="A88" s="1" t="s">
        <v>47</v>
      </c>
      <c r="B88" s="1">
        <v>0.7142857142857143</v>
      </c>
      <c r="C88" s="1">
        <f t="shared" si="9"/>
        <v>0.2857142857142857</v>
      </c>
      <c r="D88" s="1">
        <f t="shared" si="12"/>
        <v>0.863120568566631</v>
      </c>
      <c r="E88" s="1">
        <v>6</v>
      </c>
      <c r="F88" s="1">
        <f t="shared" si="10"/>
        <v>0.4</v>
      </c>
      <c r="G88" s="1">
        <f t="shared" si="11"/>
        <v>0.3452482274266524</v>
      </c>
      <c r="H88" s="1"/>
      <c r="I88" s="1"/>
    </row>
    <row r="89" spans="1:10" x14ac:dyDescent="0.2">
      <c r="A89" s="1" t="s">
        <v>48</v>
      </c>
      <c r="B89" s="1">
        <v>0.75</v>
      </c>
      <c r="C89" s="1">
        <f t="shared" si="9"/>
        <v>0.25</v>
      </c>
      <c r="D89" s="1">
        <f t="shared" si="12"/>
        <v>0.81127812445913283</v>
      </c>
      <c r="E89" s="1">
        <v>4</v>
      </c>
      <c r="F89" s="1">
        <f t="shared" si="10"/>
        <v>0.26666666666666666</v>
      </c>
      <c r="G89" s="1">
        <f t="shared" si="11"/>
        <v>0.21634083318910208</v>
      </c>
      <c r="H89" s="1"/>
      <c r="I89" s="1"/>
    </row>
    <row r="90" spans="1:10" x14ac:dyDescent="0.2">
      <c r="A90" s="1" t="s">
        <v>49</v>
      </c>
      <c r="B90" s="1">
        <v>0.42857142857142855</v>
      </c>
      <c r="C90" s="1">
        <f t="shared" si="9"/>
        <v>0.5714285714285714</v>
      </c>
      <c r="D90" s="1">
        <f t="shared" si="12"/>
        <v>0.98522813603425163</v>
      </c>
      <c r="E90" s="1">
        <v>7</v>
      </c>
      <c r="F90" s="1">
        <f t="shared" si="10"/>
        <v>0.46666666666666667</v>
      </c>
      <c r="G90" s="1">
        <f t="shared" si="11"/>
        <v>0.45977313014931742</v>
      </c>
      <c r="H90" s="1" t="s">
        <v>56</v>
      </c>
      <c r="I90" s="1">
        <f>$D$95-SUM(G90:G92)</f>
        <v>0.20485929707869377</v>
      </c>
    </row>
    <row r="91" spans="1:10" x14ac:dyDescent="0.2">
      <c r="A91" s="1" t="s">
        <v>50</v>
      </c>
      <c r="B91" s="1">
        <v>0.875</v>
      </c>
      <c r="C91" s="1">
        <f t="shared" si="9"/>
        <v>0.125</v>
      </c>
      <c r="D91" s="1">
        <f t="shared" si="12"/>
        <v>0.5435644431995964</v>
      </c>
      <c r="E91" s="1">
        <v>7</v>
      </c>
      <c r="F91" s="1">
        <f t="shared" si="10"/>
        <v>0.46666666666666667</v>
      </c>
      <c r="G91" s="1">
        <f t="shared" si="11"/>
        <v>0.25366340682647831</v>
      </c>
      <c r="H91" s="1"/>
      <c r="I91" s="1"/>
    </row>
    <row r="92" spans="1:10" x14ac:dyDescent="0.2">
      <c r="A92" s="1" t="s">
        <v>51</v>
      </c>
      <c r="B92" s="1">
        <v>0</v>
      </c>
      <c r="C92" s="1">
        <v>0</v>
      </c>
      <c r="D92" s="1">
        <v>0</v>
      </c>
      <c r="E92" s="1">
        <v>0</v>
      </c>
      <c r="F92" s="1">
        <f t="shared" si="10"/>
        <v>0</v>
      </c>
      <c r="G92" s="1">
        <f t="shared" si="11"/>
        <v>0</v>
      </c>
      <c r="H92" s="1"/>
      <c r="I92" s="1"/>
    </row>
    <row r="93" spans="1:10" x14ac:dyDescent="0.2">
      <c r="A93" s="1" t="s">
        <v>52</v>
      </c>
      <c r="B93" s="1">
        <v>0.5</v>
      </c>
      <c r="C93" s="1">
        <f t="shared" si="9"/>
        <v>0.5</v>
      </c>
      <c r="D93" s="1">
        <f t="shared" ref="D93:D95" si="13">-B93*LOG(B93,2)-C93*LOG(C93,2)</f>
        <v>1</v>
      </c>
      <c r="E93" s="1">
        <v>6</v>
      </c>
      <c r="F93" s="1">
        <f t="shared" si="10"/>
        <v>0.4</v>
      </c>
      <c r="G93" s="1">
        <f t="shared" si="11"/>
        <v>0.4</v>
      </c>
      <c r="H93" s="1" t="s">
        <v>57</v>
      </c>
      <c r="I93" s="1">
        <f>$D$95-SUM(G93:G94)</f>
        <v>0.11072009724989207</v>
      </c>
    </row>
    <row r="94" spans="1:10" x14ac:dyDescent="0.2">
      <c r="A94" s="1" t="s">
        <v>53</v>
      </c>
      <c r="B94" s="1">
        <v>0.77777777777777779</v>
      </c>
      <c r="C94" s="1">
        <f t="shared" si="9"/>
        <v>0.22222222222222221</v>
      </c>
      <c r="D94" s="1">
        <f t="shared" si="13"/>
        <v>0.76420450650862026</v>
      </c>
      <c r="E94" s="1">
        <v>8</v>
      </c>
      <c r="F94" s="1">
        <f t="shared" si="10"/>
        <v>0.53333333333333333</v>
      </c>
      <c r="G94" s="1">
        <f t="shared" si="11"/>
        <v>0.40757573680459747</v>
      </c>
      <c r="H94" s="1"/>
      <c r="I94" s="1"/>
      <c r="J94" s="1"/>
    </row>
    <row r="95" spans="1:10" x14ac:dyDescent="0.2">
      <c r="A95" s="1" t="s">
        <v>15</v>
      </c>
      <c r="B95" s="1">
        <v>0.66666666666666663</v>
      </c>
      <c r="C95" s="1">
        <f t="shared" si="9"/>
        <v>0.33333333333333337</v>
      </c>
      <c r="D95" s="1">
        <f t="shared" si="13"/>
        <v>0.91829583405448956</v>
      </c>
      <c r="E95" s="1">
        <v>15</v>
      </c>
      <c r="F95" s="1"/>
      <c r="G95" s="1"/>
      <c r="H95" s="1"/>
      <c r="I95" s="1"/>
      <c r="J95" s="1"/>
    </row>
    <row r="96" spans="1:10" x14ac:dyDescent="0.2">
      <c r="A96"/>
      <c r="B96"/>
      <c r="C96"/>
      <c r="D96"/>
      <c r="E96"/>
      <c r="F96"/>
      <c r="G96"/>
      <c r="H96"/>
      <c r="I96"/>
      <c r="J96"/>
    </row>
    <row r="97" spans="1:10" x14ac:dyDescent="0.2">
      <c r="A97"/>
      <c r="B97"/>
      <c r="C97"/>
      <c r="D97"/>
      <c r="E97"/>
      <c r="F97"/>
      <c r="G97"/>
      <c r="H97"/>
      <c r="I97"/>
      <c r="J97"/>
    </row>
    <row r="98" spans="1:10" x14ac:dyDescent="0.2">
      <c r="A98"/>
      <c r="B98"/>
      <c r="C98"/>
      <c r="D98"/>
      <c r="E98"/>
      <c r="F98"/>
      <c r="G98"/>
      <c r="H98"/>
      <c r="I98"/>
      <c r="J98"/>
    </row>
    <row r="99" spans="1:10" x14ac:dyDescent="0.2">
      <c r="A99"/>
      <c r="B99"/>
      <c r="C99"/>
      <c r="D99"/>
      <c r="E99"/>
      <c r="F99"/>
      <c r="G99"/>
      <c r="H99"/>
      <c r="I99"/>
      <c r="J99"/>
    </row>
    <row r="100" spans="1:10" x14ac:dyDescent="0.2">
      <c r="A100"/>
      <c r="B100"/>
      <c r="C100"/>
      <c r="D100"/>
      <c r="E100"/>
      <c r="F100"/>
      <c r="G100"/>
      <c r="H100"/>
      <c r="I100"/>
      <c r="J100"/>
    </row>
    <row r="101" spans="1:10" x14ac:dyDescent="0.2">
      <c r="A101"/>
      <c r="B101"/>
      <c r="C101"/>
      <c r="D101"/>
      <c r="E101"/>
      <c r="F101"/>
      <c r="G101"/>
      <c r="H101"/>
      <c r="I101"/>
      <c r="J101"/>
    </row>
    <row r="102" spans="1:10" x14ac:dyDescent="0.2">
      <c r="A102"/>
      <c r="B102"/>
      <c r="C102"/>
      <c r="D102"/>
      <c r="E102"/>
      <c r="F102"/>
      <c r="G102"/>
      <c r="H102"/>
      <c r="I102"/>
      <c r="J102"/>
    </row>
    <row r="103" spans="1:10" x14ac:dyDescent="0.2">
      <c r="A103"/>
      <c r="B103"/>
      <c r="C103"/>
      <c r="D103"/>
      <c r="E103"/>
      <c r="F103"/>
      <c r="G103"/>
      <c r="H103"/>
      <c r="I103"/>
      <c r="J103"/>
    </row>
    <row r="104" spans="1:10" x14ac:dyDescent="0.2">
      <c r="A104"/>
      <c r="B104"/>
      <c r="C104"/>
      <c r="D104"/>
      <c r="E104"/>
      <c r="F104"/>
      <c r="G104"/>
      <c r="H104"/>
      <c r="I104"/>
      <c r="J104"/>
    </row>
    <row r="105" spans="1:10" x14ac:dyDescent="0.2">
      <c r="A105"/>
      <c r="B105"/>
      <c r="C105"/>
      <c r="D105"/>
      <c r="E105"/>
      <c r="F105"/>
      <c r="G105"/>
      <c r="H105"/>
      <c r="I105"/>
      <c r="J105"/>
    </row>
    <row r="106" spans="1:10" x14ac:dyDescent="0.2">
      <c r="A106"/>
      <c r="B106"/>
      <c r="C106"/>
      <c r="D106"/>
      <c r="E106"/>
      <c r="F106"/>
      <c r="G106"/>
      <c r="H106"/>
      <c r="I106"/>
      <c r="J106"/>
    </row>
    <row r="107" spans="1:10" x14ac:dyDescent="0.2">
      <c r="A107"/>
      <c r="B107"/>
      <c r="C107"/>
      <c r="D107"/>
      <c r="E107"/>
      <c r="F107"/>
      <c r="G107"/>
      <c r="H107"/>
      <c r="I107"/>
      <c r="J107"/>
    </row>
    <row r="108" spans="1:10" x14ac:dyDescent="0.2">
      <c r="A108"/>
      <c r="B108"/>
      <c r="C108"/>
      <c r="D108"/>
      <c r="E108"/>
      <c r="F108"/>
      <c r="G108"/>
      <c r="H108"/>
      <c r="I108"/>
      <c r="J108"/>
    </row>
    <row r="109" spans="1:10" x14ac:dyDescent="0.2">
      <c r="A109"/>
      <c r="B109"/>
      <c r="C109"/>
      <c r="D109"/>
      <c r="E109"/>
      <c r="F109"/>
      <c r="G109"/>
      <c r="H109"/>
      <c r="I109"/>
      <c r="J109"/>
    </row>
    <row r="110" spans="1:10" x14ac:dyDescent="0.2">
      <c r="A110"/>
      <c r="B110"/>
      <c r="C110"/>
      <c r="D110"/>
      <c r="E110"/>
      <c r="F110"/>
      <c r="G110"/>
      <c r="H110"/>
      <c r="I110"/>
      <c r="J110"/>
    </row>
    <row r="111" spans="1:10" x14ac:dyDescent="0.2">
      <c r="A111"/>
      <c r="B111"/>
      <c r="C111"/>
      <c r="D111"/>
      <c r="E111"/>
      <c r="F111"/>
      <c r="G111"/>
      <c r="H111"/>
      <c r="I111"/>
      <c r="J111"/>
    </row>
    <row r="112" spans="1:10" x14ac:dyDescent="0.2">
      <c r="A112"/>
      <c r="B112"/>
      <c r="C112"/>
      <c r="D112"/>
      <c r="E112"/>
      <c r="F112"/>
      <c r="G112"/>
      <c r="H112"/>
      <c r="I112"/>
      <c r="J112"/>
    </row>
    <row r="113" spans="1:10" x14ac:dyDescent="0.2">
      <c r="A113"/>
      <c r="B113"/>
      <c r="C113"/>
      <c r="D113"/>
      <c r="E113"/>
      <c r="F113"/>
      <c r="G113"/>
      <c r="H113"/>
      <c r="I113"/>
      <c r="J113"/>
    </row>
    <row r="114" spans="1:10" x14ac:dyDescent="0.2">
      <c r="A114"/>
      <c r="B114"/>
      <c r="C114"/>
      <c r="D114"/>
      <c r="E114"/>
      <c r="F114"/>
      <c r="G114"/>
      <c r="H114"/>
      <c r="I114"/>
      <c r="J114"/>
    </row>
    <row r="115" spans="1:10" x14ac:dyDescent="0.2">
      <c r="A115"/>
      <c r="B115"/>
      <c r="C115"/>
      <c r="D115"/>
      <c r="E115"/>
      <c r="F115"/>
      <c r="G115"/>
      <c r="H115"/>
      <c r="I115"/>
      <c r="J115"/>
    </row>
    <row r="116" spans="1:10" x14ac:dyDescent="0.2">
      <c r="A116"/>
      <c r="B116"/>
      <c r="C116"/>
      <c r="D116"/>
      <c r="E116"/>
      <c r="F116"/>
      <c r="G116"/>
      <c r="H116"/>
      <c r="I116"/>
      <c r="J116"/>
    </row>
    <row r="117" spans="1:10" x14ac:dyDescent="0.2">
      <c r="A117"/>
      <c r="B117"/>
      <c r="C117"/>
      <c r="D117"/>
      <c r="E117"/>
      <c r="F117"/>
      <c r="G117"/>
      <c r="H117"/>
      <c r="I117"/>
      <c r="J117"/>
    </row>
    <row r="118" spans="1:10" x14ac:dyDescent="0.2">
      <c r="A118"/>
      <c r="B118"/>
      <c r="C118"/>
      <c r="D118"/>
      <c r="E118"/>
      <c r="F118"/>
      <c r="G118"/>
      <c r="H118"/>
      <c r="I118"/>
      <c r="J118"/>
    </row>
    <row r="119" spans="1:10" x14ac:dyDescent="0.2">
      <c r="A119"/>
      <c r="B119"/>
      <c r="C119"/>
      <c r="D119"/>
      <c r="E119"/>
      <c r="F119"/>
      <c r="G119"/>
      <c r="H119"/>
      <c r="I119"/>
      <c r="J119"/>
    </row>
    <row r="120" spans="1:10" x14ac:dyDescent="0.2">
      <c r="A120"/>
      <c r="B120"/>
      <c r="C120"/>
      <c r="D120"/>
      <c r="E120"/>
      <c r="F120"/>
      <c r="G120"/>
      <c r="H120"/>
      <c r="I120"/>
      <c r="J120"/>
    </row>
    <row r="121" spans="1:10" x14ac:dyDescent="0.2">
      <c r="A121"/>
      <c r="B121"/>
      <c r="C121"/>
      <c r="D121"/>
      <c r="E121"/>
      <c r="F121"/>
      <c r="G121"/>
      <c r="H121"/>
      <c r="I121"/>
      <c r="J121"/>
    </row>
    <row r="122" spans="1:10" x14ac:dyDescent="0.2">
      <c r="A122"/>
      <c r="B122"/>
      <c r="C122"/>
      <c r="D122"/>
      <c r="E122"/>
      <c r="F122"/>
      <c r="G122"/>
      <c r="H122"/>
      <c r="I122"/>
      <c r="J122"/>
    </row>
    <row r="123" spans="1:10" x14ac:dyDescent="0.2">
      <c r="A123"/>
      <c r="B123"/>
      <c r="C123"/>
      <c r="D123"/>
      <c r="E123"/>
      <c r="F123"/>
      <c r="G123"/>
      <c r="H123"/>
      <c r="I123"/>
      <c r="J123"/>
    </row>
    <row r="124" spans="1:10" x14ac:dyDescent="0.2">
      <c r="A124"/>
      <c r="B124"/>
      <c r="C124"/>
      <c r="D124"/>
      <c r="E124"/>
      <c r="F124"/>
      <c r="G124"/>
      <c r="H124"/>
      <c r="I124"/>
      <c r="J124"/>
    </row>
  </sheetData>
  <autoFilter ref="A65:F80" xr:uid="{384FB2E5-AC02-F641-8C4B-5BF00D0DD662}"/>
  <mergeCells count="3">
    <mergeCell ref="A82:I82"/>
    <mergeCell ref="A18:J18"/>
    <mergeCell ref="A50:J50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9E61F-1BEC-C74B-B300-99BB07D54B5B}">
  <sheetPr filterMode="1"/>
  <dimension ref="A1:J127"/>
  <sheetViews>
    <sheetView tabSelected="1" topLeftCell="A79" workbookViewId="0">
      <selection activeCell="I105" sqref="I105"/>
    </sheetView>
  </sheetViews>
  <sheetFormatPr baseColWidth="10" defaultColWidth="15.5" defaultRowHeight="16" x14ac:dyDescent="0.2"/>
  <cols>
    <col min="1" max="1" width="5.83203125" style="5" bestFit="1" customWidth="1"/>
    <col min="2" max="2" width="10" style="5" bestFit="1" customWidth="1"/>
    <col min="3" max="3" width="8.33203125" style="5" bestFit="1" customWidth="1"/>
    <col min="4" max="4" width="9" style="5" bestFit="1" customWidth="1"/>
    <col min="5" max="6" width="8" style="5" bestFit="1" customWidth="1"/>
    <col min="7" max="7" width="10.1640625" style="5" bestFit="1" customWidth="1"/>
    <col min="8" max="8" width="9.6640625" style="5" bestFit="1" customWidth="1"/>
    <col min="9" max="9" width="7.1640625" style="5" bestFit="1" customWidth="1"/>
    <col min="10" max="10" width="4.83203125" style="5" customWidth="1"/>
    <col min="11" max="16384" width="15.5" style="5"/>
  </cols>
  <sheetData>
    <row r="1" spans="1:10" s="1" customFormat="1" x14ac:dyDescent="0.2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</row>
    <row r="2" spans="1:10" s="1" customFormat="1" x14ac:dyDescent="0.2">
      <c r="A2" s="8">
        <v>2</v>
      </c>
      <c r="B2" s="6" t="s">
        <v>35</v>
      </c>
      <c r="C2" s="6" t="s">
        <v>36</v>
      </c>
      <c r="D2" s="6" t="s">
        <v>36</v>
      </c>
      <c r="E2" s="6" t="s">
        <v>35</v>
      </c>
      <c r="F2" s="7" t="s">
        <v>32</v>
      </c>
    </row>
    <row r="3" spans="1:10" s="1" customFormat="1" hidden="1" x14ac:dyDescent="0.2">
      <c r="A3" s="3">
        <v>6</v>
      </c>
      <c r="B3" s="1" t="s">
        <v>41</v>
      </c>
      <c r="C3" s="1" t="s">
        <v>39</v>
      </c>
      <c r="D3" s="1" t="s">
        <v>37</v>
      </c>
      <c r="E3" s="1" t="s">
        <v>35</v>
      </c>
      <c r="F3" s="1" t="s">
        <v>32</v>
      </c>
    </row>
    <row r="4" spans="1:10" s="1" customFormat="1" hidden="1" x14ac:dyDescent="0.2">
      <c r="A4" s="3">
        <v>14</v>
      </c>
      <c r="B4" s="1" t="s">
        <v>41</v>
      </c>
      <c r="C4" s="1" t="s">
        <v>38</v>
      </c>
      <c r="D4" s="1" t="s">
        <v>36</v>
      </c>
      <c r="E4" s="1" t="s">
        <v>35</v>
      </c>
      <c r="F4" s="1" t="s">
        <v>32</v>
      </c>
    </row>
    <row r="5" spans="1:10" s="1" customFormat="1" hidden="1" x14ac:dyDescent="0.2">
      <c r="A5" s="3">
        <v>7</v>
      </c>
      <c r="B5" t="s">
        <v>40</v>
      </c>
      <c r="C5" t="s">
        <v>39</v>
      </c>
      <c r="D5" t="s">
        <v>37</v>
      </c>
      <c r="E5" t="s">
        <v>35</v>
      </c>
      <c r="F5" s="2" t="s">
        <v>33</v>
      </c>
    </row>
    <row r="6" spans="1:10" s="1" customFormat="1" x14ac:dyDescent="0.2">
      <c r="A6" s="8">
        <v>11</v>
      </c>
      <c r="B6" s="6" t="s">
        <v>35</v>
      </c>
      <c r="C6" s="6" t="s">
        <v>38</v>
      </c>
      <c r="D6" s="6" t="s">
        <v>37</v>
      </c>
      <c r="E6" s="6" t="s">
        <v>35</v>
      </c>
      <c r="F6" s="7" t="s">
        <v>33</v>
      </c>
    </row>
    <row r="7" spans="1:10" s="1" customFormat="1" hidden="1" x14ac:dyDescent="0.2">
      <c r="A7" s="3">
        <v>12</v>
      </c>
      <c r="B7" t="s">
        <v>40</v>
      </c>
      <c r="C7" t="s">
        <v>38</v>
      </c>
      <c r="D7" t="s">
        <v>36</v>
      </c>
      <c r="E7" t="s">
        <v>35</v>
      </c>
      <c r="F7" s="2" t="s">
        <v>33</v>
      </c>
    </row>
    <row r="8" spans="1:10" x14ac:dyDescent="0.2">
      <c r="A8" s="8">
        <v>1</v>
      </c>
      <c r="B8" s="6" t="s">
        <v>35</v>
      </c>
      <c r="C8" s="6" t="s">
        <v>36</v>
      </c>
      <c r="D8" s="6" t="s">
        <v>36</v>
      </c>
      <c r="E8" s="6" t="s">
        <v>34</v>
      </c>
      <c r="F8" s="7" t="s">
        <v>32</v>
      </c>
      <c r="G8" s="1"/>
      <c r="H8" s="1"/>
      <c r="I8" s="1"/>
      <c r="J8" s="1"/>
    </row>
    <row r="9" spans="1:10" hidden="1" x14ac:dyDescent="0.2">
      <c r="A9" s="3">
        <v>3</v>
      </c>
      <c r="B9" t="s">
        <v>40</v>
      </c>
      <c r="C9" t="s">
        <v>36</v>
      </c>
      <c r="D9" t="s">
        <v>36</v>
      </c>
      <c r="E9" t="s">
        <v>34</v>
      </c>
      <c r="F9" s="2" t="s">
        <v>33</v>
      </c>
      <c r="G9" s="1"/>
      <c r="H9" s="1"/>
      <c r="I9" s="1"/>
      <c r="J9" s="1"/>
    </row>
    <row r="10" spans="1:10" hidden="1" x14ac:dyDescent="0.2">
      <c r="A10" s="3">
        <v>5</v>
      </c>
      <c r="B10" s="1" t="s">
        <v>41</v>
      </c>
      <c r="C10" s="1" t="s">
        <v>39</v>
      </c>
      <c r="D10" s="1" t="s">
        <v>37</v>
      </c>
      <c r="E10" s="1" t="s">
        <v>34</v>
      </c>
      <c r="F10" s="1" t="s">
        <v>33</v>
      </c>
      <c r="G10" s="1"/>
      <c r="H10" s="1"/>
      <c r="I10" s="1"/>
      <c r="J10" s="1"/>
    </row>
    <row r="11" spans="1:10" x14ac:dyDescent="0.2">
      <c r="A11" s="8">
        <v>8</v>
      </c>
      <c r="B11" s="6" t="s">
        <v>35</v>
      </c>
      <c r="C11" s="6" t="s">
        <v>38</v>
      </c>
      <c r="D11" s="6" t="s">
        <v>36</v>
      </c>
      <c r="E11" s="6" t="s">
        <v>34</v>
      </c>
      <c r="F11" s="7" t="s">
        <v>32</v>
      </c>
      <c r="G11" s="1"/>
      <c r="H11" s="1"/>
      <c r="I11" s="1"/>
      <c r="J11" s="1"/>
    </row>
    <row r="12" spans="1:10" x14ac:dyDescent="0.2">
      <c r="A12" s="8">
        <v>9</v>
      </c>
      <c r="B12" s="6" t="s">
        <v>35</v>
      </c>
      <c r="C12" s="6" t="s">
        <v>39</v>
      </c>
      <c r="D12" s="6" t="s">
        <v>37</v>
      </c>
      <c r="E12" s="6" t="s">
        <v>34</v>
      </c>
      <c r="F12" s="7" t="s">
        <v>33</v>
      </c>
      <c r="G12" s="1"/>
      <c r="H12" s="1"/>
      <c r="I12" s="1"/>
      <c r="J12" s="1"/>
    </row>
    <row r="13" spans="1:10" hidden="1" x14ac:dyDescent="0.2">
      <c r="A13" s="3">
        <v>4</v>
      </c>
      <c r="B13" s="1" t="s">
        <v>41</v>
      </c>
      <c r="C13" s="1" t="s">
        <v>38</v>
      </c>
      <c r="D13" s="1" t="s">
        <v>36</v>
      </c>
      <c r="E13" s="1" t="s">
        <v>34</v>
      </c>
      <c r="F13" s="1" t="s">
        <v>33</v>
      </c>
      <c r="G13" s="1"/>
      <c r="H13" s="1"/>
      <c r="I13" s="1"/>
      <c r="J13" s="1"/>
    </row>
    <row r="14" spans="1:10" hidden="1" x14ac:dyDescent="0.2">
      <c r="A14" s="3">
        <v>13</v>
      </c>
      <c r="B14" t="s">
        <v>40</v>
      </c>
      <c r="C14" t="s">
        <v>36</v>
      </c>
      <c r="D14" t="s">
        <v>37</v>
      </c>
      <c r="E14" t="s">
        <v>34</v>
      </c>
      <c r="F14" s="2" t="s">
        <v>33</v>
      </c>
      <c r="G14" s="1"/>
      <c r="H14" s="1"/>
      <c r="I14" s="1"/>
      <c r="J14" s="1"/>
    </row>
    <row r="15" spans="1:10" hidden="1" x14ac:dyDescent="0.2">
      <c r="A15" s="3">
        <v>10</v>
      </c>
      <c r="B15" s="1" t="s">
        <v>41</v>
      </c>
      <c r="C15" s="1" t="s">
        <v>38</v>
      </c>
      <c r="D15" s="1" t="s">
        <v>37</v>
      </c>
      <c r="E15" s="1" t="s">
        <v>34</v>
      </c>
      <c r="F15" s="1" t="s">
        <v>33</v>
      </c>
      <c r="G15" s="1"/>
      <c r="H15" s="1"/>
      <c r="I15" s="1"/>
      <c r="J15" s="1"/>
    </row>
    <row r="16" spans="1:10" x14ac:dyDescent="0.2">
      <c r="A16" s="3">
        <v>15</v>
      </c>
      <c r="B16" s="1" t="s">
        <v>35</v>
      </c>
      <c r="C16" s="1" t="s">
        <v>38</v>
      </c>
      <c r="D16" s="1" t="s">
        <v>37</v>
      </c>
      <c r="E16" s="1" t="s">
        <v>34</v>
      </c>
      <c r="F16" s="1" t="s">
        <v>75</v>
      </c>
      <c r="G16" s="1"/>
      <c r="H16" s="1"/>
      <c r="I16" s="1"/>
      <c r="J16" s="1"/>
    </row>
    <row r="17" spans="1:10" hidden="1" x14ac:dyDescent="0.2">
      <c r="A17" s="3">
        <v>15</v>
      </c>
      <c r="B17" s="1" t="s">
        <v>40</v>
      </c>
      <c r="C17" s="1" t="s">
        <v>38</v>
      </c>
      <c r="D17" s="1" t="s">
        <v>37</v>
      </c>
      <c r="E17" s="1" t="s">
        <v>34</v>
      </c>
      <c r="F17" s="1" t="s">
        <v>76</v>
      </c>
      <c r="G17" s="1"/>
      <c r="H17" s="1"/>
      <c r="I17" s="1"/>
      <c r="J17" s="1"/>
    </row>
    <row r="18" spans="1:10" hidden="1" x14ac:dyDescent="0.2">
      <c r="A18" s="3">
        <v>15</v>
      </c>
      <c r="B18" s="1" t="s">
        <v>41</v>
      </c>
      <c r="C18" s="1" t="s">
        <v>38</v>
      </c>
      <c r="D18" s="1" t="s">
        <v>37</v>
      </c>
      <c r="E18" s="1" t="s">
        <v>34</v>
      </c>
      <c r="F18" s="1" t="s">
        <v>75</v>
      </c>
      <c r="G18" s="1"/>
      <c r="H18" s="1"/>
      <c r="I18" s="1"/>
      <c r="J18" s="1"/>
    </row>
    <row r="20" spans="1:10" x14ac:dyDescent="0.2">
      <c r="A20" s="10" t="s">
        <v>23</v>
      </c>
      <c r="B20" s="10"/>
      <c r="C20" s="10"/>
      <c r="D20" s="10"/>
      <c r="E20" s="10"/>
      <c r="F20" s="10"/>
      <c r="G20" s="10"/>
      <c r="H20" s="10"/>
      <c r="I20" s="10"/>
      <c r="J20" s="11"/>
    </row>
    <row r="21" spans="1:10" ht="17" thickBot="1" x14ac:dyDescent="0.25">
      <c r="A21" s="1" t="s">
        <v>74</v>
      </c>
      <c r="B21" s="1" t="s">
        <v>13</v>
      </c>
      <c r="C21" s="1" t="s">
        <v>14</v>
      </c>
      <c r="D21" s="1" t="s">
        <v>16</v>
      </c>
      <c r="E21" s="1" t="s">
        <v>17</v>
      </c>
      <c r="F21" s="1" t="s">
        <v>18</v>
      </c>
      <c r="G21" s="1" t="s">
        <v>69</v>
      </c>
      <c r="H21" s="1"/>
      <c r="I21" s="1"/>
      <c r="J21" s="1"/>
    </row>
    <row r="22" spans="1:10" ht="17" thickBot="1" x14ac:dyDescent="0.25">
      <c r="A22" s="1" t="s">
        <v>43</v>
      </c>
      <c r="B22" s="1">
        <f>(2 + 5/14)/5</f>
        <v>0.47142857142857142</v>
      </c>
      <c r="C22" s="1">
        <f>1-B22</f>
        <v>0.52857142857142858</v>
      </c>
      <c r="D22" s="1">
        <f>-B22*LOG(B22,2)-C22*LOG(C22,2)</f>
        <v>0.99764329598639367</v>
      </c>
      <c r="E22" s="1">
        <f xml:space="preserve"> 5 + 5/15</f>
        <v>5.333333333333333</v>
      </c>
      <c r="F22" s="1">
        <f>E22/$E$33</f>
        <v>0.35555555555555551</v>
      </c>
      <c r="G22" s="1">
        <f>F22*D22</f>
        <v>0.35471761635071769</v>
      </c>
      <c r="H22" s="1" t="s">
        <v>54</v>
      </c>
      <c r="I22" s="4">
        <f>$D$33-SUM(G22:G24)</f>
        <v>0.23879238827907401</v>
      </c>
    </row>
    <row r="23" spans="1:10" x14ac:dyDescent="0.2">
      <c r="A23" s="1" t="s">
        <v>44</v>
      </c>
      <c r="B23" s="1">
        <f>1</f>
        <v>1</v>
      </c>
      <c r="C23" s="1">
        <f t="shared" ref="C23:C33" si="0">1-B23</f>
        <v>0</v>
      </c>
      <c r="D23" s="1">
        <v>0</v>
      </c>
      <c r="E23" s="1">
        <f xml:space="preserve"> 4 + 4/15</f>
        <v>4.2666666666666666</v>
      </c>
      <c r="F23" s="1">
        <f t="shared" ref="F23:F32" si="1">E23/$E$33</f>
        <v>0.28444444444444444</v>
      </c>
      <c r="G23" s="1">
        <f t="shared" ref="G23:G32" si="2">F23*D23</f>
        <v>0</v>
      </c>
      <c r="H23" s="1"/>
      <c r="I23" s="1"/>
    </row>
    <row r="24" spans="1:10" x14ac:dyDescent="0.2">
      <c r="A24" s="1" t="s">
        <v>45</v>
      </c>
      <c r="B24" s="1">
        <f>(3+ 5/14)/5</f>
        <v>0.67142857142857149</v>
      </c>
      <c r="C24" s="1">
        <f t="shared" si="0"/>
        <v>0.32857142857142851</v>
      </c>
      <c r="D24" s="1">
        <f t="shared" ref="D24:D29" si="3">-B24*LOG(B24,2)-C24*LOG(C24,2)</f>
        <v>0.91346014525696284</v>
      </c>
      <c r="E24" s="1">
        <f xml:space="preserve"> 5+5/15</f>
        <v>5.333333333333333</v>
      </c>
      <c r="F24" s="1">
        <f t="shared" si="1"/>
        <v>0.35555555555555551</v>
      </c>
      <c r="G24" s="1">
        <f t="shared" si="2"/>
        <v>0.32478582942469786</v>
      </c>
      <c r="H24" s="1"/>
      <c r="I24" s="1"/>
    </row>
    <row r="25" spans="1:10" x14ac:dyDescent="0.2">
      <c r="A25" s="1" t="s">
        <v>46</v>
      </c>
      <c r="B25" s="1">
        <v>0.5</v>
      </c>
      <c r="C25" s="1">
        <f t="shared" si="0"/>
        <v>0.5</v>
      </c>
      <c r="D25" s="1">
        <f t="shared" si="3"/>
        <v>1</v>
      </c>
      <c r="E25" s="1">
        <v>4</v>
      </c>
      <c r="F25" s="1">
        <f t="shared" si="1"/>
        <v>0.26666666666666666</v>
      </c>
      <c r="G25" s="1">
        <f t="shared" si="2"/>
        <v>0.26666666666666666</v>
      </c>
      <c r="H25" s="1" t="s">
        <v>55</v>
      </c>
      <c r="I25" s="1">
        <f>$D$33-SUM(G25:G27)</f>
        <v>9.0040106772068418E-2</v>
      </c>
    </row>
    <row r="26" spans="1:10" x14ac:dyDescent="0.2">
      <c r="A26" s="1" t="s">
        <v>47</v>
      </c>
      <c r="B26" s="1">
        <v>0.7142857142857143</v>
      </c>
      <c r="C26" s="1">
        <f t="shared" si="0"/>
        <v>0.2857142857142857</v>
      </c>
      <c r="D26" s="1">
        <f t="shared" si="3"/>
        <v>0.863120568566631</v>
      </c>
      <c r="E26" s="1">
        <v>6</v>
      </c>
      <c r="F26" s="1">
        <f t="shared" si="1"/>
        <v>0.4</v>
      </c>
      <c r="G26" s="1">
        <f t="shared" si="2"/>
        <v>0.3452482274266524</v>
      </c>
      <c r="H26" s="1"/>
      <c r="I26" s="1"/>
    </row>
    <row r="27" spans="1:10" x14ac:dyDescent="0.2">
      <c r="A27" s="1" t="s">
        <v>48</v>
      </c>
      <c r="B27" s="1">
        <v>0.75</v>
      </c>
      <c r="C27" s="1">
        <f t="shared" si="0"/>
        <v>0.25</v>
      </c>
      <c r="D27" s="1">
        <f t="shared" si="3"/>
        <v>0.81127812445913283</v>
      </c>
      <c r="E27" s="1">
        <v>4</v>
      </c>
      <c r="F27" s="1">
        <f t="shared" si="1"/>
        <v>0.26666666666666666</v>
      </c>
      <c r="G27" s="1">
        <f t="shared" si="2"/>
        <v>0.21634083318910208</v>
      </c>
      <c r="H27" s="1"/>
      <c r="I27" s="1"/>
    </row>
    <row r="28" spans="1:10" x14ac:dyDescent="0.2">
      <c r="A28" s="1" t="s">
        <v>49</v>
      </c>
      <c r="B28" s="1">
        <v>0.42857142857142855</v>
      </c>
      <c r="C28" s="1">
        <f t="shared" si="0"/>
        <v>0.5714285714285714</v>
      </c>
      <c r="D28" s="1">
        <f t="shared" si="3"/>
        <v>0.98522813603425163</v>
      </c>
      <c r="E28" s="1">
        <v>7</v>
      </c>
      <c r="F28" s="1">
        <f t="shared" si="1"/>
        <v>0.46666666666666667</v>
      </c>
      <c r="G28" s="1">
        <f t="shared" si="2"/>
        <v>0.45977313014931742</v>
      </c>
      <c r="H28" s="1" t="s">
        <v>56</v>
      </c>
      <c r="I28" s="1">
        <f>$D$33-SUM(G28:G30)</f>
        <v>0.20485929707869377</v>
      </c>
    </row>
    <row r="29" spans="1:10" x14ac:dyDescent="0.2">
      <c r="A29" s="1" t="s">
        <v>50</v>
      </c>
      <c r="B29" s="1">
        <v>0.875</v>
      </c>
      <c r="C29" s="1">
        <f t="shared" si="0"/>
        <v>0.125</v>
      </c>
      <c r="D29" s="1">
        <f t="shared" si="3"/>
        <v>0.5435644431995964</v>
      </c>
      <c r="E29" s="1">
        <v>7</v>
      </c>
      <c r="F29" s="1">
        <f t="shared" si="1"/>
        <v>0.46666666666666667</v>
      </c>
      <c r="G29" s="1">
        <f t="shared" si="2"/>
        <v>0.25366340682647831</v>
      </c>
      <c r="H29" s="1"/>
      <c r="I29" s="1"/>
    </row>
    <row r="30" spans="1:10" x14ac:dyDescent="0.2">
      <c r="A30" s="1" t="s">
        <v>51</v>
      </c>
      <c r="B30" s="1">
        <v>0</v>
      </c>
      <c r="C30" s="1">
        <v>0</v>
      </c>
      <c r="D30" s="1">
        <v>0</v>
      </c>
      <c r="E30" s="1">
        <v>0</v>
      </c>
      <c r="F30" s="1">
        <f t="shared" si="1"/>
        <v>0</v>
      </c>
      <c r="G30" s="1">
        <f t="shared" si="2"/>
        <v>0</v>
      </c>
      <c r="H30" s="1"/>
      <c r="I30" s="1"/>
    </row>
    <row r="31" spans="1:10" x14ac:dyDescent="0.2">
      <c r="A31" s="1" t="s">
        <v>52</v>
      </c>
      <c r="B31" s="1">
        <v>0.5</v>
      </c>
      <c r="C31" s="1">
        <f t="shared" si="0"/>
        <v>0.5</v>
      </c>
      <c r="D31" s="1">
        <f t="shared" ref="D31:D33" si="4">-B31*LOG(B31,2)-C31*LOG(C31,2)</f>
        <v>1</v>
      </c>
      <c r="E31" s="1">
        <v>6</v>
      </c>
      <c r="F31" s="1">
        <f t="shared" si="1"/>
        <v>0.4</v>
      </c>
      <c r="G31" s="1">
        <f t="shared" si="2"/>
        <v>0.4</v>
      </c>
      <c r="H31" s="1" t="s">
        <v>57</v>
      </c>
      <c r="I31" s="1">
        <f>$D$33-SUM(G31:G32)</f>
        <v>0.11072009724989207</v>
      </c>
    </row>
    <row r="32" spans="1:10" x14ac:dyDescent="0.2">
      <c r="A32" s="1" t="s">
        <v>53</v>
      </c>
      <c r="B32" s="1">
        <v>0.77777777777777779</v>
      </c>
      <c r="C32" s="1">
        <f t="shared" si="0"/>
        <v>0.22222222222222221</v>
      </c>
      <c r="D32" s="1">
        <f t="shared" si="4"/>
        <v>0.76420450650862026</v>
      </c>
      <c r="E32" s="1">
        <v>8</v>
      </c>
      <c r="F32" s="1">
        <f t="shared" si="1"/>
        <v>0.53333333333333333</v>
      </c>
      <c r="G32" s="1">
        <f t="shared" si="2"/>
        <v>0.40757573680459747</v>
      </c>
      <c r="H32" s="1"/>
      <c r="I32" s="1"/>
      <c r="J32" s="1"/>
    </row>
    <row r="33" spans="1:10" x14ac:dyDescent="0.2">
      <c r="A33" s="1" t="s">
        <v>15</v>
      </c>
      <c r="B33" s="1">
        <v>0.66666666666666663</v>
      </c>
      <c r="C33" s="1">
        <f t="shared" si="0"/>
        <v>0.33333333333333337</v>
      </c>
      <c r="D33" s="1">
        <f t="shared" si="4"/>
        <v>0.91829583405448956</v>
      </c>
      <c r="E33" s="1">
        <v>15</v>
      </c>
      <c r="F33" s="1"/>
      <c r="G33" s="1"/>
      <c r="H33" s="1"/>
      <c r="I33" s="1"/>
      <c r="J33" s="1"/>
    </row>
    <row r="34" spans="1:10" x14ac:dyDescent="0.2">
      <c r="A34"/>
      <c r="B34"/>
      <c r="C34"/>
      <c r="D34"/>
      <c r="E34"/>
      <c r="F34"/>
      <c r="G34"/>
      <c r="H34"/>
      <c r="I34"/>
      <c r="J34"/>
    </row>
    <row r="35" spans="1:10" x14ac:dyDescent="0.2">
      <c r="A35" s="10" t="s">
        <v>73</v>
      </c>
      <c r="B35" s="10"/>
      <c r="C35" s="10"/>
      <c r="D35" s="10"/>
      <c r="E35" s="10"/>
      <c r="F35" s="10"/>
      <c r="G35" s="10"/>
      <c r="H35" s="10"/>
      <c r="I35" s="10"/>
      <c r="J35"/>
    </row>
    <row r="36" spans="1:10" x14ac:dyDescent="0.2">
      <c r="A36" s="1" t="s">
        <v>74</v>
      </c>
      <c r="B36" s="1" t="s">
        <v>77</v>
      </c>
      <c r="C36" s="1" t="s">
        <v>78</v>
      </c>
      <c r="D36" s="1" t="s">
        <v>16</v>
      </c>
      <c r="E36" s="1" t="s">
        <v>17</v>
      </c>
      <c r="F36" s="1" t="s">
        <v>18</v>
      </c>
      <c r="G36" s="1" t="s">
        <v>69</v>
      </c>
      <c r="H36" s="1"/>
      <c r="I36" s="1"/>
      <c r="J36"/>
    </row>
    <row r="37" spans="1:10" x14ac:dyDescent="0.2">
      <c r="A37" s="1" t="s">
        <v>46</v>
      </c>
      <c r="B37" s="1">
        <v>0</v>
      </c>
      <c r="C37" s="1">
        <v>2</v>
      </c>
      <c r="D37" s="1">
        <v>0</v>
      </c>
      <c r="E37" s="1">
        <f t="shared" ref="E37:E43" si="5">SUM(B37:C37)</f>
        <v>2</v>
      </c>
      <c r="F37" s="1">
        <f>E37/$E$45</f>
        <v>0.37333333333333329</v>
      </c>
      <c r="G37" s="1">
        <f t="shared" ref="G37:G44" si="6">F37*D37</f>
        <v>0</v>
      </c>
      <c r="H37" s="1" t="s">
        <v>55</v>
      </c>
      <c r="I37" s="1">
        <f>$D45-SUM(G37:G39)</f>
        <v>0.55690199756079739</v>
      </c>
      <c r="J37"/>
    </row>
    <row r="38" spans="1:10" x14ac:dyDescent="0.2">
      <c r="A38" s="1" t="s">
        <v>47</v>
      </c>
      <c r="B38" s="1">
        <f>1+5/14</f>
        <v>1.3571428571428572</v>
      </c>
      <c r="C38" s="1">
        <v>1</v>
      </c>
      <c r="D38" s="1">
        <f t="shared" ref="D38:D45" si="7">-B38/E38*LOG(B38/E38,2)-C38/E38*LOG(C38/E38,2)</f>
        <v>0.98337619013922373</v>
      </c>
      <c r="E38" s="1">
        <f t="shared" si="5"/>
        <v>2.3571428571428572</v>
      </c>
      <c r="F38" s="1">
        <f t="shared" ref="F38:F44" si="8">E38/$E$45</f>
        <v>0.43999999999999995</v>
      </c>
      <c r="G38" s="1">
        <f t="shared" si="6"/>
        <v>0.4326855236612584</v>
      </c>
      <c r="H38" s="1"/>
      <c r="I38" s="1"/>
      <c r="J38"/>
    </row>
    <row r="39" spans="1:10" x14ac:dyDescent="0.2">
      <c r="A39" s="1" t="s">
        <v>48</v>
      </c>
      <c r="B39" s="1">
        <v>1</v>
      </c>
      <c r="C39" s="1">
        <v>0</v>
      </c>
      <c r="D39" s="1">
        <v>0</v>
      </c>
      <c r="E39" s="1">
        <f t="shared" si="5"/>
        <v>1</v>
      </c>
      <c r="F39" s="1">
        <f t="shared" si="8"/>
        <v>0.18666666666666665</v>
      </c>
      <c r="G39" s="1">
        <f t="shared" si="6"/>
        <v>0</v>
      </c>
      <c r="H39" s="1"/>
      <c r="I39" s="1"/>
      <c r="J39"/>
    </row>
    <row r="40" spans="1:10" x14ac:dyDescent="0.2">
      <c r="A40" s="1" t="s">
        <v>49</v>
      </c>
      <c r="B40" s="1">
        <v>0</v>
      </c>
      <c r="C40" s="1">
        <v>3</v>
      </c>
      <c r="D40" s="1">
        <v>0</v>
      </c>
      <c r="E40" s="1">
        <f t="shared" si="5"/>
        <v>3</v>
      </c>
      <c r="F40" s="1">
        <f t="shared" si="8"/>
        <v>0.55999999999999994</v>
      </c>
      <c r="G40" s="1">
        <f t="shared" si="6"/>
        <v>0</v>
      </c>
      <c r="H40" s="1" t="s">
        <v>56</v>
      </c>
      <c r="I40" s="1">
        <f>$D45-SUM(G40:G42)</f>
        <v>0.98958752122205573</v>
      </c>
      <c r="J40"/>
    </row>
    <row r="41" spans="1:10" x14ac:dyDescent="0.2">
      <c r="A41" s="1" t="s">
        <v>50</v>
      </c>
      <c r="B41" s="1">
        <f>2+5/14</f>
        <v>2.3571428571428572</v>
      </c>
      <c r="C41" s="1">
        <v>0</v>
      </c>
      <c r="D41" s="1">
        <v>0</v>
      </c>
      <c r="E41" s="1">
        <f t="shared" si="5"/>
        <v>2.3571428571428572</v>
      </c>
      <c r="F41" s="1">
        <f t="shared" si="8"/>
        <v>0.43999999999999995</v>
      </c>
      <c r="G41" s="1">
        <f t="shared" si="6"/>
        <v>0</v>
      </c>
      <c r="H41" s="1"/>
      <c r="I41" s="1"/>
      <c r="J41"/>
    </row>
    <row r="42" spans="1:10" x14ac:dyDescent="0.2">
      <c r="A42" s="1" t="s">
        <v>51</v>
      </c>
      <c r="B42" s="1">
        <v>0</v>
      </c>
      <c r="C42" s="1">
        <v>0</v>
      </c>
      <c r="D42" s="1">
        <v>0</v>
      </c>
      <c r="E42" s="1">
        <f t="shared" si="5"/>
        <v>0</v>
      </c>
      <c r="F42" s="1">
        <f t="shared" si="8"/>
        <v>0</v>
      </c>
      <c r="G42" s="1">
        <f t="shared" si="6"/>
        <v>0</v>
      </c>
      <c r="H42" s="1"/>
      <c r="I42" s="1"/>
      <c r="J42"/>
    </row>
    <row r="43" spans="1:10" x14ac:dyDescent="0.2">
      <c r="A43" s="1" t="s">
        <v>52</v>
      </c>
      <c r="B43" s="1">
        <v>1</v>
      </c>
      <c r="C43" s="1">
        <v>1</v>
      </c>
      <c r="D43" s="1">
        <f t="shared" si="7"/>
        <v>1</v>
      </c>
      <c r="E43" s="1">
        <f t="shared" si="5"/>
        <v>2</v>
      </c>
      <c r="F43" s="1">
        <f t="shared" si="8"/>
        <v>0.37333333333333329</v>
      </c>
      <c r="G43" s="1">
        <f t="shared" si="6"/>
        <v>0.37333333333333329</v>
      </c>
      <c r="H43" s="1" t="s">
        <v>57</v>
      </c>
      <c r="I43" s="1">
        <f>$D45-SUM(G43:G44)</f>
        <v>6.2659818112835719E-3</v>
      </c>
      <c r="J43"/>
    </row>
    <row r="44" spans="1:10" x14ac:dyDescent="0.2">
      <c r="A44" s="1" t="s">
        <v>53</v>
      </c>
      <c r="B44" s="1">
        <f>1+5/14</f>
        <v>1.3571428571428572</v>
      </c>
      <c r="C44" s="1">
        <v>2</v>
      </c>
      <c r="D44" s="1">
        <f>-B44/E44*LOG(B44/E44,2)-C44/E44*LOG(C44/E44,2)</f>
        <v>0.97338543522995569</v>
      </c>
      <c r="E44" s="1">
        <f>SUM(B44:C44)</f>
        <v>3.3571428571428572</v>
      </c>
      <c r="F44" s="1">
        <f t="shared" si="8"/>
        <v>0.62666666666666659</v>
      </c>
      <c r="G44" s="1">
        <f t="shared" si="6"/>
        <v>0.60998820607743887</v>
      </c>
      <c r="H44" s="1"/>
      <c r="I44" s="1"/>
      <c r="J44"/>
    </row>
    <row r="45" spans="1:10" x14ac:dyDescent="0.2">
      <c r="A45" s="1" t="s">
        <v>15</v>
      </c>
      <c r="B45" s="1">
        <f>2+5/14</f>
        <v>2.3571428571428572</v>
      </c>
      <c r="C45" s="1">
        <v>3</v>
      </c>
      <c r="D45" s="1">
        <f t="shared" si="7"/>
        <v>0.98958752122205573</v>
      </c>
      <c r="E45" s="1">
        <f>SUM(B45:C45)</f>
        <v>5.3571428571428577</v>
      </c>
      <c r="F45" s="1"/>
      <c r="G45" s="1"/>
      <c r="H45" s="1"/>
      <c r="I45" s="1"/>
      <c r="J45"/>
    </row>
    <row r="46" spans="1:10" x14ac:dyDescent="0.2">
      <c r="A46"/>
      <c r="B46"/>
      <c r="C46"/>
      <c r="D46"/>
      <c r="E46"/>
      <c r="F46"/>
      <c r="G46"/>
      <c r="H46"/>
      <c r="I46"/>
      <c r="J46"/>
    </row>
    <row r="47" spans="1:10" x14ac:dyDescent="0.2">
      <c r="A47" s="10" t="s">
        <v>80</v>
      </c>
      <c r="B47" s="10"/>
      <c r="C47" s="10"/>
      <c r="D47" s="10"/>
      <c r="E47" s="10"/>
      <c r="F47" s="10"/>
      <c r="G47" s="10"/>
      <c r="H47" s="10"/>
      <c r="I47" s="10"/>
      <c r="J47"/>
    </row>
    <row r="48" spans="1:10" x14ac:dyDescent="0.2">
      <c r="A48" s="1" t="s">
        <v>74</v>
      </c>
      <c r="B48" s="1" t="s">
        <v>77</v>
      </c>
      <c r="C48" s="1" t="s">
        <v>78</v>
      </c>
      <c r="D48" s="1" t="s">
        <v>16</v>
      </c>
      <c r="E48" s="1" t="s">
        <v>17</v>
      </c>
      <c r="F48" s="1" t="s">
        <v>18</v>
      </c>
      <c r="G48" s="1" t="s">
        <v>69</v>
      </c>
      <c r="H48" s="1"/>
      <c r="I48" s="1"/>
      <c r="J48"/>
    </row>
    <row r="49" spans="1:10" x14ac:dyDescent="0.2">
      <c r="A49" s="1" t="s">
        <v>46</v>
      </c>
      <c r="B49" s="1">
        <v>2</v>
      </c>
      <c r="C49" s="1">
        <v>0</v>
      </c>
      <c r="D49" s="1">
        <v>0</v>
      </c>
      <c r="E49" s="1">
        <f t="shared" ref="E49:E55" si="9">SUM(B49:C49)</f>
        <v>2</v>
      </c>
      <c r="F49" s="1">
        <f>E49/$E$57</f>
        <v>0.46666666666666667</v>
      </c>
      <c r="G49" s="1">
        <f t="shared" ref="G49:G56" si="10">F49*D49</f>
        <v>0</v>
      </c>
      <c r="H49" s="1" t="s">
        <v>55</v>
      </c>
      <c r="I49" s="1">
        <f>D57-SUM(G49:G51)</f>
        <v>0</v>
      </c>
      <c r="J49"/>
    </row>
    <row r="50" spans="1:10" x14ac:dyDescent="0.2">
      <c r="A50" s="1" t="s">
        <v>47</v>
      </c>
      <c r="B50" s="1">
        <f>1+4/14</f>
        <v>1.2857142857142856</v>
      </c>
      <c r="C50" s="1">
        <v>0</v>
      </c>
      <c r="D50" s="1">
        <v>0</v>
      </c>
      <c r="E50" s="1">
        <f t="shared" si="9"/>
        <v>1.2857142857142856</v>
      </c>
      <c r="F50" s="1">
        <f t="shared" ref="F50:F56" si="11">E50/$E$57</f>
        <v>0.3</v>
      </c>
      <c r="G50" s="1">
        <f t="shared" si="10"/>
        <v>0</v>
      </c>
      <c r="H50" s="1"/>
      <c r="I50" s="1"/>
      <c r="J50"/>
    </row>
    <row r="51" spans="1:10" x14ac:dyDescent="0.2">
      <c r="A51" s="1" t="s">
        <v>48</v>
      </c>
      <c r="B51" s="1">
        <v>1</v>
      </c>
      <c r="C51" s="1">
        <v>0</v>
      </c>
      <c r="D51" s="1">
        <v>0</v>
      </c>
      <c r="E51" s="1">
        <f t="shared" si="9"/>
        <v>1</v>
      </c>
      <c r="F51" s="1">
        <f t="shared" si="11"/>
        <v>0.23333333333333334</v>
      </c>
      <c r="G51" s="1">
        <f t="shared" si="10"/>
        <v>0</v>
      </c>
      <c r="H51" s="1"/>
      <c r="I51" s="1"/>
      <c r="J51"/>
    </row>
    <row r="52" spans="1:10" x14ac:dyDescent="0.2">
      <c r="A52" s="1" t="s">
        <v>49</v>
      </c>
      <c r="B52" s="1">
        <v>2</v>
      </c>
      <c r="C52" s="1">
        <v>0</v>
      </c>
      <c r="D52" s="1">
        <v>0</v>
      </c>
      <c r="E52" s="1">
        <f t="shared" si="9"/>
        <v>2</v>
      </c>
      <c r="F52" s="1">
        <f t="shared" si="11"/>
        <v>0.46666666666666667</v>
      </c>
      <c r="G52" s="1">
        <f t="shared" si="10"/>
        <v>0</v>
      </c>
      <c r="H52" s="1" t="s">
        <v>56</v>
      </c>
      <c r="I52" s="1">
        <f>D57-SUM(G52:G54)</f>
        <v>0</v>
      </c>
      <c r="J52"/>
    </row>
    <row r="53" spans="1:10" x14ac:dyDescent="0.2">
      <c r="A53" s="1" t="s">
        <v>50</v>
      </c>
      <c r="B53" s="1">
        <f>2+4/14</f>
        <v>2.2857142857142856</v>
      </c>
      <c r="C53" s="1">
        <v>0</v>
      </c>
      <c r="D53" s="1">
        <v>0</v>
      </c>
      <c r="E53" s="1">
        <f t="shared" si="9"/>
        <v>2.2857142857142856</v>
      </c>
      <c r="F53" s="1">
        <f t="shared" si="11"/>
        <v>0.53333333333333333</v>
      </c>
      <c r="G53" s="1">
        <f t="shared" si="10"/>
        <v>0</v>
      </c>
      <c r="H53" s="1"/>
      <c r="I53" s="1"/>
      <c r="J53"/>
    </row>
    <row r="54" spans="1:10" x14ac:dyDescent="0.2">
      <c r="A54" s="1" t="s">
        <v>51</v>
      </c>
      <c r="B54" s="1">
        <v>0</v>
      </c>
      <c r="C54" s="1">
        <v>0</v>
      </c>
      <c r="D54" s="1">
        <v>0</v>
      </c>
      <c r="E54" s="1">
        <f t="shared" si="9"/>
        <v>0</v>
      </c>
      <c r="F54" s="1">
        <f t="shared" si="11"/>
        <v>0</v>
      </c>
      <c r="G54" s="1">
        <f t="shared" si="10"/>
        <v>0</v>
      </c>
      <c r="H54" s="1"/>
      <c r="I54" s="1"/>
      <c r="J54"/>
    </row>
    <row r="55" spans="1:10" x14ac:dyDescent="0.2">
      <c r="A55" s="1" t="s">
        <v>52</v>
      </c>
      <c r="B55" s="1">
        <v>2</v>
      </c>
      <c r="C55" s="1">
        <v>0</v>
      </c>
      <c r="D55" s="1">
        <v>0</v>
      </c>
      <c r="E55" s="1">
        <f t="shared" si="9"/>
        <v>2</v>
      </c>
      <c r="F55" s="1">
        <f t="shared" si="11"/>
        <v>0.46666666666666667</v>
      </c>
      <c r="G55" s="1">
        <f t="shared" si="10"/>
        <v>0</v>
      </c>
      <c r="H55" s="1" t="s">
        <v>57</v>
      </c>
      <c r="I55" s="1">
        <f>D57-SUM(G55:G56)</f>
        <v>0</v>
      </c>
      <c r="J55"/>
    </row>
    <row r="56" spans="1:10" x14ac:dyDescent="0.2">
      <c r="A56" s="1" t="s">
        <v>53</v>
      </c>
      <c r="B56" s="1">
        <f>2+4/14</f>
        <v>2.2857142857142856</v>
      </c>
      <c r="C56" s="1">
        <v>0</v>
      </c>
      <c r="D56" s="1">
        <v>0</v>
      </c>
      <c r="E56" s="1">
        <f>SUM(B56:C56)</f>
        <v>2.2857142857142856</v>
      </c>
      <c r="F56" s="1">
        <f t="shared" si="11"/>
        <v>0.53333333333333333</v>
      </c>
      <c r="G56" s="1">
        <f t="shared" si="10"/>
        <v>0</v>
      </c>
      <c r="H56" s="1"/>
      <c r="I56" s="1"/>
      <c r="J56"/>
    </row>
    <row r="57" spans="1:10" x14ac:dyDescent="0.2">
      <c r="A57" s="1" t="s">
        <v>15</v>
      </c>
      <c r="B57" s="1">
        <f>4+4/14</f>
        <v>4.2857142857142856</v>
      </c>
      <c r="C57" s="1">
        <v>0</v>
      </c>
      <c r="D57" s="1">
        <v>0</v>
      </c>
      <c r="E57" s="1">
        <f>4+4/14</f>
        <v>4.2857142857142856</v>
      </c>
      <c r="F57" s="1"/>
      <c r="G57" s="1"/>
      <c r="H57" s="1"/>
      <c r="I57" s="1"/>
    </row>
    <row r="59" spans="1:10" x14ac:dyDescent="0.2">
      <c r="A59" s="10" t="s">
        <v>79</v>
      </c>
      <c r="B59" s="10"/>
      <c r="C59" s="10"/>
      <c r="D59" s="10"/>
      <c r="E59" s="10"/>
      <c r="F59" s="10"/>
      <c r="G59" s="10"/>
      <c r="H59" s="10"/>
      <c r="I59" s="10"/>
    </row>
    <row r="60" spans="1:10" x14ac:dyDescent="0.2">
      <c r="A60" s="1" t="s">
        <v>74</v>
      </c>
      <c r="B60" s="1" t="s">
        <v>77</v>
      </c>
      <c r="C60" s="1" t="s">
        <v>78</v>
      </c>
      <c r="D60" s="1" t="s">
        <v>16</v>
      </c>
      <c r="E60" s="1" t="s">
        <v>17</v>
      </c>
      <c r="F60" s="1" t="s">
        <v>18</v>
      </c>
      <c r="G60" s="1" t="s">
        <v>69</v>
      </c>
      <c r="H60" s="1"/>
      <c r="I60" s="1"/>
    </row>
    <row r="61" spans="1:10" x14ac:dyDescent="0.2">
      <c r="A61" s="1" t="s">
        <v>46</v>
      </c>
      <c r="B61" s="1">
        <v>0</v>
      </c>
      <c r="C61" s="1">
        <v>0</v>
      </c>
      <c r="D61" s="1">
        <v>0</v>
      </c>
      <c r="E61" s="1">
        <f t="shared" ref="E61:E67" si="12">SUM(B61:C61)</f>
        <v>0</v>
      </c>
      <c r="F61" s="1">
        <f>E61/$E68</f>
        <v>0</v>
      </c>
      <c r="G61" s="1">
        <f t="shared" ref="G61:G68" si="13">F61*D61</f>
        <v>0</v>
      </c>
      <c r="H61" s="1" t="s">
        <v>55</v>
      </c>
      <c r="I61" s="1">
        <f>$D69-SUM(G61:G63)</f>
        <v>2.9227823460209135E-2</v>
      </c>
    </row>
    <row r="62" spans="1:10" x14ac:dyDescent="0.2">
      <c r="A62" s="1" t="s">
        <v>47</v>
      </c>
      <c r="B62" s="1">
        <f>2+5/14</f>
        <v>2.3571428571428572</v>
      </c>
      <c r="C62" s="1">
        <v>1</v>
      </c>
      <c r="D62" s="1">
        <f t="shared" ref="D62:D69" si="14">-B62/E62*LOG(B62/E62,2)-C62/E62*LOG(C62/E62,2)</f>
        <v>0.87867449321730928</v>
      </c>
      <c r="E62" s="1">
        <f t="shared" si="12"/>
        <v>3.3571428571428572</v>
      </c>
      <c r="F62" s="1">
        <f t="shared" ref="F62:F68" si="15">E62/$E69</f>
        <v>0.62666666666666659</v>
      </c>
      <c r="G62" s="1">
        <f t="shared" si="13"/>
        <v>0.55063601574951371</v>
      </c>
      <c r="H62" s="1"/>
      <c r="I62" s="1"/>
    </row>
    <row r="63" spans="1:10" x14ac:dyDescent="0.2">
      <c r="A63" s="1" t="s">
        <v>48</v>
      </c>
      <c r="B63" s="1">
        <v>1</v>
      </c>
      <c r="C63" s="1">
        <v>1</v>
      </c>
      <c r="D63" s="1">
        <f t="shared" si="14"/>
        <v>1</v>
      </c>
      <c r="E63" s="1">
        <f t="shared" si="12"/>
        <v>2</v>
      </c>
      <c r="F63" s="1">
        <f>E63/$E69</f>
        <v>0.37333333333333329</v>
      </c>
      <c r="G63" s="1">
        <f t="shared" si="13"/>
        <v>0.37333333333333329</v>
      </c>
      <c r="H63" s="1"/>
      <c r="I63" s="1"/>
    </row>
    <row r="64" spans="1:10" x14ac:dyDescent="0.2">
      <c r="A64" s="1" t="s">
        <v>49</v>
      </c>
      <c r="B64" s="1">
        <v>1</v>
      </c>
      <c r="C64" s="1">
        <v>1</v>
      </c>
      <c r="D64" s="1">
        <f t="shared" si="14"/>
        <v>1</v>
      </c>
      <c r="E64" s="1">
        <f t="shared" si="12"/>
        <v>2</v>
      </c>
      <c r="F64" s="1">
        <f>E64/$E69</f>
        <v>0.37333333333333329</v>
      </c>
      <c r="G64" s="1">
        <f t="shared" si="13"/>
        <v>0.37333333333333329</v>
      </c>
      <c r="H64" s="1" t="s">
        <v>56</v>
      </c>
      <c r="I64" s="1">
        <f>$D69-SUM(G64:G66)</f>
        <v>2.9227823460209135E-2</v>
      </c>
    </row>
    <row r="65" spans="1:9" x14ac:dyDescent="0.2">
      <c r="A65" s="1" t="s">
        <v>50</v>
      </c>
      <c r="B65" s="1">
        <f>2+5/14</f>
        <v>2.3571428571428572</v>
      </c>
      <c r="C65" s="1">
        <v>1</v>
      </c>
      <c r="D65" s="1">
        <f t="shared" si="14"/>
        <v>0.87867449321730928</v>
      </c>
      <c r="E65" s="1">
        <f t="shared" si="12"/>
        <v>3.3571428571428572</v>
      </c>
      <c r="F65" s="1">
        <f>E65/$E69</f>
        <v>0.62666666666666659</v>
      </c>
      <c r="G65" s="1">
        <f t="shared" si="13"/>
        <v>0.55063601574951371</v>
      </c>
      <c r="H65" s="1"/>
      <c r="I65" s="1"/>
    </row>
    <row r="66" spans="1:9" x14ac:dyDescent="0.2">
      <c r="A66" s="1" t="s">
        <v>51</v>
      </c>
      <c r="B66" s="1">
        <v>0</v>
      </c>
      <c r="C66" s="1">
        <v>0</v>
      </c>
      <c r="D66" s="1">
        <v>0</v>
      </c>
      <c r="E66" s="1">
        <f t="shared" si="12"/>
        <v>0</v>
      </c>
      <c r="F66" s="1">
        <f>E66/$E69</f>
        <v>0</v>
      </c>
      <c r="G66" s="1">
        <f t="shared" si="13"/>
        <v>0</v>
      </c>
      <c r="H66" s="1"/>
      <c r="I66" s="1"/>
    </row>
    <row r="67" spans="1:9" x14ac:dyDescent="0.2">
      <c r="A67" s="1" t="s">
        <v>52</v>
      </c>
      <c r="B67" s="1">
        <v>0</v>
      </c>
      <c r="C67" s="1">
        <v>2</v>
      </c>
      <c r="D67" s="1">
        <v>0</v>
      </c>
      <c r="E67" s="1">
        <f t="shared" si="12"/>
        <v>2</v>
      </c>
      <c r="F67" s="1">
        <f>E67/$E69</f>
        <v>0.37333333333333329</v>
      </c>
      <c r="G67" s="1">
        <f t="shared" si="13"/>
        <v>0</v>
      </c>
      <c r="H67" s="1" t="s">
        <v>57</v>
      </c>
      <c r="I67" s="1">
        <f>$D69-SUM(G67:G68)</f>
        <v>0.95319717254305614</v>
      </c>
    </row>
    <row r="68" spans="1:9" x14ac:dyDescent="0.2">
      <c r="A68" s="1" t="s">
        <v>53</v>
      </c>
      <c r="B68" s="1">
        <f>3+5/14</f>
        <v>3.3571428571428572</v>
      </c>
      <c r="C68" s="1">
        <v>0</v>
      </c>
      <c r="D68" s="1">
        <v>0</v>
      </c>
      <c r="E68" s="1">
        <f>SUM(B68:C68)</f>
        <v>3.3571428571428572</v>
      </c>
      <c r="F68" s="1">
        <f>E68/$E69</f>
        <v>0.62666666666666659</v>
      </c>
      <c r="G68" s="1">
        <f t="shared" si="13"/>
        <v>0</v>
      </c>
      <c r="H68" s="1"/>
      <c r="I68" s="1"/>
    </row>
    <row r="69" spans="1:9" x14ac:dyDescent="0.2">
      <c r="A69" s="1" t="s">
        <v>15</v>
      </c>
      <c r="B69" s="1">
        <f>3+5/14</f>
        <v>3.3571428571428572</v>
      </c>
      <c r="C69" s="1">
        <v>2</v>
      </c>
      <c r="D69" s="1">
        <f t="shared" si="14"/>
        <v>0.95319717254305614</v>
      </c>
      <c r="E69" s="1">
        <f>SUM(B69:C69)</f>
        <v>5.3571428571428577</v>
      </c>
      <c r="F69" s="1"/>
      <c r="G69" s="1"/>
      <c r="H69" s="1"/>
      <c r="I69" s="1"/>
    </row>
    <row r="71" spans="1:9" x14ac:dyDescent="0.2">
      <c r="A71" s="10" t="s">
        <v>81</v>
      </c>
      <c r="B71" s="10"/>
      <c r="C71" s="10"/>
      <c r="D71" s="10"/>
      <c r="E71" s="10"/>
      <c r="F71" s="10"/>
      <c r="G71" s="10"/>
      <c r="H71" s="10"/>
      <c r="I71" s="10"/>
    </row>
    <row r="72" spans="1:9" x14ac:dyDescent="0.2">
      <c r="A72" s="1" t="s">
        <v>74</v>
      </c>
      <c r="B72" s="1" t="s">
        <v>77</v>
      </c>
      <c r="C72" s="1" t="s">
        <v>78</v>
      </c>
      <c r="D72" s="1" t="s">
        <v>16</v>
      </c>
      <c r="E72" s="1" t="s">
        <v>17</v>
      </c>
      <c r="F72" s="1" t="s">
        <v>18</v>
      </c>
      <c r="G72" s="1" t="s">
        <v>69</v>
      </c>
      <c r="H72" s="1"/>
      <c r="I72" s="1"/>
    </row>
    <row r="73" spans="1:9" x14ac:dyDescent="0.2">
      <c r="A73" s="1" t="s">
        <v>46</v>
      </c>
      <c r="B73" s="1">
        <v>0</v>
      </c>
      <c r="C73" s="1">
        <v>2</v>
      </c>
      <c r="D73" s="1">
        <v>0</v>
      </c>
      <c r="E73" s="1">
        <f t="shared" ref="E73:E79" si="16">SUM(B73:C73)</f>
        <v>2</v>
      </c>
      <c r="F73" s="1">
        <f>E73/$E81</f>
        <v>0.66666666666666663</v>
      </c>
      <c r="G73" s="1">
        <f t="shared" ref="G73:G80" si="17">F73*D73</f>
        <v>0</v>
      </c>
      <c r="H73" s="1" t="s">
        <v>55</v>
      </c>
      <c r="I73" s="1">
        <f>$D81-SUM(G73:G75)</f>
        <v>0</v>
      </c>
    </row>
    <row r="74" spans="1:9" x14ac:dyDescent="0.2">
      <c r="A74" s="1" t="s">
        <v>47</v>
      </c>
      <c r="B74" s="1">
        <v>0</v>
      </c>
      <c r="C74" s="1">
        <v>1</v>
      </c>
      <c r="D74" s="1">
        <v>0</v>
      </c>
      <c r="E74" s="1">
        <f t="shared" si="16"/>
        <v>1</v>
      </c>
      <c r="F74" s="1">
        <f>E74/$E81</f>
        <v>0.33333333333333331</v>
      </c>
      <c r="G74" s="1">
        <f t="shared" si="17"/>
        <v>0</v>
      </c>
      <c r="H74" s="1"/>
      <c r="I74" s="1"/>
    </row>
    <row r="75" spans="1:9" x14ac:dyDescent="0.2">
      <c r="A75" s="1" t="s">
        <v>48</v>
      </c>
      <c r="B75" s="1">
        <v>0</v>
      </c>
      <c r="C75" s="1">
        <v>0</v>
      </c>
      <c r="D75" s="1">
        <v>0</v>
      </c>
      <c r="E75" s="1">
        <f t="shared" si="16"/>
        <v>0</v>
      </c>
      <c r="F75" s="1">
        <f>E75/$E81</f>
        <v>0</v>
      </c>
      <c r="G75" s="1">
        <f t="shared" si="17"/>
        <v>0</v>
      </c>
      <c r="H75" s="1"/>
      <c r="I75" s="1"/>
    </row>
    <row r="76" spans="1:9" x14ac:dyDescent="0.2">
      <c r="A76" s="1" t="s">
        <v>49</v>
      </c>
      <c r="B76" s="1">
        <v>0</v>
      </c>
      <c r="C76" s="1">
        <v>3</v>
      </c>
      <c r="D76" s="1">
        <v>0</v>
      </c>
      <c r="E76" s="1">
        <f t="shared" si="16"/>
        <v>3</v>
      </c>
      <c r="F76" s="1">
        <f>E76/$E81</f>
        <v>1</v>
      </c>
      <c r="G76" s="1">
        <f t="shared" si="17"/>
        <v>0</v>
      </c>
      <c r="H76" s="1" t="s">
        <v>56</v>
      </c>
      <c r="I76" s="1">
        <f>$D81-SUM(G76:G78)</f>
        <v>0</v>
      </c>
    </row>
    <row r="77" spans="1:9" x14ac:dyDescent="0.2">
      <c r="A77" s="1" t="s">
        <v>50</v>
      </c>
      <c r="B77" s="1">
        <v>0</v>
      </c>
      <c r="C77" s="1">
        <v>0</v>
      </c>
      <c r="D77" s="1">
        <v>0</v>
      </c>
      <c r="E77" s="1">
        <f t="shared" si="16"/>
        <v>0</v>
      </c>
      <c r="F77" s="1">
        <f>E77/$E81</f>
        <v>0</v>
      </c>
      <c r="G77" s="1">
        <f t="shared" si="17"/>
        <v>0</v>
      </c>
      <c r="H77" s="1"/>
      <c r="I77" s="1"/>
    </row>
    <row r="78" spans="1:9" x14ac:dyDescent="0.2">
      <c r="A78" s="1" t="s">
        <v>51</v>
      </c>
      <c r="B78" s="1">
        <v>0</v>
      </c>
      <c r="C78" s="1">
        <v>0</v>
      </c>
      <c r="D78" s="1">
        <v>0</v>
      </c>
      <c r="E78" s="1">
        <f t="shared" si="16"/>
        <v>0</v>
      </c>
      <c r="F78" s="1">
        <f>E78/$E81</f>
        <v>0</v>
      </c>
      <c r="G78" s="1">
        <f t="shared" si="17"/>
        <v>0</v>
      </c>
      <c r="H78" s="1"/>
      <c r="I78" s="1"/>
    </row>
    <row r="79" spans="1:9" x14ac:dyDescent="0.2">
      <c r="A79" s="1" t="s">
        <v>52</v>
      </c>
      <c r="B79" s="1">
        <v>0</v>
      </c>
      <c r="C79" s="1">
        <v>1</v>
      </c>
      <c r="D79" s="1">
        <v>0</v>
      </c>
      <c r="E79" s="1">
        <f t="shared" si="16"/>
        <v>1</v>
      </c>
      <c r="F79" s="1">
        <f>E79/$E81</f>
        <v>0.33333333333333331</v>
      </c>
      <c r="G79" s="1">
        <f t="shared" si="17"/>
        <v>0</v>
      </c>
      <c r="H79" s="1" t="s">
        <v>57</v>
      </c>
      <c r="I79" s="1">
        <f>$D81-SUM(G79:G80)</f>
        <v>0</v>
      </c>
    </row>
    <row r="80" spans="1:9" x14ac:dyDescent="0.2">
      <c r="A80" s="1" t="s">
        <v>53</v>
      </c>
      <c r="B80" s="1">
        <v>0</v>
      </c>
      <c r="C80" s="1">
        <v>2</v>
      </c>
      <c r="D80" s="1">
        <v>0</v>
      </c>
      <c r="E80" s="1">
        <f>SUM(B80:C80)</f>
        <v>2</v>
      </c>
      <c r="F80" s="1">
        <f>E80/$E81</f>
        <v>0.66666666666666663</v>
      </c>
      <c r="G80" s="1">
        <f t="shared" si="17"/>
        <v>0</v>
      </c>
      <c r="H80" s="1"/>
      <c r="I80" s="1"/>
    </row>
    <row r="81" spans="1:9" x14ac:dyDescent="0.2">
      <c r="A81" s="1" t="s">
        <v>15</v>
      </c>
      <c r="B81" s="1">
        <v>0</v>
      </c>
      <c r="C81" s="1">
        <v>3</v>
      </c>
      <c r="D81" s="1">
        <v>0</v>
      </c>
      <c r="E81" s="1">
        <f>SUM(B81:C81)</f>
        <v>3</v>
      </c>
      <c r="F81" s="1"/>
      <c r="G81" s="1"/>
      <c r="H81" s="1"/>
      <c r="I81" s="1"/>
    </row>
    <row r="83" spans="1:9" x14ac:dyDescent="0.2">
      <c r="A83" s="10" t="s">
        <v>82</v>
      </c>
      <c r="B83" s="10"/>
      <c r="C83" s="10"/>
      <c r="D83" s="10"/>
      <c r="E83" s="10"/>
      <c r="F83" s="10"/>
      <c r="G83" s="10"/>
      <c r="H83" s="10"/>
      <c r="I83" s="10"/>
    </row>
    <row r="84" spans="1:9" x14ac:dyDescent="0.2">
      <c r="A84" s="1" t="s">
        <v>74</v>
      </c>
      <c r="B84" s="1" t="s">
        <v>77</v>
      </c>
      <c r="C84" s="1" t="s">
        <v>78</v>
      </c>
      <c r="D84" s="1" t="s">
        <v>16</v>
      </c>
      <c r="E84" s="1" t="s">
        <v>17</v>
      </c>
      <c r="F84" s="1" t="s">
        <v>18</v>
      </c>
      <c r="G84" s="1" t="s">
        <v>69</v>
      </c>
      <c r="H84" s="1"/>
      <c r="I84" s="1"/>
    </row>
    <row r="85" spans="1:9" x14ac:dyDescent="0.2">
      <c r="A85" s="1" t="s">
        <v>46</v>
      </c>
      <c r="B85" s="1">
        <v>1</v>
      </c>
      <c r="C85" s="1">
        <v>0</v>
      </c>
      <c r="D85" s="1">
        <v>0</v>
      </c>
      <c r="E85" s="1">
        <f t="shared" ref="E85:E91" si="18">SUM(B85:C85)</f>
        <v>1</v>
      </c>
      <c r="F85" s="1">
        <f>E85/$E93</f>
        <v>0.42424242424242425</v>
      </c>
      <c r="G85" s="1">
        <f t="shared" ref="G85:G92" si="19">F85*D85</f>
        <v>0</v>
      </c>
      <c r="H85" s="1" t="s">
        <v>55</v>
      </c>
      <c r="I85" s="1">
        <f>$D93-SUM(G85:G87)</f>
        <v>0</v>
      </c>
    </row>
    <row r="86" spans="1:9" x14ac:dyDescent="0.2">
      <c r="A86" s="1" t="s">
        <v>47</v>
      </c>
      <c r="B86" s="1">
        <f>1+5/14</f>
        <v>1.3571428571428572</v>
      </c>
      <c r="C86" s="1">
        <v>0</v>
      </c>
      <c r="D86" s="1">
        <v>0</v>
      </c>
      <c r="E86" s="1">
        <f t="shared" si="18"/>
        <v>1.3571428571428572</v>
      </c>
      <c r="F86" s="1">
        <f>E86/$E93</f>
        <v>0.5757575757575758</v>
      </c>
      <c r="G86" s="1">
        <f t="shared" si="19"/>
        <v>0</v>
      </c>
      <c r="H86" s="1"/>
      <c r="I86" s="1"/>
    </row>
    <row r="87" spans="1:9" x14ac:dyDescent="0.2">
      <c r="A87" s="1" t="s">
        <v>48</v>
      </c>
      <c r="B87" s="1">
        <v>1</v>
      </c>
      <c r="C87" s="1">
        <v>0</v>
      </c>
      <c r="D87" s="1">
        <v>0</v>
      </c>
      <c r="E87" s="1">
        <f t="shared" si="18"/>
        <v>1</v>
      </c>
      <c r="F87" s="1">
        <f>E87/$E93</f>
        <v>0.42424242424242425</v>
      </c>
      <c r="G87" s="1">
        <f t="shared" si="19"/>
        <v>0</v>
      </c>
      <c r="H87" s="1"/>
      <c r="I87" s="1"/>
    </row>
    <row r="88" spans="1:9" x14ac:dyDescent="0.2">
      <c r="A88" s="1" t="s">
        <v>49</v>
      </c>
      <c r="B88" s="1">
        <v>0</v>
      </c>
      <c r="C88" s="1">
        <v>0</v>
      </c>
      <c r="D88" s="1">
        <v>0</v>
      </c>
      <c r="E88" s="1">
        <f t="shared" si="18"/>
        <v>0</v>
      </c>
      <c r="F88" s="1">
        <f>E88/$E93</f>
        <v>0</v>
      </c>
      <c r="G88" s="1">
        <f t="shared" si="19"/>
        <v>0</v>
      </c>
      <c r="H88" s="1" t="s">
        <v>56</v>
      </c>
      <c r="I88" s="1">
        <f>$D93-SUM(G88:G90)</f>
        <v>0</v>
      </c>
    </row>
    <row r="89" spans="1:9" x14ac:dyDescent="0.2">
      <c r="A89" s="1" t="s">
        <v>50</v>
      </c>
      <c r="B89" s="1">
        <f>2+5/14</f>
        <v>2.3571428571428572</v>
      </c>
      <c r="C89" s="1">
        <v>0</v>
      </c>
      <c r="D89" s="1">
        <v>0</v>
      </c>
      <c r="E89" s="1">
        <f t="shared" si="18"/>
        <v>2.3571428571428572</v>
      </c>
      <c r="F89" s="1">
        <f>E89/$E93</f>
        <v>1</v>
      </c>
      <c r="G89" s="1">
        <f t="shared" si="19"/>
        <v>0</v>
      </c>
      <c r="H89" s="1"/>
      <c r="I89" s="1"/>
    </row>
    <row r="90" spans="1:9" x14ac:dyDescent="0.2">
      <c r="A90" s="1" t="s">
        <v>51</v>
      </c>
      <c r="B90" s="1">
        <v>0</v>
      </c>
      <c r="C90" s="1">
        <v>0</v>
      </c>
      <c r="D90" s="1">
        <v>0</v>
      </c>
      <c r="E90" s="1">
        <f t="shared" si="18"/>
        <v>0</v>
      </c>
      <c r="F90" s="1">
        <f>E90/$E93</f>
        <v>0</v>
      </c>
      <c r="G90" s="1">
        <f t="shared" si="19"/>
        <v>0</v>
      </c>
      <c r="H90" s="1"/>
      <c r="I90" s="1"/>
    </row>
    <row r="91" spans="1:9" x14ac:dyDescent="0.2">
      <c r="A91" s="1" t="s">
        <v>52</v>
      </c>
      <c r="B91" s="1">
        <v>1</v>
      </c>
      <c r="C91" s="1">
        <v>0</v>
      </c>
      <c r="D91" s="1">
        <v>0</v>
      </c>
      <c r="E91" s="1">
        <f t="shared" si="18"/>
        <v>1</v>
      </c>
      <c r="F91" s="1">
        <f>E91/$E93</f>
        <v>0.42424242424242425</v>
      </c>
      <c r="G91" s="1">
        <f t="shared" si="19"/>
        <v>0</v>
      </c>
      <c r="H91" s="1" t="s">
        <v>57</v>
      </c>
      <c r="I91" s="1">
        <f>$D93-SUM(G91:G92)</f>
        <v>0</v>
      </c>
    </row>
    <row r="92" spans="1:9" x14ac:dyDescent="0.2">
      <c r="A92" s="1" t="s">
        <v>53</v>
      </c>
      <c r="B92" s="1">
        <f>1+5/14</f>
        <v>1.3571428571428572</v>
      </c>
      <c r="C92" s="1">
        <v>0</v>
      </c>
      <c r="D92" s="1">
        <v>0</v>
      </c>
      <c r="E92" s="1">
        <f>SUM(B92:C92)</f>
        <v>1.3571428571428572</v>
      </c>
      <c r="F92" s="1">
        <f>E92/$E93</f>
        <v>0.5757575757575758</v>
      </c>
      <c r="G92" s="1">
        <f t="shared" si="19"/>
        <v>0</v>
      </c>
      <c r="H92" s="1"/>
      <c r="I92" s="1"/>
    </row>
    <row r="93" spans="1:9" x14ac:dyDescent="0.2">
      <c r="A93" s="1" t="s">
        <v>15</v>
      </c>
      <c r="B93" s="1">
        <f>2+5/14</f>
        <v>2.3571428571428572</v>
      </c>
      <c r="C93" s="1">
        <v>0</v>
      </c>
      <c r="D93" s="1">
        <v>0</v>
      </c>
      <c r="E93" s="1">
        <f>SUM(B93:C93)</f>
        <v>2.3571428571428572</v>
      </c>
      <c r="F93" s="1"/>
      <c r="G93" s="1"/>
      <c r="H93" s="1"/>
      <c r="I93" s="1"/>
    </row>
    <row r="95" spans="1:9" x14ac:dyDescent="0.2">
      <c r="A95" s="10" t="s">
        <v>83</v>
      </c>
      <c r="B95" s="10"/>
      <c r="C95" s="10"/>
      <c r="D95" s="10"/>
      <c r="E95" s="10"/>
      <c r="F95" s="10"/>
      <c r="G95" s="10"/>
      <c r="H95" s="10"/>
      <c r="I95" s="10"/>
    </row>
    <row r="96" spans="1:9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">
      <c r="A97" s="10" t="s">
        <v>79</v>
      </c>
      <c r="B97" s="10"/>
      <c r="C97" s="10"/>
      <c r="D97" s="10"/>
      <c r="E97" s="10"/>
      <c r="F97" s="10"/>
      <c r="G97" s="10"/>
      <c r="H97" s="10"/>
      <c r="I97" s="10"/>
    </row>
    <row r="98" spans="1:9" x14ac:dyDescent="0.2">
      <c r="A98" s="1" t="s">
        <v>74</v>
      </c>
      <c r="B98" s="1" t="s">
        <v>77</v>
      </c>
      <c r="C98" s="1" t="s">
        <v>78</v>
      </c>
      <c r="D98" s="1" t="s">
        <v>16</v>
      </c>
      <c r="E98" s="1" t="s">
        <v>17</v>
      </c>
      <c r="F98" s="1" t="s">
        <v>18</v>
      </c>
      <c r="G98" s="1" t="s">
        <v>69</v>
      </c>
      <c r="H98" s="1"/>
      <c r="I98" s="1"/>
    </row>
    <row r="99" spans="1:9" x14ac:dyDescent="0.2">
      <c r="A99" s="1" t="s">
        <v>46</v>
      </c>
      <c r="B99" s="1">
        <v>0</v>
      </c>
      <c r="C99" s="1">
        <v>0</v>
      </c>
      <c r="D99" s="1">
        <v>0</v>
      </c>
      <c r="E99" s="1">
        <f t="shared" ref="E99:E105" si="20">SUM(B99:C99)</f>
        <v>0</v>
      </c>
      <c r="F99" s="1">
        <f>E99/$E107</f>
        <v>0</v>
      </c>
      <c r="G99" s="1">
        <f t="shared" ref="G99:G106" si="21">F99*D99</f>
        <v>0</v>
      </c>
      <c r="H99" s="1" t="s">
        <v>55</v>
      </c>
      <c r="I99" s="1">
        <f>$D107-SUM(G99:G101)</f>
        <v>2.9227823460209135E-2</v>
      </c>
    </row>
    <row r="100" spans="1:9" x14ac:dyDescent="0.2">
      <c r="A100" s="1" t="s">
        <v>47</v>
      </c>
      <c r="B100" s="1">
        <f>2+5/14</f>
        <v>2.3571428571428572</v>
      </c>
      <c r="C100" s="1">
        <v>1</v>
      </c>
      <c r="D100" s="1">
        <f t="shared" ref="D100:D107" si="22">-B100/E100*LOG(B100/E100,2)-C100/E100*LOG(C100/E100,2)</f>
        <v>0.87867449321730928</v>
      </c>
      <c r="E100" s="1">
        <f t="shared" si="20"/>
        <v>3.3571428571428572</v>
      </c>
      <c r="F100" s="1">
        <f t="shared" ref="F100" si="23">E100/$E107</f>
        <v>0.62666666666666659</v>
      </c>
      <c r="G100" s="1">
        <f t="shared" si="21"/>
        <v>0.55063601574951371</v>
      </c>
      <c r="H100" s="1"/>
      <c r="I100" s="1"/>
    </row>
    <row r="101" spans="1:9" x14ac:dyDescent="0.2">
      <c r="A101" s="1" t="s">
        <v>48</v>
      </c>
      <c r="B101" s="1">
        <v>1</v>
      </c>
      <c r="C101" s="1">
        <v>1</v>
      </c>
      <c r="D101" s="1">
        <f t="shared" si="22"/>
        <v>1</v>
      </c>
      <c r="E101" s="1">
        <f t="shared" si="20"/>
        <v>2</v>
      </c>
      <c r="F101" s="1">
        <f>E101/$E107</f>
        <v>0.37333333333333329</v>
      </c>
      <c r="G101" s="1">
        <f t="shared" si="21"/>
        <v>0.37333333333333329</v>
      </c>
      <c r="H101" s="1"/>
      <c r="I101" s="1"/>
    </row>
    <row r="102" spans="1:9" x14ac:dyDescent="0.2">
      <c r="A102" s="1" t="s">
        <v>49</v>
      </c>
      <c r="B102" s="1">
        <v>1</v>
      </c>
      <c r="C102" s="1">
        <v>1</v>
      </c>
      <c r="D102" s="1">
        <f t="shared" si="22"/>
        <v>1</v>
      </c>
      <c r="E102" s="1">
        <f t="shared" si="20"/>
        <v>2</v>
      </c>
      <c r="F102" s="1">
        <f>E102/$E107</f>
        <v>0.37333333333333329</v>
      </c>
      <c r="G102" s="1">
        <f t="shared" si="21"/>
        <v>0.37333333333333329</v>
      </c>
      <c r="H102" s="1" t="s">
        <v>56</v>
      </c>
      <c r="I102" s="1">
        <f>$D107-SUM(G102:G104)</f>
        <v>2.9227823460209135E-2</v>
      </c>
    </row>
    <row r="103" spans="1:9" x14ac:dyDescent="0.2">
      <c r="A103" s="1" t="s">
        <v>50</v>
      </c>
      <c r="B103" s="1">
        <f>2+5/14</f>
        <v>2.3571428571428572</v>
      </c>
      <c r="C103" s="1">
        <v>1</v>
      </c>
      <c r="D103" s="1">
        <f t="shared" si="22"/>
        <v>0.87867449321730928</v>
      </c>
      <c r="E103" s="1">
        <f t="shared" si="20"/>
        <v>3.3571428571428572</v>
      </c>
      <c r="F103" s="1">
        <f>E103/$E107</f>
        <v>0.62666666666666659</v>
      </c>
      <c r="G103" s="1">
        <f t="shared" si="21"/>
        <v>0.55063601574951371</v>
      </c>
      <c r="H103" s="1"/>
      <c r="I103" s="1"/>
    </row>
    <row r="104" spans="1:9" x14ac:dyDescent="0.2">
      <c r="A104" s="1" t="s">
        <v>51</v>
      </c>
      <c r="B104" s="1">
        <v>0</v>
      </c>
      <c r="C104" s="1">
        <v>0</v>
      </c>
      <c r="D104" s="1">
        <v>0</v>
      </c>
      <c r="E104" s="1">
        <f t="shared" si="20"/>
        <v>0</v>
      </c>
      <c r="F104" s="1">
        <f>E104/$E107</f>
        <v>0</v>
      </c>
      <c r="G104" s="1">
        <f t="shared" si="21"/>
        <v>0</v>
      </c>
      <c r="H104" s="1"/>
      <c r="I104" s="1"/>
    </row>
    <row r="105" spans="1:9" x14ac:dyDescent="0.2">
      <c r="A105" s="1" t="s">
        <v>52</v>
      </c>
      <c r="B105" s="1">
        <v>0</v>
      </c>
      <c r="C105" s="1">
        <v>2</v>
      </c>
      <c r="D105" s="1">
        <v>0</v>
      </c>
      <c r="E105" s="1">
        <f t="shared" si="20"/>
        <v>2</v>
      </c>
      <c r="F105" s="1">
        <f>E105/$E107</f>
        <v>0.37333333333333329</v>
      </c>
      <c r="G105" s="1">
        <f t="shared" si="21"/>
        <v>0</v>
      </c>
      <c r="H105" s="1" t="s">
        <v>57</v>
      </c>
      <c r="I105" s="1">
        <f>$D107-SUM(G105:G106)</f>
        <v>0.95319717254305614</v>
      </c>
    </row>
    <row r="106" spans="1:9" x14ac:dyDescent="0.2">
      <c r="A106" s="1" t="s">
        <v>53</v>
      </c>
      <c r="B106" s="1">
        <f>3+5/14</f>
        <v>3.3571428571428572</v>
      </c>
      <c r="C106" s="1">
        <v>0</v>
      </c>
      <c r="D106" s="1">
        <v>0</v>
      </c>
      <c r="E106" s="1">
        <f>SUM(B106:C106)</f>
        <v>3.3571428571428572</v>
      </c>
      <c r="F106" s="1">
        <f>E106/$E107</f>
        <v>0.62666666666666659</v>
      </c>
      <c r="G106" s="1">
        <f t="shared" si="21"/>
        <v>0</v>
      </c>
      <c r="H106" s="1"/>
      <c r="I106" s="1"/>
    </row>
    <row r="107" spans="1:9" x14ac:dyDescent="0.2">
      <c r="A107" s="1" t="s">
        <v>15</v>
      </c>
      <c r="B107" s="1">
        <f>3+5/14</f>
        <v>3.3571428571428572</v>
      </c>
      <c r="C107" s="1">
        <v>2</v>
      </c>
      <c r="D107" s="1">
        <f t="shared" si="22"/>
        <v>0.95319717254305614</v>
      </c>
      <c r="E107" s="1">
        <f>SUM(B107:C107)</f>
        <v>5.3571428571428577</v>
      </c>
      <c r="F107" s="1"/>
      <c r="G107" s="1"/>
      <c r="H107" s="1"/>
      <c r="I107" s="1"/>
    </row>
    <row r="109" spans="1:9" x14ac:dyDescent="0.2">
      <c r="A109" s="10" t="s">
        <v>84</v>
      </c>
      <c r="B109" s="10"/>
      <c r="C109" s="10"/>
      <c r="D109" s="10"/>
      <c r="E109" s="10"/>
      <c r="F109" s="10"/>
      <c r="G109" s="10"/>
      <c r="H109" s="10"/>
      <c r="I109" s="10"/>
    </row>
    <row r="110" spans="1:9" x14ac:dyDescent="0.2">
      <c r="A110" s="1" t="s">
        <v>74</v>
      </c>
      <c r="B110" s="1" t="s">
        <v>77</v>
      </c>
      <c r="C110" s="1" t="s">
        <v>78</v>
      </c>
      <c r="D110" s="1" t="s">
        <v>16</v>
      </c>
      <c r="E110" s="1" t="s">
        <v>17</v>
      </c>
      <c r="F110" s="1" t="s">
        <v>18</v>
      </c>
      <c r="G110" s="1" t="s">
        <v>69</v>
      </c>
      <c r="H110" s="1"/>
      <c r="I110" s="1"/>
    </row>
    <row r="111" spans="1:9" x14ac:dyDescent="0.2">
      <c r="A111" s="1" t="s">
        <v>46</v>
      </c>
      <c r="B111" s="1">
        <v>0</v>
      </c>
      <c r="C111" s="1">
        <v>0</v>
      </c>
      <c r="D111" s="1">
        <v>0</v>
      </c>
      <c r="E111" s="1">
        <f t="shared" ref="E111:E116" si="24">SUM(B111:C111)</f>
        <v>0</v>
      </c>
      <c r="F111" s="1">
        <f>E111/$E117</f>
        <v>0</v>
      </c>
      <c r="G111" s="1">
        <f t="shared" ref="G111:G116" si="25">F111*D111</f>
        <v>0</v>
      </c>
      <c r="H111" s="1" t="s">
        <v>55</v>
      </c>
      <c r="I111" s="1">
        <f>$D117-SUM(G111:G113)</f>
        <v>0</v>
      </c>
    </row>
    <row r="112" spans="1:9" x14ac:dyDescent="0.2">
      <c r="A112" s="1" t="s">
        <v>47</v>
      </c>
      <c r="B112" s="1">
        <f>2+5/14</f>
        <v>2.3571428571428572</v>
      </c>
      <c r="C112" s="1">
        <v>0</v>
      </c>
      <c r="D112" s="1">
        <v>0</v>
      </c>
      <c r="E112" s="1">
        <f t="shared" si="24"/>
        <v>2.3571428571428572</v>
      </c>
      <c r="F112" s="1">
        <f>E112/$E117</f>
        <v>0.7021276595744681</v>
      </c>
      <c r="G112" s="1">
        <f t="shared" si="25"/>
        <v>0</v>
      </c>
      <c r="H112" s="1"/>
      <c r="I112" s="1"/>
    </row>
    <row r="113" spans="1:9" x14ac:dyDescent="0.2">
      <c r="A113" s="1" t="s">
        <v>48</v>
      </c>
      <c r="B113" s="1">
        <v>1</v>
      </c>
      <c r="C113" s="1">
        <v>0</v>
      </c>
      <c r="D113" s="1">
        <v>0</v>
      </c>
      <c r="E113" s="1">
        <f t="shared" si="24"/>
        <v>1</v>
      </c>
      <c r="F113" s="1">
        <f>E113/$E117</f>
        <v>0.2978723404255319</v>
      </c>
      <c r="G113" s="1">
        <f t="shared" si="25"/>
        <v>0</v>
      </c>
      <c r="H113" s="1"/>
      <c r="I113" s="1"/>
    </row>
    <row r="114" spans="1:9" x14ac:dyDescent="0.2">
      <c r="A114" s="1" t="s">
        <v>49</v>
      </c>
      <c r="B114" s="1">
        <v>1</v>
      </c>
      <c r="C114" s="1">
        <v>0</v>
      </c>
      <c r="D114" s="1">
        <v>0</v>
      </c>
      <c r="E114" s="1">
        <f t="shared" si="24"/>
        <v>1</v>
      </c>
      <c r="F114" s="1">
        <f>E114/$E117</f>
        <v>0.2978723404255319</v>
      </c>
      <c r="G114" s="1">
        <f t="shared" si="25"/>
        <v>0</v>
      </c>
      <c r="H114" s="1" t="s">
        <v>56</v>
      </c>
      <c r="I114" s="1">
        <f>$D117-SUM(G114:G116)</f>
        <v>0</v>
      </c>
    </row>
    <row r="115" spans="1:9" x14ac:dyDescent="0.2">
      <c r="A115" s="1" t="s">
        <v>50</v>
      </c>
      <c r="B115" s="1">
        <f>2+5/14</f>
        <v>2.3571428571428572</v>
      </c>
      <c r="C115" s="1">
        <v>0</v>
      </c>
      <c r="D115" s="1">
        <v>0</v>
      </c>
      <c r="E115" s="1">
        <f t="shared" si="24"/>
        <v>2.3571428571428572</v>
      </c>
      <c r="F115" s="1">
        <f>E115/$E117</f>
        <v>0.7021276595744681</v>
      </c>
      <c r="G115" s="1">
        <f t="shared" si="25"/>
        <v>0</v>
      </c>
      <c r="H115" s="1"/>
      <c r="I115" s="1"/>
    </row>
    <row r="116" spans="1:9" x14ac:dyDescent="0.2">
      <c r="A116" s="1" t="s">
        <v>51</v>
      </c>
      <c r="B116" s="1">
        <v>0</v>
      </c>
      <c r="C116" s="1">
        <v>0</v>
      </c>
      <c r="D116" s="1">
        <v>0</v>
      </c>
      <c r="E116" s="1">
        <f t="shared" si="24"/>
        <v>0</v>
      </c>
      <c r="F116" s="1">
        <f>E116/$E117</f>
        <v>0</v>
      </c>
      <c r="G116" s="1">
        <f t="shared" si="25"/>
        <v>0</v>
      </c>
      <c r="H116" s="1"/>
      <c r="I116" s="1"/>
    </row>
    <row r="117" spans="1:9" x14ac:dyDescent="0.2">
      <c r="A117" s="1" t="s">
        <v>15</v>
      </c>
      <c r="B117" s="1">
        <f>3+5/14</f>
        <v>3.3571428571428572</v>
      </c>
      <c r="C117" s="1">
        <v>0</v>
      </c>
      <c r="D117" s="1">
        <v>0</v>
      </c>
      <c r="E117" s="1">
        <f>SUM(B117:C117)</f>
        <v>3.3571428571428572</v>
      </c>
      <c r="F117" s="1"/>
      <c r="G117" s="1"/>
      <c r="H117" s="1"/>
      <c r="I117" s="1"/>
    </row>
    <row r="119" spans="1:9" x14ac:dyDescent="0.2">
      <c r="A119" s="10" t="s">
        <v>85</v>
      </c>
      <c r="B119" s="10"/>
      <c r="C119" s="10"/>
      <c r="D119" s="10"/>
      <c r="E119" s="10"/>
      <c r="F119" s="10"/>
      <c r="G119" s="10"/>
      <c r="H119" s="10"/>
      <c r="I119" s="10"/>
    </row>
    <row r="120" spans="1:9" x14ac:dyDescent="0.2">
      <c r="A120" s="1" t="s">
        <v>74</v>
      </c>
      <c r="B120" s="1" t="s">
        <v>77</v>
      </c>
      <c r="C120" s="1" t="s">
        <v>78</v>
      </c>
      <c r="D120" s="1" t="s">
        <v>16</v>
      </c>
      <c r="E120" s="1" t="s">
        <v>17</v>
      </c>
      <c r="F120" s="1" t="s">
        <v>18</v>
      </c>
      <c r="G120" s="1" t="s">
        <v>69</v>
      </c>
      <c r="H120" s="1"/>
      <c r="I120" s="1"/>
    </row>
    <row r="121" spans="1:9" x14ac:dyDescent="0.2">
      <c r="A121" s="1" t="s">
        <v>46</v>
      </c>
      <c r="B121" s="1">
        <v>0</v>
      </c>
      <c r="C121" s="1">
        <v>0</v>
      </c>
      <c r="D121" s="1">
        <v>0</v>
      </c>
      <c r="E121" s="1">
        <f t="shared" ref="E121:E126" si="26">SUM(B121:C121)</f>
        <v>0</v>
      </c>
      <c r="F121" s="1">
        <f>E121/$E127</f>
        <v>0</v>
      </c>
      <c r="G121" s="1">
        <f t="shared" ref="G121:G126" si="27">F121*D121</f>
        <v>0</v>
      </c>
      <c r="H121" s="1" t="s">
        <v>55</v>
      </c>
      <c r="I121" s="1">
        <f>$D127-SUM(G121:G123)</f>
        <v>0</v>
      </c>
    </row>
    <row r="122" spans="1:9" x14ac:dyDescent="0.2">
      <c r="A122" s="1" t="s">
        <v>47</v>
      </c>
      <c r="B122" s="1">
        <v>0</v>
      </c>
      <c r="C122" s="1">
        <v>1</v>
      </c>
      <c r="D122" s="1">
        <v>0</v>
      </c>
      <c r="E122" s="1">
        <f t="shared" si="26"/>
        <v>1</v>
      </c>
      <c r="F122" s="1">
        <f>E122/$E127</f>
        <v>0.5</v>
      </c>
      <c r="G122" s="1">
        <f t="shared" si="27"/>
        <v>0</v>
      </c>
      <c r="H122" s="1"/>
      <c r="I122" s="1"/>
    </row>
    <row r="123" spans="1:9" x14ac:dyDescent="0.2">
      <c r="A123" s="1" t="s">
        <v>48</v>
      </c>
      <c r="B123" s="1">
        <v>0</v>
      </c>
      <c r="C123" s="1">
        <v>1</v>
      </c>
      <c r="D123" s="1">
        <v>0</v>
      </c>
      <c r="E123" s="1">
        <f t="shared" si="26"/>
        <v>1</v>
      </c>
      <c r="F123" s="1">
        <f>E123/$E127</f>
        <v>0.5</v>
      </c>
      <c r="G123" s="1">
        <f t="shared" si="27"/>
        <v>0</v>
      </c>
      <c r="H123" s="1"/>
      <c r="I123" s="1"/>
    </row>
    <row r="124" spans="1:9" x14ac:dyDescent="0.2">
      <c r="A124" s="1" t="s">
        <v>49</v>
      </c>
      <c r="B124" s="1">
        <v>0</v>
      </c>
      <c r="C124" s="1">
        <v>1</v>
      </c>
      <c r="D124" s="1">
        <v>0</v>
      </c>
      <c r="E124" s="1">
        <f t="shared" si="26"/>
        <v>1</v>
      </c>
      <c r="F124" s="1">
        <f>E124/$E127</f>
        <v>0.5</v>
      </c>
      <c r="G124" s="1">
        <f t="shared" si="27"/>
        <v>0</v>
      </c>
      <c r="H124" s="1" t="s">
        <v>56</v>
      </c>
      <c r="I124" s="1">
        <f>$D127-SUM(G124:G126)</f>
        <v>0</v>
      </c>
    </row>
    <row r="125" spans="1:9" x14ac:dyDescent="0.2">
      <c r="A125" s="1" t="s">
        <v>50</v>
      </c>
      <c r="B125" s="1">
        <v>0</v>
      </c>
      <c r="C125" s="1">
        <v>1</v>
      </c>
      <c r="D125" s="1">
        <v>0</v>
      </c>
      <c r="E125" s="1">
        <f t="shared" si="26"/>
        <v>1</v>
      </c>
      <c r="F125" s="1">
        <f>E125/$E127</f>
        <v>0.5</v>
      </c>
      <c r="G125" s="1">
        <f t="shared" si="27"/>
        <v>0</v>
      </c>
      <c r="H125" s="1"/>
      <c r="I125" s="1"/>
    </row>
    <row r="126" spans="1:9" x14ac:dyDescent="0.2">
      <c r="A126" s="1" t="s">
        <v>51</v>
      </c>
      <c r="B126" s="1">
        <v>0</v>
      </c>
      <c r="C126" s="1">
        <v>0</v>
      </c>
      <c r="D126" s="1">
        <v>0</v>
      </c>
      <c r="E126" s="1">
        <f t="shared" si="26"/>
        <v>0</v>
      </c>
      <c r="F126" s="1">
        <f>E126/$E127</f>
        <v>0</v>
      </c>
      <c r="G126" s="1">
        <f t="shared" si="27"/>
        <v>0</v>
      </c>
      <c r="H126" s="1"/>
      <c r="I126" s="1"/>
    </row>
    <row r="127" spans="1:9" x14ac:dyDescent="0.2">
      <c r="A127" s="1" t="s">
        <v>15</v>
      </c>
      <c r="B127" s="1">
        <v>0</v>
      </c>
      <c r="C127" s="1">
        <v>2</v>
      </c>
      <c r="D127" s="1">
        <v>0</v>
      </c>
      <c r="E127" s="1">
        <f>SUM(B127:C127)</f>
        <v>2</v>
      </c>
      <c r="F127" s="1"/>
      <c r="G127" s="1"/>
      <c r="H127" s="1"/>
      <c r="I127" s="1"/>
    </row>
  </sheetData>
  <autoFilter ref="A1:F18" xr:uid="{C459E61F-1BEC-C74B-B300-99BB07D54B5B}">
    <filterColumn colId="1">
      <filters>
        <filter val="S"/>
      </filters>
    </filterColumn>
  </autoFilter>
  <mergeCells count="10">
    <mergeCell ref="A83:I83"/>
    <mergeCell ref="A95:I95"/>
    <mergeCell ref="A97:I97"/>
    <mergeCell ref="A109:I109"/>
    <mergeCell ref="A119:I119"/>
    <mergeCell ref="A20:I20"/>
    <mergeCell ref="A35:I35"/>
    <mergeCell ref="A47:I47"/>
    <mergeCell ref="A59:I59"/>
    <mergeCell ref="A71:I7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P1</vt:lpstr>
      <vt:lpstr>P2a</vt:lpstr>
      <vt:lpstr>P2b</vt:lpstr>
      <vt:lpstr>P3</vt:lpstr>
      <vt:lpstr>P3d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Felt</dc:creator>
  <cp:lastModifiedBy>Alan Felt</cp:lastModifiedBy>
  <dcterms:created xsi:type="dcterms:W3CDTF">2022-09-22T21:59:47Z</dcterms:created>
  <dcterms:modified xsi:type="dcterms:W3CDTF">2022-09-24T05:33:34Z</dcterms:modified>
</cp:coreProperties>
</file>