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. UofU/CS6350 Machine Learning/CS6350 Machine Learning HW1/CS6350_HW1/DecisionTree/"/>
    </mc:Choice>
  </mc:AlternateContent>
  <xr:revisionPtr revIDLastSave="0" documentId="13_ncr:1_{38111E84-141D-5144-B407-B561EF1FCA9E}" xr6:coauthVersionLast="47" xr6:coauthVersionMax="47" xr10:uidLastSave="{00000000-0000-0000-0000-000000000000}"/>
  <bookViews>
    <workbookView xWindow="-38400" yWindow="-14860" windowWidth="38400" windowHeight="21100" activeTab="1" xr2:uid="{7EFEC48E-99B4-DC4D-85C8-FB2FEF1D6214}"/>
  </bookViews>
  <sheets>
    <sheet name="Sheet1" sheetId="1" r:id="rId1"/>
    <sheet name="Sheet2" sheetId="2" r:id="rId2"/>
  </sheets>
  <definedNames>
    <definedName name="_xlnm._FilterDatabase" localSheetId="0" hidden="1">Sheet1!$A$1:$E$8</definedName>
    <definedName name="_xlnm._FilterDatabase" localSheetId="1" hidden="1">Sheet2!$A$1:$F$15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8" i="2" l="1"/>
  <c r="J61" i="2"/>
  <c r="J64" i="2"/>
  <c r="F102" i="2"/>
  <c r="F103" i="2"/>
  <c r="F104" i="2"/>
  <c r="F105" i="2"/>
  <c r="F106" i="2"/>
  <c r="G106" i="2" s="1"/>
  <c r="F101" i="2"/>
  <c r="C102" i="2"/>
  <c r="C103" i="2"/>
  <c r="D103" i="2" s="1"/>
  <c r="C104" i="2"/>
  <c r="D104" i="2" s="1"/>
  <c r="C105" i="2"/>
  <c r="C107" i="2"/>
  <c r="D107" i="2" s="1"/>
  <c r="D106" i="2"/>
  <c r="D105" i="2"/>
  <c r="D102" i="2"/>
  <c r="D101" i="2"/>
  <c r="F92" i="2"/>
  <c r="F93" i="2"/>
  <c r="F94" i="2"/>
  <c r="F95" i="2"/>
  <c r="F96" i="2"/>
  <c r="F91" i="2"/>
  <c r="C92" i="2"/>
  <c r="D92" i="2" s="1"/>
  <c r="C93" i="2"/>
  <c r="D93" i="2" s="1"/>
  <c r="C94" i="2"/>
  <c r="D94" i="2" s="1"/>
  <c r="C95" i="2"/>
  <c r="D95" i="2" s="1"/>
  <c r="C97" i="2"/>
  <c r="D97" i="2" s="1"/>
  <c r="D91" i="2"/>
  <c r="D96" i="2"/>
  <c r="F71" i="2"/>
  <c r="F72" i="2"/>
  <c r="F73" i="2"/>
  <c r="F74" i="2"/>
  <c r="F70" i="2"/>
  <c r="C75" i="2"/>
  <c r="D75" i="2" s="1"/>
  <c r="C74" i="2"/>
  <c r="D74" i="2" s="1"/>
  <c r="C73" i="2"/>
  <c r="D73" i="2" s="1"/>
  <c r="D72" i="2"/>
  <c r="C71" i="2"/>
  <c r="D71" i="2" s="1"/>
  <c r="C70" i="2"/>
  <c r="D70" i="2" s="1"/>
  <c r="F79" i="2"/>
  <c r="C80" i="2"/>
  <c r="D80" i="2" s="1"/>
  <c r="C81" i="2"/>
  <c r="C82" i="2"/>
  <c r="D82" i="2" s="1"/>
  <c r="C83" i="2"/>
  <c r="D83" i="2" s="1"/>
  <c r="C84" i="2"/>
  <c r="D84" i="2" s="1"/>
  <c r="F80" i="2"/>
  <c r="F81" i="2"/>
  <c r="F82" i="2"/>
  <c r="F83" i="2"/>
  <c r="D81" i="2"/>
  <c r="D79" i="2"/>
  <c r="F59" i="2"/>
  <c r="F60" i="2"/>
  <c r="F61" i="2"/>
  <c r="F62" i="2"/>
  <c r="F63" i="2"/>
  <c r="F64" i="2"/>
  <c r="F65" i="2"/>
  <c r="F58" i="2"/>
  <c r="C66" i="2"/>
  <c r="D66" i="2" s="1"/>
  <c r="C65" i="2"/>
  <c r="D65" i="2" s="1"/>
  <c r="D64" i="2"/>
  <c r="D63" i="2"/>
  <c r="C62" i="2"/>
  <c r="D62" i="2" s="1"/>
  <c r="C61" i="2"/>
  <c r="D61" i="2" s="1"/>
  <c r="C60" i="2"/>
  <c r="D60" i="2" s="1"/>
  <c r="C59" i="2"/>
  <c r="D59" i="2" s="1"/>
  <c r="D58" i="2"/>
  <c r="F35" i="2"/>
  <c r="F36" i="2"/>
  <c r="F37" i="2"/>
  <c r="F38" i="2"/>
  <c r="F39" i="2"/>
  <c r="F40" i="2"/>
  <c r="F41" i="2"/>
  <c r="F34" i="2"/>
  <c r="F47" i="2"/>
  <c r="F48" i="2"/>
  <c r="F49" i="2"/>
  <c r="F50" i="2"/>
  <c r="F51" i="2"/>
  <c r="F52" i="2"/>
  <c r="F53" i="2"/>
  <c r="F46" i="2"/>
  <c r="C54" i="2"/>
  <c r="D54" i="2" s="1"/>
  <c r="C53" i="2"/>
  <c r="D53" i="2" s="1"/>
  <c r="C52" i="2"/>
  <c r="D52" i="2" s="1"/>
  <c r="G52" i="2" s="1"/>
  <c r="D51" i="2"/>
  <c r="C50" i="2"/>
  <c r="D50" i="2" s="1"/>
  <c r="C49" i="2"/>
  <c r="D49" i="2" s="1"/>
  <c r="C48" i="2"/>
  <c r="D48" i="2" s="1"/>
  <c r="G48" i="2" s="1"/>
  <c r="C47" i="2"/>
  <c r="D47" i="2" s="1"/>
  <c r="C46" i="2"/>
  <c r="D46" i="2" s="1"/>
  <c r="C42" i="2"/>
  <c r="D42" i="2" s="1"/>
  <c r="C41" i="2"/>
  <c r="D41" i="2" s="1"/>
  <c r="C40" i="2"/>
  <c r="D40" i="2" s="1"/>
  <c r="D39" i="2"/>
  <c r="C38" i="2"/>
  <c r="D38" i="2" s="1"/>
  <c r="C37" i="2"/>
  <c r="D37" i="2" s="1"/>
  <c r="C36" i="2"/>
  <c r="D36" i="2" s="1"/>
  <c r="C35" i="2"/>
  <c r="D35" i="2" s="1"/>
  <c r="C34" i="2"/>
  <c r="D34" i="2" s="1"/>
  <c r="D27" i="2"/>
  <c r="D30" i="2"/>
  <c r="F20" i="2"/>
  <c r="F21" i="2"/>
  <c r="F22" i="2"/>
  <c r="F23" i="2"/>
  <c r="F24" i="2"/>
  <c r="F25" i="2"/>
  <c r="F26" i="2"/>
  <c r="F27" i="2"/>
  <c r="F28" i="2"/>
  <c r="F29" i="2"/>
  <c r="F19" i="2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8" i="2"/>
  <c r="D28" i="2" s="1"/>
  <c r="C29" i="2"/>
  <c r="D29" i="2" s="1"/>
  <c r="C19" i="2"/>
  <c r="D19" i="2" s="1"/>
  <c r="F48" i="1"/>
  <c r="F49" i="1"/>
  <c r="F50" i="1"/>
  <c r="I49" i="1" s="1"/>
  <c r="F47" i="1"/>
  <c r="F41" i="1"/>
  <c r="F42" i="1"/>
  <c r="F43" i="1"/>
  <c r="F40" i="1"/>
  <c r="I40" i="1" s="1"/>
  <c r="I42" i="1"/>
  <c r="I33" i="1"/>
  <c r="F31" i="1"/>
  <c r="F32" i="1"/>
  <c r="F33" i="1"/>
  <c r="F34" i="1"/>
  <c r="F35" i="1"/>
  <c r="I35" i="1" s="1"/>
  <c r="F36" i="1"/>
  <c r="D35" i="1"/>
  <c r="D37" i="1"/>
  <c r="I31" i="1" s="1"/>
  <c r="D31" i="1"/>
  <c r="F22" i="1"/>
  <c r="F23" i="1"/>
  <c r="F24" i="1"/>
  <c r="F25" i="1"/>
  <c r="F26" i="1"/>
  <c r="F27" i="1"/>
  <c r="F12" i="1"/>
  <c r="F13" i="1"/>
  <c r="F14" i="1"/>
  <c r="F15" i="1"/>
  <c r="F16" i="1"/>
  <c r="F17" i="1"/>
  <c r="F18" i="1"/>
  <c r="F11" i="1"/>
  <c r="C19" i="1"/>
  <c r="D19" i="1" s="1"/>
  <c r="D12" i="1"/>
  <c r="D13" i="1"/>
  <c r="C11" i="1"/>
  <c r="D11" i="1" s="1"/>
  <c r="C12" i="1"/>
  <c r="C13" i="1"/>
  <c r="C14" i="1"/>
  <c r="C15" i="1"/>
  <c r="D15" i="1" s="1"/>
  <c r="C16" i="1"/>
  <c r="D16" i="1" s="1"/>
  <c r="C17" i="1"/>
  <c r="C18" i="1"/>
  <c r="D18" i="1" s="1"/>
  <c r="G92" i="2" l="1"/>
  <c r="G105" i="2"/>
  <c r="G101" i="2"/>
  <c r="G102" i="2"/>
  <c r="G104" i="2"/>
  <c r="G103" i="2"/>
  <c r="G94" i="2"/>
  <c r="G93" i="2"/>
  <c r="G96" i="2"/>
  <c r="G95" i="2"/>
  <c r="G91" i="2"/>
  <c r="G72" i="2"/>
  <c r="G71" i="2"/>
  <c r="G73" i="2"/>
  <c r="G70" i="2"/>
  <c r="G74" i="2"/>
  <c r="G59" i="2"/>
  <c r="G63" i="2"/>
  <c r="G64" i="2"/>
  <c r="G51" i="2"/>
  <c r="G82" i="2"/>
  <c r="G79" i="2"/>
  <c r="G83" i="2"/>
  <c r="G81" i="2"/>
  <c r="G80" i="2"/>
  <c r="G60" i="2"/>
  <c r="G28" i="2"/>
  <c r="G24" i="2"/>
  <c r="G20" i="2"/>
  <c r="G61" i="2"/>
  <c r="G27" i="2"/>
  <c r="G49" i="2"/>
  <c r="G29" i="2"/>
  <c r="G25" i="2"/>
  <c r="G21" i="2"/>
  <c r="G65" i="2"/>
  <c r="G58" i="2"/>
  <c r="G62" i="2"/>
  <c r="G50" i="2"/>
  <c r="G53" i="2"/>
  <c r="J52" i="2" s="1"/>
  <c r="G47" i="2"/>
  <c r="G46" i="2"/>
  <c r="J46" i="2" s="1"/>
  <c r="G26" i="2"/>
  <c r="G22" i="2"/>
  <c r="G23" i="2"/>
  <c r="G38" i="2"/>
  <c r="G19" i="2"/>
  <c r="G37" i="2"/>
  <c r="G39" i="2"/>
  <c r="G36" i="2"/>
  <c r="G41" i="2"/>
  <c r="G34" i="2"/>
  <c r="G35" i="2"/>
  <c r="G40" i="2"/>
  <c r="I47" i="1"/>
  <c r="I26" i="1"/>
  <c r="I24" i="1"/>
  <c r="I22" i="1"/>
  <c r="I15" i="1"/>
  <c r="I11" i="1"/>
  <c r="I13" i="1"/>
  <c r="I17" i="1"/>
  <c r="J70" i="2" l="1"/>
  <c r="J104" i="2"/>
  <c r="J91" i="2"/>
  <c r="J101" i="2"/>
  <c r="J94" i="2"/>
  <c r="J73" i="2"/>
  <c r="J40" i="2"/>
  <c r="J25" i="2"/>
  <c r="J28" i="2"/>
  <c r="J79" i="2"/>
  <c r="J82" i="2"/>
  <c r="J49" i="2"/>
  <c r="J37" i="2"/>
  <c r="J19" i="2"/>
  <c r="J22" i="2"/>
  <c r="J34" i="2"/>
</calcChain>
</file>

<file path=xl/sharedStrings.xml><?xml version="1.0" encoding="utf-8"?>
<sst xmlns="http://schemas.openxmlformats.org/spreadsheetml/2006/main" count="302" uniqueCount="68">
  <si>
    <t>x1</t>
  </si>
  <si>
    <t>x2</t>
  </si>
  <si>
    <t>x3</t>
  </si>
  <si>
    <t>x4</t>
  </si>
  <si>
    <t>y</t>
  </si>
  <si>
    <t>x1 = 0</t>
  </si>
  <si>
    <t>x1 = 1</t>
  </si>
  <si>
    <t>x2 = 0</t>
  </si>
  <si>
    <t>x2 = 1</t>
  </si>
  <si>
    <t>x3 = 0</t>
  </si>
  <si>
    <t>x3 = 1</t>
  </si>
  <si>
    <t>x4 = 0</t>
  </si>
  <si>
    <t>x4 = 1</t>
  </si>
  <si>
    <t>p+</t>
  </si>
  <si>
    <t>p-</t>
  </si>
  <si>
    <t>H(S)</t>
  </si>
  <si>
    <t>Entropy</t>
  </si>
  <si>
    <t>count</t>
  </si>
  <si>
    <t>ratio</t>
  </si>
  <si>
    <t>Gain(S,x1)</t>
  </si>
  <si>
    <t>Gain(S,x2)</t>
  </si>
  <si>
    <t>Gain(S,x3)</t>
  </si>
  <si>
    <t>Gain(S,x4)</t>
  </si>
  <si>
    <t>Root</t>
  </si>
  <si>
    <t>x4 = 1, x2=0</t>
  </si>
  <si>
    <t>x4 = 1, x2=1</t>
  </si>
  <si>
    <t>#</t>
  </si>
  <si>
    <t>Outlook</t>
  </si>
  <si>
    <t>Temp</t>
  </si>
  <si>
    <t>Humid</t>
  </si>
  <si>
    <t>Wind</t>
  </si>
  <si>
    <t>Play?</t>
  </si>
  <si>
    <t>-</t>
  </si>
  <si>
    <t>+</t>
  </si>
  <si>
    <t>W</t>
  </si>
  <si>
    <t>S</t>
  </si>
  <si>
    <t>H</t>
  </si>
  <si>
    <t>N</t>
  </si>
  <si>
    <t>M</t>
  </si>
  <si>
    <t>C</t>
  </si>
  <si>
    <t>O</t>
  </si>
  <si>
    <t>R</t>
  </si>
  <si>
    <t>GI</t>
  </si>
  <si>
    <t>O=S</t>
  </si>
  <si>
    <t>O=O</t>
  </si>
  <si>
    <t>O=R</t>
  </si>
  <si>
    <t>T=H</t>
  </si>
  <si>
    <t>T=M</t>
  </si>
  <si>
    <t>T=C</t>
  </si>
  <si>
    <t>H=H</t>
  </si>
  <si>
    <t>H=N</t>
  </si>
  <si>
    <t>H=L</t>
  </si>
  <si>
    <t>W=S</t>
  </si>
  <si>
    <t>W=W</t>
  </si>
  <si>
    <t>Gain(S,O)</t>
  </si>
  <si>
    <t>Gain(S,T)</t>
  </si>
  <si>
    <t>Gain(S,H)</t>
  </si>
  <si>
    <t>Gain(S,W)</t>
  </si>
  <si>
    <t>Ratio * GI</t>
  </si>
  <si>
    <t>Root, branch O=S</t>
  </si>
  <si>
    <t>Root, branch O=O</t>
  </si>
  <si>
    <t>Root, branch O=R</t>
  </si>
  <si>
    <t>Root, branch O=S, Node H, branch H=H</t>
  </si>
  <si>
    <t>Root, branch O=S, Node H, branch H=L</t>
  </si>
  <si>
    <t>Root, branch O=S, Node H, branch H=N</t>
  </si>
  <si>
    <t>There are no examples for L so I'm choosing the most common label in Branch O=S, Node H = "-"</t>
  </si>
  <si>
    <t>Root, branch O=R, Node W, Branch W=S</t>
  </si>
  <si>
    <t>Root, branch O=R, Node W, Branch W=W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</si>
</sst>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2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49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protection locked="0"/>
    </xf>
    <xf numFmtId="2" fontId="0" fillId="0" borderId="1" xfId="0" applyNumberFormat="1" applyBorder="1" applyAlignment="1" applyProtection="1">
      <protection locked="0"/>
    </xf>
    <xf numFmtId="2" fontId="0" fillId="0" borderId="0" xfId="0" applyNumberFormat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00B1-8C2E-284F-95D0-D6286DFF5275}">
  <dimension ref="A1:I51"/>
  <sheetViews>
    <sheetView topLeftCell="A4" workbookViewId="0">
      <selection activeCell="C8" sqref="C8"/>
    </sheetView>
  </sheetViews>
  <sheetFormatPr baseColWidth="10" defaultRowHeight="16" x14ac:dyDescent="0.2"/>
  <cols>
    <col min="1" max="1" width="10.83203125" bestFit="1" customWidth="1"/>
    <col min="2" max="2" width="8.6640625" bestFit="1" customWidth="1"/>
    <col min="3" max="3" width="5.33203125" customWidth="1"/>
    <col min="4" max="4" width="12.1640625" bestFit="1" customWidth="1"/>
    <col min="5" max="5" width="5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0</v>
      </c>
      <c r="B2">
        <v>0</v>
      </c>
      <c r="C2">
        <v>1</v>
      </c>
      <c r="D2">
        <v>0</v>
      </c>
      <c r="E2">
        <v>0</v>
      </c>
    </row>
    <row r="3" spans="1:9" x14ac:dyDescent="0.2">
      <c r="A3">
        <v>0</v>
      </c>
      <c r="B3">
        <v>1</v>
      </c>
      <c r="C3">
        <v>0</v>
      </c>
      <c r="D3">
        <v>0</v>
      </c>
      <c r="E3">
        <v>0</v>
      </c>
    </row>
    <row r="4" spans="1:9" x14ac:dyDescent="0.2">
      <c r="A4">
        <v>0</v>
      </c>
      <c r="B4">
        <v>0</v>
      </c>
      <c r="C4">
        <v>1</v>
      </c>
      <c r="D4">
        <v>1</v>
      </c>
      <c r="E4">
        <v>1</v>
      </c>
    </row>
    <row r="5" spans="1:9" x14ac:dyDescent="0.2">
      <c r="A5">
        <v>1</v>
      </c>
      <c r="B5">
        <v>0</v>
      </c>
      <c r="C5">
        <v>0</v>
      </c>
      <c r="D5">
        <v>1</v>
      </c>
      <c r="E5">
        <v>1</v>
      </c>
    </row>
    <row r="6" spans="1:9" x14ac:dyDescent="0.2">
      <c r="A6">
        <v>0</v>
      </c>
      <c r="B6">
        <v>1</v>
      </c>
      <c r="C6">
        <v>1</v>
      </c>
      <c r="D6">
        <v>0</v>
      </c>
      <c r="E6">
        <v>0</v>
      </c>
    </row>
    <row r="7" spans="1:9" x14ac:dyDescent="0.2">
      <c r="A7">
        <v>1</v>
      </c>
      <c r="B7">
        <v>1</v>
      </c>
      <c r="C7">
        <v>0</v>
      </c>
      <c r="D7">
        <v>0</v>
      </c>
      <c r="E7">
        <v>0</v>
      </c>
    </row>
    <row r="8" spans="1:9" x14ac:dyDescent="0.2">
      <c r="A8">
        <v>0</v>
      </c>
      <c r="B8">
        <v>1</v>
      </c>
      <c r="C8">
        <v>0</v>
      </c>
      <c r="D8">
        <v>1</v>
      </c>
      <c r="E8">
        <v>0</v>
      </c>
    </row>
    <row r="10" spans="1:9" x14ac:dyDescent="0.2">
      <c r="A10" t="s">
        <v>23</v>
      </c>
      <c r="B10" t="s">
        <v>13</v>
      </c>
      <c r="C10" t="s">
        <v>14</v>
      </c>
      <c r="D10" t="s">
        <v>16</v>
      </c>
      <c r="E10" t="s">
        <v>17</v>
      </c>
      <c r="F10" t="s">
        <v>18</v>
      </c>
    </row>
    <row r="11" spans="1:9" x14ac:dyDescent="0.2">
      <c r="A11" t="s">
        <v>5</v>
      </c>
      <c r="B11" s="2">
        <v>0.2</v>
      </c>
      <c r="C11" s="2">
        <f t="shared" ref="C11:C17" si="0">1-B11</f>
        <v>0.8</v>
      </c>
      <c r="D11">
        <f>-B11*LOG(B11,2)-C11*LOG(C11,2)</f>
        <v>0.72192809488736231</v>
      </c>
      <c r="E11" s="2">
        <v>5</v>
      </c>
      <c r="F11">
        <f>E11/7</f>
        <v>0.7142857142857143</v>
      </c>
      <c r="H11" t="s">
        <v>19</v>
      </c>
      <c r="I11">
        <f>$D$19-(F11*D11+F12*D12)</f>
        <v>6.1743357932800724E-2</v>
      </c>
    </row>
    <row r="12" spans="1:9" x14ac:dyDescent="0.2">
      <c r="A12" s="1" t="s">
        <v>6</v>
      </c>
      <c r="B12" s="2">
        <v>0.5</v>
      </c>
      <c r="C12" s="2">
        <f t="shared" si="0"/>
        <v>0.5</v>
      </c>
      <c r="D12">
        <f t="shared" ref="D12:D19" si="1">-B12*LOG(B12,2)-C12*LOG(C12,2)</f>
        <v>1</v>
      </c>
      <c r="E12" s="2">
        <v>2</v>
      </c>
      <c r="F12">
        <f t="shared" ref="F12:F18" si="2">E12/7</f>
        <v>0.2857142857142857</v>
      </c>
    </row>
    <row r="13" spans="1:9" x14ac:dyDescent="0.2">
      <c r="A13" t="s">
        <v>7</v>
      </c>
      <c r="B13" s="2">
        <v>0.66666666666666663</v>
      </c>
      <c r="C13" s="2">
        <f t="shared" si="0"/>
        <v>0.33333333333333337</v>
      </c>
      <c r="D13">
        <f t="shared" si="1"/>
        <v>0.91829583405448956</v>
      </c>
      <c r="E13" s="2">
        <v>3</v>
      </c>
      <c r="F13">
        <f t="shared" si="2"/>
        <v>0.42857142857142855</v>
      </c>
      <c r="H13" t="s">
        <v>20</v>
      </c>
      <c r="I13">
        <f>$D$19-(F13*D13+F14*D14)</f>
        <v>0.46956521111470695</v>
      </c>
    </row>
    <row r="14" spans="1:9" x14ac:dyDescent="0.2">
      <c r="A14" t="s">
        <v>8</v>
      </c>
      <c r="B14" s="2">
        <v>0</v>
      </c>
      <c r="C14" s="2">
        <f t="shared" si="0"/>
        <v>1</v>
      </c>
      <c r="D14">
        <v>0</v>
      </c>
      <c r="E14" s="2">
        <v>4</v>
      </c>
      <c r="F14">
        <f t="shared" si="2"/>
        <v>0.5714285714285714</v>
      </c>
    </row>
    <row r="15" spans="1:9" x14ac:dyDescent="0.2">
      <c r="A15" t="s">
        <v>9</v>
      </c>
      <c r="B15" s="2">
        <v>0.25</v>
      </c>
      <c r="C15" s="2">
        <f t="shared" si="0"/>
        <v>0.75</v>
      </c>
      <c r="D15">
        <f t="shared" si="1"/>
        <v>0.81127812445913283</v>
      </c>
      <c r="E15" s="2">
        <v>4</v>
      </c>
      <c r="F15">
        <f t="shared" si="2"/>
        <v>0.5714285714285714</v>
      </c>
      <c r="H15" t="s">
        <v>21</v>
      </c>
      <c r="I15">
        <f>$D$19-(F15*D15+F16*D16)</f>
        <v>5.9777114237739015E-3</v>
      </c>
    </row>
    <row r="16" spans="1:9" x14ac:dyDescent="0.2">
      <c r="A16" t="s">
        <v>10</v>
      </c>
      <c r="B16" s="2">
        <v>0.66666666666666663</v>
      </c>
      <c r="C16" s="2">
        <f t="shared" si="0"/>
        <v>0.33333333333333337</v>
      </c>
      <c r="D16">
        <f t="shared" si="1"/>
        <v>0.91829583405448956</v>
      </c>
      <c r="E16" s="2">
        <v>3</v>
      </c>
      <c r="F16">
        <f t="shared" si="2"/>
        <v>0.42857142857142855</v>
      </c>
    </row>
    <row r="17" spans="1:9" x14ac:dyDescent="0.2">
      <c r="A17" t="s">
        <v>11</v>
      </c>
      <c r="B17" s="2">
        <v>1</v>
      </c>
      <c r="C17" s="2">
        <f t="shared" si="0"/>
        <v>0</v>
      </c>
      <c r="D17">
        <v>0</v>
      </c>
      <c r="E17" s="2">
        <v>4</v>
      </c>
      <c r="F17">
        <f t="shared" si="2"/>
        <v>0.5714285714285714</v>
      </c>
      <c r="H17" t="s">
        <v>22</v>
      </c>
      <c r="I17">
        <f>$D$19-(F17*D17+F18*D18)</f>
        <v>0.46956521111470695</v>
      </c>
    </row>
    <row r="18" spans="1:9" x14ac:dyDescent="0.2">
      <c r="A18" t="s">
        <v>12</v>
      </c>
      <c r="B18" s="2">
        <v>0.66666666666666663</v>
      </c>
      <c r="C18" s="2">
        <f>1-B18</f>
        <v>0.33333333333333337</v>
      </c>
      <c r="D18">
        <f t="shared" si="1"/>
        <v>0.91829583405448956</v>
      </c>
      <c r="E18" s="2">
        <v>3</v>
      </c>
      <c r="F18">
        <f t="shared" si="2"/>
        <v>0.42857142857142855</v>
      </c>
    </row>
    <row r="19" spans="1:9" x14ac:dyDescent="0.2">
      <c r="A19" t="s">
        <v>15</v>
      </c>
      <c r="B19" s="2">
        <v>0.2857142857142857</v>
      </c>
      <c r="C19" s="2">
        <f>1-B19</f>
        <v>0.7142857142857143</v>
      </c>
      <c r="D19">
        <f t="shared" si="1"/>
        <v>0.863120568566631</v>
      </c>
      <c r="E19" s="2">
        <v>7</v>
      </c>
    </row>
    <row r="21" spans="1:9" x14ac:dyDescent="0.2">
      <c r="A21" t="s">
        <v>11</v>
      </c>
      <c r="B21" t="s">
        <v>13</v>
      </c>
      <c r="C21" t="s">
        <v>14</v>
      </c>
      <c r="D21" t="s">
        <v>16</v>
      </c>
      <c r="E21" t="s">
        <v>17</v>
      </c>
      <c r="F21" t="s">
        <v>18</v>
      </c>
    </row>
    <row r="22" spans="1:9" x14ac:dyDescent="0.2">
      <c r="A22" t="s">
        <v>5</v>
      </c>
      <c r="B22" s="2">
        <v>0</v>
      </c>
      <c r="C22" s="2">
        <v>1</v>
      </c>
      <c r="D22">
        <v>0</v>
      </c>
      <c r="E22" s="2">
        <v>3</v>
      </c>
      <c r="F22">
        <f t="shared" ref="F22:F27" si="3">E22/4</f>
        <v>0.75</v>
      </c>
      <c r="H22" t="s">
        <v>19</v>
      </c>
      <c r="I22">
        <f>$D$28-(F22*D22+F23*D23)</f>
        <v>0</v>
      </c>
    </row>
    <row r="23" spans="1:9" x14ac:dyDescent="0.2">
      <c r="A23" s="1" t="s">
        <v>6</v>
      </c>
      <c r="B23" s="2">
        <v>0</v>
      </c>
      <c r="C23" s="2">
        <v>1</v>
      </c>
      <c r="D23">
        <v>0</v>
      </c>
      <c r="E23" s="2">
        <v>1</v>
      </c>
      <c r="F23">
        <f t="shared" si="3"/>
        <v>0.25</v>
      </c>
    </row>
    <row r="24" spans="1:9" x14ac:dyDescent="0.2">
      <c r="A24" t="s">
        <v>7</v>
      </c>
      <c r="B24" s="2">
        <v>0</v>
      </c>
      <c r="C24" s="2">
        <v>1</v>
      </c>
      <c r="D24">
        <v>0</v>
      </c>
      <c r="E24" s="2">
        <v>1</v>
      </c>
      <c r="F24">
        <f t="shared" si="3"/>
        <v>0.25</v>
      </c>
      <c r="H24" t="s">
        <v>20</v>
      </c>
      <c r="I24">
        <f t="shared" ref="I24:I26" si="4">$D$28-(F24*D24+F25*D25)</f>
        <v>0</v>
      </c>
    </row>
    <row r="25" spans="1:9" x14ac:dyDescent="0.2">
      <c r="A25" t="s">
        <v>8</v>
      </c>
      <c r="B25" s="2">
        <v>0</v>
      </c>
      <c r="C25" s="2">
        <v>1</v>
      </c>
      <c r="D25">
        <v>0</v>
      </c>
      <c r="E25" s="2">
        <v>3</v>
      </c>
      <c r="F25">
        <f t="shared" si="3"/>
        <v>0.75</v>
      </c>
    </row>
    <row r="26" spans="1:9" x14ac:dyDescent="0.2">
      <c r="A26" t="s">
        <v>9</v>
      </c>
      <c r="B26" s="2">
        <v>0</v>
      </c>
      <c r="C26" s="2">
        <v>1</v>
      </c>
      <c r="D26">
        <v>0</v>
      </c>
      <c r="E26" s="2">
        <v>2</v>
      </c>
      <c r="F26">
        <f t="shared" si="3"/>
        <v>0.5</v>
      </c>
      <c r="H26" t="s">
        <v>21</v>
      </c>
      <c r="I26">
        <f t="shared" si="4"/>
        <v>0</v>
      </c>
    </row>
    <row r="27" spans="1:9" x14ac:dyDescent="0.2">
      <c r="A27" t="s">
        <v>10</v>
      </c>
      <c r="B27" s="2">
        <v>0</v>
      </c>
      <c r="C27" s="2">
        <v>1</v>
      </c>
      <c r="D27">
        <v>0</v>
      </c>
      <c r="E27" s="2">
        <v>2</v>
      </c>
      <c r="F27">
        <f t="shared" si="3"/>
        <v>0.5</v>
      </c>
    </row>
    <row r="28" spans="1:9" x14ac:dyDescent="0.2">
      <c r="A28" t="s">
        <v>15</v>
      </c>
      <c r="B28" s="2">
        <v>0</v>
      </c>
      <c r="C28" s="2">
        <v>1</v>
      </c>
      <c r="D28">
        <v>0</v>
      </c>
      <c r="E28" s="2">
        <v>4</v>
      </c>
    </row>
    <row r="30" spans="1:9" x14ac:dyDescent="0.2">
      <c r="A30" t="s">
        <v>12</v>
      </c>
      <c r="B30" t="s">
        <v>13</v>
      </c>
      <c r="C30" t="s">
        <v>14</v>
      </c>
      <c r="D30" t="s">
        <v>16</v>
      </c>
      <c r="E30" t="s">
        <v>17</v>
      </c>
      <c r="F30" t="s">
        <v>18</v>
      </c>
    </row>
    <row r="31" spans="1:9" x14ac:dyDescent="0.2">
      <c r="A31" t="s">
        <v>5</v>
      </c>
      <c r="B31" s="2">
        <v>0.5</v>
      </c>
      <c r="C31" s="2">
        <v>0.5</v>
      </c>
      <c r="D31">
        <f t="shared" ref="D31:D37" si="5">-B31*LOG(B31,2)-C31*LOG(C31,2)</f>
        <v>1</v>
      </c>
      <c r="E31" s="2">
        <v>2</v>
      </c>
      <c r="F31">
        <f t="shared" ref="F31:F36" si="6">E31/3</f>
        <v>0.66666666666666663</v>
      </c>
      <c r="H31" t="s">
        <v>19</v>
      </c>
      <c r="I31">
        <f>$D$37-(F31*D31+F32*D32)</f>
        <v>0.25162916738782293</v>
      </c>
    </row>
    <row r="32" spans="1:9" x14ac:dyDescent="0.2">
      <c r="A32" s="1" t="s">
        <v>6</v>
      </c>
      <c r="B32" s="2">
        <v>1</v>
      </c>
      <c r="C32" s="2">
        <v>0</v>
      </c>
      <c r="D32">
        <v>0</v>
      </c>
      <c r="E32" s="2">
        <v>1</v>
      </c>
      <c r="F32">
        <f t="shared" si="6"/>
        <v>0.33333333333333331</v>
      </c>
    </row>
    <row r="33" spans="1:9" x14ac:dyDescent="0.2">
      <c r="A33" t="s">
        <v>7</v>
      </c>
      <c r="B33" s="2">
        <v>1</v>
      </c>
      <c r="C33" s="2">
        <v>0</v>
      </c>
      <c r="D33">
        <v>0</v>
      </c>
      <c r="E33" s="2">
        <v>2</v>
      </c>
      <c r="F33">
        <f t="shared" si="6"/>
        <v>0.66666666666666663</v>
      </c>
      <c r="H33" t="s">
        <v>20</v>
      </c>
      <c r="I33">
        <f t="shared" ref="I33:I35" si="7">$D$37-(F33*D33+F34*D34)</f>
        <v>0.91829583405448956</v>
      </c>
    </row>
    <row r="34" spans="1:9" x14ac:dyDescent="0.2">
      <c r="A34" t="s">
        <v>8</v>
      </c>
      <c r="B34" s="2">
        <v>0</v>
      </c>
      <c r="C34" s="2">
        <v>1</v>
      </c>
      <c r="D34">
        <v>0</v>
      </c>
      <c r="E34" s="2">
        <v>1</v>
      </c>
      <c r="F34">
        <f t="shared" si="6"/>
        <v>0.33333333333333331</v>
      </c>
    </row>
    <row r="35" spans="1:9" x14ac:dyDescent="0.2">
      <c r="A35" t="s">
        <v>9</v>
      </c>
      <c r="B35" s="2">
        <v>0.5</v>
      </c>
      <c r="C35" s="2">
        <v>0.5</v>
      </c>
      <c r="D35">
        <f t="shared" si="5"/>
        <v>1</v>
      </c>
      <c r="E35" s="2">
        <v>2</v>
      </c>
      <c r="F35">
        <f t="shared" si="6"/>
        <v>0.66666666666666663</v>
      </c>
      <c r="H35" t="s">
        <v>21</v>
      </c>
      <c r="I35">
        <f t="shared" si="7"/>
        <v>0.25162916738782293</v>
      </c>
    </row>
    <row r="36" spans="1:9" x14ac:dyDescent="0.2">
      <c r="A36" t="s">
        <v>10</v>
      </c>
      <c r="B36" s="2">
        <v>1</v>
      </c>
      <c r="C36" s="2">
        <v>0</v>
      </c>
      <c r="D36">
        <v>0</v>
      </c>
      <c r="E36" s="2">
        <v>1</v>
      </c>
      <c r="F36">
        <f t="shared" si="6"/>
        <v>0.33333333333333331</v>
      </c>
    </row>
    <row r="37" spans="1:9" x14ac:dyDescent="0.2">
      <c r="A37" t="s">
        <v>15</v>
      </c>
      <c r="B37" s="2">
        <v>0.66666666666666663</v>
      </c>
      <c r="C37" s="2">
        <v>0.33333333333333331</v>
      </c>
      <c r="D37">
        <f t="shared" si="5"/>
        <v>0.91829583405448956</v>
      </c>
      <c r="E37" s="2">
        <v>3</v>
      </c>
    </row>
    <row r="39" spans="1:9" x14ac:dyDescent="0.2">
      <c r="A39" t="s">
        <v>24</v>
      </c>
      <c r="B39" t="s">
        <v>13</v>
      </c>
      <c r="C39" t="s">
        <v>14</v>
      </c>
      <c r="D39" t="s">
        <v>16</v>
      </c>
      <c r="E39" t="s">
        <v>17</v>
      </c>
      <c r="F39" t="s">
        <v>18</v>
      </c>
    </row>
    <row r="40" spans="1:9" x14ac:dyDescent="0.2">
      <c r="A40" t="s">
        <v>5</v>
      </c>
      <c r="B40" s="2">
        <v>1</v>
      </c>
      <c r="C40" s="2">
        <v>0</v>
      </c>
      <c r="D40">
        <v>0</v>
      </c>
      <c r="E40" s="2">
        <v>1</v>
      </c>
      <c r="F40">
        <f>E40/2</f>
        <v>0.5</v>
      </c>
      <c r="H40" t="s">
        <v>19</v>
      </c>
      <c r="I40">
        <f>$D$44-(F40*D40+F41*D41)</f>
        <v>0</v>
      </c>
    </row>
    <row r="41" spans="1:9" x14ac:dyDescent="0.2">
      <c r="A41" s="1" t="s">
        <v>6</v>
      </c>
      <c r="B41" s="2">
        <v>1</v>
      </c>
      <c r="C41" s="2">
        <v>0</v>
      </c>
      <c r="D41">
        <v>0</v>
      </c>
      <c r="E41" s="2">
        <v>1</v>
      </c>
      <c r="F41">
        <f t="shared" ref="F41:F43" si="8">E41/2</f>
        <v>0.5</v>
      </c>
    </row>
    <row r="42" spans="1:9" x14ac:dyDescent="0.2">
      <c r="A42" t="s">
        <v>9</v>
      </c>
      <c r="B42" s="2">
        <v>1</v>
      </c>
      <c r="C42" s="2">
        <v>0</v>
      </c>
      <c r="D42">
        <v>0</v>
      </c>
      <c r="E42" s="2">
        <v>1</v>
      </c>
      <c r="F42">
        <f t="shared" si="8"/>
        <v>0.5</v>
      </c>
      <c r="H42" t="s">
        <v>21</v>
      </c>
      <c r="I42">
        <f t="shared" ref="I41:I42" si="9">$D$44-(F42*D42+F43*D43)</f>
        <v>0</v>
      </c>
    </row>
    <row r="43" spans="1:9" x14ac:dyDescent="0.2">
      <c r="A43" t="s">
        <v>10</v>
      </c>
      <c r="B43" s="2">
        <v>1</v>
      </c>
      <c r="C43" s="2">
        <v>0</v>
      </c>
      <c r="D43">
        <v>0</v>
      </c>
      <c r="E43" s="2">
        <v>1</v>
      </c>
      <c r="F43">
        <f t="shared" si="8"/>
        <v>0.5</v>
      </c>
    </row>
    <row r="44" spans="1:9" x14ac:dyDescent="0.2">
      <c r="A44" t="s">
        <v>15</v>
      </c>
      <c r="B44" s="2">
        <v>1</v>
      </c>
      <c r="C44" s="2">
        <v>0</v>
      </c>
      <c r="D44">
        <v>0</v>
      </c>
      <c r="E44" s="2">
        <v>2</v>
      </c>
    </row>
    <row r="46" spans="1:9" x14ac:dyDescent="0.2">
      <c r="A46" t="s">
        <v>25</v>
      </c>
      <c r="B46" t="s">
        <v>13</v>
      </c>
      <c r="C46" t="s">
        <v>14</v>
      </c>
      <c r="D46" t="s">
        <v>16</v>
      </c>
      <c r="E46" t="s">
        <v>17</v>
      </c>
      <c r="F46" t="s">
        <v>18</v>
      </c>
    </row>
    <row r="47" spans="1:9" x14ac:dyDescent="0.2">
      <c r="A47" t="s">
        <v>5</v>
      </c>
      <c r="B47" s="2">
        <v>0</v>
      </c>
      <c r="C47" s="2">
        <v>1</v>
      </c>
      <c r="D47">
        <v>0</v>
      </c>
      <c r="E47" s="2">
        <v>1</v>
      </c>
      <c r="F47">
        <f>E47/1</f>
        <v>1</v>
      </c>
      <c r="H47" t="s">
        <v>19</v>
      </c>
      <c r="I47">
        <f>$D$44-(F47*D47+F48*D48)</f>
        <v>0</v>
      </c>
    </row>
    <row r="48" spans="1:9" x14ac:dyDescent="0.2">
      <c r="A48" s="1" t="s">
        <v>6</v>
      </c>
      <c r="B48" s="2">
        <v>0</v>
      </c>
      <c r="C48" s="2">
        <v>1</v>
      </c>
      <c r="D48">
        <v>0</v>
      </c>
      <c r="E48" s="2">
        <v>0</v>
      </c>
      <c r="F48">
        <f t="shared" ref="F48:F50" si="10">E48/1</f>
        <v>0</v>
      </c>
    </row>
    <row r="49" spans="1:9" x14ac:dyDescent="0.2">
      <c r="A49" t="s">
        <v>9</v>
      </c>
      <c r="B49" s="2">
        <v>0</v>
      </c>
      <c r="C49" s="2">
        <v>1</v>
      </c>
      <c r="D49">
        <v>0</v>
      </c>
      <c r="E49" s="2">
        <v>0</v>
      </c>
      <c r="F49">
        <f t="shared" si="10"/>
        <v>0</v>
      </c>
      <c r="H49" t="s">
        <v>21</v>
      </c>
      <c r="I49">
        <f t="shared" ref="I49:I50" si="11">$D$44-(F49*D49+F50*D50)</f>
        <v>0</v>
      </c>
    </row>
    <row r="50" spans="1:9" x14ac:dyDescent="0.2">
      <c r="A50" t="s">
        <v>10</v>
      </c>
      <c r="B50" s="2">
        <v>0</v>
      </c>
      <c r="C50" s="2">
        <v>1</v>
      </c>
      <c r="D50">
        <v>0</v>
      </c>
      <c r="E50" s="2">
        <v>1</v>
      </c>
      <c r="F50">
        <f t="shared" si="10"/>
        <v>1</v>
      </c>
    </row>
    <row r="51" spans="1:9" x14ac:dyDescent="0.2">
      <c r="A51" t="s">
        <v>15</v>
      </c>
      <c r="B51" s="2">
        <v>0</v>
      </c>
      <c r="C51" s="2">
        <v>1</v>
      </c>
      <c r="D51">
        <v>0</v>
      </c>
      <c r="E51" s="2">
        <v>1</v>
      </c>
    </row>
  </sheetData>
  <autoFilter ref="A1:E8" xr:uid="{FEA800B1-8C2E-284F-95D0-D6286DFF527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05CE-CD29-FC46-8CC9-F3C436470B66}">
  <sheetPr filterMode="1"/>
  <dimension ref="A1:J107"/>
  <sheetViews>
    <sheetView tabSelected="1" topLeftCell="A20" workbookViewId="0">
      <selection activeCell="A77" sqref="A77:J77"/>
    </sheetView>
  </sheetViews>
  <sheetFormatPr baseColWidth="10" defaultColWidth="15.5" defaultRowHeight="16" x14ac:dyDescent="0.2"/>
  <cols>
    <col min="1" max="1" width="5.83203125" style="6" bestFit="1" customWidth="1"/>
    <col min="2" max="2" width="10" style="6" bestFit="1" customWidth="1"/>
    <col min="3" max="3" width="8.33203125" style="6" bestFit="1" customWidth="1"/>
    <col min="4" max="4" width="9" style="6" bestFit="1" customWidth="1"/>
    <col min="5" max="6" width="8" style="6" bestFit="1" customWidth="1"/>
    <col min="7" max="7" width="9.33203125" style="6" bestFit="1" customWidth="1"/>
    <col min="8" max="8" width="15.5" style="6"/>
    <col min="9" max="9" width="9.6640625" style="6" bestFit="1" customWidth="1"/>
    <col min="10" max="10" width="4.6640625" style="6" bestFit="1" customWidth="1"/>
    <col min="11" max="16384" width="15.5" style="6"/>
  </cols>
  <sheetData>
    <row r="1" spans="1:6" x14ac:dyDescent="0.2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</row>
    <row r="2" spans="1:6" s="7" customFormat="1" hidden="1" x14ac:dyDescent="0.2">
      <c r="A2" s="7">
        <v>1</v>
      </c>
      <c r="B2" s="7" t="s">
        <v>35</v>
      </c>
      <c r="C2" s="7" t="s">
        <v>36</v>
      </c>
      <c r="D2" s="7" t="s">
        <v>36</v>
      </c>
      <c r="E2" s="7" t="s">
        <v>34</v>
      </c>
      <c r="F2" s="8" t="s">
        <v>32</v>
      </c>
    </row>
    <row r="3" spans="1:6" s="7" customFormat="1" hidden="1" x14ac:dyDescent="0.2">
      <c r="A3" s="7">
        <v>2</v>
      </c>
      <c r="B3" s="7" t="s">
        <v>35</v>
      </c>
      <c r="C3" s="7" t="s">
        <v>36</v>
      </c>
      <c r="D3" s="7" t="s">
        <v>36</v>
      </c>
      <c r="E3" s="7" t="s">
        <v>35</v>
      </c>
      <c r="F3" s="8" t="s">
        <v>32</v>
      </c>
    </row>
    <row r="4" spans="1:6" customFormat="1" hidden="1" x14ac:dyDescent="0.2">
      <c r="A4">
        <v>3</v>
      </c>
      <c r="B4" t="s">
        <v>40</v>
      </c>
      <c r="C4" t="s">
        <v>36</v>
      </c>
      <c r="D4" t="s">
        <v>36</v>
      </c>
      <c r="E4" t="s">
        <v>34</v>
      </c>
      <c r="F4" s="3" t="s">
        <v>33</v>
      </c>
    </row>
    <row r="5" spans="1:6" s="2" customFormat="1" x14ac:dyDescent="0.2">
      <c r="A5" s="2">
        <v>4</v>
      </c>
      <c r="B5" s="2" t="s">
        <v>41</v>
      </c>
      <c r="C5" s="2" t="s">
        <v>38</v>
      </c>
      <c r="D5" s="2" t="s">
        <v>36</v>
      </c>
      <c r="E5" s="2" t="s">
        <v>34</v>
      </c>
      <c r="F5" s="2" t="s">
        <v>33</v>
      </c>
    </row>
    <row r="6" spans="1:6" s="2" customFormat="1" x14ac:dyDescent="0.2">
      <c r="A6" s="2">
        <v>5</v>
      </c>
      <c r="B6" s="2" t="s">
        <v>41</v>
      </c>
      <c r="C6" s="2" t="s">
        <v>39</v>
      </c>
      <c r="D6" s="2" t="s">
        <v>37</v>
      </c>
      <c r="E6" s="2" t="s">
        <v>34</v>
      </c>
      <c r="F6" s="2" t="s">
        <v>33</v>
      </c>
    </row>
    <row r="7" spans="1:6" s="2" customFormat="1" x14ac:dyDescent="0.2">
      <c r="A7" s="2">
        <v>6</v>
      </c>
      <c r="B7" s="2" t="s">
        <v>41</v>
      </c>
      <c r="C7" s="2" t="s">
        <v>39</v>
      </c>
      <c r="D7" s="2" t="s">
        <v>37</v>
      </c>
      <c r="E7" s="2" t="s">
        <v>35</v>
      </c>
      <c r="F7" s="2" t="s">
        <v>32</v>
      </c>
    </row>
    <row r="8" spans="1:6" customFormat="1" hidden="1" x14ac:dyDescent="0.2">
      <c r="A8">
        <v>7</v>
      </c>
      <c r="B8" t="s">
        <v>40</v>
      </c>
      <c r="C8" t="s">
        <v>39</v>
      </c>
      <c r="D8" t="s">
        <v>37</v>
      </c>
      <c r="E8" t="s">
        <v>35</v>
      </c>
      <c r="F8" s="3" t="s">
        <v>33</v>
      </c>
    </row>
    <row r="9" spans="1:6" s="7" customFormat="1" hidden="1" x14ac:dyDescent="0.2">
      <c r="A9" s="7">
        <v>8</v>
      </c>
      <c r="B9" s="7" t="s">
        <v>35</v>
      </c>
      <c r="C9" s="7" t="s">
        <v>38</v>
      </c>
      <c r="D9" s="7" t="s">
        <v>36</v>
      </c>
      <c r="E9" s="7" t="s">
        <v>34</v>
      </c>
      <c r="F9" s="8" t="s">
        <v>32</v>
      </c>
    </row>
    <row r="10" spans="1:6" s="7" customFormat="1" hidden="1" x14ac:dyDescent="0.2">
      <c r="A10" s="7">
        <v>9</v>
      </c>
      <c r="B10" s="7" t="s">
        <v>35</v>
      </c>
      <c r="C10" s="7" t="s">
        <v>39</v>
      </c>
      <c r="D10" s="7" t="s">
        <v>37</v>
      </c>
      <c r="E10" s="7" t="s">
        <v>34</v>
      </c>
      <c r="F10" s="8" t="s">
        <v>33</v>
      </c>
    </row>
    <row r="11" spans="1:6" s="2" customFormat="1" x14ac:dyDescent="0.2">
      <c r="A11" s="2">
        <v>10</v>
      </c>
      <c r="B11" s="2" t="s">
        <v>41</v>
      </c>
      <c r="C11" s="2" t="s">
        <v>38</v>
      </c>
      <c r="D11" s="2" t="s">
        <v>37</v>
      </c>
      <c r="E11" s="2" t="s">
        <v>34</v>
      </c>
      <c r="F11" s="2" t="s">
        <v>33</v>
      </c>
    </row>
    <row r="12" spans="1:6" s="7" customFormat="1" hidden="1" x14ac:dyDescent="0.2">
      <c r="A12" s="7">
        <v>11</v>
      </c>
      <c r="B12" s="7" t="s">
        <v>35</v>
      </c>
      <c r="C12" s="7" t="s">
        <v>38</v>
      </c>
      <c r="D12" s="7" t="s">
        <v>37</v>
      </c>
      <c r="E12" s="7" t="s">
        <v>35</v>
      </c>
      <c r="F12" s="8" t="s">
        <v>33</v>
      </c>
    </row>
    <row r="13" spans="1:6" customFormat="1" hidden="1" x14ac:dyDescent="0.2">
      <c r="A13">
        <v>12</v>
      </c>
      <c r="B13" t="s">
        <v>40</v>
      </c>
      <c r="C13" t="s">
        <v>38</v>
      </c>
      <c r="D13" t="s">
        <v>36</v>
      </c>
      <c r="E13" t="s">
        <v>35</v>
      </c>
      <c r="F13" s="3" t="s">
        <v>33</v>
      </c>
    </row>
    <row r="14" spans="1:6" customFormat="1" hidden="1" x14ac:dyDescent="0.2">
      <c r="A14">
        <v>13</v>
      </c>
      <c r="B14" t="s">
        <v>40</v>
      </c>
      <c r="C14" t="s">
        <v>36</v>
      </c>
      <c r="D14" t="s">
        <v>37</v>
      </c>
      <c r="E14" t="s">
        <v>34</v>
      </c>
      <c r="F14" s="3" t="s">
        <v>33</v>
      </c>
    </row>
    <row r="15" spans="1:6" s="2" customFormat="1" x14ac:dyDescent="0.2">
      <c r="A15" s="2">
        <v>14</v>
      </c>
      <c r="B15" s="2" t="s">
        <v>41</v>
      </c>
      <c r="C15" s="2" t="s">
        <v>38</v>
      </c>
      <c r="D15" s="2" t="s">
        <v>36</v>
      </c>
      <c r="E15" s="2" t="s">
        <v>35</v>
      </c>
      <c r="F15" s="2" t="s">
        <v>32</v>
      </c>
    </row>
    <row r="17" spans="1:10" x14ac:dyDescent="0.2">
      <c r="A17" s="9" t="s">
        <v>23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s="2" customFormat="1" ht="17" thickBot="1" x14ac:dyDescent="0.25">
      <c r="B18" s="2" t="s">
        <v>13</v>
      </c>
      <c r="C18" s="2" t="s">
        <v>14</v>
      </c>
      <c r="D18" s="2" t="s">
        <v>42</v>
      </c>
      <c r="E18" s="2" t="s">
        <v>17</v>
      </c>
      <c r="F18" s="2" t="s">
        <v>18</v>
      </c>
      <c r="G18" s="2" t="s">
        <v>58</v>
      </c>
    </row>
    <row r="19" spans="1:10" s="2" customFormat="1" ht="17" thickBot="1" x14ac:dyDescent="0.25">
      <c r="A19" s="2" t="s">
        <v>43</v>
      </c>
      <c r="B19" s="2">
        <v>0.4</v>
      </c>
      <c r="C19" s="2">
        <f>1-B19</f>
        <v>0.6</v>
      </c>
      <c r="D19" s="2">
        <f>1-(C19^2+B19^2)</f>
        <v>0.48</v>
      </c>
      <c r="E19" s="4">
        <v>5</v>
      </c>
      <c r="F19" s="2">
        <f>E19/$E$30</f>
        <v>0.35714285714285715</v>
      </c>
      <c r="G19" s="2">
        <f>F19*D19</f>
        <v>0.17142857142857143</v>
      </c>
      <c r="I19" s="2" t="s">
        <v>54</v>
      </c>
      <c r="J19" s="5">
        <f>$D$30-SUM(G19:G21)</f>
        <v>0.11632653061224485</v>
      </c>
    </row>
    <row r="20" spans="1:10" s="2" customFormat="1" x14ac:dyDescent="0.2">
      <c r="A20" s="2" t="s">
        <v>44</v>
      </c>
      <c r="B20" s="2">
        <v>1</v>
      </c>
      <c r="C20" s="2">
        <f t="shared" ref="C20:C29" si="0">1-B20</f>
        <v>0</v>
      </c>
      <c r="D20" s="2">
        <f t="shared" ref="D20:D30" si="1">1-(C20^2+B20^2)</f>
        <v>0</v>
      </c>
      <c r="E20" s="4">
        <v>4</v>
      </c>
      <c r="F20" s="2">
        <f>E20/$E$30</f>
        <v>0.2857142857142857</v>
      </c>
      <c r="G20" s="2">
        <f t="shared" ref="G20:G29" si="2">F20*D20</f>
        <v>0</v>
      </c>
    </row>
    <row r="21" spans="1:10" s="2" customFormat="1" x14ac:dyDescent="0.2">
      <c r="A21" s="2" t="s">
        <v>45</v>
      </c>
      <c r="B21" s="2">
        <v>0.6</v>
      </c>
      <c r="C21" s="2">
        <f t="shared" si="0"/>
        <v>0.4</v>
      </c>
      <c r="D21" s="2">
        <f t="shared" si="1"/>
        <v>0.48</v>
      </c>
      <c r="E21" s="4">
        <v>5</v>
      </c>
      <c r="F21" s="2">
        <f>E21/$E$30</f>
        <v>0.35714285714285715</v>
      </c>
      <c r="G21" s="2">
        <f t="shared" si="2"/>
        <v>0.17142857142857143</v>
      </c>
    </row>
    <row r="22" spans="1:10" s="2" customFormat="1" x14ac:dyDescent="0.2">
      <c r="A22" s="2" t="s">
        <v>46</v>
      </c>
      <c r="B22" s="2">
        <v>0.5</v>
      </c>
      <c r="C22" s="2">
        <f t="shared" si="0"/>
        <v>0.5</v>
      </c>
      <c r="D22" s="2">
        <f t="shared" si="1"/>
        <v>0.5</v>
      </c>
      <c r="E22" s="4">
        <v>4</v>
      </c>
      <c r="F22" s="2">
        <f>E22/$E$30</f>
        <v>0.2857142857142857</v>
      </c>
      <c r="G22" s="2">
        <f t="shared" si="2"/>
        <v>0.14285714285714285</v>
      </c>
      <c r="I22" s="2" t="s">
        <v>55</v>
      </c>
      <c r="J22" s="2">
        <f>$D$30-SUM(G22:G24)</f>
        <v>1.8707482993197244E-2</v>
      </c>
    </row>
    <row r="23" spans="1:10" s="2" customFormat="1" x14ac:dyDescent="0.2">
      <c r="A23" s="2" t="s">
        <v>47</v>
      </c>
      <c r="B23" s="2">
        <v>0.66666666666666663</v>
      </c>
      <c r="C23" s="2">
        <f t="shared" si="0"/>
        <v>0.33333333333333337</v>
      </c>
      <c r="D23" s="2">
        <f t="shared" si="1"/>
        <v>0.44444444444444442</v>
      </c>
      <c r="E23" s="4">
        <v>6</v>
      </c>
      <c r="F23" s="2">
        <f>E23/$E$30</f>
        <v>0.42857142857142855</v>
      </c>
      <c r="G23" s="2">
        <f t="shared" si="2"/>
        <v>0.19047619047619047</v>
      </c>
    </row>
    <row r="24" spans="1:10" s="2" customFormat="1" x14ac:dyDescent="0.2">
      <c r="A24" s="2" t="s">
        <v>48</v>
      </c>
      <c r="B24" s="2">
        <v>0.75</v>
      </c>
      <c r="C24" s="2">
        <f t="shared" si="0"/>
        <v>0.25</v>
      </c>
      <c r="D24" s="2">
        <f t="shared" si="1"/>
        <v>0.375</v>
      </c>
      <c r="E24" s="4">
        <v>4</v>
      </c>
      <c r="F24" s="2">
        <f>E24/$E$30</f>
        <v>0.2857142857142857</v>
      </c>
      <c r="G24" s="2">
        <f t="shared" si="2"/>
        <v>0.10714285714285714</v>
      </c>
    </row>
    <row r="25" spans="1:10" s="2" customFormat="1" x14ac:dyDescent="0.2">
      <c r="A25" s="2" t="s">
        <v>49</v>
      </c>
      <c r="B25" s="2">
        <v>0.42857142857142855</v>
      </c>
      <c r="C25" s="2">
        <f t="shared" si="0"/>
        <v>0.5714285714285714</v>
      </c>
      <c r="D25" s="2">
        <f t="shared" si="1"/>
        <v>0.48979591836734704</v>
      </c>
      <c r="E25" s="4">
        <v>7</v>
      </c>
      <c r="F25" s="2">
        <f>E25/$E$30</f>
        <v>0.5</v>
      </c>
      <c r="G25" s="2">
        <f t="shared" si="2"/>
        <v>0.24489795918367352</v>
      </c>
      <c r="I25" s="2" t="s">
        <v>56</v>
      </c>
      <c r="J25" s="2">
        <f>$D$30-SUM(G25:G27)</f>
        <v>9.1836734693877431E-2</v>
      </c>
    </row>
    <row r="26" spans="1:10" s="2" customFormat="1" x14ac:dyDescent="0.2">
      <c r="A26" s="2" t="s">
        <v>50</v>
      </c>
      <c r="B26" s="2">
        <v>0.8571428571428571</v>
      </c>
      <c r="C26" s="2">
        <f t="shared" si="0"/>
        <v>0.1428571428571429</v>
      </c>
      <c r="D26" s="2">
        <f t="shared" si="1"/>
        <v>0.24489795918367352</v>
      </c>
      <c r="E26" s="4">
        <v>7</v>
      </c>
      <c r="F26" s="2">
        <f>E26/$E$30</f>
        <v>0.5</v>
      </c>
      <c r="G26" s="2">
        <f t="shared" si="2"/>
        <v>0.12244897959183676</v>
      </c>
    </row>
    <row r="27" spans="1:10" s="2" customFormat="1" x14ac:dyDescent="0.2">
      <c r="A27" s="2" t="s">
        <v>51</v>
      </c>
      <c r="B27" s="2">
        <v>0</v>
      </c>
      <c r="C27" s="2">
        <v>0</v>
      </c>
      <c r="D27" s="2">
        <f t="shared" si="1"/>
        <v>1</v>
      </c>
      <c r="E27" s="4">
        <v>0</v>
      </c>
      <c r="F27" s="2">
        <f>E27/$E$30</f>
        <v>0</v>
      </c>
      <c r="G27" s="2">
        <f t="shared" si="2"/>
        <v>0</v>
      </c>
    </row>
    <row r="28" spans="1:10" s="2" customFormat="1" x14ac:dyDescent="0.2">
      <c r="A28" s="2" t="s">
        <v>52</v>
      </c>
      <c r="B28" s="2">
        <v>0.5</v>
      </c>
      <c r="C28" s="2">
        <f t="shared" si="0"/>
        <v>0.5</v>
      </c>
      <c r="D28" s="2">
        <f t="shared" si="1"/>
        <v>0.5</v>
      </c>
      <c r="E28" s="4">
        <v>6</v>
      </c>
      <c r="F28" s="2">
        <f>E28/$E$30</f>
        <v>0.42857142857142855</v>
      </c>
      <c r="G28" s="2">
        <f t="shared" si="2"/>
        <v>0.21428571428571427</v>
      </c>
      <c r="I28" s="2" t="s">
        <v>57</v>
      </c>
      <c r="J28" s="2">
        <f>$D$30-SUM(G28:G29)</f>
        <v>3.0612244897959162E-2</v>
      </c>
    </row>
    <row r="29" spans="1:10" s="2" customFormat="1" x14ac:dyDescent="0.2">
      <c r="A29" s="2" t="s">
        <v>53</v>
      </c>
      <c r="B29" s="2">
        <v>0.75</v>
      </c>
      <c r="C29" s="2">
        <f t="shared" si="0"/>
        <v>0.25</v>
      </c>
      <c r="D29" s="2">
        <f t="shared" si="1"/>
        <v>0.375</v>
      </c>
      <c r="E29" s="4">
        <v>8</v>
      </c>
      <c r="F29" s="2">
        <f>E29/$E$30</f>
        <v>0.5714285714285714</v>
      </c>
      <c r="G29" s="2">
        <f t="shared" si="2"/>
        <v>0.21428571428571427</v>
      </c>
    </row>
    <row r="30" spans="1:10" s="2" customFormat="1" x14ac:dyDescent="0.2">
      <c r="A30" s="2" t="s">
        <v>15</v>
      </c>
      <c r="B30" s="2">
        <v>0.6428571428571429</v>
      </c>
      <c r="C30" s="2">
        <v>0.35714285714285715</v>
      </c>
      <c r="D30" s="2">
        <f t="shared" si="1"/>
        <v>0.45918367346938771</v>
      </c>
      <c r="E30" s="4">
        <v>14</v>
      </c>
    </row>
    <row r="32" spans="1:10" x14ac:dyDescent="0.2">
      <c r="A32" s="9" t="s">
        <v>59</v>
      </c>
      <c r="B32" s="9"/>
      <c r="C32" s="9"/>
      <c r="D32" s="9"/>
      <c r="E32" s="9"/>
      <c r="F32" s="9"/>
      <c r="G32" s="9"/>
      <c r="H32" s="9"/>
      <c r="I32" s="9"/>
      <c r="J32" s="9"/>
    </row>
    <row r="33" spans="1:10" s="2" customFormat="1" x14ac:dyDescent="0.2">
      <c r="B33" s="2" t="s">
        <v>13</v>
      </c>
      <c r="C33" s="2" t="s">
        <v>14</v>
      </c>
      <c r="D33" s="2" t="s">
        <v>42</v>
      </c>
      <c r="E33" s="2" t="s">
        <v>17</v>
      </c>
      <c r="F33" s="2" t="s">
        <v>18</v>
      </c>
      <c r="G33" s="2" t="s">
        <v>58</v>
      </c>
    </row>
    <row r="34" spans="1:10" s="2" customFormat="1" x14ac:dyDescent="0.2">
      <c r="A34" s="2" t="s">
        <v>46</v>
      </c>
      <c r="B34" s="2">
        <v>0</v>
      </c>
      <c r="C34" s="2">
        <f t="shared" ref="C34:C42" si="3">1-B34</f>
        <v>1</v>
      </c>
      <c r="D34" s="2">
        <f>1-(C34^2+B34^2)</f>
        <v>0</v>
      </c>
      <c r="E34" s="4">
        <v>2</v>
      </c>
      <c r="F34" s="2">
        <f>E34/$E$42</f>
        <v>0.4</v>
      </c>
      <c r="G34" s="2">
        <f t="shared" ref="G34:G41" si="4">F34*D34</f>
        <v>0</v>
      </c>
      <c r="I34" s="2" t="s">
        <v>55</v>
      </c>
      <c r="J34" s="2">
        <f>$D$42-SUM(G34:G36)</f>
        <v>0.27999999999999997</v>
      </c>
    </row>
    <row r="35" spans="1:10" s="2" customFormat="1" x14ac:dyDescent="0.2">
      <c r="A35" s="2" t="s">
        <v>47</v>
      </c>
      <c r="B35" s="2">
        <v>0.5</v>
      </c>
      <c r="C35" s="2">
        <f t="shared" si="3"/>
        <v>0.5</v>
      </c>
      <c r="D35" s="2">
        <f t="shared" ref="D35:D42" si="5">1-(C35^2+B35^2)</f>
        <v>0.5</v>
      </c>
      <c r="E35" s="4">
        <v>2</v>
      </c>
      <c r="F35" s="2">
        <f t="shared" ref="F35:F41" si="6">E35/$E$42</f>
        <v>0.4</v>
      </c>
      <c r="G35" s="2">
        <f t="shared" si="4"/>
        <v>0.2</v>
      </c>
    </row>
    <row r="36" spans="1:10" s="2" customFormat="1" ht="17" thickBot="1" x14ac:dyDescent="0.25">
      <c r="A36" s="2" t="s">
        <v>48</v>
      </c>
      <c r="B36" s="2">
        <v>1</v>
      </c>
      <c r="C36" s="2">
        <f t="shared" si="3"/>
        <v>0</v>
      </c>
      <c r="D36" s="2">
        <f t="shared" si="5"/>
        <v>0</v>
      </c>
      <c r="E36" s="4">
        <v>1</v>
      </c>
      <c r="F36" s="2">
        <f t="shared" si="6"/>
        <v>0.2</v>
      </c>
      <c r="G36" s="2">
        <f t="shared" si="4"/>
        <v>0</v>
      </c>
    </row>
    <row r="37" spans="1:10" s="2" customFormat="1" ht="17" thickBot="1" x14ac:dyDescent="0.25">
      <c r="A37" s="2" t="s">
        <v>49</v>
      </c>
      <c r="B37" s="2">
        <v>0</v>
      </c>
      <c r="C37" s="2">
        <f t="shared" si="3"/>
        <v>1</v>
      </c>
      <c r="D37" s="2">
        <f t="shared" si="5"/>
        <v>0</v>
      </c>
      <c r="E37" s="4">
        <v>3</v>
      </c>
      <c r="F37" s="2">
        <f t="shared" si="6"/>
        <v>0.6</v>
      </c>
      <c r="G37" s="2">
        <f t="shared" si="4"/>
        <v>0</v>
      </c>
      <c r="I37" s="2" t="s">
        <v>56</v>
      </c>
      <c r="J37" s="5">
        <f>$D$42-SUM(G37:G39)</f>
        <v>0.48</v>
      </c>
    </row>
    <row r="38" spans="1:10" s="2" customFormat="1" x14ac:dyDescent="0.2">
      <c r="A38" s="2" t="s">
        <v>50</v>
      </c>
      <c r="B38" s="2">
        <v>1</v>
      </c>
      <c r="C38" s="2">
        <f t="shared" si="3"/>
        <v>0</v>
      </c>
      <c r="D38" s="2">
        <f t="shared" si="5"/>
        <v>0</v>
      </c>
      <c r="E38" s="4">
        <v>2</v>
      </c>
      <c r="F38" s="2">
        <f t="shared" si="6"/>
        <v>0.4</v>
      </c>
      <c r="G38" s="2">
        <f t="shared" si="4"/>
        <v>0</v>
      </c>
    </row>
    <row r="39" spans="1:10" s="2" customFormat="1" x14ac:dyDescent="0.2">
      <c r="A39" s="2" t="s">
        <v>51</v>
      </c>
      <c r="B39" s="2">
        <v>0</v>
      </c>
      <c r="C39" s="2">
        <v>0</v>
      </c>
      <c r="D39" s="2">
        <f t="shared" si="5"/>
        <v>1</v>
      </c>
      <c r="E39" s="4">
        <v>0</v>
      </c>
      <c r="F39" s="2">
        <f t="shared" si="6"/>
        <v>0</v>
      </c>
      <c r="G39" s="2">
        <f t="shared" si="4"/>
        <v>0</v>
      </c>
    </row>
    <row r="40" spans="1:10" s="2" customFormat="1" x14ac:dyDescent="0.2">
      <c r="A40" s="2" t="s">
        <v>52</v>
      </c>
      <c r="B40" s="2">
        <v>0.5</v>
      </c>
      <c r="C40" s="2">
        <f t="shared" si="3"/>
        <v>0.5</v>
      </c>
      <c r="D40" s="2">
        <f t="shared" si="5"/>
        <v>0.5</v>
      </c>
      <c r="E40" s="4">
        <v>2</v>
      </c>
      <c r="F40" s="2">
        <f t="shared" si="6"/>
        <v>0.4</v>
      </c>
      <c r="G40" s="2">
        <f t="shared" si="4"/>
        <v>0.2</v>
      </c>
      <c r="I40" s="2" t="s">
        <v>57</v>
      </c>
      <c r="J40" s="2">
        <f>$D$42-SUM(G40:G41)</f>
        <v>1.3333333333333308E-2</v>
      </c>
    </row>
    <row r="41" spans="1:10" s="2" customFormat="1" x14ac:dyDescent="0.2">
      <c r="A41" s="2" t="s">
        <v>53</v>
      </c>
      <c r="B41" s="2">
        <v>0.33333333333333331</v>
      </c>
      <c r="C41" s="2">
        <f t="shared" si="3"/>
        <v>0.66666666666666674</v>
      </c>
      <c r="D41" s="2">
        <f t="shared" si="5"/>
        <v>0.44444444444444442</v>
      </c>
      <c r="E41" s="4">
        <v>3</v>
      </c>
      <c r="F41" s="2">
        <f t="shared" si="6"/>
        <v>0.6</v>
      </c>
      <c r="G41" s="2">
        <f t="shared" si="4"/>
        <v>0.26666666666666666</v>
      </c>
    </row>
    <row r="42" spans="1:10" s="2" customFormat="1" x14ac:dyDescent="0.2">
      <c r="A42" s="2" t="s">
        <v>15</v>
      </c>
      <c r="B42" s="2">
        <v>0.4</v>
      </c>
      <c r="C42" s="2">
        <f t="shared" si="3"/>
        <v>0.6</v>
      </c>
      <c r="D42" s="2">
        <f t="shared" si="5"/>
        <v>0.48</v>
      </c>
      <c r="E42" s="4">
        <v>5</v>
      </c>
    </row>
    <row r="44" spans="1:10" x14ac:dyDescent="0.2">
      <c r="A44" s="9" t="s">
        <v>60</v>
      </c>
      <c r="B44" s="9"/>
      <c r="C44" s="9"/>
      <c r="D44" s="9"/>
      <c r="E44" s="9"/>
      <c r="F44" s="9"/>
      <c r="G44" s="9"/>
      <c r="H44" s="9"/>
      <c r="I44" s="9"/>
      <c r="J44" s="9"/>
    </row>
    <row r="45" spans="1:10" x14ac:dyDescent="0.2">
      <c r="B45" s="6" t="s">
        <v>13</v>
      </c>
      <c r="C45" s="6" t="s">
        <v>14</v>
      </c>
      <c r="D45" s="6" t="s">
        <v>42</v>
      </c>
      <c r="E45" s="6" t="s">
        <v>17</v>
      </c>
      <c r="F45" s="6" t="s">
        <v>18</v>
      </c>
      <c r="G45" s="6" t="s">
        <v>58</v>
      </c>
    </row>
    <row r="46" spans="1:10" s="2" customFormat="1" x14ac:dyDescent="0.2">
      <c r="A46" s="2" t="s">
        <v>46</v>
      </c>
      <c r="B46" s="2">
        <v>1</v>
      </c>
      <c r="C46" s="2">
        <f t="shared" ref="C46:C54" si="7">1-B46</f>
        <v>0</v>
      </c>
      <c r="D46" s="2">
        <f>1-(C46^2+B46^2)</f>
        <v>0</v>
      </c>
      <c r="E46" s="4">
        <v>2</v>
      </c>
      <c r="F46" s="2">
        <f>E46/$E$54</f>
        <v>0.5</v>
      </c>
      <c r="G46" s="2">
        <f t="shared" ref="G46:G53" si="8">F46*D46</f>
        <v>0</v>
      </c>
      <c r="I46" s="2" t="s">
        <v>55</v>
      </c>
      <c r="J46" s="2">
        <f>$D$54-SUM(G46:G48)</f>
        <v>0</v>
      </c>
    </row>
    <row r="47" spans="1:10" s="2" customFormat="1" x14ac:dyDescent="0.2">
      <c r="A47" s="2" t="s">
        <v>47</v>
      </c>
      <c r="B47" s="2">
        <v>1</v>
      </c>
      <c r="C47" s="2">
        <f t="shared" si="7"/>
        <v>0</v>
      </c>
      <c r="D47" s="2">
        <f t="shared" ref="D47:D54" si="9">1-(C47^2+B47^2)</f>
        <v>0</v>
      </c>
      <c r="E47" s="4">
        <v>1</v>
      </c>
      <c r="F47" s="2">
        <f t="shared" ref="F47:F53" si="10">E47/$E$54</f>
        <v>0.25</v>
      </c>
      <c r="G47" s="2">
        <f t="shared" si="8"/>
        <v>0</v>
      </c>
    </row>
    <row r="48" spans="1:10" s="2" customFormat="1" x14ac:dyDescent="0.2">
      <c r="A48" s="2" t="s">
        <v>48</v>
      </c>
      <c r="B48" s="2">
        <v>1</v>
      </c>
      <c r="C48" s="2">
        <f t="shared" si="7"/>
        <v>0</v>
      </c>
      <c r="D48" s="2">
        <f t="shared" si="9"/>
        <v>0</v>
      </c>
      <c r="E48" s="4">
        <v>1</v>
      </c>
      <c r="F48" s="2">
        <f t="shared" si="10"/>
        <v>0.25</v>
      </c>
      <c r="G48" s="2">
        <f t="shared" si="8"/>
        <v>0</v>
      </c>
    </row>
    <row r="49" spans="1:10" s="2" customFormat="1" x14ac:dyDescent="0.2">
      <c r="A49" s="2" t="s">
        <v>49</v>
      </c>
      <c r="B49" s="2">
        <v>1</v>
      </c>
      <c r="C49" s="2">
        <f t="shared" si="7"/>
        <v>0</v>
      </c>
      <c r="D49" s="2">
        <f t="shared" si="9"/>
        <v>0</v>
      </c>
      <c r="E49" s="4">
        <v>2</v>
      </c>
      <c r="F49" s="2">
        <f t="shared" si="10"/>
        <v>0.5</v>
      </c>
      <c r="G49" s="2">
        <f t="shared" si="8"/>
        <v>0</v>
      </c>
      <c r="I49" s="2" t="s">
        <v>56</v>
      </c>
      <c r="J49" s="2">
        <f>$D$54-SUM(G49:G51)</f>
        <v>0</v>
      </c>
    </row>
    <row r="50" spans="1:10" s="2" customFormat="1" x14ac:dyDescent="0.2">
      <c r="A50" s="2" t="s">
        <v>50</v>
      </c>
      <c r="B50" s="2">
        <v>1</v>
      </c>
      <c r="C50" s="2">
        <f t="shared" si="7"/>
        <v>0</v>
      </c>
      <c r="D50" s="2">
        <f t="shared" si="9"/>
        <v>0</v>
      </c>
      <c r="E50" s="4">
        <v>2</v>
      </c>
      <c r="F50" s="2">
        <f t="shared" si="10"/>
        <v>0.5</v>
      </c>
      <c r="G50" s="2">
        <f t="shared" si="8"/>
        <v>0</v>
      </c>
    </row>
    <row r="51" spans="1:10" s="2" customFormat="1" x14ac:dyDescent="0.2">
      <c r="A51" s="2" t="s">
        <v>51</v>
      </c>
      <c r="B51" s="2">
        <v>0</v>
      </c>
      <c r="C51" s="2">
        <v>0</v>
      </c>
      <c r="D51" s="2">
        <f t="shared" si="9"/>
        <v>1</v>
      </c>
      <c r="E51" s="4">
        <v>0</v>
      </c>
      <c r="F51" s="2">
        <f t="shared" si="10"/>
        <v>0</v>
      </c>
      <c r="G51" s="2">
        <f t="shared" si="8"/>
        <v>0</v>
      </c>
    </row>
    <row r="52" spans="1:10" s="2" customFormat="1" x14ac:dyDescent="0.2">
      <c r="A52" s="2" t="s">
        <v>52</v>
      </c>
      <c r="B52" s="2">
        <v>1</v>
      </c>
      <c r="C52" s="2">
        <f t="shared" si="7"/>
        <v>0</v>
      </c>
      <c r="D52" s="2">
        <f t="shared" si="9"/>
        <v>0</v>
      </c>
      <c r="E52" s="4">
        <v>2</v>
      </c>
      <c r="F52" s="2">
        <f t="shared" si="10"/>
        <v>0.5</v>
      </c>
      <c r="G52" s="2">
        <f t="shared" si="8"/>
        <v>0</v>
      </c>
      <c r="I52" s="2" t="s">
        <v>57</v>
      </c>
      <c r="J52" s="2">
        <f>$D$54-SUM(G52:G53)</f>
        <v>0</v>
      </c>
    </row>
    <row r="53" spans="1:10" s="2" customFormat="1" x14ac:dyDescent="0.2">
      <c r="A53" s="2" t="s">
        <v>53</v>
      </c>
      <c r="B53" s="2">
        <v>1</v>
      </c>
      <c r="C53" s="2">
        <f t="shared" si="7"/>
        <v>0</v>
      </c>
      <c r="D53" s="2">
        <f t="shared" si="9"/>
        <v>0</v>
      </c>
      <c r="E53" s="4">
        <v>2</v>
      </c>
      <c r="F53" s="2">
        <f t="shared" si="10"/>
        <v>0.5</v>
      </c>
      <c r="G53" s="2">
        <f t="shared" si="8"/>
        <v>0</v>
      </c>
    </row>
    <row r="54" spans="1:10" s="2" customFormat="1" x14ac:dyDescent="0.2">
      <c r="A54" s="2" t="s">
        <v>15</v>
      </c>
      <c r="B54" s="2">
        <v>1</v>
      </c>
      <c r="C54" s="2">
        <f t="shared" si="7"/>
        <v>0</v>
      </c>
      <c r="D54" s="2">
        <f t="shared" si="9"/>
        <v>0</v>
      </c>
      <c r="E54" s="4">
        <v>4</v>
      </c>
    </row>
    <row r="56" spans="1:10" x14ac:dyDescent="0.2">
      <c r="A56" s="9" t="s">
        <v>61</v>
      </c>
      <c r="B56" s="9"/>
      <c r="C56" s="9"/>
      <c r="D56" s="9"/>
      <c r="E56" s="9"/>
      <c r="F56" s="9"/>
      <c r="G56" s="9"/>
      <c r="H56" s="9"/>
      <c r="I56" s="9"/>
      <c r="J56" s="9"/>
    </row>
    <row r="57" spans="1:10" x14ac:dyDescent="0.2">
      <c r="B57" s="6" t="s">
        <v>13</v>
      </c>
      <c r="C57" s="6" t="s">
        <v>14</v>
      </c>
      <c r="D57" s="6" t="s">
        <v>42</v>
      </c>
      <c r="E57" s="6" t="s">
        <v>17</v>
      </c>
      <c r="F57" s="6" t="s">
        <v>18</v>
      </c>
      <c r="G57" s="6" t="s">
        <v>58</v>
      </c>
    </row>
    <row r="58" spans="1:10" x14ac:dyDescent="0.2">
      <c r="A58" s="6" t="s">
        <v>46</v>
      </c>
      <c r="B58" s="6">
        <v>0</v>
      </c>
      <c r="C58" s="6">
        <v>0</v>
      </c>
      <c r="D58" s="6">
        <f>1-(C58^2+B58^2)</f>
        <v>1</v>
      </c>
      <c r="E58" s="10">
        <v>0</v>
      </c>
      <c r="F58" s="6">
        <f>E58/$E$66</f>
        <v>0</v>
      </c>
      <c r="G58" s="6">
        <f t="shared" ref="G58:G65" si="11">F58*D58</f>
        <v>0</v>
      </c>
      <c r="I58" s="6" t="s">
        <v>55</v>
      </c>
      <c r="J58" s="6">
        <f>$D$66-SUM(G58:G60)</f>
        <v>1.3333333333333308E-2</v>
      </c>
    </row>
    <row r="59" spans="1:10" x14ac:dyDescent="0.2">
      <c r="A59" s="6" t="s">
        <v>47</v>
      </c>
      <c r="B59" s="6">
        <v>0.66666666666666663</v>
      </c>
      <c r="C59" s="6">
        <f t="shared" ref="C59:C66" si="12">1-B59</f>
        <v>0.33333333333333337</v>
      </c>
      <c r="D59" s="6">
        <f t="shared" ref="D59:D66" si="13">1-(C59^2+B59^2)</f>
        <v>0.44444444444444442</v>
      </c>
      <c r="E59" s="10">
        <v>3</v>
      </c>
      <c r="F59" s="6">
        <f>E59/$E$66</f>
        <v>0.6</v>
      </c>
      <c r="G59" s="6">
        <f t="shared" si="11"/>
        <v>0.26666666666666666</v>
      </c>
    </row>
    <row r="60" spans="1:10" x14ac:dyDescent="0.2">
      <c r="A60" s="6" t="s">
        <v>48</v>
      </c>
      <c r="B60" s="6">
        <v>0.5</v>
      </c>
      <c r="C60" s="6">
        <f t="shared" si="12"/>
        <v>0.5</v>
      </c>
      <c r="D60" s="6">
        <f t="shared" si="13"/>
        <v>0.5</v>
      </c>
      <c r="E60" s="10">
        <v>2</v>
      </c>
      <c r="F60" s="6">
        <f t="shared" ref="F60:F65" si="14">E60/$E$66</f>
        <v>0.4</v>
      </c>
      <c r="G60" s="6">
        <f t="shared" si="11"/>
        <v>0.2</v>
      </c>
    </row>
    <row r="61" spans="1:10" x14ac:dyDescent="0.2">
      <c r="A61" s="6" t="s">
        <v>49</v>
      </c>
      <c r="B61" s="6">
        <v>0.5</v>
      </c>
      <c r="C61" s="6">
        <f t="shared" si="12"/>
        <v>0.5</v>
      </c>
      <c r="D61" s="6">
        <f t="shared" si="13"/>
        <v>0.5</v>
      </c>
      <c r="E61" s="10">
        <v>2</v>
      </c>
      <c r="F61" s="6">
        <f t="shared" si="14"/>
        <v>0.4</v>
      </c>
      <c r="G61" s="6">
        <f t="shared" si="11"/>
        <v>0.2</v>
      </c>
      <c r="I61" s="6" t="s">
        <v>56</v>
      </c>
      <c r="J61" s="6">
        <f>$D$66-SUM(G61:G63)</f>
        <v>1.3333333333333308E-2</v>
      </c>
    </row>
    <row r="62" spans="1:10" x14ac:dyDescent="0.2">
      <c r="A62" s="6" t="s">
        <v>50</v>
      </c>
      <c r="B62" s="6">
        <v>0.66666666666666663</v>
      </c>
      <c r="C62" s="6">
        <f t="shared" si="12"/>
        <v>0.33333333333333337</v>
      </c>
      <c r="D62" s="6">
        <f t="shared" si="13"/>
        <v>0.44444444444444442</v>
      </c>
      <c r="E62" s="10">
        <v>3</v>
      </c>
      <c r="F62" s="6">
        <f t="shared" si="14"/>
        <v>0.6</v>
      </c>
      <c r="G62" s="6">
        <f t="shared" si="11"/>
        <v>0.26666666666666666</v>
      </c>
    </row>
    <row r="63" spans="1:10" ht="17" thickBot="1" x14ac:dyDescent="0.25">
      <c r="A63" s="6" t="s">
        <v>51</v>
      </c>
      <c r="B63" s="6">
        <v>0</v>
      </c>
      <c r="C63" s="6">
        <v>0</v>
      </c>
      <c r="D63" s="6">
        <f t="shared" si="13"/>
        <v>1</v>
      </c>
      <c r="E63" s="10">
        <v>0</v>
      </c>
      <c r="F63" s="6">
        <f t="shared" si="14"/>
        <v>0</v>
      </c>
      <c r="G63" s="6">
        <f t="shared" si="11"/>
        <v>0</v>
      </c>
    </row>
    <row r="64" spans="1:10" ht="17" thickBot="1" x14ac:dyDescent="0.25">
      <c r="A64" s="6" t="s">
        <v>52</v>
      </c>
      <c r="B64" s="6">
        <v>0</v>
      </c>
      <c r="C64" s="6">
        <v>1</v>
      </c>
      <c r="D64" s="6">
        <f t="shared" si="13"/>
        <v>0</v>
      </c>
      <c r="E64" s="10">
        <v>2</v>
      </c>
      <c r="F64" s="6">
        <f t="shared" si="14"/>
        <v>0.4</v>
      </c>
      <c r="G64" s="6">
        <f t="shared" si="11"/>
        <v>0</v>
      </c>
      <c r="I64" s="6" t="s">
        <v>57</v>
      </c>
      <c r="J64" s="11">
        <f>$D$66-SUM(G64:G65)</f>
        <v>0.48</v>
      </c>
    </row>
    <row r="65" spans="1:10" x14ac:dyDescent="0.2">
      <c r="A65" s="6" t="s">
        <v>53</v>
      </c>
      <c r="B65" s="6">
        <v>1</v>
      </c>
      <c r="C65" s="6">
        <f t="shared" si="12"/>
        <v>0</v>
      </c>
      <c r="D65" s="6">
        <f t="shared" si="13"/>
        <v>0</v>
      </c>
      <c r="E65" s="10">
        <v>3</v>
      </c>
      <c r="F65" s="6">
        <f t="shared" si="14"/>
        <v>0.6</v>
      </c>
      <c r="G65" s="6">
        <f t="shared" si="11"/>
        <v>0</v>
      </c>
    </row>
    <row r="66" spans="1:10" x14ac:dyDescent="0.2">
      <c r="A66" s="6" t="s">
        <v>15</v>
      </c>
      <c r="B66" s="6">
        <v>0.6</v>
      </c>
      <c r="C66" s="6">
        <f t="shared" si="12"/>
        <v>0.4</v>
      </c>
      <c r="D66" s="6">
        <f t="shared" si="13"/>
        <v>0.48</v>
      </c>
      <c r="E66" s="10">
        <v>5</v>
      </c>
    </row>
    <row r="68" spans="1:10" x14ac:dyDescent="0.2">
      <c r="A68" s="9" t="s">
        <v>62</v>
      </c>
      <c r="B68" s="9"/>
      <c r="C68" s="9"/>
      <c r="D68" s="9"/>
      <c r="E68" s="9"/>
      <c r="F68" s="9"/>
      <c r="G68" s="9"/>
      <c r="H68" s="9"/>
      <c r="I68" s="9"/>
      <c r="J68" s="9"/>
    </row>
    <row r="69" spans="1:10" x14ac:dyDescent="0.2">
      <c r="B69" s="6" t="s">
        <v>13</v>
      </c>
      <c r="C69" s="6" t="s">
        <v>14</v>
      </c>
      <c r="D69" s="6" t="s">
        <v>42</v>
      </c>
      <c r="E69" s="6" t="s">
        <v>17</v>
      </c>
      <c r="F69" s="6" t="s">
        <v>18</v>
      </c>
      <c r="G69" s="6" t="s">
        <v>58</v>
      </c>
    </row>
    <row r="70" spans="1:10" x14ac:dyDescent="0.2">
      <c r="A70" s="6" t="s">
        <v>46</v>
      </c>
      <c r="B70" s="6">
        <v>0</v>
      </c>
      <c r="C70" s="6">
        <f t="shared" ref="C70:C75" si="15">1-B70</f>
        <v>1</v>
      </c>
      <c r="D70" s="6">
        <f>1-(C70^2+B70^2)</f>
        <v>0</v>
      </c>
      <c r="E70" s="10">
        <v>2</v>
      </c>
      <c r="F70" s="6">
        <f>E70/$E$75</f>
        <v>0.66666666666666663</v>
      </c>
      <c r="G70" s="6">
        <f t="shared" ref="G70:G74" si="16">F70*D70</f>
        <v>0</v>
      </c>
      <c r="I70" s="6" t="s">
        <v>55</v>
      </c>
      <c r="J70" s="6">
        <f>$D$75-SUM(G70:G72)</f>
        <v>0</v>
      </c>
    </row>
    <row r="71" spans="1:10" x14ac:dyDescent="0.2">
      <c r="A71" s="6" t="s">
        <v>47</v>
      </c>
      <c r="B71" s="6">
        <v>0</v>
      </c>
      <c r="C71" s="6">
        <f t="shared" si="15"/>
        <v>1</v>
      </c>
      <c r="D71" s="6">
        <f t="shared" ref="D71:D75" si="17">1-(C71^2+B71^2)</f>
        <v>0</v>
      </c>
      <c r="E71" s="10">
        <v>1</v>
      </c>
      <c r="F71" s="6">
        <f t="shared" ref="F71:F74" si="18">E71/$E$75</f>
        <v>0.33333333333333331</v>
      </c>
      <c r="G71" s="6">
        <f t="shared" si="16"/>
        <v>0</v>
      </c>
    </row>
    <row r="72" spans="1:10" x14ac:dyDescent="0.2">
      <c r="A72" s="6" t="s">
        <v>48</v>
      </c>
      <c r="B72" s="6">
        <v>0</v>
      </c>
      <c r="C72" s="6">
        <v>0</v>
      </c>
      <c r="D72" s="6">
        <f t="shared" si="17"/>
        <v>1</v>
      </c>
      <c r="E72" s="10">
        <v>0</v>
      </c>
      <c r="F72" s="6">
        <f t="shared" si="18"/>
        <v>0</v>
      </c>
      <c r="G72" s="6">
        <f t="shared" si="16"/>
        <v>0</v>
      </c>
    </row>
    <row r="73" spans="1:10" x14ac:dyDescent="0.2">
      <c r="A73" s="6" t="s">
        <v>52</v>
      </c>
      <c r="B73" s="6">
        <v>0</v>
      </c>
      <c r="C73" s="6">
        <f t="shared" si="15"/>
        <v>1</v>
      </c>
      <c r="D73" s="6">
        <f t="shared" si="17"/>
        <v>0</v>
      </c>
      <c r="E73" s="10">
        <v>1</v>
      </c>
      <c r="F73" s="6">
        <f t="shared" si="18"/>
        <v>0.33333333333333331</v>
      </c>
      <c r="G73" s="6">
        <f t="shared" si="16"/>
        <v>0</v>
      </c>
      <c r="I73" s="6" t="s">
        <v>57</v>
      </c>
      <c r="J73" s="12">
        <f>$D$75-SUM(G73:G74)</f>
        <v>0</v>
      </c>
    </row>
    <row r="74" spans="1:10" x14ac:dyDescent="0.2">
      <c r="A74" s="6" t="s">
        <v>53</v>
      </c>
      <c r="B74" s="6">
        <v>0</v>
      </c>
      <c r="C74" s="6">
        <f t="shared" si="15"/>
        <v>1</v>
      </c>
      <c r="D74" s="6">
        <f t="shared" si="17"/>
        <v>0</v>
      </c>
      <c r="E74" s="10">
        <v>2</v>
      </c>
      <c r="F74" s="6">
        <f t="shared" si="18"/>
        <v>0.66666666666666663</v>
      </c>
      <c r="G74" s="6">
        <f t="shared" si="16"/>
        <v>0</v>
      </c>
    </row>
    <row r="75" spans="1:10" x14ac:dyDescent="0.2">
      <c r="A75" s="6" t="s">
        <v>15</v>
      </c>
      <c r="B75" s="6">
        <v>0</v>
      </c>
      <c r="C75" s="6">
        <f t="shared" si="15"/>
        <v>1</v>
      </c>
      <c r="D75" s="6">
        <f t="shared" si="17"/>
        <v>0</v>
      </c>
      <c r="E75" s="10">
        <v>3</v>
      </c>
    </row>
    <row r="76" spans="1:10" x14ac:dyDescent="0.2">
      <c r="E76" s="10"/>
    </row>
    <row r="77" spans="1:10" x14ac:dyDescent="0.2">
      <c r="A77" s="9" t="s">
        <v>64</v>
      </c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2">
      <c r="B78" s="6" t="s">
        <v>13</v>
      </c>
      <c r="C78" s="6" t="s">
        <v>14</v>
      </c>
      <c r="D78" s="6" t="s">
        <v>42</v>
      </c>
      <c r="E78" s="6" t="s">
        <v>17</v>
      </c>
      <c r="F78" s="6" t="s">
        <v>18</v>
      </c>
      <c r="G78" s="6" t="s">
        <v>58</v>
      </c>
    </row>
    <row r="79" spans="1:10" x14ac:dyDescent="0.2">
      <c r="A79" s="6" t="s">
        <v>46</v>
      </c>
      <c r="B79" s="6">
        <v>0</v>
      </c>
      <c r="C79" s="6">
        <v>0</v>
      </c>
      <c r="D79" s="6">
        <f>1-(C79^2+B79^2)</f>
        <v>1</v>
      </c>
      <c r="E79" s="10">
        <v>0</v>
      </c>
      <c r="F79" s="6">
        <f>E79/$E$84</f>
        <v>0</v>
      </c>
      <c r="G79" s="6">
        <f t="shared" ref="G79:G83" si="19">F79*D79</f>
        <v>0</v>
      </c>
      <c r="I79" s="6" t="s">
        <v>55</v>
      </c>
      <c r="J79" s="6">
        <f>$D$84-SUM(G79:G81)</f>
        <v>0</v>
      </c>
    </row>
    <row r="80" spans="1:10" x14ac:dyDescent="0.2">
      <c r="A80" s="6" t="s">
        <v>47</v>
      </c>
      <c r="B80" s="6">
        <v>1</v>
      </c>
      <c r="C80" s="6">
        <f t="shared" ref="C80:C84" si="20">1-B80</f>
        <v>0</v>
      </c>
      <c r="D80" s="6">
        <f t="shared" ref="D80:D84" si="21">1-(C80^2+B80^2)</f>
        <v>0</v>
      </c>
      <c r="E80" s="10">
        <v>1</v>
      </c>
      <c r="F80" s="6">
        <f>E80/$E$84</f>
        <v>0.5</v>
      </c>
      <c r="G80" s="6">
        <f t="shared" si="19"/>
        <v>0</v>
      </c>
    </row>
    <row r="81" spans="1:10" x14ac:dyDescent="0.2">
      <c r="A81" s="6" t="s">
        <v>48</v>
      </c>
      <c r="B81" s="6">
        <v>1</v>
      </c>
      <c r="C81" s="6">
        <f t="shared" si="20"/>
        <v>0</v>
      </c>
      <c r="D81" s="6">
        <f t="shared" si="21"/>
        <v>0</v>
      </c>
      <c r="E81" s="10">
        <v>1</v>
      </c>
      <c r="F81" s="6">
        <f>E81/$E$84</f>
        <v>0.5</v>
      </c>
      <c r="G81" s="6">
        <f t="shared" si="19"/>
        <v>0</v>
      </c>
    </row>
    <row r="82" spans="1:10" x14ac:dyDescent="0.2">
      <c r="A82" s="6" t="s">
        <v>52</v>
      </c>
      <c r="B82" s="6">
        <v>1</v>
      </c>
      <c r="C82" s="6">
        <f t="shared" si="20"/>
        <v>0</v>
      </c>
      <c r="D82" s="6">
        <f t="shared" si="21"/>
        <v>0</v>
      </c>
      <c r="E82" s="10">
        <v>1</v>
      </c>
      <c r="F82" s="6">
        <f>E82/$E$84</f>
        <v>0.5</v>
      </c>
      <c r="G82" s="6">
        <f t="shared" si="19"/>
        <v>0</v>
      </c>
      <c r="I82" s="6" t="s">
        <v>57</v>
      </c>
      <c r="J82" s="12">
        <f>$D$84-SUM(G82:G83)</f>
        <v>0</v>
      </c>
    </row>
    <row r="83" spans="1:10" x14ac:dyDescent="0.2">
      <c r="A83" s="6" t="s">
        <v>53</v>
      </c>
      <c r="B83" s="6">
        <v>1</v>
      </c>
      <c r="C83" s="6">
        <f t="shared" si="20"/>
        <v>0</v>
      </c>
      <c r="D83" s="6">
        <f t="shared" si="21"/>
        <v>0</v>
      </c>
      <c r="E83" s="10">
        <v>1</v>
      </c>
      <c r="F83" s="6">
        <f>E83/$E$84</f>
        <v>0.5</v>
      </c>
      <c r="G83" s="6">
        <f t="shared" si="19"/>
        <v>0</v>
      </c>
    </row>
    <row r="84" spans="1:10" x14ac:dyDescent="0.2">
      <c r="A84" s="6" t="s">
        <v>15</v>
      </c>
      <c r="B84" s="6">
        <v>1</v>
      </c>
      <c r="C84" s="6">
        <f t="shared" si="20"/>
        <v>0</v>
      </c>
      <c r="D84" s="6">
        <f t="shared" si="21"/>
        <v>0</v>
      </c>
      <c r="E84" s="10">
        <v>2</v>
      </c>
    </row>
    <row r="86" spans="1:10" x14ac:dyDescent="0.2">
      <c r="A86" s="9" t="s">
        <v>63</v>
      </c>
      <c r="B86" s="9"/>
      <c r="C86" s="9"/>
      <c r="D86" s="9"/>
      <c r="E86" s="9"/>
      <c r="F86" s="9"/>
      <c r="G86" s="9"/>
      <c r="H86" s="9"/>
      <c r="I86" s="9"/>
      <c r="J86" s="9"/>
    </row>
    <row r="87" spans="1:10" x14ac:dyDescent="0.2">
      <c r="A87" s="9" t="s">
        <v>65</v>
      </c>
      <c r="B87" s="9"/>
      <c r="C87" s="9"/>
      <c r="D87" s="9"/>
      <c r="E87" s="9"/>
      <c r="F87" s="9"/>
      <c r="G87" s="9"/>
      <c r="H87" s="9"/>
      <c r="I87" s="9"/>
      <c r="J87" s="9"/>
    </row>
    <row r="88" spans="1:10" x14ac:dyDescent="0.2">
      <c r="E88" s="10"/>
    </row>
    <row r="89" spans="1:10" x14ac:dyDescent="0.2">
      <c r="A89" s="9" t="s">
        <v>66</v>
      </c>
      <c r="B89" s="9"/>
      <c r="C89" s="9"/>
      <c r="D89" s="9"/>
      <c r="E89" s="9"/>
      <c r="F89" s="9"/>
      <c r="G89" s="9"/>
      <c r="H89" s="9"/>
      <c r="I89" s="9"/>
      <c r="J89" s="9"/>
    </row>
    <row r="90" spans="1:10" x14ac:dyDescent="0.2">
      <c r="B90" s="6" t="s">
        <v>13</v>
      </c>
      <c r="C90" s="6" t="s">
        <v>14</v>
      </c>
      <c r="D90" s="6" t="s">
        <v>42</v>
      </c>
      <c r="E90" s="6" t="s">
        <v>17</v>
      </c>
      <c r="F90" s="6" t="s">
        <v>18</v>
      </c>
      <c r="G90" s="6" t="s">
        <v>58</v>
      </c>
    </row>
    <row r="91" spans="1:10" x14ac:dyDescent="0.2">
      <c r="A91" s="6" t="s">
        <v>46</v>
      </c>
      <c r="B91" s="6">
        <v>0</v>
      </c>
      <c r="C91" s="6">
        <v>0</v>
      </c>
      <c r="D91" s="6">
        <f>1-(C91^2+B91^2)</f>
        <v>1</v>
      </c>
      <c r="E91" s="10">
        <v>0</v>
      </c>
      <c r="F91" s="6">
        <f>E91/$E$97</f>
        <v>0</v>
      </c>
      <c r="G91" s="6">
        <f t="shared" ref="G91:G96" si="22">F91*D91</f>
        <v>0</v>
      </c>
      <c r="I91" s="6" t="s">
        <v>55</v>
      </c>
      <c r="J91" s="6">
        <f>$D$97-SUM(G91:G93)</f>
        <v>0</v>
      </c>
    </row>
    <row r="92" spans="1:10" x14ac:dyDescent="0.2">
      <c r="A92" s="6" t="s">
        <v>47</v>
      </c>
      <c r="B92" s="6">
        <v>0</v>
      </c>
      <c r="C92" s="6">
        <f t="shared" ref="C91:C97" si="23">1-B92</f>
        <v>1</v>
      </c>
      <c r="D92" s="6">
        <f t="shared" ref="D92:D97" si="24">1-(C92^2+B92^2)</f>
        <v>0</v>
      </c>
      <c r="E92" s="10">
        <v>1</v>
      </c>
      <c r="F92" s="6">
        <f t="shared" ref="F92:F96" si="25">E92/$E$97</f>
        <v>0.5</v>
      </c>
      <c r="G92" s="6">
        <f t="shared" si="22"/>
        <v>0</v>
      </c>
    </row>
    <row r="93" spans="1:10" x14ac:dyDescent="0.2">
      <c r="A93" s="6" t="s">
        <v>48</v>
      </c>
      <c r="B93" s="6">
        <v>0</v>
      </c>
      <c r="C93" s="6">
        <f t="shared" si="23"/>
        <v>1</v>
      </c>
      <c r="D93" s="6">
        <f t="shared" si="24"/>
        <v>0</v>
      </c>
      <c r="E93" s="10">
        <v>1</v>
      </c>
      <c r="F93" s="6">
        <f t="shared" si="25"/>
        <v>0.5</v>
      </c>
      <c r="G93" s="6">
        <f t="shared" si="22"/>
        <v>0</v>
      </c>
    </row>
    <row r="94" spans="1:10" x14ac:dyDescent="0.2">
      <c r="A94" s="6" t="s">
        <v>49</v>
      </c>
      <c r="B94" s="6">
        <v>0</v>
      </c>
      <c r="C94" s="6">
        <f t="shared" si="23"/>
        <v>1</v>
      </c>
      <c r="D94" s="6">
        <f t="shared" si="24"/>
        <v>0</v>
      </c>
      <c r="E94" s="10">
        <v>1</v>
      </c>
      <c r="F94" s="6">
        <f t="shared" si="25"/>
        <v>0.5</v>
      </c>
      <c r="G94" s="6">
        <f t="shared" si="22"/>
        <v>0</v>
      </c>
      <c r="I94" s="6" t="s">
        <v>56</v>
      </c>
      <c r="J94" s="6">
        <f>$D$97-SUM(G94:G96)</f>
        <v>0</v>
      </c>
    </row>
    <row r="95" spans="1:10" x14ac:dyDescent="0.2">
      <c r="A95" s="6" t="s">
        <v>50</v>
      </c>
      <c r="B95" s="6">
        <v>0</v>
      </c>
      <c r="C95" s="6">
        <f t="shared" si="23"/>
        <v>1</v>
      </c>
      <c r="D95" s="6">
        <f t="shared" si="24"/>
        <v>0</v>
      </c>
      <c r="E95" s="10">
        <v>1</v>
      </c>
      <c r="F95" s="6">
        <f t="shared" si="25"/>
        <v>0.5</v>
      </c>
      <c r="G95" s="6">
        <f t="shared" si="22"/>
        <v>0</v>
      </c>
    </row>
    <row r="96" spans="1:10" x14ac:dyDescent="0.2">
      <c r="A96" s="6" t="s">
        <v>51</v>
      </c>
      <c r="B96" s="6">
        <v>0</v>
      </c>
      <c r="C96" s="6">
        <v>0</v>
      </c>
      <c r="D96" s="6">
        <f t="shared" si="24"/>
        <v>1</v>
      </c>
      <c r="E96" s="10">
        <v>0</v>
      </c>
      <c r="F96" s="6">
        <f t="shared" si="25"/>
        <v>0</v>
      </c>
      <c r="G96" s="6">
        <f t="shared" si="22"/>
        <v>0</v>
      </c>
    </row>
    <row r="97" spans="1:10" x14ac:dyDescent="0.2">
      <c r="A97" s="6" t="s">
        <v>15</v>
      </c>
      <c r="B97" s="6">
        <v>0</v>
      </c>
      <c r="C97" s="6">
        <f t="shared" si="23"/>
        <v>1</v>
      </c>
      <c r="D97" s="6">
        <f t="shared" si="24"/>
        <v>0</v>
      </c>
      <c r="E97" s="10">
        <v>2</v>
      </c>
    </row>
    <row r="99" spans="1:10" x14ac:dyDescent="0.2">
      <c r="A99" s="9" t="s">
        <v>67</v>
      </c>
      <c r="B99" s="9"/>
      <c r="C99" s="9"/>
      <c r="D99" s="9"/>
      <c r="E99" s="9"/>
      <c r="F99" s="9"/>
      <c r="G99" s="9"/>
      <c r="H99" s="9"/>
      <c r="I99" s="9"/>
      <c r="J99" s="9"/>
    </row>
    <row r="100" spans="1:10" x14ac:dyDescent="0.2">
      <c r="B100" s="6" t="s">
        <v>13</v>
      </c>
      <c r="C100" s="6" t="s">
        <v>14</v>
      </c>
      <c r="D100" s="6" t="s">
        <v>42</v>
      </c>
      <c r="E100" s="6" t="s">
        <v>17</v>
      </c>
      <c r="F100" s="6" t="s">
        <v>18</v>
      </c>
      <c r="G100" s="6" t="s">
        <v>58</v>
      </c>
    </row>
    <row r="101" spans="1:10" x14ac:dyDescent="0.2">
      <c r="A101" s="6" t="s">
        <v>46</v>
      </c>
      <c r="B101" s="6">
        <v>0</v>
      </c>
      <c r="C101" s="6">
        <v>0</v>
      </c>
      <c r="D101" s="6">
        <f>1-(C101^2+B101^2)</f>
        <v>1</v>
      </c>
      <c r="E101" s="10">
        <v>0</v>
      </c>
      <c r="F101" s="6">
        <f>E101/$E$107</f>
        <v>0</v>
      </c>
      <c r="G101" s="6">
        <f t="shared" ref="G101:G106" si="26">F101*D101</f>
        <v>0</v>
      </c>
      <c r="I101" s="6" t="s">
        <v>55</v>
      </c>
      <c r="J101" s="6">
        <f>$D$107-SUM(G101:G103)</f>
        <v>0</v>
      </c>
    </row>
    <row r="102" spans="1:10" x14ac:dyDescent="0.2">
      <c r="A102" s="6" t="s">
        <v>47</v>
      </c>
      <c r="B102" s="6">
        <v>1</v>
      </c>
      <c r="C102" s="6">
        <f t="shared" ref="C101:C107" si="27">1-B102</f>
        <v>0</v>
      </c>
      <c r="D102" s="6">
        <f t="shared" ref="D102:D107" si="28">1-(C102^2+B102^2)</f>
        <v>0</v>
      </c>
      <c r="E102" s="10">
        <v>2</v>
      </c>
      <c r="F102" s="6">
        <f t="shared" ref="F102:F106" si="29">E102/$E$107</f>
        <v>0.66666666666666663</v>
      </c>
      <c r="G102" s="6">
        <f t="shared" si="26"/>
        <v>0</v>
      </c>
    </row>
    <row r="103" spans="1:10" x14ac:dyDescent="0.2">
      <c r="A103" s="6" t="s">
        <v>48</v>
      </c>
      <c r="B103" s="6">
        <v>1</v>
      </c>
      <c r="C103" s="6">
        <f t="shared" si="27"/>
        <v>0</v>
      </c>
      <c r="D103" s="6">
        <f t="shared" si="28"/>
        <v>0</v>
      </c>
      <c r="E103" s="10">
        <v>1</v>
      </c>
      <c r="F103" s="6">
        <f t="shared" si="29"/>
        <v>0.33333333333333331</v>
      </c>
      <c r="G103" s="6">
        <f t="shared" si="26"/>
        <v>0</v>
      </c>
    </row>
    <row r="104" spans="1:10" x14ac:dyDescent="0.2">
      <c r="A104" s="6" t="s">
        <v>49</v>
      </c>
      <c r="B104" s="6">
        <v>1</v>
      </c>
      <c r="C104" s="6">
        <f t="shared" si="27"/>
        <v>0</v>
      </c>
      <c r="D104" s="6">
        <f t="shared" si="28"/>
        <v>0</v>
      </c>
      <c r="E104" s="10">
        <v>1</v>
      </c>
      <c r="F104" s="6">
        <f t="shared" si="29"/>
        <v>0.33333333333333331</v>
      </c>
      <c r="G104" s="6">
        <f t="shared" si="26"/>
        <v>0</v>
      </c>
      <c r="I104" s="6" t="s">
        <v>56</v>
      </c>
      <c r="J104" s="6">
        <f>$D$107-SUM(G104:G106)</f>
        <v>0</v>
      </c>
    </row>
    <row r="105" spans="1:10" x14ac:dyDescent="0.2">
      <c r="A105" s="6" t="s">
        <v>50</v>
      </c>
      <c r="B105" s="6">
        <v>1</v>
      </c>
      <c r="C105" s="6">
        <f t="shared" si="27"/>
        <v>0</v>
      </c>
      <c r="D105" s="6">
        <f t="shared" si="28"/>
        <v>0</v>
      </c>
      <c r="E105" s="10">
        <v>2</v>
      </c>
      <c r="F105" s="6">
        <f t="shared" si="29"/>
        <v>0.66666666666666663</v>
      </c>
      <c r="G105" s="6">
        <f t="shared" si="26"/>
        <v>0</v>
      </c>
    </row>
    <row r="106" spans="1:10" x14ac:dyDescent="0.2">
      <c r="A106" s="6" t="s">
        <v>51</v>
      </c>
      <c r="B106" s="6">
        <v>0</v>
      </c>
      <c r="C106" s="6">
        <v>0</v>
      </c>
      <c r="D106" s="6">
        <f t="shared" si="28"/>
        <v>1</v>
      </c>
      <c r="E106" s="10">
        <v>0</v>
      </c>
      <c r="F106" s="6">
        <f t="shared" si="29"/>
        <v>0</v>
      </c>
      <c r="G106" s="6">
        <f t="shared" si="26"/>
        <v>0</v>
      </c>
    </row>
    <row r="107" spans="1:10" x14ac:dyDescent="0.2">
      <c r="A107" s="6" t="s">
        <v>15</v>
      </c>
      <c r="B107" s="6">
        <v>1</v>
      </c>
      <c r="C107" s="6">
        <f t="shared" si="27"/>
        <v>0</v>
      </c>
      <c r="D107" s="6">
        <f t="shared" si="28"/>
        <v>0</v>
      </c>
      <c r="E107" s="10">
        <v>3</v>
      </c>
    </row>
  </sheetData>
  <autoFilter ref="A1:F15" xr:uid="{A44C05CE-CD29-FC46-8CC9-F3C436470B66}">
    <filterColumn colId="1">
      <filters>
        <filter val="R"/>
      </filters>
    </filterColumn>
  </autoFilter>
  <mergeCells count="10">
    <mergeCell ref="A86:J86"/>
    <mergeCell ref="A68:J68"/>
    <mergeCell ref="A87:J87"/>
    <mergeCell ref="A89:J89"/>
    <mergeCell ref="A99:J99"/>
    <mergeCell ref="A32:J32"/>
    <mergeCell ref="A17:J17"/>
    <mergeCell ref="A44:J44"/>
    <mergeCell ref="A56:J56"/>
    <mergeCell ref="A77:J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2022-09-22T21:59:47Z</dcterms:created>
  <dcterms:modified xsi:type="dcterms:W3CDTF">2022-09-23T06:20:06Z</dcterms:modified>
</cp:coreProperties>
</file>