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8130"/>
  </bookViews>
  <sheets>
    <sheet name="Data" sheetId="1" r:id="rId1"/>
    <sheet name="Compare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Data!$A$1:$M$202</definedName>
  </definedNames>
  <calcPr calcId="144525"/>
</workbook>
</file>

<file path=xl/calcChain.xml><?xml version="1.0" encoding="utf-8"?>
<calcChain xmlns="http://schemas.openxmlformats.org/spreadsheetml/2006/main">
  <c r="H2" i="1" l="1"/>
  <c r="F205" i="1" l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G204" i="1"/>
  <c r="F204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A206" i="1"/>
  <c r="A207" i="1"/>
  <c r="A208" i="1"/>
  <c r="A209" i="1"/>
  <c r="A210" i="1"/>
  <c r="A211" i="1"/>
  <c r="A212" i="1"/>
  <c r="A213" i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20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3" i="1"/>
  <c r="H2" i="2" l="1"/>
  <c r="G2" i="2"/>
  <c r="H400" i="1"/>
  <c r="B203" i="2"/>
  <c r="G203" i="2" s="1"/>
  <c r="B76" i="2"/>
  <c r="G76" i="2" s="1"/>
  <c r="C76" i="2"/>
  <c r="H76" i="2" s="1"/>
  <c r="B95" i="2"/>
  <c r="G95" i="2" s="1"/>
  <c r="C95" i="2"/>
  <c r="H95" i="2" s="1"/>
  <c r="B124" i="2"/>
  <c r="G124" i="2" s="1"/>
  <c r="C124" i="2"/>
  <c r="H124" i="2" s="1"/>
  <c r="B144" i="2"/>
  <c r="G144" i="2" s="1"/>
  <c r="C144" i="2"/>
  <c r="H144" i="2" s="1"/>
  <c r="B150" i="2"/>
  <c r="G150" i="2" s="1"/>
  <c r="C150" i="2"/>
  <c r="H150" i="2" s="1"/>
  <c r="B151" i="2"/>
  <c r="G151" i="2" s="1"/>
  <c r="C151" i="2"/>
  <c r="H151" i="2" s="1"/>
  <c r="B153" i="2"/>
  <c r="G153" i="2" s="1"/>
  <c r="C153" i="2"/>
  <c r="H153" i="2" s="1"/>
  <c r="B177" i="2"/>
  <c r="G177" i="2" s="1"/>
  <c r="C177" i="2"/>
  <c r="H177" i="2" s="1"/>
  <c r="B191" i="2"/>
  <c r="G191" i="2" s="1"/>
  <c r="C191" i="2"/>
  <c r="H191" i="2" s="1"/>
  <c r="C2" i="2"/>
  <c r="B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4" i="1"/>
  <c r="H205" i="1"/>
  <c r="H206" i="1"/>
  <c r="B3" i="2" s="1"/>
  <c r="G3" i="2" s="1"/>
  <c r="M205" i="1" l="1"/>
  <c r="M206" i="1"/>
  <c r="C3" i="2" s="1"/>
  <c r="H3" i="2" s="1"/>
  <c r="M207" i="1"/>
  <c r="C4" i="2" s="1"/>
  <c r="H4" i="2" s="1"/>
  <c r="M208" i="1"/>
  <c r="C5" i="2" s="1"/>
  <c r="H5" i="2" s="1"/>
  <c r="M209" i="1"/>
  <c r="C6" i="2" s="1"/>
  <c r="H6" i="2" s="1"/>
  <c r="M210" i="1"/>
  <c r="C7" i="2" s="1"/>
  <c r="H7" i="2" s="1"/>
  <c r="M211" i="1"/>
  <c r="C8" i="2" s="1"/>
  <c r="H8" i="2" s="1"/>
  <c r="M212" i="1"/>
  <c r="C9" i="2" s="1"/>
  <c r="H9" i="2" s="1"/>
  <c r="M213" i="1"/>
  <c r="C10" i="2" s="1"/>
  <c r="H10" i="2" s="1"/>
  <c r="M214" i="1"/>
  <c r="C11" i="2" s="1"/>
  <c r="H11" i="2" s="1"/>
  <c r="M215" i="1"/>
  <c r="C12" i="2" s="1"/>
  <c r="H12" i="2" s="1"/>
  <c r="M216" i="1"/>
  <c r="C14" i="2" s="1"/>
  <c r="H14" i="2" s="1"/>
  <c r="M217" i="1"/>
  <c r="C15" i="2" s="1"/>
  <c r="H15" i="2" s="1"/>
  <c r="M218" i="1"/>
  <c r="C16" i="2" s="1"/>
  <c r="H16" i="2" s="1"/>
  <c r="M219" i="1"/>
  <c r="C17" i="2" s="1"/>
  <c r="H17" i="2" s="1"/>
  <c r="M220" i="1"/>
  <c r="C18" i="2" s="1"/>
  <c r="H18" i="2" s="1"/>
  <c r="M221" i="1"/>
  <c r="C19" i="2" s="1"/>
  <c r="H19" i="2" s="1"/>
  <c r="M222" i="1"/>
  <c r="C20" i="2" s="1"/>
  <c r="H20" i="2" s="1"/>
  <c r="M223" i="1"/>
  <c r="C21" i="2" s="1"/>
  <c r="H21" i="2" s="1"/>
  <c r="M224" i="1"/>
  <c r="C22" i="2" s="1"/>
  <c r="H22" i="2" s="1"/>
  <c r="M225" i="1"/>
  <c r="C23" i="2" s="1"/>
  <c r="H23" i="2" s="1"/>
  <c r="M226" i="1"/>
  <c r="C24" i="2" s="1"/>
  <c r="H24" i="2" s="1"/>
  <c r="M227" i="1"/>
  <c r="C26" i="2" s="1"/>
  <c r="H26" i="2" s="1"/>
  <c r="M228" i="1"/>
  <c r="C28" i="2" s="1"/>
  <c r="H28" i="2" s="1"/>
  <c r="M229" i="1"/>
  <c r="C29" i="2" s="1"/>
  <c r="H29" i="2" s="1"/>
  <c r="M230" i="1"/>
  <c r="C30" i="2" s="1"/>
  <c r="H30" i="2" s="1"/>
  <c r="M231" i="1"/>
  <c r="C31" i="2" s="1"/>
  <c r="H31" i="2" s="1"/>
  <c r="M232" i="1"/>
  <c r="C32" i="2" s="1"/>
  <c r="H32" i="2" s="1"/>
  <c r="M233" i="1"/>
  <c r="C33" i="2" s="1"/>
  <c r="H33" i="2" s="1"/>
  <c r="M234" i="1"/>
  <c r="C34" i="2" s="1"/>
  <c r="H34" i="2" s="1"/>
  <c r="M235" i="1"/>
  <c r="C35" i="2" s="1"/>
  <c r="H35" i="2" s="1"/>
  <c r="M236" i="1"/>
  <c r="C36" i="2" s="1"/>
  <c r="H36" i="2" s="1"/>
  <c r="M237" i="1"/>
  <c r="C37" i="2" s="1"/>
  <c r="H37" i="2" s="1"/>
  <c r="M238" i="1"/>
  <c r="C38" i="2" s="1"/>
  <c r="H38" i="2" s="1"/>
  <c r="M239" i="1"/>
  <c r="C39" i="2" s="1"/>
  <c r="H39" i="2" s="1"/>
  <c r="M240" i="1"/>
  <c r="C40" i="2" s="1"/>
  <c r="H40" i="2" s="1"/>
  <c r="M241" i="1"/>
  <c r="C41" i="2" s="1"/>
  <c r="H41" i="2" s="1"/>
  <c r="M242" i="1"/>
  <c r="C42" i="2" s="1"/>
  <c r="H42" i="2" s="1"/>
  <c r="M243" i="1"/>
  <c r="C43" i="2" s="1"/>
  <c r="H43" i="2" s="1"/>
  <c r="M244" i="1"/>
  <c r="C44" i="2" s="1"/>
  <c r="H44" i="2" s="1"/>
  <c r="M245" i="1"/>
  <c r="C45" i="2" s="1"/>
  <c r="H45" i="2" s="1"/>
  <c r="M246" i="1"/>
  <c r="C46" i="2" s="1"/>
  <c r="H46" i="2" s="1"/>
  <c r="M247" i="1"/>
  <c r="C47" i="2" s="1"/>
  <c r="H47" i="2" s="1"/>
  <c r="M248" i="1"/>
  <c r="C48" i="2" s="1"/>
  <c r="H48" i="2" s="1"/>
  <c r="M249" i="1"/>
  <c r="C49" i="2" s="1"/>
  <c r="H49" i="2" s="1"/>
  <c r="M250" i="1"/>
  <c r="C50" i="2" s="1"/>
  <c r="H50" i="2" s="1"/>
  <c r="M251" i="1"/>
  <c r="C111" i="2" s="1"/>
  <c r="H111" i="2" s="1"/>
  <c r="M252" i="1"/>
  <c r="C51" i="2" s="1"/>
  <c r="H51" i="2" s="1"/>
  <c r="M253" i="1"/>
  <c r="C52" i="2" s="1"/>
  <c r="H52" i="2" s="1"/>
  <c r="M254" i="1"/>
  <c r="C53" i="2" s="1"/>
  <c r="H53" i="2" s="1"/>
  <c r="M255" i="1"/>
  <c r="C54" i="2" s="1"/>
  <c r="H54" i="2" s="1"/>
  <c r="M256" i="1"/>
  <c r="C55" i="2" s="1"/>
  <c r="H55" i="2" s="1"/>
  <c r="M257" i="1"/>
  <c r="C56" i="2" s="1"/>
  <c r="H56" i="2" s="1"/>
  <c r="M258" i="1"/>
  <c r="C57" i="2" s="1"/>
  <c r="H57" i="2" s="1"/>
  <c r="M259" i="1"/>
  <c r="C58" i="2" s="1"/>
  <c r="H58" i="2" s="1"/>
  <c r="M260" i="1"/>
  <c r="C59" i="2" s="1"/>
  <c r="H59" i="2" s="1"/>
  <c r="M261" i="1"/>
  <c r="C60" i="2" s="1"/>
  <c r="H60" i="2" s="1"/>
  <c r="M262" i="1"/>
  <c r="C61" i="2" s="1"/>
  <c r="H61" i="2" s="1"/>
  <c r="M263" i="1"/>
  <c r="C62" i="2" s="1"/>
  <c r="H62" i="2" s="1"/>
  <c r="M264" i="1"/>
  <c r="C63" i="2" s="1"/>
  <c r="H63" i="2" s="1"/>
  <c r="M265" i="1"/>
  <c r="C112" i="2" s="1"/>
  <c r="H112" i="2" s="1"/>
  <c r="M266" i="1"/>
  <c r="C64" i="2" s="1"/>
  <c r="H64" i="2" s="1"/>
  <c r="M267" i="1"/>
  <c r="C65" i="2" s="1"/>
  <c r="H65" i="2" s="1"/>
  <c r="M268" i="1"/>
  <c r="C66" i="2" s="1"/>
  <c r="H66" i="2" s="1"/>
  <c r="M269" i="1"/>
  <c r="C67" i="2" s="1"/>
  <c r="H67" i="2" s="1"/>
  <c r="M270" i="1"/>
  <c r="C68" i="2" s="1"/>
  <c r="H68" i="2" s="1"/>
  <c r="M271" i="1"/>
  <c r="C69" i="2" s="1"/>
  <c r="H69" i="2" s="1"/>
  <c r="M272" i="1"/>
  <c r="C13" i="2" s="1"/>
  <c r="H13" i="2" s="1"/>
  <c r="M273" i="1"/>
  <c r="C70" i="2" s="1"/>
  <c r="H70" i="2" s="1"/>
  <c r="M274" i="1"/>
  <c r="C71" i="2" s="1"/>
  <c r="H71" i="2" s="1"/>
  <c r="M275" i="1"/>
  <c r="C72" i="2" s="1"/>
  <c r="H72" i="2" s="1"/>
  <c r="M276" i="1"/>
  <c r="C73" i="2" s="1"/>
  <c r="H73" i="2" s="1"/>
  <c r="M277" i="1"/>
  <c r="C74" i="2" s="1"/>
  <c r="H74" i="2" s="1"/>
  <c r="M278" i="1"/>
  <c r="C75" i="2" s="1"/>
  <c r="H75" i="2" s="1"/>
  <c r="M279" i="1"/>
  <c r="C77" i="2" s="1"/>
  <c r="H77" i="2" s="1"/>
  <c r="M280" i="1"/>
  <c r="C25" i="2" s="1"/>
  <c r="H25" i="2" s="1"/>
  <c r="M281" i="1"/>
  <c r="C78" i="2" s="1"/>
  <c r="H78" i="2" s="1"/>
  <c r="M282" i="1"/>
  <c r="C79" i="2" s="1"/>
  <c r="H79" i="2" s="1"/>
  <c r="M283" i="1"/>
  <c r="C80" i="2" s="1"/>
  <c r="H80" i="2" s="1"/>
  <c r="M284" i="1"/>
  <c r="C27" i="2" s="1"/>
  <c r="H27" i="2" s="1"/>
  <c r="M285" i="1"/>
  <c r="C81" i="2" s="1"/>
  <c r="H81" i="2" s="1"/>
  <c r="M286" i="1"/>
  <c r="C82" i="2" s="1"/>
  <c r="H82" i="2" s="1"/>
  <c r="M287" i="1"/>
  <c r="C83" i="2" s="1"/>
  <c r="H83" i="2" s="1"/>
  <c r="M288" i="1"/>
  <c r="C84" i="2" s="1"/>
  <c r="H84" i="2" s="1"/>
  <c r="M289" i="1"/>
  <c r="C85" i="2" s="1"/>
  <c r="H85" i="2" s="1"/>
  <c r="M290" i="1"/>
  <c r="C86" i="2" s="1"/>
  <c r="H86" i="2" s="1"/>
  <c r="M291" i="1"/>
  <c r="C87" i="2" s="1"/>
  <c r="H87" i="2" s="1"/>
  <c r="M292" i="1"/>
  <c r="C88" i="2" s="1"/>
  <c r="H88" i="2" s="1"/>
  <c r="M293" i="1"/>
  <c r="C89" i="2" s="1"/>
  <c r="H89" i="2" s="1"/>
  <c r="M294" i="1"/>
  <c r="C90" i="2" s="1"/>
  <c r="H90" i="2" s="1"/>
  <c r="M295" i="1"/>
  <c r="C91" i="2" s="1"/>
  <c r="H91" i="2" s="1"/>
  <c r="M296" i="1"/>
  <c r="C92" i="2" s="1"/>
  <c r="H92" i="2" s="1"/>
  <c r="M297" i="1"/>
  <c r="C93" i="2" s="1"/>
  <c r="H93" i="2" s="1"/>
  <c r="M298" i="1"/>
  <c r="C94" i="2" s="1"/>
  <c r="H94" i="2" s="1"/>
  <c r="M299" i="1"/>
  <c r="C96" i="2" s="1"/>
  <c r="H96" i="2" s="1"/>
  <c r="M300" i="1"/>
  <c r="C97" i="2" s="1"/>
  <c r="H97" i="2" s="1"/>
  <c r="M301" i="1"/>
  <c r="C99" i="2" s="1"/>
  <c r="H99" i="2" s="1"/>
  <c r="M302" i="1"/>
  <c r="C100" i="2" s="1"/>
  <c r="H100" i="2" s="1"/>
  <c r="M303" i="1"/>
  <c r="C101" i="2" s="1"/>
  <c r="H101" i="2" s="1"/>
  <c r="M304" i="1"/>
  <c r="C102" i="2" s="1"/>
  <c r="H102" i="2" s="1"/>
  <c r="M305" i="1"/>
  <c r="C103" i="2" s="1"/>
  <c r="H103" i="2" s="1"/>
  <c r="M306" i="1"/>
  <c r="C104" i="2" s="1"/>
  <c r="H104" i="2" s="1"/>
  <c r="M307" i="1"/>
  <c r="C115" i="2" s="1"/>
  <c r="H115" i="2" s="1"/>
  <c r="M308" i="1"/>
  <c r="C106" i="2" s="1"/>
  <c r="H106" i="2" s="1"/>
  <c r="M309" i="1"/>
  <c r="C107" i="2" s="1"/>
  <c r="H107" i="2" s="1"/>
  <c r="M310" i="1"/>
  <c r="C108" i="2" s="1"/>
  <c r="H108" i="2" s="1"/>
  <c r="M311" i="1"/>
  <c r="C110" i="2" s="1"/>
  <c r="H110" i="2" s="1"/>
  <c r="M312" i="1"/>
  <c r="C105" i="2" s="1"/>
  <c r="H105" i="2" s="1"/>
  <c r="M313" i="1"/>
  <c r="C113" i="2" s="1"/>
  <c r="H113" i="2" s="1"/>
  <c r="M314" i="1"/>
  <c r="C114" i="2" s="1"/>
  <c r="H114" i="2" s="1"/>
  <c r="M315" i="1"/>
  <c r="C116" i="2" s="1"/>
  <c r="H116" i="2" s="1"/>
  <c r="M316" i="1"/>
  <c r="C117" i="2" s="1"/>
  <c r="H117" i="2" s="1"/>
  <c r="M317" i="1"/>
  <c r="C109" i="2" s="1"/>
  <c r="H109" i="2" s="1"/>
  <c r="M318" i="1"/>
  <c r="C118" i="2" s="1"/>
  <c r="H118" i="2" s="1"/>
  <c r="M319" i="1"/>
  <c r="C119" i="2" s="1"/>
  <c r="H119" i="2" s="1"/>
  <c r="M320" i="1"/>
  <c r="C120" i="2" s="1"/>
  <c r="H120" i="2" s="1"/>
  <c r="M321" i="1"/>
  <c r="C121" i="2" s="1"/>
  <c r="H121" i="2" s="1"/>
  <c r="M322" i="1"/>
  <c r="C98" i="2" s="1"/>
  <c r="H98" i="2" s="1"/>
  <c r="M323" i="1"/>
  <c r="C122" i="2" s="1"/>
  <c r="H122" i="2" s="1"/>
  <c r="M324" i="1"/>
  <c r="M325" i="1"/>
  <c r="M326" i="1"/>
  <c r="C123" i="2" s="1"/>
  <c r="H123" i="2" s="1"/>
  <c r="M327" i="1"/>
  <c r="M328" i="1"/>
  <c r="C125" i="2" s="1"/>
  <c r="H125" i="2" s="1"/>
  <c r="M329" i="1"/>
  <c r="C126" i="2" s="1"/>
  <c r="H126" i="2" s="1"/>
  <c r="M330" i="1"/>
  <c r="C127" i="2" s="1"/>
  <c r="H127" i="2" s="1"/>
  <c r="M331" i="1"/>
  <c r="C129" i="2" s="1"/>
  <c r="H129" i="2" s="1"/>
  <c r="M332" i="1"/>
  <c r="C130" i="2" s="1"/>
  <c r="H130" i="2" s="1"/>
  <c r="M333" i="1"/>
  <c r="C131" i="2" s="1"/>
  <c r="H131" i="2" s="1"/>
  <c r="M334" i="1"/>
  <c r="C132" i="2" s="1"/>
  <c r="H132" i="2" s="1"/>
  <c r="M335" i="1"/>
  <c r="C133" i="2" s="1"/>
  <c r="H133" i="2" s="1"/>
  <c r="M336" i="1"/>
  <c r="C134" i="2" s="1"/>
  <c r="H134" i="2" s="1"/>
  <c r="M337" i="1"/>
  <c r="C135" i="2" s="1"/>
  <c r="H135" i="2" s="1"/>
  <c r="M338" i="1"/>
  <c r="C136" i="2" s="1"/>
  <c r="H136" i="2" s="1"/>
  <c r="M339" i="1"/>
  <c r="C137" i="2" s="1"/>
  <c r="H137" i="2" s="1"/>
  <c r="M340" i="1"/>
  <c r="C138" i="2" s="1"/>
  <c r="H138" i="2" s="1"/>
  <c r="M341" i="1"/>
  <c r="C139" i="2" s="1"/>
  <c r="H139" i="2" s="1"/>
  <c r="M342" i="1"/>
  <c r="C140" i="2" s="1"/>
  <c r="H140" i="2" s="1"/>
  <c r="M343" i="1"/>
  <c r="C141" i="2" s="1"/>
  <c r="H141" i="2" s="1"/>
  <c r="M344" i="1"/>
  <c r="C142" i="2" s="1"/>
  <c r="H142" i="2" s="1"/>
  <c r="M345" i="1"/>
  <c r="C143" i="2" s="1"/>
  <c r="H143" i="2" s="1"/>
  <c r="M346" i="1"/>
  <c r="C145" i="2" s="1"/>
  <c r="H145" i="2" s="1"/>
  <c r="M347" i="1"/>
  <c r="C146" i="2" s="1"/>
  <c r="H146" i="2" s="1"/>
  <c r="M348" i="1"/>
  <c r="C147" i="2" s="1"/>
  <c r="H147" i="2" s="1"/>
  <c r="M349" i="1"/>
  <c r="C148" i="2" s="1"/>
  <c r="H148" i="2" s="1"/>
  <c r="M350" i="1"/>
  <c r="C149" i="2" s="1"/>
  <c r="H149" i="2" s="1"/>
  <c r="M351" i="1"/>
  <c r="C152" i="2" s="1"/>
  <c r="H152" i="2" s="1"/>
  <c r="M352" i="1"/>
  <c r="C154" i="2" s="1"/>
  <c r="H154" i="2" s="1"/>
  <c r="M353" i="1"/>
  <c r="C155" i="2" s="1"/>
  <c r="H155" i="2" s="1"/>
  <c r="M354" i="1"/>
  <c r="C156" i="2" s="1"/>
  <c r="H156" i="2" s="1"/>
  <c r="M355" i="1"/>
  <c r="C157" i="2" s="1"/>
  <c r="H157" i="2" s="1"/>
  <c r="M356" i="1"/>
  <c r="C158" i="2" s="1"/>
  <c r="H158" i="2" s="1"/>
  <c r="M357" i="1"/>
  <c r="C159" i="2" s="1"/>
  <c r="H159" i="2" s="1"/>
  <c r="M358" i="1"/>
  <c r="C160" i="2" s="1"/>
  <c r="H160" i="2" s="1"/>
  <c r="M359" i="1"/>
  <c r="C161" i="2" s="1"/>
  <c r="H161" i="2" s="1"/>
  <c r="M360" i="1"/>
  <c r="C162" i="2" s="1"/>
  <c r="H162" i="2" s="1"/>
  <c r="M361" i="1"/>
  <c r="C163" i="2" s="1"/>
  <c r="H163" i="2" s="1"/>
  <c r="M362" i="1"/>
  <c r="C164" i="2" s="1"/>
  <c r="H164" i="2" s="1"/>
  <c r="M363" i="1"/>
  <c r="C165" i="2" s="1"/>
  <c r="H165" i="2" s="1"/>
  <c r="M364" i="1"/>
  <c r="C166" i="2" s="1"/>
  <c r="H166" i="2" s="1"/>
  <c r="M365" i="1"/>
  <c r="C167" i="2" s="1"/>
  <c r="H167" i="2" s="1"/>
  <c r="M366" i="1"/>
  <c r="C168" i="2" s="1"/>
  <c r="H168" i="2" s="1"/>
  <c r="M367" i="1"/>
  <c r="C169" i="2" s="1"/>
  <c r="H169" i="2" s="1"/>
  <c r="M368" i="1"/>
  <c r="C170" i="2" s="1"/>
  <c r="H170" i="2" s="1"/>
  <c r="M369" i="1"/>
  <c r="C171" i="2" s="1"/>
  <c r="H171" i="2" s="1"/>
  <c r="M370" i="1"/>
  <c r="C172" i="2" s="1"/>
  <c r="H172" i="2" s="1"/>
  <c r="M371" i="1"/>
  <c r="C173" i="2" s="1"/>
  <c r="H173" i="2" s="1"/>
  <c r="M372" i="1"/>
  <c r="C128" i="2" s="1"/>
  <c r="H128" i="2" s="1"/>
  <c r="M373" i="1"/>
  <c r="C174" i="2" s="1"/>
  <c r="H174" i="2" s="1"/>
  <c r="M374" i="1"/>
  <c r="C175" i="2" s="1"/>
  <c r="H175" i="2" s="1"/>
  <c r="M375" i="1"/>
  <c r="C176" i="2" s="1"/>
  <c r="H176" i="2" s="1"/>
  <c r="M376" i="1"/>
  <c r="C178" i="2" s="1"/>
  <c r="H178" i="2" s="1"/>
  <c r="M377" i="1"/>
  <c r="C179" i="2" s="1"/>
  <c r="H179" i="2" s="1"/>
  <c r="M378" i="1"/>
  <c r="C180" i="2" s="1"/>
  <c r="H180" i="2" s="1"/>
  <c r="M379" i="1"/>
  <c r="C181" i="2" s="1"/>
  <c r="H181" i="2" s="1"/>
  <c r="M380" i="1"/>
  <c r="C182" i="2" s="1"/>
  <c r="H182" i="2" s="1"/>
  <c r="M381" i="1"/>
  <c r="C183" i="2" s="1"/>
  <c r="H183" i="2" s="1"/>
  <c r="M382" i="1"/>
  <c r="C184" i="2" s="1"/>
  <c r="H184" i="2" s="1"/>
  <c r="M383" i="1"/>
  <c r="C185" i="2" s="1"/>
  <c r="H185" i="2" s="1"/>
  <c r="M384" i="1"/>
  <c r="C186" i="2" s="1"/>
  <c r="H186" i="2" s="1"/>
  <c r="M385" i="1"/>
  <c r="C187" i="2" s="1"/>
  <c r="H187" i="2" s="1"/>
  <c r="M386" i="1"/>
  <c r="C188" i="2" s="1"/>
  <c r="H188" i="2" s="1"/>
  <c r="M387" i="1"/>
  <c r="C189" i="2" s="1"/>
  <c r="H189" i="2" s="1"/>
  <c r="M388" i="1"/>
  <c r="C190" i="2" s="1"/>
  <c r="H190" i="2" s="1"/>
  <c r="M389" i="1"/>
  <c r="C192" i="2" s="1"/>
  <c r="H192" i="2" s="1"/>
  <c r="M390" i="1"/>
  <c r="C193" i="2" s="1"/>
  <c r="H193" i="2" s="1"/>
  <c r="M391" i="1"/>
  <c r="C194" i="2" s="1"/>
  <c r="H194" i="2" s="1"/>
  <c r="M392" i="1"/>
  <c r="C195" i="2" s="1"/>
  <c r="H195" i="2" s="1"/>
  <c r="M393" i="1"/>
  <c r="C196" i="2" s="1"/>
  <c r="H196" i="2" s="1"/>
  <c r="M394" i="1"/>
  <c r="C197" i="2" s="1"/>
  <c r="H197" i="2" s="1"/>
  <c r="M395" i="1"/>
  <c r="C198" i="2" s="1"/>
  <c r="H198" i="2" s="1"/>
  <c r="M396" i="1"/>
  <c r="C199" i="2" s="1"/>
  <c r="H199" i="2" s="1"/>
  <c r="M397" i="1"/>
  <c r="C200" i="2" s="1"/>
  <c r="H200" i="2" s="1"/>
  <c r="M398" i="1"/>
  <c r="C201" i="2" s="1"/>
  <c r="H201" i="2" s="1"/>
  <c r="M399" i="1"/>
  <c r="C202" i="2" s="1"/>
  <c r="H202" i="2" s="1"/>
  <c r="M400" i="1"/>
  <c r="C203" i="2" s="1"/>
  <c r="H203" i="2" s="1"/>
  <c r="M2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402" i="1"/>
  <c r="H403" i="1"/>
  <c r="H404" i="1"/>
  <c r="H211" i="1" l="1"/>
  <c r="B8" i="2" s="1"/>
  <c r="G8" i="2" s="1"/>
  <c r="H212" i="1"/>
  <c r="B9" i="2" s="1"/>
  <c r="G9" i="2" s="1"/>
  <c r="H213" i="1"/>
  <c r="B10" i="2" s="1"/>
  <c r="G10" i="2" s="1"/>
  <c r="H214" i="1"/>
  <c r="B11" i="2" s="1"/>
  <c r="G11" i="2" s="1"/>
  <c r="H308" i="1"/>
  <c r="B106" i="2" s="1"/>
  <c r="G106" i="2" s="1"/>
  <c r="H309" i="1"/>
  <c r="B107" i="2" s="1"/>
  <c r="G107" i="2" s="1"/>
  <c r="H310" i="1"/>
  <c r="B108" i="2" s="1"/>
  <c r="G108" i="2" s="1"/>
  <c r="H215" i="1"/>
  <c r="B12" i="2" s="1"/>
  <c r="G12" i="2" s="1"/>
  <c r="H216" i="1"/>
  <c r="B14" i="2" s="1"/>
  <c r="G14" i="2" s="1"/>
  <c r="H217" i="1"/>
  <c r="B15" i="2" s="1"/>
  <c r="G15" i="2" s="1"/>
  <c r="H218" i="1"/>
  <c r="B16" i="2" s="1"/>
  <c r="G16" i="2" s="1"/>
  <c r="H219" i="1"/>
  <c r="B17" i="2" s="1"/>
  <c r="G17" i="2" s="1"/>
  <c r="H220" i="1"/>
  <c r="B18" i="2" s="1"/>
  <c r="G18" i="2" s="1"/>
  <c r="H221" i="1"/>
  <c r="B19" i="2" s="1"/>
  <c r="G19" i="2" s="1"/>
  <c r="H222" i="1"/>
  <c r="B20" i="2" s="1"/>
  <c r="G20" i="2" s="1"/>
  <c r="H223" i="1"/>
  <c r="B21" i="2" s="1"/>
  <c r="G21" i="2" s="1"/>
  <c r="H224" i="1"/>
  <c r="B22" i="2" s="1"/>
  <c r="G22" i="2" s="1"/>
  <c r="H225" i="1"/>
  <c r="B23" i="2" s="1"/>
  <c r="G23" i="2" s="1"/>
  <c r="H226" i="1"/>
  <c r="B24" i="2" s="1"/>
  <c r="G24" i="2" s="1"/>
  <c r="H227" i="1"/>
  <c r="B26" i="2" s="1"/>
  <c r="G26" i="2" s="1"/>
  <c r="H228" i="1"/>
  <c r="B28" i="2" s="1"/>
  <c r="G28" i="2" s="1"/>
  <c r="H229" i="1"/>
  <c r="B29" i="2" s="1"/>
  <c r="G29" i="2" s="1"/>
  <c r="H230" i="1"/>
  <c r="B30" i="2" s="1"/>
  <c r="G30" i="2" s="1"/>
  <c r="H231" i="1"/>
  <c r="B31" i="2" s="1"/>
  <c r="G31" i="2" s="1"/>
  <c r="H232" i="1"/>
  <c r="B32" i="2" s="1"/>
  <c r="G32" i="2" s="1"/>
  <c r="H233" i="1"/>
  <c r="B33" i="2" s="1"/>
  <c r="G33" i="2" s="1"/>
  <c r="H234" i="1"/>
  <c r="B34" i="2" s="1"/>
  <c r="G34" i="2" s="1"/>
  <c r="H235" i="1"/>
  <c r="B35" i="2" s="1"/>
  <c r="G35" i="2" s="1"/>
  <c r="H236" i="1"/>
  <c r="B36" i="2" s="1"/>
  <c r="G36" i="2" s="1"/>
  <c r="H237" i="1"/>
  <c r="B37" i="2" s="1"/>
  <c r="G37" i="2" s="1"/>
  <c r="H238" i="1"/>
  <c r="B38" i="2" s="1"/>
  <c r="G38" i="2" s="1"/>
  <c r="H239" i="1"/>
  <c r="B39" i="2" s="1"/>
  <c r="G39" i="2" s="1"/>
  <c r="H240" i="1"/>
  <c r="B40" i="2" s="1"/>
  <c r="G40" i="2" s="1"/>
  <c r="H241" i="1"/>
  <c r="B41" i="2" s="1"/>
  <c r="G41" i="2" s="1"/>
  <c r="H242" i="1"/>
  <c r="B42" i="2" s="1"/>
  <c r="G42" i="2" s="1"/>
  <c r="H243" i="1"/>
  <c r="B43" i="2" s="1"/>
  <c r="G43" i="2" s="1"/>
  <c r="H244" i="1"/>
  <c r="B44" i="2" s="1"/>
  <c r="G44" i="2" s="1"/>
  <c r="H311" i="1"/>
  <c r="B110" i="2" s="1"/>
  <c r="G110" i="2" s="1"/>
  <c r="H245" i="1"/>
  <c r="B45" i="2" s="1"/>
  <c r="G45" i="2" s="1"/>
  <c r="H246" i="1"/>
  <c r="B46" i="2" s="1"/>
  <c r="G46" i="2" s="1"/>
  <c r="H247" i="1"/>
  <c r="B47" i="2" s="1"/>
  <c r="G47" i="2" s="1"/>
  <c r="H248" i="1"/>
  <c r="B48" i="2" s="1"/>
  <c r="G48" i="2" s="1"/>
  <c r="H249" i="1"/>
  <c r="B49" i="2" s="1"/>
  <c r="G49" i="2" s="1"/>
  <c r="H250" i="1"/>
  <c r="B50" i="2" s="1"/>
  <c r="G50" i="2" s="1"/>
  <c r="H251" i="1"/>
  <c r="B111" i="2" s="1"/>
  <c r="G111" i="2" s="1"/>
  <c r="H252" i="1"/>
  <c r="B51" i="2" s="1"/>
  <c r="G51" i="2" s="1"/>
  <c r="H253" i="1"/>
  <c r="B52" i="2" s="1"/>
  <c r="G52" i="2" s="1"/>
  <c r="H254" i="1"/>
  <c r="B53" i="2" s="1"/>
  <c r="G53" i="2" s="1"/>
  <c r="H255" i="1"/>
  <c r="B54" i="2" s="1"/>
  <c r="G54" i="2" s="1"/>
  <c r="H256" i="1"/>
  <c r="B55" i="2" s="1"/>
  <c r="G55" i="2" s="1"/>
  <c r="H257" i="1"/>
  <c r="B56" i="2" s="1"/>
  <c r="G56" i="2" s="1"/>
  <c r="H258" i="1"/>
  <c r="B57" i="2" s="1"/>
  <c r="G57" i="2" s="1"/>
  <c r="H259" i="1"/>
  <c r="B58" i="2" s="1"/>
  <c r="G58" i="2" s="1"/>
  <c r="H260" i="1"/>
  <c r="B59" i="2" s="1"/>
  <c r="G59" i="2" s="1"/>
  <c r="H261" i="1"/>
  <c r="B60" i="2" s="1"/>
  <c r="G60" i="2" s="1"/>
  <c r="H262" i="1"/>
  <c r="B61" i="2" s="1"/>
  <c r="G61" i="2" s="1"/>
  <c r="H263" i="1"/>
  <c r="B62" i="2" s="1"/>
  <c r="G62" i="2" s="1"/>
  <c r="H264" i="1"/>
  <c r="B63" i="2" s="1"/>
  <c r="G63" i="2" s="1"/>
  <c r="H265" i="1"/>
  <c r="B112" i="2" s="1"/>
  <c r="G112" i="2" s="1"/>
  <c r="H312" i="1"/>
  <c r="B105" i="2" s="1"/>
  <c r="G105" i="2" s="1"/>
  <c r="H313" i="1"/>
  <c r="B113" i="2" s="1"/>
  <c r="G113" i="2" s="1"/>
  <c r="H314" i="1"/>
  <c r="B114" i="2" s="1"/>
  <c r="G114" i="2" s="1"/>
  <c r="H266" i="1"/>
  <c r="B64" i="2" s="1"/>
  <c r="G64" i="2" s="1"/>
  <c r="H315" i="1"/>
  <c r="B116" i="2" s="1"/>
  <c r="G116" i="2" s="1"/>
  <c r="H267" i="1"/>
  <c r="B65" i="2" s="1"/>
  <c r="G65" i="2" s="1"/>
  <c r="H268" i="1"/>
  <c r="B66" i="2" s="1"/>
  <c r="G66" i="2" s="1"/>
  <c r="H269" i="1"/>
  <c r="B67" i="2" s="1"/>
  <c r="G67" i="2" s="1"/>
  <c r="H270" i="1"/>
  <c r="B68" i="2" s="1"/>
  <c r="G68" i="2" s="1"/>
  <c r="H271" i="1"/>
  <c r="B69" i="2" s="1"/>
  <c r="G69" i="2" s="1"/>
  <c r="H272" i="1"/>
  <c r="B13" i="2" s="1"/>
  <c r="G13" i="2" s="1"/>
  <c r="H273" i="1"/>
  <c r="B70" i="2" s="1"/>
  <c r="G70" i="2" s="1"/>
  <c r="H274" i="1"/>
  <c r="B71" i="2" s="1"/>
  <c r="G71" i="2" s="1"/>
  <c r="H275" i="1"/>
  <c r="B72" i="2" s="1"/>
  <c r="G72" i="2" s="1"/>
  <c r="H276" i="1"/>
  <c r="B73" i="2" s="1"/>
  <c r="G73" i="2" s="1"/>
  <c r="H277" i="1"/>
  <c r="B74" i="2" s="1"/>
  <c r="G74" i="2" s="1"/>
  <c r="H278" i="1"/>
  <c r="B75" i="2" s="1"/>
  <c r="G75" i="2" s="1"/>
  <c r="H316" i="1"/>
  <c r="B117" i="2" s="1"/>
  <c r="G117" i="2" s="1"/>
  <c r="H279" i="1"/>
  <c r="B77" i="2" s="1"/>
  <c r="G77" i="2" s="1"/>
  <c r="H280" i="1"/>
  <c r="B25" i="2" s="1"/>
  <c r="G25" i="2" s="1"/>
  <c r="H281" i="1"/>
  <c r="B78" i="2" s="1"/>
  <c r="G78" i="2" s="1"/>
  <c r="H282" i="1"/>
  <c r="B79" i="2" s="1"/>
  <c r="G79" i="2" s="1"/>
  <c r="H283" i="1"/>
  <c r="B80" i="2" s="1"/>
  <c r="G80" i="2" s="1"/>
  <c r="H284" i="1"/>
  <c r="B27" i="2" s="1"/>
  <c r="G27" i="2" s="1"/>
  <c r="H285" i="1"/>
  <c r="B81" i="2" s="1"/>
  <c r="G81" i="2" s="1"/>
  <c r="H286" i="1"/>
  <c r="B82" i="2" s="1"/>
  <c r="G82" i="2" s="1"/>
  <c r="H287" i="1"/>
  <c r="B83" i="2" s="1"/>
  <c r="G83" i="2" s="1"/>
  <c r="H288" i="1"/>
  <c r="B84" i="2" s="1"/>
  <c r="G84" i="2" s="1"/>
  <c r="H289" i="1"/>
  <c r="B85" i="2" s="1"/>
  <c r="G85" i="2" s="1"/>
  <c r="H317" i="1"/>
  <c r="B109" i="2" s="1"/>
  <c r="G109" i="2" s="1"/>
  <c r="H290" i="1"/>
  <c r="B86" i="2" s="1"/>
  <c r="G86" i="2" s="1"/>
  <c r="H291" i="1"/>
  <c r="B87" i="2" s="1"/>
  <c r="G87" i="2" s="1"/>
  <c r="H292" i="1"/>
  <c r="B88" i="2" s="1"/>
  <c r="G88" i="2" s="1"/>
  <c r="H293" i="1"/>
  <c r="B89" i="2" s="1"/>
  <c r="G89" i="2" s="1"/>
  <c r="H294" i="1"/>
  <c r="B90" i="2" s="1"/>
  <c r="G90" i="2" s="1"/>
  <c r="H295" i="1"/>
  <c r="B91" i="2" s="1"/>
  <c r="G91" i="2" s="1"/>
  <c r="H296" i="1"/>
  <c r="B92" i="2" s="1"/>
  <c r="G92" i="2" s="1"/>
  <c r="H318" i="1"/>
  <c r="B118" i="2" s="1"/>
  <c r="G118" i="2" s="1"/>
  <c r="H297" i="1"/>
  <c r="B93" i="2" s="1"/>
  <c r="G93" i="2" s="1"/>
  <c r="H298" i="1"/>
  <c r="B94" i="2" s="1"/>
  <c r="G94" i="2" s="1"/>
  <c r="H319" i="1"/>
  <c r="B119" i="2" s="1"/>
  <c r="G119" i="2" s="1"/>
  <c r="H299" i="1"/>
  <c r="B96" i="2" s="1"/>
  <c r="G96" i="2" s="1"/>
  <c r="H320" i="1"/>
  <c r="B120" i="2" s="1"/>
  <c r="G120" i="2" s="1"/>
  <c r="H300" i="1"/>
  <c r="B97" i="2" s="1"/>
  <c r="G97" i="2" s="1"/>
  <c r="H321" i="1"/>
  <c r="B121" i="2" s="1"/>
  <c r="G121" i="2" s="1"/>
  <c r="H322" i="1"/>
  <c r="B98" i="2" s="1"/>
  <c r="G98" i="2" s="1"/>
  <c r="H301" i="1"/>
  <c r="B99" i="2" s="1"/>
  <c r="G99" i="2" s="1"/>
  <c r="H302" i="1"/>
  <c r="B100" i="2" s="1"/>
  <c r="G100" i="2" s="1"/>
  <c r="H323" i="1"/>
  <c r="B122" i="2" s="1"/>
  <c r="G122" i="2" s="1"/>
  <c r="H303" i="1"/>
  <c r="B101" i="2" s="1"/>
  <c r="G101" i="2" s="1"/>
  <c r="H304" i="1"/>
  <c r="B102" i="2" s="1"/>
  <c r="G102" i="2" s="1"/>
  <c r="H305" i="1"/>
  <c r="B103" i="2" s="1"/>
  <c r="G103" i="2" s="1"/>
  <c r="H306" i="1"/>
  <c r="B104" i="2" s="1"/>
  <c r="G104" i="2" s="1"/>
  <c r="H324" i="1"/>
  <c r="H325" i="1"/>
  <c r="H326" i="1"/>
  <c r="B123" i="2" s="1"/>
  <c r="G123" i="2" s="1"/>
  <c r="H327" i="1"/>
  <c r="H328" i="1"/>
  <c r="B125" i="2" s="1"/>
  <c r="G125" i="2" s="1"/>
  <c r="H329" i="1"/>
  <c r="B126" i="2" s="1"/>
  <c r="G126" i="2" s="1"/>
  <c r="H330" i="1"/>
  <c r="B127" i="2" s="1"/>
  <c r="G127" i="2" s="1"/>
  <c r="H331" i="1"/>
  <c r="B129" i="2" s="1"/>
  <c r="G129" i="2" s="1"/>
  <c r="H332" i="1"/>
  <c r="B130" i="2" s="1"/>
  <c r="G130" i="2" s="1"/>
  <c r="H333" i="1"/>
  <c r="B131" i="2" s="1"/>
  <c r="G131" i="2" s="1"/>
  <c r="H334" i="1"/>
  <c r="B132" i="2" s="1"/>
  <c r="G132" i="2" s="1"/>
  <c r="H335" i="1"/>
  <c r="B133" i="2" s="1"/>
  <c r="G133" i="2" s="1"/>
  <c r="H336" i="1"/>
  <c r="B134" i="2" s="1"/>
  <c r="G134" i="2" s="1"/>
  <c r="H337" i="1"/>
  <c r="B135" i="2" s="1"/>
  <c r="G135" i="2" s="1"/>
  <c r="H338" i="1"/>
  <c r="B136" i="2" s="1"/>
  <c r="G136" i="2" s="1"/>
  <c r="H339" i="1"/>
  <c r="B137" i="2" s="1"/>
  <c r="G137" i="2" s="1"/>
  <c r="H340" i="1"/>
  <c r="B138" i="2" s="1"/>
  <c r="G138" i="2" s="1"/>
  <c r="H341" i="1"/>
  <c r="B139" i="2" s="1"/>
  <c r="G139" i="2" s="1"/>
  <c r="H342" i="1"/>
  <c r="B140" i="2" s="1"/>
  <c r="G140" i="2" s="1"/>
  <c r="H343" i="1"/>
  <c r="B141" i="2" s="1"/>
  <c r="G141" i="2" s="1"/>
  <c r="H344" i="1"/>
  <c r="B142" i="2" s="1"/>
  <c r="G142" i="2" s="1"/>
  <c r="H345" i="1"/>
  <c r="B143" i="2" s="1"/>
  <c r="G143" i="2" s="1"/>
  <c r="H346" i="1"/>
  <c r="B145" i="2" s="1"/>
  <c r="G145" i="2" s="1"/>
  <c r="H347" i="1"/>
  <c r="B146" i="2" s="1"/>
  <c r="G146" i="2" s="1"/>
  <c r="H348" i="1"/>
  <c r="B147" i="2" s="1"/>
  <c r="G147" i="2" s="1"/>
  <c r="H349" i="1"/>
  <c r="B148" i="2" s="1"/>
  <c r="G148" i="2" s="1"/>
  <c r="H350" i="1"/>
  <c r="B149" i="2" s="1"/>
  <c r="G149" i="2" s="1"/>
  <c r="H351" i="1"/>
  <c r="B152" i="2" s="1"/>
  <c r="G152" i="2" s="1"/>
  <c r="H352" i="1"/>
  <c r="B154" i="2" s="1"/>
  <c r="G154" i="2" s="1"/>
  <c r="H353" i="1"/>
  <c r="B155" i="2" s="1"/>
  <c r="G155" i="2" s="1"/>
  <c r="H354" i="1"/>
  <c r="B156" i="2" s="1"/>
  <c r="G156" i="2" s="1"/>
  <c r="H355" i="1"/>
  <c r="B157" i="2" s="1"/>
  <c r="G157" i="2" s="1"/>
  <c r="H356" i="1"/>
  <c r="B158" i="2" s="1"/>
  <c r="G158" i="2" s="1"/>
  <c r="H357" i="1"/>
  <c r="B159" i="2" s="1"/>
  <c r="G159" i="2" s="1"/>
  <c r="H358" i="1"/>
  <c r="B160" i="2" s="1"/>
  <c r="G160" i="2" s="1"/>
  <c r="H359" i="1"/>
  <c r="B161" i="2" s="1"/>
  <c r="G161" i="2" s="1"/>
  <c r="H360" i="1"/>
  <c r="B162" i="2" s="1"/>
  <c r="G162" i="2" s="1"/>
  <c r="H361" i="1"/>
  <c r="B163" i="2" s="1"/>
  <c r="G163" i="2" s="1"/>
  <c r="H362" i="1"/>
  <c r="B164" i="2" s="1"/>
  <c r="G164" i="2" s="1"/>
  <c r="H363" i="1"/>
  <c r="B165" i="2" s="1"/>
  <c r="G165" i="2" s="1"/>
  <c r="H364" i="1"/>
  <c r="B166" i="2" s="1"/>
  <c r="G166" i="2" s="1"/>
  <c r="H365" i="1"/>
  <c r="B167" i="2" s="1"/>
  <c r="G167" i="2" s="1"/>
  <c r="H366" i="1"/>
  <c r="B168" i="2" s="1"/>
  <c r="G168" i="2" s="1"/>
  <c r="H367" i="1"/>
  <c r="B169" i="2" s="1"/>
  <c r="G169" i="2" s="1"/>
  <c r="H368" i="1"/>
  <c r="B170" i="2" s="1"/>
  <c r="G170" i="2" s="1"/>
  <c r="H369" i="1"/>
  <c r="B171" i="2" s="1"/>
  <c r="G171" i="2" s="1"/>
  <c r="H370" i="1"/>
  <c r="B172" i="2" s="1"/>
  <c r="G172" i="2" s="1"/>
  <c r="H371" i="1"/>
  <c r="B173" i="2" s="1"/>
  <c r="G173" i="2" s="1"/>
  <c r="H372" i="1"/>
  <c r="B128" i="2" s="1"/>
  <c r="G128" i="2" s="1"/>
  <c r="H373" i="1"/>
  <c r="B174" i="2" s="1"/>
  <c r="G174" i="2" s="1"/>
  <c r="H374" i="1"/>
  <c r="B175" i="2" s="1"/>
  <c r="G175" i="2" s="1"/>
  <c r="H375" i="1"/>
  <c r="B176" i="2" s="1"/>
  <c r="G176" i="2" s="1"/>
  <c r="H376" i="1"/>
  <c r="B178" i="2" s="1"/>
  <c r="G178" i="2" s="1"/>
  <c r="H377" i="1"/>
  <c r="B179" i="2" s="1"/>
  <c r="G179" i="2" s="1"/>
  <c r="H378" i="1"/>
  <c r="B180" i="2" s="1"/>
  <c r="G180" i="2" s="1"/>
  <c r="H379" i="1"/>
  <c r="B181" i="2" s="1"/>
  <c r="G181" i="2" s="1"/>
  <c r="H380" i="1"/>
  <c r="B182" i="2" s="1"/>
  <c r="G182" i="2" s="1"/>
  <c r="H381" i="1"/>
  <c r="B183" i="2" s="1"/>
  <c r="G183" i="2" s="1"/>
  <c r="H382" i="1"/>
  <c r="B184" i="2" s="1"/>
  <c r="G184" i="2" s="1"/>
  <c r="H383" i="1"/>
  <c r="B185" i="2" s="1"/>
  <c r="G185" i="2" s="1"/>
  <c r="H384" i="1"/>
  <c r="B186" i="2" s="1"/>
  <c r="G186" i="2" s="1"/>
  <c r="H385" i="1"/>
  <c r="B187" i="2" s="1"/>
  <c r="G187" i="2" s="1"/>
  <c r="H386" i="1"/>
  <c r="B188" i="2" s="1"/>
  <c r="G188" i="2" s="1"/>
  <c r="H387" i="1"/>
  <c r="B189" i="2" s="1"/>
  <c r="G189" i="2" s="1"/>
  <c r="H388" i="1"/>
  <c r="B190" i="2" s="1"/>
  <c r="G190" i="2" s="1"/>
  <c r="H389" i="1"/>
  <c r="B192" i="2" s="1"/>
  <c r="G192" i="2" s="1"/>
  <c r="H390" i="1"/>
  <c r="B193" i="2" s="1"/>
  <c r="G193" i="2" s="1"/>
  <c r="H391" i="1"/>
  <c r="B194" i="2" s="1"/>
  <c r="G194" i="2" s="1"/>
  <c r="H392" i="1"/>
  <c r="B195" i="2" s="1"/>
  <c r="G195" i="2" s="1"/>
  <c r="H393" i="1"/>
  <c r="B196" i="2" s="1"/>
  <c r="G196" i="2" s="1"/>
  <c r="H394" i="1"/>
  <c r="B197" i="2" s="1"/>
  <c r="G197" i="2" s="1"/>
  <c r="H395" i="1"/>
  <c r="B198" i="2" s="1"/>
  <c r="G198" i="2" s="1"/>
  <c r="H396" i="1"/>
  <c r="B199" i="2" s="1"/>
  <c r="G199" i="2" s="1"/>
  <c r="H397" i="1"/>
  <c r="B200" i="2" s="1"/>
  <c r="G200" i="2" s="1"/>
  <c r="H398" i="1"/>
  <c r="B201" i="2" s="1"/>
  <c r="G201" i="2" s="1"/>
  <c r="H399" i="1"/>
  <c r="B202" i="2" s="1"/>
  <c r="G202" i="2" s="1"/>
  <c r="H307" i="1"/>
  <c r="B115" i="2" s="1"/>
  <c r="G115" i="2" s="1"/>
  <c r="H207" i="1"/>
  <c r="B4" i="2" s="1"/>
  <c r="G4" i="2" s="1"/>
  <c r="H208" i="1"/>
  <c r="B5" i="2" s="1"/>
  <c r="G5" i="2" s="1"/>
  <c r="H209" i="1"/>
  <c r="B6" i="2" s="1"/>
  <c r="G6" i="2" s="1"/>
  <c r="H210" i="1"/>
  <c r="B7" i="2" s="1"/>
  <c r="G7" i="2" s="1"/>
</calcChain>
</file>

<file path=xl/sharedStrings.xml><?xml version="1.0" encoding="utf-8"?>
<sst xmlns="http://schemas.openxmlformats.org/spreadsheetml/2006/main" count="2042" uniqueCount="292">
  <si>
    <t>שנה</t>
  </si>
  <si>
    <t>Ethnicity</t>
  </si>
  <si>
    <t>Periphery-Center</t>
  </si>
  <si>
    <t>שם  הרשות</t>
  </si>
  <si>
    <t>Jewish</t>
  </si>
  <si>
    <t>Periphery</t>
  </si>
  <si>
    <t>אופקים</t>
  </si>
  <si>
    <t>Center</t>
  </si>
  <si>
    <t>אור יהודה</t>
  </si>
  <si>
    <t>אור עקיבא</t>
  </si>
  <si>
    <t>אילת</t>
  </si>
  <si>
    <t>אלעד</t>
  </si>
  <si>
    <t>אריאל</t>
  </si>
  <si>
    <t>אשדוד</t>
  </si>
  <si>
    <t>אשקלון</t>
  </si>
  <si>
    <t>באר שבע</t>
  </si>
  <si>
    <t>בית שאן</t>
  </si>
  <si>
    <t>בית שמש</t>
  </si>
  <si>
    <t>ביתר עילית</t>
  </si>
  <si>
    <t>בני ברק</t>
  </si>
  <si>
    <t>בת ים</t>
  </si>
  <si>
    <t>גבעת שמואל</t>
  </si>
  <si>
    <t>גבעתיים</t>
  </si>
  <si>
    <t>דימונה</t>
  </si>
  <si>
    <t>הוד השרון</t>
  </si>
  <si>
    <t>הרצלייה</t>
  </si>
  <si>
    <t>חדרה</t>
  </si>
  <si>
    <t>חולון</t>
  </si>
  <si>
    <t>חיפה</t>
  </si>
  <si>
    <t>טבריה</t>
  </si>
  <si>
    <t>טירת כרמל</t>
  </si>
  <si>
    <t>יבנה</t>
  </si>
  <si>
    <t>יהוד</t>
  </si>
  <si>
    <t>יקנעם עילית</t>
  </si>
  <si>
    <t>ירושלים</t>
  </si>
  <si>
    <t>כפר יונה</t>
  </si>
  <si>
    <t>כפר סבא</t>
  </si>
  <si>
    <t>כרמיאל</t>
  </si>
  <si>
    <t>לוד</t>
  </si>
  <si>
    <t>מגדל העמק</t>
  </si>
  <si>
    <t>מודיעין עילית</t>
  </si>
  <si>
    <t>מודיעין-מכבים-רעות*</t>
  </si>
  <si>
    <t>מעלה אדומים</t>
  </si>
  <si>
    <t>מעלות-תרשיחא</t>
  </si>
  <si>
    <t>נהרייה</t>
  </si>
  <si>
    <t>נס ציונה</t>
  </si>
  <si>
    <t>נצרת עילית</t>
  </si>
  <si>
    <t>נשר</t>
  </si>
  <si>
    <t>נתיבות</t>
  </si>
  <si>
    <t>נתניה</t>
  </si>
  <si>
    <t>עכו</t>
  </si>
  <si>
    <t>עפולה</t>
  </si>
  <si>
    <t>ערד</t>
  </si>
  <si>
    <t>פתח תקווה</t>
  </si>
  <si>
    <t>צפת</t>
  </si>
  <si>
    <t>קריית אונו</t>
  </si>
  <si>
    <t>קריית אתא</t>
  </si>
  <si>
    <t>קריית ביאליק</t>
  </si>
  <si>
    <t>קריית גת</t>
  </si>
  <si>
    <t>קריית ים</t>
  </si>
  <si>
    <t>קריית מוצקין</t>
  </si>
  <si>
    <t>קריית מלאכי</t>
  </si>
  <si>
    <t>קריית שמונה</t>
  </si>
  <si>
    <t>ראש העין</t>
  </si>
  <si>
    <t>ראשון לציון</t>
  </si>
  <si>
    <t>רחובות</t>
  </si>
  <si>
    <t>רמלה</t>
  </si>
  <si>
    <t>רמת גן</t>
  </si>
  <si>
    <t>רמת השרון</t>
  </si>
  <si>
    <t>רעננה</t>
  </si>
  <si>
    <t>שדרות</t>
  </si>
  <si>
    <t>תל אביב -יפו</t>
  </si>
  <si>
    <t/>
  </si>
  <si>
    <t>אבן יהודה</t>
  </si>
  <si>
    <t>אורנית</t>
  </si>
  <si>
    <t>אזור</t>
  </si>
  <si>
    <t>אליכין</t>
  </si>
  <si>
    <t>אלפי מנשה</t>
  </si>
  <si>
    <t>אלקנה</t>
  </si>
  <si>
    <t>אפרת</t>
  </si>
  <si>
    <t>באר יעקב</t>
  </si>
  <si>
    <t>בית אל</t>
  </si>
  <si>
    <t>בית אריה</t>
  </si>
  <si>
    <t>בית דגן</t>
  </si>
  <si>
    <t>בני עי"ש</t>
  </si>
  <si>
    <t>בנימינה-גבעת עדה*</t>
  </si>
  <si>
    <t>גבעת זאב</t>
  </si>
  <si>
    <t>גדרה</t>
  </si>
  <si>
    <t>גן יבנה</t>
  </si>
  <si>
    <t>גני תקווה</t>
  </si>
  <si>
    <t>הר אדר</t>
  </si>
  <si>
    <t>זכרון יעקב</t>
  </si>
  <si>
    <t>חצור הגלילית</t>
  </si>
  <si>
    <t>חריש</t>
  </si>
  <si>
    <t>יבנאל</t>
  </si>
  <si>
    <t>יסוד המעלה</t>
  </si>
  <si>
    <t>ירוחם</t>
  </si>
  <si>
    <t>כוכב יאיר</t>
  </si>
  <si>
    <t>כפר ורדים</t>
  </si>
  <si>
    <t>כפר שמריהו</t>
  </si>
  <si>
    <t>כפר תבור</t>
  </si>
  <si>
    <t>להבים</t>
  </si>
  <si>
    <t>מבשרת ציון</t>
  </si>
  <si>
    <t>מגדל</t>
  </si>
  <si>
    <t>מזכרת בתיה</t>
  </si>
  <si>
    <t>מטולה</t>
  </si>
  <si>
    <t>מיתר</t>
  </si>
  <si>
    <t>מעלה אפרים</t>
  </si>
  <si>
    <t>מצפה רמון</t>
  </si>
  <si>
    <t>סביון*</t>
  </si>
  <si>
    <t>עומר</t>
  </si>
  <si>
    <t>עמנואל</t>
  </si>
  <si>
    <t>פרדס חנה-כרכור</t>
  </si>
  <si>
    <t>פרדסייה</t>
  </si>
  <si>
    <t>קדומים</t>
  </si>
  <si>
    <t>קדימה-צורן</t>
  </si>
  <si>
    <t>קצרין</t>
  </si>
  <si>
    <t>קריית ארבע</t>
  </si>
  <si>
    <t>קריית טבעון</t>
  </si>
  <si>
    <t>קריית יערים</t>
  </si>
  <si>
    <t>קריית עקרון</t>
  </si>
  <si>
    <t>קרני שומרון</t>
  </si>
  <si>
    <t>ראש פינה</t>
  </si>
  <si>
    <t>רכסים</t>
  </si>
  <si>
    <t>רמת ישי</t>
  </si>
  <si>
    <t>שוהם</t>
  </si>
  <si>
    <t>שלומי</t>
  </si>
  <si>
    <t>תל מונד</t>
  </si>
  <si>
    <t>טייבה</t>
  </si>
  <si>
    <t>טירה</t>
  </si>
  <si>
    <t>נצרת</t>
  </si>
  <si>
    <t>רהט</t>
  </si>
  <si>
    <t>שפרעם</t>
  </si>
  <si>
    <t>אבו סנאן</t>
  </si>
  <si>
    <t>אכסאל</t>
  </si>
  <si>
    <t>אעבלין</t>
  </si>
  <si>
    <t>באקה אל-גרביה</t>
  </si>
  <si>
    <t>בית ג'ן</t>
  </si>
  <si>
    <t>בענה</t>
  </si>
  <si>
    <t>ג'לג'וליה</t>
  </si>
  <si>
    <t>ג'סר א-זרקא</t>
  </si>
  <si>
    <t>ג'ת</t>
  </si>
  <si>
    <t>טורעאן</t>
  </si>
  <si>
    <t>טמרה</t>
  </si>
  <si>
    <t>יפיע</t>
  </si>
  <si>
    <t>ירכא</t>
  </si>
  <si>
    <t>כאבול</t>
  </si>
  <si>
    <t>כפר יאסיף</t>
  </si>
  <si>
    <t>כפר כנא</t>
  </si>
  <si>
    <t>כפר מנדא</t>
  </si>
  <si>
    <t>כפר קאסם</t>
  </si>
  <si>
    <t>כפר קרע</t>
  </si>
  <si>
    <t>משהד</t>
  </si>
  <si>
    <t>נחף</t>
  </si>
  <si>
    <t>עין מאהל</t>
  </si>
  <si>
    <t>עספיא</t>
  </si>
  <si>
    <t>עראבה</t>
  </si>
  <si>
    <t>ערערה</t>
  </si>
  <si>
    <t>פוריידיס</t>
  </si>
  <si>
    <t>ראמה</t>
  </si>
  <si>
    <t>ריינה</t>
  </si>
  <si>
    <t>תל שבע</t>
  </si>
  <si>
    <t>אבו גוש</t>
  </si>
  <si>
    <t>בסמת טבעון</t>
  </si>
  <si>
    <t>זמר</t>
  </si>
  <si>
    <t>חורפיש</t>
  </si>
  <si>
    <t>כפר ברא</t>
  </si>
  <si>
    <t>כפר כמא</t>
  </si>
  <si>
    <t>מסעדה</t>
  </si>
  <si>
    <t>מעיליא</t>
  </si>
  <si>
    <t>סאג'ור</t>
  </si>
  <si>
    <t>ע'ג'ר</t>
  </si>
  <si>
    <t>עילוט</t>
  </si>
  <si>
    <t>פסוטה</t>
  </si>
  <si>
    <t>שעב</t>
  </si>
  <si>
    <t>סה"כ  אוכלוסייה בסוף  השנה (אלפים)</t>
  </si>
  <si>
    <t xml:space="preserve">לידות חי </t>
  </si>
  <si>
    <t>שכר ממוצע לחודש של שכירים במשך  (ש"ח)</t>
  </si>
  <si>
    <t>מספר השכירים</t>
  </si>
  <si>
    <t>מספר העצמאים</t>
  </si>
  <si>
    <t>הכנסה ממוצעת לחודש של העצמאים (ש"ח)</t>
  </si>
  <si>
    <t>GDP per capita</t>
  </si>
  <si>
    <t>Births per capita</t>
  </si>
  <si>
    <t>Arab</t>
  </si>
  <si>
    <t>אום אל-פחם</t>
  </si>
  <si>
    <t>סח'נין</t>
  </si>
  <si>
    <t>קלנסווה</t>
  </si>
  <si>
    <t>בועיינה-נוג'ידאת</t>
  </si>
  <si>
    <t>בוקעאתא</t>
  </si>
  <si>
    <t>ביר אל-מכסור</t>
  </si>
  <si>
    <t>בסמ"ה</t>
  </si>
  <si>
    <t>ג'דיידה-מכר</t>
  </si>
  <si>
    <t>ג'ולס</t>
  </si>
  <si>
    <t>ג'ש (גוש חלב)</t>
  </si>
  <si>
    <t>דאלית אל-כרמל</t>
  </si>
  <si>
    <t>דבורייה</t>
  </si>
  <si>
    <t>דייר אל-אסד</t>
  </si>
  <si>
    <t>דייר חנא</t>
  </si>
  <si>
    <t>זרזיר</t>
  </si>
  <si>
    <t>חורה</t>
  </si>
  <si>
    <t>טובא-זנגרייה</t>
  </si>
  <si>
    <t>יאנוח-ג'ת</t>
  </si>
  <si>
    <t>כאוכב אבו אל-היג'א</t>
  </si>
  <si>
    <t>כסיפה</t>
  </si>
  <si>
    <t>כסרא-סמיע</t>
  </si>
  <si>
    <t>כעביה-טבאש-חג'אג'רה</t>
  </si>
  <si>
    <t>לקיה</t>
  </si>
  <si>
    <t>מגאר</t>
  </si>
  <si>
    <t>מג'ד אל-כרום</t>
  </si>
  <si>
    <t>מג'דל שמס</t>
  </si>
  <si>
    <t>מזרעה</t>
  </si>
  <si>
    <t>מעלה עירון</t>
  </si>
  <si>
    <t>עיילבון</t>
  </si>
  <si>
    <t>עין קנייא</t>
  </si>
  <si>
    <t>ערערה-בנגב</t>
  </si>
  <si>
    <t>פקיעין (בוקייעה)</t>
  </si>
  <si>
    <t>שבלי - אום אל-גנם</t>
  </si>
  <si>
    <t>שגב-שלום</t>
  </si>
  <si>
    <t>באקה-ג'ת*</t>
  </si>
  <si>
    <t>עיר כרמל</t>
  </si>
  <si>
    <t>שגור*</t>
  </si>
  <si>
    <t>צורן-קדימה*</t>
  </si>
  <si>
    <t>קציר-חריש</t>
  </si>
  <si>
    <t>Haredi</t>
  </si>
  <si>
    <t>תל אביב-יפו</t>
  </si>
  <si>
    <t>אום אל־פחם</t>
  </si>
  <si>
    <t>הרצליה</t>
  </si>
  <si>
    <t>טירת הכרמל</t>
  </si>
  <si>
    <t>נהריה</t>
  </si>
  <si>
    <t>סת'נין</t>
  </si>
  <si>
    <t>פתח תקוה</t>
  </si>
  <si>
    <t>קרית אונו</t>
  </si>
  <si>
    <t>קרית אתא</t>
  </si>
  <si>
    <t>קריח ביאליק</t>
  </si>
  <si>
    <t>קרית גת</t>
  </si>
  <si>
    <t>קרית ים</t>
  </si>
  <si>
    <t>קרית מוצקין</t>
  </si>
  <si>
    <t>קרית שמונה</t>
  </si>
  <si>
    <t>אפרתה</t>
  </si>
  <si>
    <t>בועיינה נוג'ידאת</t>
  </si>
  <si>
    <t>ביר אל מכסור</t>
  </si>
  <si>
    <t>ג'דיידה</t>
  </si>
  <si>
    <t>דאליח אל-כרמל</t>
  </si>
  <si>
    <t>דבוריה</t>
  </si>
  <si>
    <t>דייר אל אסד</t>
  </si>
  <si>
    <t>דיר חנא</t>
  </si>
  <si>
    <t>יקנעם עלית</t>
  </si>
  <si>
    <t>כסרא - סמיע</t>
  </si>
  <si>
    <t xml:space="preserve">מגאר </t>
  </si>
  <si>
    <t>מג׳ד אל-כרום</t>
  </si>
  <si>
    <t>מג׳ד אל שמס</t>
  </si>
  <si>
    <t>מכבים רעות</t>
  </si>
  <si>
    <t>מעלות תרשיחא</t>
  </si>
  <si>
    <t>קדימה</t>
  </si>
  <si>
    <t>קלנסוה</t>
  </si>
  <si>
    <t>קרית ארבע</t>
  </si>
  <si>
    <t>קרית טבעון</t>
  </si>
  <si>
    <t>קרית מלאכי</t>
  </si>
  <si>
    <t>קרית עקרון</t>
  </si>
  <si>
    <t>בוקעאתה</t>
  </si>
  <si>
    <t>בנימינה</t>
  </si>
  <si>
    <t>גבעת עדה</t>
  </si>
  <si>
    <t>ג׳ ולם</t>
  </si>
  <si>
    <t>ג׳ש</t>
  </si>
  <si>
    <t>חצרות יוסף</t>
  </si>
  <si>
    <t>טובה זנגריה</t>
  </si>
  <si>
    <t>יאנוח ג'ת</t>
  </si>
  <si>
    <t>כנרת</t>
  </si>
  <si>
    <t>מכר</t>
  </si>
  <si>
    <t>מנחמיה</t>
  </si>
  <si>
    <t>מעלה אפריים</t>
  </si>
  <si>
    <t>נווה אפריים</t>
  </si>
  <si>
    <t>סביון</t>
  </si>
  <si>
    <t>עילבון</t>
  </si>
  <si>
    <t>עין קניא</t>
  </si>
  <si>
    <t>עירון</t>
  </si>
  <si>
    <t>עתלית</t>
  </si>
  <si>
    <t>פקיעין (בקיעה)</t>
  </si>
  <si>
    <t>פרדסיה</t>
  </si>
  <si>
    <t>קרית יערים</t>
  </si>
  <si>
    <t>רמות השבים</t>
  </si>
  <si>
    <t>שבי ציון</t>
  </si>
  <si>
    <t>שבלי</t>
  </si>
  <si>
    <t>2־</t>
  </si>
  <si>
    <t>-</t>
  </si>
  <si>
    <t xml:space="preserve">אחוז בני 65 ומעלה  באוכלוסייה בסוף </t>
  </si>
  <si>
    <t>Change</t>
  </si>
  <si>
    <t>בנימינה-גבעת עדה</t>
  </si>
  <si>
    <t>דמוגרפיה</t>
  </si>
  <si>
    <t>סה"כ  אוכלוסייה בסוף 2004 (אלפים)</t>
  </si>
  <si>
    <t>אחוז בני 65 ומעלה  באוכלוסייה בסוף 2004</t>
  </si>
  <si>
    <t>לידות 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</si>
</sst>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charset val="177"/>
    </font>
    <font>
      <sz val="10"/>
      <name val="Arial"/>
      <family val="2"/>
      <charset val="1"/>
    </font>
    <font>
      <b/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5" fillId="0" borderId="0" xfId="13" applyFont="1" applyFill="1" applyAlignment="1">
      <alignment horizontal="right" wrapText="1"/>
    </xf>
    <xf numFmtId="2" fontId="3" fillId="0" borderId="0" xfId="13" applyNumberFormat="1" applyFont="1" applyAlignment="1">
      <alignment wrapText="1"/>
    </xf>
    <xf numFmtId="1" fontId="0" fillId="0" borderId="0" xfId="0" applyNumberFormat="1"/>
    <xf numFmtId="0" fontId="3" fillId="0" borderId="0" xfId="13"/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3" fillId="0" borderId="0" xfId="13" applyFont="1" applyAlignment="1">
      <alignment horizontal="right" wrapText="1"/>
    </xf>
    <xf numFmtId="0" fontId="5" fillId="0" borderId="0" xfId="13" applyFont="1" applyAlignment="1">
      <alignment wrapText="1"/>
    </xf>
    <xf numFmtId="0" fontId="3" fillId="0" borderId="0" xfId="13" applyFont="1" applyAlignment="1">
      <alignment horizontal="right" wrapText="1"/>
    </xf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3" fillId="0" borderId="0" xfId="13" applyFont="1" applyAlignment="1">
      <alignment horizontal="right" wrapText="1"/>
    </xf>
    <xf numFmtId="0" fontId="3" fillId="0" borderId="0" xfId="13"/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3" fillId="0" borderId="0" xfId="13"/>
    <xf numFmtId="0" fontId="5" fillId="0" borderId="0" xfId="13" applyFont="1" applyAlignment="1">
      <alignment wrapText="1"/>
    </xf>
    <xf numFmtId="0" fontId="3" fillId="0" borderId="0" xfId="13"/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3" fillId="0" borderId="0" xfId="13"/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3" fillId="0" borderId="0" xfId="13"/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3" fillId="0" borderId="0" xfId="13"/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3" fillId="0" borderId="0" xfId="13" applyFont="1" applyAlignment="1">
      <alignment horizontal="right" wrapText="1"/>
    </xf>
    <xf numFmtId="0" fontId="5" fillId="0" borderId="0" xfId="13" applyFont="1" applyAlignment="1">
      <alignment horizontal="right" wrapText="1"/>
    </xf>
    <xf numFmtId="0" fontId="3" fillId="0" borderId="0" xfId="13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3" fillId="0" borderId="0" xfId="13"/>
    <xf numFmtId="0" fontId="5" fillId="0" borderId="0" xfId="13" applyFont="1" applyAlignment="1">
      <alignment wrapText="1"/>
    </xf>
    <xf numFmtId="0" fontId="3" fillId="0" borderId="0" xfId="13" applyFont="1" applyAlignment="1">
      <alignment wrapText="1"/>
    </xf>
    <xf numFmtId="0" fontId="5" fillId="0" borderId="0" xfId="13" applyFont="1" applyAlignment="1">
      <alignment horizontal="right" wrapText="1"/>
    </xf>
    <xf numFmtId="0" fontId="3" fillId="0" borderId="0" xfId="13" applyFont="1" applyAlignment="1">
      <alignment horizontal="right" wrapText="1"/>
    </xf>
    <xf numFmtId="0" fontId="3" fillId="0" borderId="0" xfId="13"/>
    <xf numFmtId="0" fontId="3" fillId="0" borderId="0" xfId="13" applyFont="1" applyAlignment="1">
      <alignment horizontal="right" wrapText="1"/>
    </xf>
    <xf numFmtId="0" fontId="3" fillId="0" borderId="0" xfId="13"/>
    <xf numFmtId="0" fontId="3" fillId="0" borderId="0" xfId="13" applyAlignment="1">
      <alignment wrapText="1"/>
    </xf>
    <xf numFmtId="0" fontId="3" fillId="0" borderId="0" xfId="13" applyFont="1" applyAlignment="1">
      <alignment wrapText="1"/>
    </xf>
    <xf numFmtId="2" fontId="0" fillId="0" borderId="0" xfId="0" applyNumberFormat="1"/>
    <xf numFmtId="0" fontId="8" fillId="0" borderId="0" xfId="0" applyFont="1"/>
  </cellXfs>
  <cellStyles count="19">
    <cellStyle name="Bad 2" xfId="11"/>
    <cellStyle name="Comma 2" xfId="3"/>
    <cellStyle name="Comma 3" xfId="5"/>
    <cellStyle name="Comma 3 2" xfId="15"/>
    <cellStyle name="Comma 4" xfId="7"/>
    <cellStyle name="Comma 4 2" xfId="17"/>
    <cellStyle name="Normal" xfId="0" builtinId="0"/>
    <cellStyle name="Normal 2" xfId="2"/>
    <cellStyle name="Normal 3" xfId="4"/>
    <cellStyle name="Normal 3 2" xfId="10"/>
    <cellStyle name="Normal 3 2 2" xfId="18"/>
    <cellStyle name="Normal 3 3" xfId="14"/>
    <cellStyle name="Normal 4" xfId="6"/>
    <cellStyle name="Normal 4 2" xfId="16"/>
    <cellStyle name="Normal 5" xfId="8"/>
    <cellStyle name="Normal 6" xfId="13"/>
    <cellStyle name="Normal 7" xfId="12"/>
    <cellStyle name="Normal 8" xfId="1"/>
    <cellStyle name="TableStyleLight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layout>
        <c:manualLayout>
          <c:xMode val="edge"/>
          <c:yMode val="edge"/>
          <c:x val="0.4334898278560250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047515187362144"/>
          <c:y val="5.1046049037542209E-2"/>
          <c:w val="0.78764999445491846"/>
          <c:h val="0.7903229100879684"/>
        </c:manualLayout>
      </c:layout>
      <c:scatterChart>
        <c:scatterStyle val="lineMarker"/>
        <c:varyColors val="0"/>
        <c:ser>
          <c:idx val="0"/>
          <c:order val="0"/>
          <c:tx>
            <c:v>Jewish</c:v>
          </c:tx>
          <c:spPr>
            <a:ln w="28575">
              <a:noFill/>
            </a:ln>
          </c:spPr>
          <c:trendline>
            <c:trendlineType val="power"/>
            <c:dispRSqr val="1"/>
            <c:dispEq val="0"/>
            <c:trendlineLbl>
              <c:layout>
                <c:manualLayout>
                  <c:x val="9.5534853917908155E-2"/>
                  <c:y val="-0.20180675396233383"/>
                </c:manualLayout>
              </c:layout>
              <c:numFmt formatCode="#,##0.00" sourceLinked="0"/>
            </c:trendlineLbl>
          </c:trendline>
          <c:xVal>
            <c:numRef>
              <c:f>Data!$M$2:$M$121</c:f>
              <c:numCache>
                <c:formatCode>0</c:formatCode>
                <c:ptCount val="120"/>
                <c:pt idx="0">
                  <c:v>3062.6842245977582</c:v>
                </c:pt>
                <c:pt idx="1">
                  <c:v>4281.481539571505</c:v>
                </c:pt>
                <c:pt idx="2">
                  <c:v>4409.0513077366413</c:v>
                </c:pt>
                <c:pt idx="3">
                  <c:v>5349.2311746699606</c:v>
                </c:pt>
                <c:pt idx="4">
                  <c:v>4998.7988039719939</c:v>
                </c:pt>
                <c:pt idx="5">
                  <c:v>4149.8394919168595</c:v>
                </c:pt>
                <c:pt idx="6">
                  <c:v>4475.7478257172415</c:v>
                </c:pt>
                <c:pt idx="7">
                  <c:v>4433.417600393479</c:v>
                </c:pt>
                <c:pt idx="8">
                  <c:v>3866.4309836708362</c:v>
                </c:pt>
                <c:pt idx="9">
                  <c:v>4510.4682540530202</c:v>
                </c:pt>
                <c:pt idx="10">
                  <c:v>6422.5840479483631</c:v>
                </c:pt>
                <c:pt idx="11">
                  <c:v>7434.7765676027338</c:v>
                </c:pt>
                <c:pt idx="12">
                  <c:v>4368.0750705524797</c:v>
                </c:pt>
                <c:pt idx="13">
                  <c:v>7746.4106913114347</c:v>
                </c:pt>
                <c:pt idx="14">
                  <c:v>7016.2156331338729</c:v>
                </c:pt>
                <c:pt idx="15">
                  <c:v>5049.1729466134411</c:v>
                </c:pt>
                <c:pt idx="16">
                  <c:v>5226.1632519649711</c:v>
                </c:pt>
                <c:pt idx="17">
                  <c:v>5714.7176874393735</c:v>
                </c:pt>
                <c:pt idx="18">
                  <c:v>3224.6619425547997</c:v>
                </c:pt>
                <c:pt idx="19">
                  <c:v>4159.4389017479443</c:v>
                </c:pt>
                <c:pt idx="20">
                  <c:v>5957.1845038935317</c:v>
                </c:pt>
                <c:pt idx="21">
                  <c:v>6598.919729206963</c:v>
                </c:pt>
                <c:pt idx="22">
                  <c:v>5936.7932587106543</c:v>
                </c:pt>
                <c:pt idx="23">
                  <c:v>2655.2513367120728</c:v>
                </c:pt>
                <c:pt idx="24">
                  <c:v>5415.4156243485513</c:v>
                </c:pt>
                <c:pt idx="25">
                  <c:v>7406.1982392337604</c:v>
                </c:pt>
                <c:pt idx="26">
                  <c:v>5049.1071648688276</c:v>
                </c:pt>
                <c:pt idx="27">
                  <c:v>3503.8205330881201</c:v>
                </c:pt>
                <c:pt idx="28">
                  <c:v>3724.9488390036004</c:v>
                </c:pt>
                <c:pt idx="29">
                  <c:v>6765.5128287387433</c:v>
                </c:pt>
                <c:pt idx="30">
                  <c:v>4954.6430895064595</c:v>
                </c:pt>
                <c:pt idx="31">
                  <c:v>4496.5026595030931</c:v>
                </c:pt>
                <c:pt idx="32">
                  <c:v>5677.2547786997702</c:v>
                </c:pt>
                <c:pt idx="33">
                  <c:v>6753.8755952380961</c:v>
                </c:pt>
                <c:pt idx="34">
                  <c:v>4555.6662316427401</c:v>
                </c:pt>
                <c:pt idx="35">
                  <c:v>5537.2750290802614</c:v>
                </c:pt>
                <c:pt idx="36">
                  <c:v>2807.9481618905238</c:v>
                </c:pt>
                <c:pt idx="37">
                  <c:v>4822.5297312595212</c:v>
                </c:pt>
                <c:pt idx="38">
                  <c:v>3681.5047151060598</c:v>
                </c:pt>
                <c:pt idx="39">
                  <c:v>4417.0838049348386</c:v>
                </c:pt>
                <c:pt idx="40">
                  <c:v>3927.9296836840363</c:v>
                </c:pt>
                <c:pt idx="41">
                  <c:v>6048.9968451847262</c:v>
                </c:pt>
                <c:pt idx="42">
                  <c:v>7793.3598069900891</c:v>
                </c:pt>
                <c:pt idx="43">
                  <c:v>4869.8683701122727</c:v>
                </c:pt>
                <c:pt idx="44">
                  <c:v>5468.3112459786316</c:v>
                </c:pt>
                <c:pt idx="45">
                  <c:v>3803.8016745159607</c:v>
                </c:pt>
                <c:pt idx="46">
                  <c:v>4464.8797727382153</c:v>
                </c:pt>
                <c:pt idx="47">
                  <c:v>6136.3730012300121</c:v>
                </c:pt>
                <c:pt idx="48">
                  <c:v>4053.2795706708748</c:v>
                </c:pt>
                <c:pt idx="49">
                  <c:v>5377.4886211512721</c:v>
                </c:pt>
                <c:pt idx="50">
                  <c:v>6189.5198180807311</c:v>
                </c:pt>
                <c:pt idx="51">
                  <c:v>5833.9648538283063</c:v>
                </c:pt>
                <c:pt idx="52">
                  <c:v>3810.3705103969755</c:v>
                </c:pt>
                <c:pt idx="53">
                  <c:v>6340.6203062002132</c:v>
                </c:pt>
                <c:pt idx="54">
                  <c:v>7919.9466451269045</c:v>
                </c:pt>
                <c:pt idx="55">
                  <c:v>7216.5828311452588</c:v>
                </c:pt>
                <c:pt idx="56">
                  <c:v>3994.5707507461552</c:v>
                </c:pt>
                <c:pt idx="57">
                  <c:v>7094.4580386443522</c:v>
                </c:pt>
                <c:pt idx="58">
                  <c:v>7489.7612857949935</c:v>
                </c:pt>
                <c:pt idx="59">
                  <c:v>7626.4205072867398</c:v>
                </c:pt>
                <c:pt idx="60">
                  <c:v>5316.0781038295372</c:v>
                </c:pt>
                <c:pt idx="61">
                  <c:v>5386.2860385005069</c:v>
                </c:pt>
                <c:pt idx="62">
                  <c:v>6177.2652705061082</c:v>
                </c:pt>
                <c:pt idx="63">
                  <c:v>5092.6165650232133</c:v>
                </c:pt>
                <c:pt idx="64">
                  <c:v>4657.3662519259969</c:v>
                </c:pt>
                <c:pt idx="65">
                  <c:v>6512.4297559480756</c:v>
                </c:pt>
                <c:pt idx="66">
                  <c:v>4517.2499147952731</c:v>
                </c:pt>
                <c:pt idx="67">
                  <c:v>5177.0170065948405</c:v>
                </c:pt>
                <c:pt idx="68">
                  <c:v>5701.0754242284947</c:v>
                </c:pt>
                <c:pt idx="69">
                  <c:v>7681.3601799775051</c:v>
                </c:pt>
                <c:pt idx="70">
                  <c:v>8459.2955163563947</c:v>
                </c:pt>
                <c:pt idx="71">
                  <c:v>6756.7273810620563</c:v>
                </c:pt>
                <c:pt idx="72">
                  <c:v>3443.6052517226399</c:v>
                </c:pt>
                <c:pt idx="73">
                  <c:v>#N/A</c:v>
                </c:pt>
                <c:pt idx="74">
                  <c:v>5703.543554171385</c:v>
                </c:pt>
                <c:pt idx="75">
                  <c:v>3726.440868387826</c:v>
                </c:pt>
                <c:pt idx="76">
                  <c:v>8965.51413746252</c:v>
                </c:pt>
                <c:pt idx="77">
                  <c:v>7664.7273750131981</c:v>
                </c:pt>
                <c:pt idx="78">
                  <c:v>9389.5085288851169</c:v>
                </c:pt>
                <c:pt idx="79">
                  <c:v>7664.8794517807128</c:v>
                </c:pt>
                <c:pt idx="80">
                  <c:v>9021.1625337908099</c:v>
                </c:pt>
                <c:pt idx="81">
                  <c:v>6660.8537813011217</c:v>
                </c:pt>
                <c:pt idx="82">
                  <c:v>3549.0606234635065</c:v>
                </c:pt>
                <c:pt idx="83">
                  <c:v>8024.5696460402351</c:v>
                </c:pt>
                <c:pt idx="84">
                  <c:v>5798.7288867114585</c:v>
                </c:pt>
                <c:pt idx="85">
                  <c:v>9296.9521131965921</c:v>
                </c:pt>
                <c:pt idx="86">
                  <c:v>4950.9063616514504</c:v>
                </c:pt>
                <c:pt idx="87">
                  <c:v>3034.9469468390807</c:v>
                </c:pt>
                <c:pt idx="88">
                  <c:v>11207.163389594571</c:v>
                </c:pt>
                <c:pt idx="89">
                  <c:v>10035.879134308791</c:v>
                </c:pt>
                <c:pt idx="90">
                  <c:v>5524.9297597225004</c:v>
                </c:pt>
                <c:pt idx="91">
                  <c:v>7723.2318165647976</c:v>
                </c:pt>
                <c:pt idx="92">
                  <c:v>6924.6096478685286</c:v>
                </c:pt>
                <c:pt idx="93">
                  <c:v>3842.1159543193116</c:v>
                </c:pt>
                <c:pt idx="94">
                  <c:v>6539.0523694640724</c:v>
                </c:pt>
                <c:pt idx="95">
                  <c:v>4267.7924454828672</c:v>
                </c:pt>
                <c:pt idx="96">
                  <c:v>4671.6946535417883</c:v>
                </c:pt>
                <c:pt idx="97">
                  <c:v>5293.1828240814793</c:v>
                </c:pt>
                <c:pt idx="98">
                  <c:v>6918.4478352598562</c:v>
                </c:pt>
                <c:pt idx="99">
                  <c:v>8296.5072946019427</c:v>
                </c:pt>
                <c:pt idx="100">
                  <c:v>4625.9313952384327</c:v>
                </c:pt>
                <c:pt idx="101">
                  <c:v>7543.6709317035993</c:v>
                </c:pt>
                <c:pt idx="102">
                  <c:v>1688.770608144994</c:v>
                </c:pt>
                <c:pt idx="103">
                  <c:v>2168.4826574764702</c:v>
                </c:pt>
                <c:pt idx="104">
                  <c:v>1210.9402166103887</c:v>
                </c:pt>
                <c:pt idx="105">
                  <c:v>1840.9082478074267</c:v>
                </c:pt>
                <c:pt idx="106">
                  <c:v>922.61240349110437</c:v>
                </c:pt>
                <c:pt idx="107">
                  <c:v>2274.7251047761874</c:v>
                </c:pt>
                <c:pt idx="108">
                  <c:v>3110.0844454032731</c:v>
                </c:pt>
                <c:pt idx="109">
                  <c:v>4823.742448185415</c:v>
                </c:pt>
                <c:pt idx="110">
                  <c:v>6283.560026251087</c:v>
                </c:pt>
                <c:pt idx="111">
                  <c:v>5696.1065273193972</c:v>
                </c:pt>
                <c:pt idx="112">
                  <c:v>5210.4494645959649</c:v>
                </c:pt>
                <c:pt idx="113">
                  <c:v>2965.6440182376841</c:v>
                </c:pt>
                <c:pt idx="114">
                  <c:v>2426.2261904761899</c:v>
                </c:pt>
                <c:pt idx="115">
                  <c:v>1547.6353845982244</c:v>
                </c:pt>
                <c:pt idx="116">
                  <c:v>3921.9188300320129</c:v>
                </c:pt>
                <c:pt idx="117">
                  <c:v>2610.0122108354308</c:v>
                </c:pt>
                <c:pt idx="118">
                  <c:v>2106.7742845514917</c:v>
                </c:pt>
                <c:pt idx="119">
                  <c:v>1651.9266663919257</c:v>
                </c:pt>
              </c:numCache>
            </c:numRef>
          </c:xVal>
          <c:yVal>
            <c:numRef>
              <c:f>Data!$H$2:$H$121</c:f>
              <c:numCache>
                <c:formatCode>0.00</c:formatCode>
                <c:ptCount val="120"/>
                <c:pt idx="0">
                  <c:v>2.8883366424291831E-2</c:v>
                </c:pt>
                <c:pt idx="1">
                  <c:v>2.0075912042410365E-2</c:v>
                </c:pt>
                <c:pt idx="2">
                  <c:v>2.1200977028844305E-2</c:v>
                </c:pt>
                <c:pt idx="3">
                  <c:v>2.0812545189576606E-2</c:v>
                </c:pt>
                <c:pt idx="4">
                  <c:v>1.7349788972424909E-2</c:v>
                </c:pt>
                <c:pt idx="5">
                  <c:v>2.4524863868466217E-2</c:v>
                </c:pt>
                <c:pt idx="6">
                  <c:v>2.0691707727266286E-2</c:v>
                </c:pt>
                <c:pt idx="7">
                  <c:v>2.0274211773728373E-2</c:v>
                </c:pt>
                <c:pt idx="8">
                  <c:v>2.3462895738733381E-2</c:v>
                </c:pt>
                <c:pt idx="9">
                  <c:v>1.8778321621965393E-2</c:v>
                </c:pt>
                <c:pt idx="10">
                  <c:v>2.3420931304748732E-2</c:v>
                </c:pt>
                <c:pt idx="11">
                  <c:v>2.2640517694501653E-2</c:v>
                </c:pt>
                <c:pt idx="12">
                  <c:v>2.2624280907413436E-2</c:v>
                </c:pt>
                <c:pt idx="13">
                  <c:v>1.869800154387169E-2</c:v>
                </c:pt>
                <c:pt idx="14">
                  <c:v>1.7642954893068937E-2</c:v>
                </c:pt>
                <c:pt idx="15">
                  <c:v>1.9402932420807539E-2</c:v>
                </c:pt>
                <c:pt idx="16">
                  <c:v>1.8126930565891548E-2</c:v>
                </c:pt>
                <c:pt idx="17">
                  <c:v>1.9368826044781271E-2</c:v>
                </c:pt>
                <c:pt idx="18">
                  <c:v>2.1245005938883489E-2</c:v>
                </c:pt>
                <c:pt idx="19">
                  <c:v>1.8971371034584378E-2</c:v>
                </c:pt>
                <c:pt idx="20">
                  <c:v>2.1605725517262076E-2</c:v>
                </c:pt>
                <c:pt idx="21">
                  <c:v>1.8254352030947777E-2</c:v>
                </c:pt>
                <c:pt idx="22">
                  <c:v>1.6306177411210234E-2</c:v>
                </c:pt>
                <c:pt idx="23">
                  <c:v>2.9832438672522464E-2</c:v>
                </c:pt>
                <c:pt idx="24">
                  <c:v>1.9751928288513656E-2</c:v>
                </c:pt>
                <c:pt idx="25">
                  <c:v>1.9971296886895331E-2</c:v>
                </c:pt>
                <c:pt idx="26">
                  <c:v>1.7257160541423743E-2</c:v>
                </c:pt>
                <c:pt idx="27">
                  <c:v>2.4736573598785692E-2</c:v>
                </c:pt>
                <c:pt idx="28">
                  <c:v>2.057461973693879E-2</c:v>
                </c:pt>
                <c:pt idx="29">
                  <c:v>1.9038899568879355E-2</c:v>
                </c:pt>
                <c:pt idx="30">
                  <c:v>2.1551724137931032E-2</c:v>
                </c:pt>
                <c:pt idx="31">
                  <c:v>2.023476622672599E-2</c:v>
                </c:pt>
                <c:pt idx="32">
                  <c:v>1.9498594954187126E-2</c:v>
                </c:pt>
                <c:pt idx="33">
                  <c:v>1.9146825396825402E-2</c:v>
                </c:pt>
                <c:pt idx="34">
                  <c:v>1.6200891049007696E-2</c:v>
                </c:pt>
                <c:pt idx="35">
                  <c:v>1.6996911475672859E-2</c:v>
                </c:pt>
                <c:pt idx="36">
                  <c:v>3.022388731785515E-2</c:v>
                </c:pt>
                <c:pt idx="37">
                  <c:v>2.2038766551655618E-2</c:v>
                </c:pt>
                <c:pt idx="38">
                  <c:v>2.0953366188211517E-2</c:v>
                </c:pt>
                <c:pt idx="39">
                  <c:v>1.9241341396371632E-2</c:v>
                </c:pt>
                <c:pt idx="40">
                  <c:v>2.5985190395248426E-2</c:v>
                </c:pt>
                <c:pt idx="41">
                  <c:v>2.2900678261395795E-2</c:v>
                </c:pt>
                <c:pt idx="42">
                  <c:v>2.1387584767866459E-2</c:v>
                </c:pt>
                <c:pt idx="43">
                  <c:v>1.8465593965730991E-2</c:v>
                </c:pt>
                <c:pt idx="44">
                  <c:v>1.9264790133405523E-2</c:v>
                </c:pt>
                <c:pt idx="45">
                  <c:v>2.3387222635342937E-2</c:v>
                </c:pt>
                <c:pt idx="46">
                  <c:v>1.6659444364196641E-2</c:v>
                </c:pt>
                <c:pt idx="47">
                  <c:v>1.6755779802695984E-2</c:v>
                </c:pt>
                <c:pt idx="48">
                  <c:v>1.9593932637410896E-2</c:v>
                </c:pt>
                <c:pt idx="49">
                  <c:v>1.9339493897921785E-2</c:v>
                </c:pt>
                <c:pt idx="50">
                  <c:v>1.8642934347322341E-2</c:v>
                </c:pt>
                <c:pt idx="51">
                  <c:v>2.4928074245939676E-2</c:v>
                </c:pt>
                <c:pt idx="52">
                  <c:v>2.3750666472783673E-2</c:v>
                </c:pt>
                <c:pt idx="53">
                  <c:v>2.0110469168289617E-2</c:v>
                </c:pt>
                <c:pt idx="54">
                  <c:v>1.9286879976262303E-2</c:v>
                </c:pt>
                <c:pt idx="55">
                  <c:v>1.9481361371676425E-2</c:v>
                </c:pt>
                <c:pt idx="56">
                  <c:v>2.5305476901099466E-2</c:v>
                </c:pt>
                <c:pt idx="57">
                  <c:v>2.3036771352754205E-2</c:v>
                </c:pt>
                <c:pt idx="58">
                  <c:v>1.9067123336040399E-2</c:v>
                </c:pt>
                <c:pt idx="59">
                  <c:v>1.8657755499860765E-2</c:v>
                </c:pt>
                <c:pt idx="60">
                  <c:v>2.1665771915024157E-2</c:v>
                </c:pt>
                <c:pt idx="61">
                  <c:v>2.729483282674772E-2</c:v>
                </c:pt>
                <c:pt idx="62">
                  <c:v>1.8994277365152808E-2</c:v>
                </c:pt>
                <c:pt idx="63">
                  <c:v>1.840500366540327E-2</c:v>
                </c:pt>
                <c:pt idx="64">
                  <c:v>1.4770792062002571E-2</c:v>
                </c:pt>
                <c:pt idx="65">
                  <c:v>1.6502893658066072E-2</c:v>
                </c:pt>
                <c:pt idx="66">
                  <c:v>3.2688762678090316E-2</c:v>
                </c:pt>
                <c:pt idx="67">
                  <c:v>1.9644821625019647E-2</c:v>
                </c:pt>
                <c:pt idx="68">
                  <c:v>1.6389510713143589E-2</c:v>
                </c:pt>
                <c:pt idx="69">
                  <c:v>2.1147356580427448E-2</c:v>
                </c:pt>
                <c:pt idx="70">
                  <c:v>1.1491611123879569E-2</c:v>
                </c:pt>
                <c:pt idx="71">
                  <c:v>1.627580841633313E-2</c:v>
                </c:pt>
                <c:pt idx="72">
                  <c:v>2.5948227698801909E-2</c:v>
                </c:pt>
                <c:pt idx="73">
                  <c:v>4.7866805411030174E-2</c:v>
                </c:pt>
                <c:pt idx="74">
                  <c:v>1.6279728199320498E-2</c:v>
                </c:pt>
                <c:pt idx="75">
                  <c:v>2.7412280701754384E-2</c:v>
                </c:pt>
                <c:pt idx="76">
                  <c:v>1.1127248875562221E-2</c:v>
                </c:pt>
                <c:pt idx="77">
                  <c:v>1.0888501742160279E-2</c:v>
                </c:pt>
                <c:pt idx="78">
                  <c:v>1.5549901046084252E-2</c:v>
                </c:pt>
                <c:pt idx="79">
                  <c:v>1.6427623681051367E-2</c:v>
                </c:pt>
                <c:pt idx="80">
                  <c:v>1.3689609759478756E-2</c:v>
                </c:pt>
                <c:pt idx="81">
                  <c:v>2.0808588606837368E-2</c:v>
                </c:pt>
                <c:pt idx="82">
                  <c:v>2.055374199008584E-2</c:v>
                </c:pt>
                <c:pt idx="83">
                  <c:v>1.63292589763178E-2</c:v>
                </c:pt>
                <c:pt idx="84">
                  <c:v>1.6097424412094063E-2</c:v>
                </c:pt>
                <c:pt idx="85">
                  <c:v>1.6314247247960718E-2</c:v>
                </c:pt>
                <c:pt idx="86">
                  <c:v>2.9773719730051607E-2</c:v>
                </c:pt>
                <c:pt idx="87">
                  <c:v>2.8232758620689656E-2</c:v>
                </c:pt>
                <c:pt idx="88">
                  <c:v>1.5660344527579608E-2</c:v>
                </c:pt>
                <c:pt idx="89">
                  <c:v>1.4165250141652501E-2</c:v>
                </c:pt>
                <c:pt idx="90">
                  <c:v>2.0606793695131683E-2</c:v>
                </c:pt>
                <c:pt idx="91">
                  <c:v>1.5523430678179878E-2</c:v>
                </c:pt>
                <c:pt idx="92">
                  <c:v>1.2582932967284374E-2</c:v>
                </c:pt>
                <c:pt idx="93">
                  <c:v>1.7808683853459972E-2</c:v>
                </c:pt>
                <c:pt idx="94">
                  <c:v>1.4957780458383595E-2</c:v>
                </c:pt>
                <c:pt idx="95">
                  <c:v>2.3572170301142267E-2</c:v>
                </c:pt>
                <c:pt idx="96">
                  <c:v>2.6700122241523516E-2</c:v>
                </c:pt>
                <c:pt idx="97">
                  <c:v>2.0796672532394814E-2</c:v>
                </c:pt>
                <c:pt idx="98">
                  <c:v>1.7234719044364542E-2</c:v>
                </c:pt>
                <c:pt idx="99">
                  <c:v>1.152762360174195E-2</c:v>
                </c:pt>
                <c:pt idx="100">
                  <c:v>2.0472833440148115E-2</c:v>
                </c:pt>
                <c:pt idx="101">
                  <c:v>1.48834440289483E-2</c:v>
                </c:pt>
                <c:pt idx="102">
                  <c:v>3.6837133349473312E-2</c:v>
                </c:pt>
                <c:pt idx="103">
                  <c:v>3.4650837634340972E-2</c:v>
                </c:pt>
                <c:pt idx="104">
                  <c:v>4.4992456354623178E-2</c:v>
                </c:pt>
                <c:pt idx="105">
                  <c:v>4.0100765068109723E-2</c:v>
                </c:pt>
                <c:pt idx="106">
                  <c:v>5.2081235313863709E-2</c:v>
                </c:pt>
                <c:pt idx="107">
                  <c:v>2.8888769867305816E-2</c:v>
                </c:pt>
                <c:pt idx="108">
                  <c:v>2.6196566708786635E-2</c:v>
                </c:pt>
                <c:pt idx="109">
                  <c:v>2.1607327141382866E-2</c:v>
                </c:pt>
                <c:pt idx="110">
                  <c:v>1.8579113748544176E-2</c:v>
                </c:pt>
                <c:pt idx="111">
                  <c:v>3.3285379820033281E-2</c:v>
                </c:pt>
                <c:pt idx="112">
                  <c:v>2.4864376130198915E-2</c:v>
                </c:pt>
                <c:pt idx="113">
                  <c:v>3.655699567962778E-2</c:v>
                </c:pt>
                <c:pt idx="114">
                  <c:v>3.1007751937984496E-2</c:v>
                </c:pt>
                <c:pt idx="115">
                  <c:v>4.5509302636862536E-2</c:v>
                </c:pt>
                <c:pt idx="116">
                  <c:v>3.7765106042416965E-2</c:v>
                </c:pt>
                <c:pt idx="117">
                  <c:v>3.8505333812777175E-2</c:v>
                </c:pt>
                <c:pt idx="118">
                  <c:v>3.7460458405016925E-2</c:v>
                </c:pt>
                <c:pt idx="119">
                  <c:v>3.8944581242723653E-2</c:v>
                </c:pt>
              </c:numCache>
            </c:numRef>
          </c:yVal>
          <c:smooth val="0"/>
        </c:ser>
        <c:ser>
          <c:idx val="1"/>
          <c:order val="1"/>
          <c:tx>
            <c:v>Haredi</c:v>
          </c:tx>
          <c:spPr>
            <a:ln w="28575">
              <a:noFill/>
            </a:ln>
          </c:spPr>
          <c:xVal>
            <c:numRef>
              <c:f>Data!$M$104:$M$121</c:f>
              <c:numCache>
                <c:formatCode>0</c:formatCode>
                <c:ptCount val="18"/>
                <c:pt idx="0">
                  <c:v>1688.770608144994</c:v>
                </c:pt>
                <c:pt idx="1">
                  <c:v>2168.4826574764702</c:v>
                </c:pt>
                <c:pt idx="2">
                  <c:v>1210.9402166103887</c:v>
                </c:pt>
                <c:pt idx="3">
                  <c:v>1840.9082478074267</c:v>
                </c:pt>
                <c:pt idx="4">
                  <c:v>922.61240349110437</c:v>
                </c:pt>
                <c:pt idx="5">
                  <c:v>2274.7251047761874</c:v>
                </c:pt>
                <c:pt idx="6">
                  <c:v>3110.0844454032731</c:v>
                </c:pt>
                <c:pt idx="7">
                  <c:v>4823.742448185415</c:v>
                </c:pt>
                <c:pt idx="8">
                  <c:v>6283.560026251087</c:v>
                </c:pt>
                <c:pt idx="9">
                  <c:v>5696.1065273193972</c:v>
                </c:pt>
                <c:pt idx="10">
                  <c:v>5210.4494645959649</c:v>
                </c:pt>
                <c:pt idx="11">
                  <c:v>2965.6440182376841</c:v>
                </c:pt>
                <c:pt idx="12">
                  <c:v>2426.2261904761899</c:v>
                </c:pt>
                <c:pt idx="13">
                  <c:v>1547.6353845982244</c:v>
                </c:pt>
                <c:pt idx="14">
                  <c:v>3921.9188300320129</c:v>
                </c:pt>
                <c:pt idx="15">
                  <c:v>2610.0122108354308</c:v>
                </c:pt>
                <c:pt idx="16">
                  <c:v>2106.7742845514917</c:v>
                </c:pt>
                <c:pt idx="17">
                  <c:v>1651.9266663919257</c:v>
                </c:pt>
              </c:numCache>
            </c:numRef>
          </c:xVal>
          <c:yVal>
            <c:numRef>
              <c:f>Data!$H$104:$H$121</c:f>
              <c:numCache>
                <c:formatCode>0.00</c:formatCode>
                <c:ptCount val="18"/>
                <c:pt idx="0">
                  <c:v>3.6837133349473312E-2</c:v>
                </c:pt>
                <c:pt idx="1">
                  <c:v>3.4650837634340972E-2</c:v>
                </c:pt>
                <c:pt idx="2">
                  <c:v>4.4992456354623178E-2</c:v>
                </c:pt>
                <c:pt idx="3">
                  <c:v>4.0100765068109723E-2</c:v>
                </c:pt>
                <c:pt idx="4">
                  <c:v>5.2081235313863709E-2</c:v>
                </c:pt>
                <c:pt idx="5">
                  <c:v>2.8888769867305816E-2</c:v>
                </c:pt>
                <c:pt idx="6">
                  <c:v>2.6196566708786635E-2</c:v>
                </c:pt>
                <c:pt idx="7">
                  <c:v>2.1607327141382866E-2</c:v>
                </c:pt>
                <c:pt idx="8">
                  <c:v>1.8579113748544176E-2</c:v>
                </c:pt>
                <c:pt idx="9">
                  <c:v>3.3285379820033281E-2</c:v>
                </c:pt>
                <c:pt idx="10">
                  <c:v>2.4864376130198915E-2</c:v>
                </c:pt>
                <c:pt idx="11">
                  <c:v>3.655699567962778E-2</c:v>
                </c:pt>
                <c:pt idx="12">
                  <c:v>3.1007751937984496E-2</c:v>
                </c:pt>
                <c:pt idx="13">
                  <c:v>4.5509302636862536E-2</c:v>
                </c:pt>
                <c:pt idx="14">
                  <c:v>3.7765106042416965E-2</c:v>
                </c:pt>
                <c:pt idx="15">
                  <c:v>3.8505333812777175E-2</c:v>
                </c:pt>
                <c:pt idx="16">
                  <c:v>3.7460458405016925E-2</c:v>
                </c:pt>
                <c:pt idx="17">
                  <c:v>3.8944581242723653E-2</c:v>
                </c:pt>
              </c:numCache>
            </c:numRef>
          </c:yVal>
          <c:smooth val="0"/>
        </c:ser>
        <c:ser>
          <c:idx val="2"/>
          <c:order val="2"/>
          <c:tx>
            <c:v>Arab</c:v>
          </c:tx>
          <c:spPr>
            <a:ln w="28575">
              <a:noFill/>
            </a:ln>
          </c:spPr>
          <c:xVal>
            <c:numRef>
              <c:f>Data!$M$122:$M$202</c:f>
              <c:numCache>
                <c:formatCode>0</c:formatCode>
                <c:ptCount val="81"/>
                <c:pt idx="0">
                  <c:v>1912.2229815423639</c:v>
                </c:pt>
                <c:pt idx="1">
                  <c:v>2616.551822631197</c:v>
                </c:pt>
                <c:pt idx="2">
                  <c:v>2476.0271836007128</c:v>
                </c:pt>
                <c:pt idx="3">
                  <c:v>2961.0169851380042</c:v>
                </c:pt>
                <c:pt idx="4">
                  <c:v>2181.5577066369515</c:v>
                </c:pt>
                <c:pt idx="5">
                  <c:v>2346.2435726622257</c:v>
                </c:pt>
                <c:pt idx="6">
                  <c:v>2813.2872027947719</c:v>
                </c:pt>
                <c:pt idx="7">
                  <c:v>2601.9902795286275</c:v>
                </c:pt>
                <c:pt idx="8">
                  <c:v>2388.6865565136986</c:v>
                </c:pt>
                <c:pt idx="9">
                  <c:v>1329.4259986788582</c:v>
                </c:pt>
                <c:pt idx="10">
                  <c:v>2622.0348151439839</c:v>
                </c:pt>
                <c:pt idx="11">
                  <c:v>2700.2950509299094</c:v>
                </c:pt>
                <c:pt idx="12">
                  <c:v>2478.7002696915497</c:v>
                </c:pt>
                <c:pt idx="13">
                  <c:v>2628.1532123033921</c:v>
                </c:pt>
                <c:pt idx="14">
                  <c:v>2517.9945443250435</c:v>
                </c:pt>
                <c:pt idx="15">
                  <c:v>2205.8671550932527</c:v>
                </c:pt>
                <c:pt idx="16">
                  <c:v>1961.1036565959669</c:v>
                </c:pt>
                <c:pt idx="17">
                  <c:v>2193.5615197522652</c:v>
                </c:pt>
                <c:pt idx="18">
                  <c:v>2766.5653192959667</c:v>
                </c:pt>
                <c:pt idx="19">
                  <c:v>2439.4161129736867</c:v>
                </c:pt>
                <c:pt idx="20">
                  <c:v>2414.2802820527763</c:v>
                </c:pt>
                <c:pt idx="21">
                  <c:v>1973.9506688017655</c:v>
                </c:pt>
                <c:pt idx="22">
                  <c:v>2284.6189530376687</c:v>
                </c:pt>
                <c:pt idx="23">
                  <c:v>3108.7066359664664</c:v>
                </c:pt>
                <c:pt idx="24">
                  <c:v>2065.885122955724</c:v>
                </c:pt>
                <c:pt idx="25">
                  <c:v>1912.8976101634689</c:v>
                </c:pt>
                <c:pt idx="26">
                  <c:v>4556.0987619758607</c:v>
                </c:pt>
                <c:pt idx="27">
                  <c:v>3408.9543143633036</c:v>
                </c:pt>
                <c:pt idx="28">
                  <c:v>3135.1959260132057</c:v>
                </c:pt>
                <c:pt idx="29">
                  <c:v>2705.4586717278721</c:v>
                </c:pt>
                <c:pt idx="30">
                  <c:v>2673.5118332809884</c:v>
                </c:pt>
                <c:pt idx="31">
                  <c:v>2650.0566894052836</c:v>
                </c:pt>
                <c:pt idx="32">
                  <c:v>2951.2484146539059</c:v>
                </c:pt>
                <c:pt idx="33">
                  <c:v>2174.7670583084</c:v>
                </c:pt>
                <c:pt idx="34">
                  <c:v>1050.7264133269525</c:v>
                </c:pt>
                <c:pt idx="35">
                  <c:v>3033.895789799551</c:v>
                </c:pt>
                <c:pt idx="36">
                  <c:v>2397.2224517906334</c:v>
                </c:pt>
                <c:pt idx="37">
                  <c:v>2488.6317081151828</c:v>
                </c:pt>
                <c:pt idx="38">
                  <c:v>2890.5367714025506</c:v>
                </c:pt>
                <c:pt idx="39">
                  <c:v>2483.2037492499721</c:v>
                </c:pt>
                <c:pt idx="40">
                  <c:v>2079.7033882257538</c:v>
                </c:pt>
                <c:pt idx="41">
                  <c:v>1984.9154324001736</c:v>
                </c:pt>
                <c:pt idx="42">
                  <c:v>3146.2658959217979</c:v>
                </c:pt>
                <c:pt idx="43">
                  <c:v>1104.788194835945</c:v>
                </c:pt>
                <c:pt idx="44">
                  <c:v>2803.891583527216</c:v>
                </c:pt>
                <c:pt idx="45">
                  <c:v>2457.6347647245275</c:v>
                </c:pt>
                <c:pt idx="46">
                  <c:v>2687.2293009020618</c:v>
                </c:pt>
                <c:pt idx="47">
                  <c:v>3413.9891298907792</c:v>
                </c:pt>
                <c:pt idx="48">
                  <c:v>3994.0835938610194</c:v>
                </c:pt>
                <c:pt idx="49">
                  <c:v>2065.583969950002</c:v>
                </c:pt>
                <c:pt idx="50">
                  <c:v>1823.2816607451416</c:v>
                </c:pt>
                <c:pt idx="51">
                  <c:v>3225.8862208112077</c:v>
                </c:pt>
                <c:pt idx="52">
                  <c:v>1686.4874679353527</c:v>
                </c:pt>
                <c:pt idx="53">
                  <c:v>2250.0696384705093</c:v>
                </c:pt>
                <c:pt idx="54">
                  <c:v>2361.9151937048973</c:v>
                </c:pt>
                <c:pt idx="55">
                  <c:v>2096.9591350710489</c:v>
                </c:pt>
                <c:pt idx="56">
                  <c:v>3205.4356738449101</c:v>
                </c:pt>
                <c:pt idx="57">
                  <c:v>2150.3412498965827</c:v>
                </c:pt>
                <c:pt idx="58">
                  <c:v>5105.4418603169752</c:v>
                </c:pt>
                <c:pt idx="59">
                  <c:v>2076.0778006486553</c:v>
                </c:pt>
                <c:pt idx="60">
                  <c:v>2161.5193549567343</c:v>
                </c:pt>
                <c:pt idx="61">
                  <c:v>2088.0637335222823</c:v>
                </c:pt>
                <c:pt idx="62">
                  <c:v>2607.6545480391628</c:v>
                </c:pt>
                <c:pt idx="63">
                  <c:v>2599.1394307551905</c:v>
                </c:pt>
                <c:pt idx="64">
                  <c:v>3567.9052922062565</c:v>
                </c:pt>
                <c:pt idx="65">
                  <c:v>1938.7298278453727</c:v>
                </c:pt>
                <c:pt idx="66">
                  <c:v>1996.5068555850198</c:v>
                </c:pt>
                <c:pt idx="67">
                  <c:v>2532.9878578024</c:v>
                </c:pt>
                <c:pt idx="68">
                  <c:v>3293.7163978494632</c:v>
                </c:pt>
                <c:pt idx="69">
                  <c:v>2254.4759507577473</c:v>
                </c:pt>
                <c:pt idx="70">
                  <c:v>2053.4230108714683</c:v>
                </c:pt>
                <c:pt idx="71">
                  <c:v>1271.94897641544</c:v>
                </c:pt>
                <c:pt idx="72">
                  <c:v>2429.5142144449019</c:v>
                </c:pt>
                <c:pt idx="73">
                  <c:v>4220.7487401671578</c:v>
                </c:pt>
                <c:pt idx="74">
                  <c:v>3415.4851094366704</c:v>
                </c:pt>
                <c:pt idx="75">
                  <c:v>3536.889376624033</c:v>
                </c:pt>
                <c:pt idx="76">
                  <c:v>2022.5070935545225</c:v>
                </c:pt>
                <c:pt idx="77">
                  <c:v>2708.3747855917672</c:v>
                </c:pt>
                <c:pt idx="78">
                  <c:v>1293.0210824167066</c:v>
                </c:pt>
                <c:pt idx="79">
                  <c:v>2139.0790410795057</c:v>
                </c:pt>
                <c:pt idx="80">
                  <c:v>1163.8951558265585</c:v>
                </c:pt>
              </c:numCache>
            </c:numRef>
          </c:xVal>
          <c:yVal>
            <c:numRef>
              <c:f>Data!$H$122:$H$202</c:f>
              <c:numCache>
                <c:formatCode>0.00</c:formatCode>
                <c:ptCount val="81"/>
                <c:pt idx="0">
                  <c:v>2.2020284108865983E-2</c:v>
                </c:pt>
                <c:pt idx="1">
                  <c:v>2.2657444147663231E-2</c:v>
                </c:pt>
                <c:pt idx="2">
                  <c:v>2.0769671504965621E-2</c:v>
                </c:pt>
                <c:pt idx="3">
                  <c:v>1.8665958952583158E-2</c:v>
                </c:pt>
                <c:pt idx="4">
                  <c:v>1.970208566883043E-2</c:v>
                </c:pt>
                <c:pt idx="5">
                  <c:v>2.3735504564520109E-2</c:v>
                </c:pt>
                <c:pt idx="6">
                  <c:v>1.875637282165369E-2</c:v>
                </c:pt>
                <c:pt idx="7">
                  <c:v>2.2981068508127041E-2</c:v>
                </c:pt>
                <c:pt idx="8">
                  <c:v>2.3216547066272686E-2</c:v>
                </c:pt>
                <c:pt idx="9">
                  <c:v>3.2298438966728085E-2</c:v>
                </c:pt>
                <c:pt idx="10">
                  <c:v>1.7884867536770956E-2</c:v>
                </c:pt>
                <c:pt idx="11">
                  <c:v>1.895930918012937E-2</c:v>
                </c:pt>
                <c:pt idx="12">
                  <c:v>1.6181492925678973E-2</c:v>
                </c:pt>
                <c:pt idx="13">
                  <c:v>2.2544792943875333E-2</c:v>
                </c:pt>
                <c:pt idx="14">
                  <c:v>1.7952860916621783E-2</c:v>
                </c:pt>
                <c:pt idx="15">
                  <c:v>2.4104683195592287E-2</c:v>
                </c:pt>
                <c:pt idx="16">
                  <c:v>1.9607174520902954E-2</c:v>
                </c:pt>
                <c:pt idx="17">
                  <c:v>2.5575768213331993E-2</c:v>
                </c:pt>
                <c:pt idx="18">
                  <c:v>1.652766233890306E-2</c:v>
                </c:pt>
                <c:pt idx="19">
                  <c:v>2.7186833282535811E-2</c:v>
                </c:pt>
                <c:pt idx="20">
                  <c:v>1.8946018421359449E-2</c:v>
                </c:pt>
                <c:pt idx="21">
                  <c:v>2.11700525180149E-2</c:v>
                </c:pt>
                <c:pt idx="22">
                  <c:v>1.6917575004818296E-2</c:v>
                </c:pt>
                <c:pt idx="23">
                  <c:v>1.1866808359900815E-2</c:v>
                </c:pt>
                <c:pt idx="24">
                  <c:v>2.3390729397051842E-2</c:v>
                </c:pt>
                <c:pt idx="25">
                  <c:v>2.8936947913493757E-2</c:v>
                </c:pt>
                <c:pt idx="26">
                  <c:v>1.6050765210899588E-2</c:v>
                </c:pt>
                <c:pt idx="27">
                  <c:v>1.9261574142319448E-2</c:v>
                </c:pt>
                <c:pt idx="28">
                  <c:v>1.8328685702315963E-2</c:v>
                </c:pt>
                <c:pt idx="29">
                  <c:v>1.9200211864406781E-2</c:v>
                </c:pt>
                <c:pt idx="30">
                  <c:v>2.2631958172446284E-2</c:v>
                </c:pt>
                <c:pt idx="31">
                  <c:v>2.0187454938716654E-2</c:v>
                </c:pt>
                <c:pt idx="32">
                  <c:v>2.4471597861249392E-2</c:v>
                </c:pt>
                <c:pt idx="33">
                  <c:v>2.6709479675983361E-2</c:v>
                </c:pt>
                <c:pt idx="34">
                  <c:v>2.9826494385273721E-2</c:v>
                </c:pt>
                <c:pt idx="35">
                  <c:v>2.089621546319944E-2</c:v>
                </c:pt>
                <c:pt idx="36">
                  <c:v>2.427685950413223E-2</c:v>
                </c:pt>
                <c:pt idx="37">
                  <c:v>2.1351439790575917E-2</c:v>
                </c:pt>
                <c:pt idx="38">
                  <c:v>2.1687158469945355E-2</c:v>
                </c:pt>
                <c:pt idx="39">
                  <c:v>2.0733453337848352E-2</c:v>
                </c:pt>
                <c:pt idx="40">
                  <c:v>1.7643992354269979E-2</c:v>
                </c:pt>
                <c:pt idx="41">
                  <c:v>1.806640625E-2</c:v>
                </c:pt>
                <c:pt idx="42">
                  <c:v>2.1894904458598725E-2</c:v>
                </c:pt>
                <c:pt idx="43">
                  <c:v>2.8977336791070014E-2</c:v>
                </c:pt>
                <c:pt idx="44">
                  <c:v>2.3003010108179869E-2</c:v>
                </c:pt>
                <c:pt idx="45">
                  <c:v>2.3340248962655602E-2</c:v>
                </c:pt>
                <c:pt idx="46">
                  <c:v>3.0927835051546393E-2</c:v>
                </c:pt>
                <c:pt idx="47">
                  <c:v>1.5129990875807027E-2</c:v>
                </c:pt>
                <c:pt idx="48">
                  <c:v>1.6697456302401589E-2</c:v>
                </c:pt>
                <c:pt idx="49">
                  <c:v>2.2842059846196798E-2</c:v>
                </c:pt>
                <c:pt idx="50">
                  <c:v>2.795736501834702E-2</c:v>
                </c:pt>
                <c:pt idx="51">
                  <c:v>2.0186449387065993E-2</c:v>
                </c:pt>
                <c:pt idx="52">
                  <c:v>4.0752113423556613E-2</c:v>
                </c:pt>
                <c:pt idx="53">
                  <c:v>1.9354358452643855E-2</c:v>
                </c:pt>
                <c:pt idx="54">
                  <c:v>2.0751468055984813E-2</c:v>
                </c:pt>
                <c:pt idx="55">
                  <c:v>2.0265310131621118E-2</c:v>
                </c:pt>
                <c:pt idx="56">
                  <c:v>1.3345465574764938E-2</c:v>
                </c:pt>
                <c:pt idx="57">
                  <c:v>2.2338049143708117E-2</c:v>
                </c:pt>
                <c:pt idx="58">
                  <c:v>1.7963614126280385E-2</c:v>
                </c:pt>
                <c:pt idx="59">
                  <c:v>2.1115474300644858E-2</c:v>
                </c:pt>
                <c:pt idx="60">
                  <c:v>2.4696778442456508E-2</c:v>
                </c:pt>
                <c:pt idx="61">
                  <c:v>2.5862450732917056E-2</c:v>
                </c:pt>
                <c:pt idx="62">
                  <c:v>1.4926168772322619E-2</c:v>
                </c:pt>
                <c:pt idx="63">
                  <c:v>2.8661875427789186E-2</c:v>
                </c:pt>
                <c:pt idx="64">
                  <c:v>2.2495592079930286E-2</c:v>
                </c:pt>
                <c:pt idx="65">
                  <c:v>2.4958166709208994E-2</c:v>
                </c:pt>
                <c:pt idx="66">
                  <c:v>2.4801970426439415E-2</c:v>
                </c:pt>
                <c:pt idx="67">
                  <c:v>2.0498614958448753E-2</c:v>
                </c:pt>
                <c:pt idx="68">
                  <c:v>1.7797552836484983E-2</c:v>
                </c:pt>
                <c:pt idx="69">
                  <c:v>2.2890423946905051E-2</c:v>
                </c:pt>
                <c:pt idx="70">
                  <c:v>1.5392694808134585E-2</c:v>
                </c:pt>
                <c:pt idx="71">
                  <c:v>3.5775104372665345E-2</c:v>
                </c:pt>
                <c:pt idx="72">
                  <c:v>1.9978794437483023E-2</c:v>
                </c:pt>
                <c:pt idx="73">
                  <c:v>1.9542772861356934E-2</c:v>
                </c:pt>
                <c:pt idx="74">
                  <c:v>1.7222820236813777E-2</c:v>
                </c:pt>
                <c:pt idx="75">
                  <c:v>1.770983122682207E-2</c:v>
                </c:pt>
                <c:pt idx="76">
                  <c:v>1.6000941231837162E-2</c:v>
                </c:pt>
                <c:pt idx="77">
                  <c:v>2.1726700971983991E-2</c:v>
                </c:pt>
                <c:pt idx="78">
                  <c:v>3.6944045911047343E-2</c:v>
                </c:pt>
                <c:pt idx="79">
                  <c:v>2.5606732776617951E-2</c:v>
                </c:pt>
                <c:pt idx="80">
                  <c:v>3.7862950058072012E-2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6240"/>
        <c:axId val="159426816"/>
      </c:scatterChart>
      <c:valAx>
        <c:axId val="159426240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per capita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9426816"/>
        <c:crosses val="autoZero"/>
        <c:crossBetween val="midCat"/>
        <c:majorUnit val="2000"/>
      </c:valAx>
      <c:valAx>
        <c:axId val="159426816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Births per capita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9426240"/>
        <c:crosses val="autoZero"/>
        <c:crossBetween val="midCat"/>
        <c:majorUnit val="2.0000000000000004E-2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5829265091863527"/>
          <c:y val="0.12701452547216022"/>
          <c:w val="0.13776101930920606"/>
          <c:h val="0.281446007763306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layout>
        <c:manualLayout>
          <c:xMode val="edge"/>
          <c:yMode val="edge"/>
          <c:x val="0.4334898278560250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360504232745557"/>
          <c:y val="5.1046049037542209E-2"/>
          <c:w val="0.78452010400108441"/>
          <c:h val="0.77994677943696011"/>
        </c:manualLayout>
      </c:layout>
      <c:scatterChart>
        <c:scatterStyle val="lineMarker"/>
        <c:varyColors val="0"/>
        <c:ser>
          <c:idx val="0"/>
          <c:order val="0"/>
          <c:tx>
            <c:v>Jewish</c:v>
          </c:tx>
          <c:spPr>
            <a:ln w="28575">
              <a:noFill/>
            </a:ln>
          </c:spPr>
          <c:trendline>
            <c:trendlineType val="power"/>
            <c:dispRSqr val="1"/>
            <c:dispEq val="0"/>
            <c:trendlineLbl>
              <c:layout>
                <c:manualLayout>
                  <c:x val="0.35489527853962077"/>
                  <c:y val="-0.21357835163317845"/>
                </c:manualLayout>
              </c:layout>
              <c:numFmt formatCode="#,##0.00" sourceLinked="0"/>
            </c:trendlineLbl>
          </c:trendline>
          <c:xVal>
            <c:numRef>
              <c:f>Data!$M$204:$M$323</c:f>
              <c:numCache>
                <c:formatCode>0</c:formatCode>
                <c:ptCount val="120"/>
                <c:pt idx="0">
                  <c:v>#N/A</c:v>
                </c:pt>
                <c:pt idx="1">
                  <c:v>#N/A</c:v>
                </c:pt>
                <c:pt idx="2">
                  <c:v>1474.9651237989654</c:v>
                </c:pt>
                <c:pt idx="3">
                  <c:v>2539.6262549045891</c:v>
                </c:pt>
                <c:pt idx="4">
                  <c:v>2060.5531095211886</c:v>
                </c:pt>
                <c:pt idx="5">
                  <c:v>3249.8855823192257</c:v>
                </c:pt>
                <c:pt idx="6">
                  <c:v>2772.9667285259811</c:v>
                </c:pt>
                <c:pt idx="7">
                  <c:v>2119.7245581599341</c:v>
                </c:pt>
                <c:pt idx="8">
                  <c:v>2131.2387474049433</c:v>
                </c:pt>
                <c:pt idx="9">
                  <c:v>2530.9748952944074</c:v>
                </c:pt>
                <c:pt idx="10">
                  <c:v>2171.6252688172044</c:v>
                </c:pt>
                <c:pt idx="11">
                  <c:v>2525.9505991417082</c:v>
                </c:pt>
                <c:pt idx="12">
                  <c:v>4713.359016584759</c:v>
                </c:pt>
                <c:pt idx="13">
                  <c:v>2235.2461857619282</c:v>
                </c:pt>
                <c:pt idx="14">
                  <c:v>4306.6289563768833</c:v>
                </c:pt>
                <c:pt idx="15">
                  <c:v>4316.8933539840145</c:v>
                </c:pt>
                <c:pt idx="16">
                  <c:v>2611.558191407687</c:v>
                </c:pt>
                <c:pt idx="17">
                  <c:v>3007.3388718870442</c:v>
                </c:pt>
                <c:pt idx="18">
                  <c:v>3380.6671045335129</c:v>
                </c:pt>
                <c:pt idx="19">
                  <c:v>1929.936330305276</c:v>
                </c:pt>
                <c:pt idx="20">
                  <c:v>2072.5909783875891</c:v>
                </c:pt>
                <c:pt idx="21">
                  <c:v>2893.1972994152752</c:v>
                </c:pt>
                <c:pt idx="22">
                  <c:v>3687.1720175527216</c:v>
                </c:pt>
                <c:pt idx="23">
                  <c:v>1622.5120907336077</c:v>
                </c:pt>
                <c:pt idx="24">
                  <c:v>3948.9006568634986</c:v>
                </c:pt>
                <c:pt idx="25">
                  <c:v>2873.4858886346301</c:v>
                </c:pt>
                <c:pt idx="26">
                  <c:v>1954.1846194020109</c:v>
                </c:pt>
                <c:pt idx="27">
                  <c:v>1991.7319184103458</c:v>
                </c:pt>
                <c:pt idx="28">
                  <c:v>4060.316012946786</c:v>
                </c:pt>
                <c:pt idx="29">
                  <c:v>2956.7480207974781</c:v>
                </c:pt>
                <c:pt idx="30">
                  <c:v>2057.1344916344915</c:v>
                </c:pt>
                <c:pt idx="31">
                  <c:v>2988.8790508986276</c:v>
                </c:pt>
                <c:pt idx="32">
                  <c:v>3865.5485112464962</c:v>
                </c:pt>
                <c:pt idx="33">
                  <c:v>2439.7068696798942</c:v>
                </c:pt>
                <c:pt idx="34">
                  <c:v>3043.2944106193931</c:v>
                </c:pt>
                <c:pt idx="35">
                  <c:v>1172.3800421940928</c:v>
                </c:pt>
                <c:pt idx="36">
                  <c:v>2130.3627981109798</c:v>
                </c:pt>
                <c:pt idx="37">
                  <c:v>1615.7401973684211</c:v>
                </c:pt>
                <c:pt idx="38">
                  <c:v>2056.5668380462726</c:v>
                </c:pt>
                <c:pt idx="39">
                  <c:v>2414.8843829787234</c:v>
                </c:pt>
                <c:pt idx="40">
                  <c:v>2788.7345402951191</c:v>
                </c:pt>
                <c:pt idx="41">
                  <c:v>3960.6559274193546</c:v>
                </c:pt>
                <c:pt idx="42">
                  <c:v>2246.998098159509</c:v>
                </c:pt>
                <c:pt idx="43">
                  <c:v>2754.2936956521739</c:v>
                </c:pt>
                <c:pt idx="44">
                  <c:v>1524.7178033472803</c:v>
                </c:pt>
                <c:pt idx="45">
                  <c:v>1970.4711578947367</c:v>
                </c:pt>
                <c:pt idx="46">
                  <c:v>2809.44017721519</c:v>
                </c:pt>
                <c:pt idx="47">
                  <c:v>1399.7874226804124</c:v>
                </c:pt>
                <c:pt idx="48">
                  <c:v>2183.1568181818184</c:v>
                </c:pt>
                <c:pt idx="49">
                  <c:v>2682.2999724517908</c:v>
                </c:pt>
                <c:pt idx="50">
                  <c:v>3036.2546228150873</c:v>
                </c:pt>
                <c:pt idx="51">
                  <c:v>2935.0952502453388</c:v>
                </c:pt>
                <c:pt idx="52">
                  <c:v>1664.045937007874</c:v>
                </c:pt>
                <c:pt idx="53">
                  <c:v>3213.908163265306</c:v>
                </c:pt>
                <c:pt idx="54">
                  <c:v>4616.1479665738161</c:v>
                </c:pt>
                <c:pt idx="55">
                  <c:v>4029.3712482269502</c:v>
                </c:pt>
                <c:pt idx="56">
                  <c:v>1902.8783000000001</c:v>
                </c:pt>
                <c:pt idx="57">
                  <c:v>3646.2131206246636</c:v>
                </c:pt>
                <c:pt idx="58">
                  <c:v>4028.6961111111109</c:v>
                </c:pt>
                <c:pt idx="59">
                  <c:v>3630.0540757575759</c:v>
                </c:pt>
                <c:pt idx="60">
                  <c:v>2670.2649999999999</c:v>
                </c:pt>
                <c:pt idx="61">
                  <c:v>2403.33</c:v>
                </c:pt>
                <c:pt idx="62">
                  <c:v>1934.4856741573033</c:v>
                </c:pt>
                <c:pt idx="63">
                  <c:v>2991.1629656862747</c:v>
                </c:pt>
                <c:pt idx="64">
                  <c:v>2710.840725308642</c:v>
                </c:pt>
                <c:pt idx="65">
                  <c:v>1969.0142532467535</c:v>
                </c:pt>
                <c:pt idx="66">
                  <c:v>3492.3520578231291</c:v>
                </c:pt>
                <c:pt idx="67">
                  <c:v>3063.6271147798743</c:v>
                </c:pt>
                <c:pt idx="68">
                  <c:v>3795.154937739464</c:v>
                </c:pt>
                <c:pt idx="69">
                  <c:v>2782.3942769607843</c:v>
                </c:pt>
                <c:pt idx="70">
                  <c:v>2802.7017023809526</c:v>
                </c:pt>
                <c:pt idx="71">
                  <c:v>3787.9772361111113</c:v>
                </c:pt>
                <c:pt idx="72">
                  <c:v>6245.306111111111</c:v>
                </c:pt>
                <c:pt idx="73">
                  <c:v>3851.5032059447985</c:v>
                </c:pt>
                <c:pt idx="74">
                  <c:v>1569.3306250000003</c:v>
                </c:pt>
                <c:pt idx="75">
                  <c:v>#N/A</c:v>
                </c:pt>
                <c:pt idx="76">
                  <c:v>2994.2897705992509</c:v>
                </c:pt>
                <c:pt idx="77">
                  <c:v>1893.3783429118773</c:v>
                </c:pt>
                <c:pt idx="78">
                  <c:v>4222.7176836158187</c:v>
                </c:pt>
                <c:pt idx="79">
                  <c:v>3996.8625925925917</c:v>
                </c:pt>
                <c:pt idx="80">
                  <c:v>2720.7002956989245</c:v>
                </c:pt>
                <c:pt idx="81">
                  <c:v>#N/A</c:v>
                </c:pt>
                <c:pt idx="82">
                  <c:v>4170.2722916666671</c:v>
                </c:pt>
                <c:pt idx="83">
                  <c:v>6005.2431761006283</c:v>
                </c:pt>
                <c:pt idx="84">
                  <c:v>4017.9274769585254</c:v>
                </c:pt>
                <c:pt idx="85">
                  <c:v>#N/A</c:v>
                </c:pt>
                <c:pt idx="86">
                  <c:v>3685.6092735042739</c:v>
                </c:pt>
                <c:pt idx="87">
                  <c:v>#N/A</c:v>
                </c:pt>
                <c:pt idx="88">
                  <c:v>4955.4493589743588</c:v>
                </c:pt>
                <c:pt idx="89">
                  <c:v>#N/A</c:v>
                </c:pt>
                <c:pt idx="90">
                  <c:v>1603.7491123188408</c:v>
                </c:pt>
                <c:pt idx="91">
                  <c:v>7255.8302864583338</c:v>
                </c:pt>
                <c:pt idx="92">
                  <c:v>6845.863625</c:v>
                </c:pt>
                <c:pt idx="93">
                  <c:v>2394.0032764505117</c:v>
                </c:pt>
                <c:pt idx="94">
                  <c:v>3537.7199316939887</c:v>
                </c:pt>
                <c:pt idx="95">
                  <c:v>2060.7581249999998</c:v>
                </c:pt>
                <c:pt idx="96">
                  <c:v>3838.7792830882354</c:v>
                </c:pt>
                <c:pt idx="97">
                  <c:v>2311.9066129032262</c:v>
                </c:pt>
                <c:pt idx="98">
                  <c:v>2960.8854347826086</c:v>
                </c:pt>
                <c:pt idx="99">
                  <c:v>3659.1858179012343</c:v>
                </c:pt>
                <c:pt idx="100">
                  <c:v>4177.4706761904763</c:v>
                </c:pt>
                <c:pt idx="101">
                  <c:v>2039.2015123456788</c:v>
                </c:pt>
                <c:pt idx="102">
                  <c:v>4281.4413755020087</c:v>
                </c:pt>
                <c:pt idx="103">
                  <c:v>2713.1411986301368</c:v>
                </c:pt>
                <c:pt idx="104">
                  <c:v>1299.894830371567</c:v>
                </c:pt>
                <c:pt idx="105">
                  <c:v>486.26152610441767</c:v>
                </c:pt>
                <c:pt idx="106">
                  <c:v>990.4566408995081</c:v>
                </c:pt>
                <c:pt idx="107">
                  <c:v>1355.3027472527472</c:v>
                </c:pt>
                <c:pt idx="108">
                  <c:v>934.36316002949854</c:v>
                </c:pt>
                <c:pt idx="109">
                  <c:v>3607.3617283950621</c:v>
                </c:pt>
                <c:pt idx="110">
                  <c:v>4039.2806944444446</c:v>
                </c:pt>
                <c:pt idx="111">
                  <c:v>1716.6610069444444</c:v>
                </c:pt>
                <c:pt idx="112">
                  <c:v>1710.9339506172842</c:v>
                </c:pt>
                <c:pt idx="113">
                  <c:v>466.30595498783458</c:v>
                </c:pt>
                <c:pt idx="114">
                  <c:v>764.41807692307691</c:v>
                </c:pt>
                <c:pt idx="115">
                  <c:v>2031.7566944444447</c:v>
                </c:pt>
                <c:pt idx="116">
                  <c:v>1291.2116666666668</c:v>
                </c:pt>
                <c:pt idx="117">
                  <c:v>835.53344444444429</c:v>
                </c:pt>
                <c:pt idx="118">
                  <c:v>2028.2345962199315</c:v>
                </c:pt>
                <c:pt idx="119">
                  <c:v>842.54446787148606</c:v>
                </c:pt>
              </c:numCache>
            </c:numRef>
          </c:xVal>
          <c:yVal>
            <c:numRef>
              <c:f>Data!$H$204:$H$323</c:f>
              <c:numCache>
                <c:formatCode>0.00</c:formatCode>
                <c:ptCount val="120"/>
                <c:pt idx="0">
                  <c:v>#N/A</c:v>
                </c:pt>
                <c:pt idx="1">
                  <c:v>#N/A</c:v>
                </c:pt>
                <c:pt idx="2">
                  <c:v>2.2583333333333334E-2</c:v>
                </c:pt>
                <c:pt idx="3">
                  <c:v>2.0066445182724251E-2</c:v>
                </c:pt>
                <c:pt idx="4">
                  <c:v>1.4999999999999999E-2</c:v>
                </c:pt>
                <c:pt idx="5">
                  <c:v>1.9842696629213483E-2</c:v>
                </c:pt>
                <c:pt idx="6">
                  <c:v>1.3292682926829268E-2</c:v>
                </c:pt>
                <c:pt idx="7">
                  <c:v>1.9964448958862367E-2</c:v>
                </c:pt>
                <c:pt idx="8">
                  <c:v>1.4881065651760228E-2</c:v>
                </c:pt>
                <c:pt idx="9">
                  <c:v>1.7089430894308942E-2</c:v>
                </c:pt>
                <c:pt idx="10">
                  <c:v>2.2749999999999999E-2</c:v>
                </c:pt>
                <c:pt idx="11">
                  <c:v>1.3067484662576687E-2</c:v>
                </c:pt>
                <c:pt idx="12">
                  <c:v>1.5803757828810022E-2</c:v>
                </c:pt>
                <c:pt idx="13">
                  <c:v>1.7922848664688427E-2</c:v>
                </c:pt>
                <c:pt idx="14">
                  <c:v>1.7218225419664269E-2</c:v>
                </c:pt>
                <c:pt idx="15">
                  <c:v>1.4880382775119617E-2</c:v>
                </c:pt>
                <c:pt idx="16">
                  <c:v>1.5644090305444888E-2</c:v>
                </c:pt>
                <c:pt idx="17">
                  <c:v>1.471049457177322E-2</c:v>
                </c:pt>
                <c:pt idx="18">
                  <c:v>1.2314573238911665E-2</c:v>
                </c:pt>
                <c:pt idx="19">
                  <c:v>1.9448621553884712E-2</c:v>
                </c:pt>
                <c:pt idx="20">
                  <c:v>1.5502645502645502E-2</c:v>
                </c:pt>
                <c:pt idx="21">
                  <c:v>1.6761006289308177E-2</c:v>
                </c:pt>
                <c:pt idx="22">
                  <c:v>1.7250996015936253E-2</c:v>
                </c:pt>
                <c:pt idx="23">
                  <c:v>2.7948754246885619E-2</c:v>
                </c:pt>
                <c:pt idx="24">
                  <c:v>1.493734335839599E-2</c:v>
                </c:pt>
                <c:pt idx="25">
                  <c:v>1.4436781609195402E-2</c:v>
                </c:pt>
                <c:pt idx="26">
                  <c:v>2.2612612612612614E-2</c:v>
                </c:pt>
                <c:pt idx="27">
                  <c:v>1.6612903225806452E-2</c:v>
                </c:pt>
                <c:pt idx="28">
                  <c:v>2.4952919020715631E-2</c:v>
                </c:pt>
                <c:pt idx="29">
                  <c:v>2.0207612456747404E-2</c:v>
                </c:pt>
                <c:pt idx="30">
                  <c:v>1.7238095238095236E-2</c:v>
                </c:pt>
                <c:pt idx="31">
                  <c:v>1.9675456389452332E-2</c:v>
                </c:pt>
                <c:pt idx="32">
                  <c:v>1.6294964028776979E-2</c:v>
                </c:pt>
                <c:pt idx="33">
                  <c:v>1.1571753986332574E-2</c:v>
                </c:pt>
                <c:pt idx="34">
                  <c:v>1.509433962264151E-2</c:v>
                </c:pt>
                <c:pt idx="35">
                  <c:v>3.2911392405063293E-2</c:v>
                </c:pt>
                <c:pt idx="36">
                  <c:v>1.6298701298701299E-2</c:v>
                </c:pt>
                <c:pt idx="37">
                  <c:v>1.7017543859649122E-2</c:v>
                </c:pt>
                <c:pt idx="38">
                  <c:v>1.5552699228791773E-2</c:v>
                </c:pt>
                <c:pt idx="39">
                  <c:v>1.3744680851063829E-2</c:v>
                </c:pt>
                <c:pt idx="40">
                  <c:v>1.6730987514188424E-2</c:v>
                </c:pt>
                <c:pt idx="41">
                  <c:v>1.7379032258064517E-2</c:v>
                </c:pt>
                <c:pt idx="42">
                  <c:v>1.3415132924335379E-2</c:v>
                </c:pt>
                <c:pt idx="43">
                  <c:v>1.1820652173913043E-2</c:v>
                </c:pt>
                <c:pt idx="44">
                  <c:v>1.7112970711297072E-2</c:v>
                </c:pt>
                <c:pt idx="45">
                  <c:v>1.0894736842105263E-2</c:v>
                </c:pt>
                <c:pt idx="46">
                  <c:v>1.3746835443037975E-2</c:v>
                </c:pt>
                <c:pt idx="47">
                  <c:v>2.0876288659793813E-2</c:v>
                </c:pt>
                <c:pt idx="48">
                  <c:v>1.7636363636363638E-2</c:v>
                </c:pt>
                <c:pt idx="49">
                  <c:v>1.7988980716253444E-2</c:v>
                </c:pt>
                <c:pt idx="50">
                  <c:v>1.4609015639374424E-2</c:v>
                </c:pt>
                <c:pt idx="51">
                  <c:v>1.9263984298331698E-2</c:v>
                </c:pt>
                <c:pt idx="52">
                  <c:v>2.0157480314960629E-2</c:v>
                </c:pt>
                <c:pt idx="53">
                  <c:v>1.5847723704866562E-2</c:v>
                </c:pt>
                <c:pt idx="54">
                  <c:v>1.3955431754874651E-2</c:v>
                </c:pt>
                <c:pt idx="55">
                  <c:v>1.6425531914893616E-2</c:v>
                </c:pt>
                <c:pt idx="56">
                  <c:v>1.7500000000000002E-2</c:v>
                </c:pt>
                <c:pt idx="57">
                  <c:v>1.7953688745288097E-2</c:v>
                </c:pt>
                <c:pt idx="58">
                  <c:v>1.4666666666666666E-2</c:v>
                </c:pt>
                <c:pt idx="59">
                  <c:v>1.3454545454545455E-2</c:v>
                </c:pt>
                <c:pt idx="60">
                  <c:v>1.61E-2</c:v>
                </c:pt>
                <c:pt idx="61">
                  <c:v>1.7692307692307691E-2</c:v>
                </c:pt>
                <c:pt idx="62">
                  <c:v>1.2696629213483145E-2</c:v>
                </c:pt>
                <c:pt idx="63">
                  <c:v>1.5294117647058824E-2</c:v>
                </c:pt>
                <c:pt idx="64">
                  <c:v>1.5555555555555555E-2</c:v>
                </c:pt>
                <c:pt idx="65">
                  <c:v>1.064935064935065E-2</c:v>
                </c:pt>
                <c:pt idx="66">
                  <c:v>2.1122448979591837E-2</c:v>
                </c:pt>
                <c:pt idx="67">
                  <c:v>1.7735849056603775E-2</c:v>
                </c:pt>
                <c:pt idx="68">
                  <c:v>2.7298850574712645E-2</c:v>
                </c:pt>
                <c:pt idx="69">
                  <c:v>2.6102941176470589E-2</c:v>
                </c:pt>
                <c:pt idx="70">
                  <c:v>2.1285714285714286E-2</c:v>
                </c:pt>
                <c:pt idx="71">
                  <c:v>1.6166666666666666E-2</c:v>
                </c:pt>
                <c:pt idx="72">
                  <c:v>1.2380952380952381E-2</c:v>
                </c:pt>
                <c:pt idx="73">
                  <c:v>1.6815286624203823E-2</c:v>
                </c:pt>
                <c:pt idx="74">
                  <c:v>2.2023809523809525E-2</c:v>
                </c:pt>
                <c:pt idx="75">
                  <c:v>0.02</c:v>
                </c:pt>
                <c:pt idx="76">
                  <c:v>2.050561797752809E-2</c:v>
                </c:pt>
                <c:pt idx="77">
                  <c:v>2.2643678160919539E-2</c:v>
                </c:pt>
                <c:pt idx="78">
                  <c:v>8.3898305084745758E-3</c:v>
                </c:pt>
                <c:pt idx="79">
                  <c:v>1.2777777777777779E-2</c:v>
                </c:pt>
                <c:pt idx="80">
                  <c:v>2.1532258064516131E-2</c:v>
                </c:pt>
                <c:pt idx="81">
                  <c:v>8.8888888888888889E-3</c:v>
                </c:pt>
                <c:pt idx="82">
                  <c:v>1.375E-2</c:v>
                </c:pt>
                <c:pt idx="83">
                  <c:v>1.0377358490566037E-2</c:v>
                </c:pt>
                <c:pt idx="84">
                  <c:v>1.9493087557603688E-2</c:v>
                </c:pt>
                <c:pt idx="85">
                  <c:v>2.0666666666666667E-2</c:v>
                </c:pt>
                <c:pt idx="86">
                  <c:v>1.4230769230769231E-2</c:v>
                </c:pt>
                <c:pt idx="87">
                  <c:v>1.3333333333333334E-2</c:v>
                </c:pt>
                <c:pt idx="88">
                  <c:v>1.323076923076923E-2</c:v>
                </c:pt>
                <c:pt idx="89">
                  <c:v>1.5333333333333332E-2</c:v>
                </c:pt>
                <c:pt idx="90">
                  <c:v>2.6521739130434784E-2</c:v>
                </c:pt>
                <c:pt idx="91">
                  <c:v>1.0937499999999999E-2</c:v>
                </c:pt>
                <c:pt idx="92">
                  <c:v>1.3833333333333333E-2</c:v>
                </c:pt>
                <c:pt idx="93">
                  <c:v>1.4948805460750853E-2</c:v>
                </c:pt>
                <c:pt idx="94">
                  <c:v>9.5081967213114758E-3</c:v>
                </c:pt>
                <c:pt idx="95">
                  <c:v>1.2656250000000001E-2</c:v>
                </c:pt>
                <c:pt idx="96">
                  <c:v>1.3308823529411765E-2</c:v>
                </c:pt>
                <c:pt idx="97">
                  <c:v>2.3387096774193549E-2</c:v>
                </c:pt>
                <c:pt idx="98">
                  <c:v>1.4347826086956521E-2</c:v>
                </c:pt>
                <c:pt idx="99">
                  <c:v>1.3148148148148148E-2</c:v>
                </c:pt>
                <c:pt idx="100">
                  <c:v>1.8742857142857144E-2</c:v>
                </c:pt>
                <c:pt idx="101">
                  <c:v>1.9444444444444445E-2</c:v>
                </c:pt>
                <c:pt idx="102">
                  <c:v>1.8554216867469879E-2</c:v>
                </c:pt>
                <c:pt idx="103">
                  <c:v>2.3287671232876714E-2</c:v>
                </c:pt>
                <c:pt idx="104">
                  <c:v>3.9483037156704363E-2</c:v>
                </c:pt>
                <c:pt idx="105">
                  <c:v>5.8032128514056223E-2</c:v>
                </c:pt>
                <c:pt idx="106">
                  <c:v>3.2248770203794797E-2</c:v>
                </c:pt>
                <c:pt idx="107">
                  <c:v>2.8937728937728939E-2</c:v>
                </c:pt>
                <c:pt idx="108">
                  <c:v>6.9070796460176997E-2</c:v>
                </c:pt>
                <c:pt idx="109">
                  <c:v>1.7222222222222222E-2</c:v>
                </c:pt>
                <c:pt idx="110">
                  <c:v>3.3000000000000002E-2</c:v>
                </c:pt>
                <c:pt idx="111">
                  <c:v>3.4166666666666665E-2</c:v>
                </c:pt>
                <c:pt idx="112">
                  <c:v>2.5185185185185185E-2</c:v>
                </c:pt>
                <c:pt idx="113">
                  <c:v>7.1751824817518253E-2</c:v>
                </c:pt>
                <c:pt idx="114">
                  <c:v>3.5384615384615382E-2</c:v>
                </c:pt>
                <c:pt idx="115">
                  <c:v>0.04</c:v>
                </c:pt>
                <c:pt idx="116">
                  <c:v>2.6716417910447762E-2</c:v>
                </c:pt>
                <c:pt idx="117">
                  <c:v>3.1333333333333331E-2</c:v>
                </c:pt>
                <c:pt idx="118">
                  <c:v>1.6288659793814431E-2</c:v>
                </c:pt>
                <c:pt idx="119">
                  <c:v>3.2168674698795183E-2</c:v>
                </c:pt>
              </c:numCache>
            </c:numRef>
          </c:yVal>
          <c:smooth val="0"/>
        </c:ser>
        <c:ser>
          <c:idx val="1"/>
          <c:order val="1"/>
          <c:tx>
            <c:v>Haredi</c:v>
          </c:tx>
          <c:spPr>
            <a:ln w="28575">
              <a:noFill/>
            </a:ln>
          </c:spPr>
          <c:xVal>
            <c:numRef>
              <c:f>Data!$M$307:$M$323</c:f>
              <c:numCache>
                <c:formatCode>0</c:formatCode>
                <c:ptCount val="17"/>
                <c:pt idx="0">
                  <c:v>2713.1411986301368</c:v>
                </c:pt>
                <c:pt idx="1">
                  <c:v>1299.894830371567</c:v>
                </c:pt>
                <c:pt idx="2">
                  <c:v>486.26152610441767</c:v>
                </c:pt>
                <c:pt idx="3">
                  <c:v>990.4566408995081</c:v>
                </c:pt>
                <c:pt idx="4">
                  <c:v>1355.3027472527472</c:v>
                </c:pt>
                <c:pt idx="5">
                  <c:v>934.36316002949854</c:v>
                </c:pt>
                <c:pt idx="6">
                  <c:v>3607.3617283950621</c:v>
                </c:pt>
                <c:pt idx="7">
                  <c:v>4039.2806944444446</c:v>
                </c:pt>
                <c:pt idx="8">
                  <c:v>1716.6610069444444</c:v>
                </c:pt>
                <c:pt idx="9">
                  <c:v>1710.9339506172842</c:v>
                </c:pt>
                <c:pt idx="10">
                  <c:v>466.30595498783458</c:v>
                </c:pt>
                <c:pt idx="11">
                  <c:v>764.41807692307691</c:v>
                </c:pt>
                <c:pt idx="12">
                  <c:v>2031.7566944444447</c:v>
                </c:pt>
                <c:pt idx="13">
                  <c:v>1291.2116666666668</c:v>
                </c:pt>
                <c:pt idx="14">
                  <c:v>835.53344444444429</c:v>
                </c:pt>
                <c:pt idx="15">
                  <c:v>2028.2345962199315</c:v>
                </c:pt>
                <c:pt idx="16">
                  <c:v>842.54446787148606</c:v>
                </c:pt>
              </c:numCache>
            </c:numRef>
          </c:xVal>
          <c:yVal>
            <c:numRef>
              <c:f>Data!$H$307:$H$323</c:f>
              <c:numCache>
                <c:formatCode>0.00</c:formatCode>
                <c:ptCount val="17"/>
                <c:pt idx="0">
                  <c:v>2.3287671232876714E-2</c:v>
                </c:pt>
                <c:pt idx="1">
                  <c:v>3.9483037156704363E-2</c:v>
                </c:pt>
                <c:pt idx="2">
                  <c:v>5.8032128514056223E-2</c:v>
                </c:pt>
                <c:pt idx="3">
                  <c:v>3.2248770203794797E-2</c:v>
                </c:pt>
                <c:pt idx="4">
                  <c:v>2.8937728937728939E-2</c:v>
                </c:pt>
                <c:pt idx="5">
                  <c:v>6.9070796460176997E-2</c:v>
                </c:pt>
                <c:pt idx="6">
                  <c:v>1.7222222222222222E-2</c:v>
                </c:pt>
                <c:pt idx="7">
                  <c:v>3.3000000000000002E-2</c:v>
                </c:pt>
                <c:pt idx="8">
                  <c:v>3.4166666666666665E-2</c:v>
                </c:pt>
                <c:pt idx="9">
                  <c:v>2.5185185185185185E-2</c:v>
                </c:pt>
                <c:pt idx="10">
                  <c:v>7.1751824817518253E-2</c:v>
                </c:pt>
                <c:pt idx="11">
                  <c:v>3.5384615384615382E-2</c:v>
                </c:pt>
                <c:pt idx="12">
                  <c:v>0.04</c:v>
                </c:pt>
                <c:pt idx="13">
                  <c:v>2.6716417910447762E-2</c:v>
                </c:pt>
                <c:pt idx="14">
                  <c:v>3.1333333333333331E-2</c:v>
                </c:pt>
                <c:pt idx="15">
                  <c:v>1.6288659793814431E-2</c:v>
                </c:pt>
                <c:pt idx="16">
                  <c:v>3.2168674698795183E-2</c:v>
                </c:pt>
              </c:numCache>
            </c:numRef>
          </c:yVal>
          <c:smooth val="0"/>
        </c:ser>
        <c:ser>
          <c:idx val="2"/>
          <c:order val="2"/>
          <c:tx>
            <c:v>Arab</c:v>
          </c:tx>
          <c:spPr>
            <a:ln w="28575">
              <a:noFill/>
            </a:ln>
          </c:spPr>
          <c:xVal>
            <c:numRef>
              <c:f>Data!$M$324:$M$493</c:f>
              <c:numCache>
                <c:formatCode>0</c:formatCode>
                <c:ptCount val="170"/>
                <c:pt idx="0">
                  <c:v>#N/A</c:v>
                </c:pt>
                <c:pt idx="1">
                  <c:v>#N/A</c:v>
                </c:pt>
                <c:pt idx="2">
                  <c:v>796.5992</c:v>
                </c:pt>
                <c:pt idx="3">
                  <c:v>#N/A</c:v>
                </c:pt>
                <c:pt idx="4">
                  <c:v>1077.1170093457945</c:v>
                </c:pt>
                <c:pt idx="5">
                  <c:v>1206.9022167487685</c:v>
                </c:pt>
                <c:pt idx="6">
                  <c:v>821.95873517786561</c:v>
                </c:pt>
                <c:pt idx="7">
                  <c:v>1335.2017711598746</c:v>
                </c:pt>
                <c:pt idx="8">
                  <c:v>994.86129707112968</c:v>
                </c:pt>
                <c:pt idx="9">
                  <c:v>955.36609756097562</c:v>
                </c:pt>
                <c:pt idx="10">
                  <c:v>574.73754010695188</c:v>
                </c:pt>
                <c:pt idx="11">
                  <c:v>1209.6469999999999</c:v>
                </c:pt>
                <c:pt idx="12">
                  <c:v>990.57406060606058</c:v>
                </c:pt>
                <c:pt idx="13">
                  <c:v>1058.3203603603604</c:v>
                </c:pt>
                <c:pt idx="14">
                  <c:v>1064.1114772727274</c:v>
                </c:pt>
                <c:pt idx="15">
                  <c:v>1066.2985555555554</c:v>
                </c:pt>
                <c:pt idx="16">
                  <c:v>770.53815555555559</c:v>
                </c:pt>
                <c:pt idx="17">
                  <c:v>941.3410062893081</c:v>
                </c:pt>
                <c:pt idx="18">
                  <c:v>814.48083333333329</c:v>
                </c:pt>
                <c:pt idx="19">
                  <c:v>1245.1305782312925</c:v>
                </c:pt>
                <c:pt idx="20">
                  <c:v>846.1484837962962</c:v>
                </c:pt>
                <c:pt idx="21">
                  <c:v>971.68701388888883</c:v>
                </c:pt>
                <c:pt idx="22">
                  <c:v>865.9715019379845</c:v>
                </c:pt>
                <c:pt idx="23">
                  <c:v>1331.951201923077</c:v>
                </c:pt>
                <c:pt idx="24">
                  <c:v>958.86009132420111</c:v>
                </c:pt>
                <c:pt idx="25">
                  <c:v>889.0512191358024</c:v>
                </c:pt>
                <c:pt idx="26">
                  <c:v>1983.626891025641</c:v>
                </c:pt>
                <c:pt idx="27">
                  <c:v>1131.5953497942387</c:v>
                </c:pt>
                <c:pt idx="28">
                  <c:v>921.69223895582331</c:v>
                </c:pt>
                <c:pt idx="29">
                  <c:v>1317.4005333333332</c:v>
                </c:pt>
                <c:pt idx="30">
                  <c:v>760.48698087431694</c:v>
                </c:pt>
                <c:pt idx="31">
                  <c:v>584.61960227272721</c:v>
                </c:pt>
                <c:pt idx="32">
                  <c:v>1323.9793790849674</c:v>
                </c:pt>
                <c:pt idx="33">
                  <c:v>991.03148333333343</c:v>
                </c:pt>
                <c:pt idx="34">
                  <c:v>1068.3935015290519</c:v>
                </c:pt>
                <c:pt idx="35">
                  <c:v>1450.7199333333333</c:v>
                </c:pt>
                <c:pt idx="36">
                  <c:v>1045.2056172839507</c:v>
                </c:pt>
                <c:pt idx="37">
                  <c:v>1060.4488753387534</c:v>
                </c:pt>
                <c:pt idx="38">
                  <c:v>948.93071557971018</c:v>
                </c:pt>
                <c:pt idx="39">
                  <c:v>1291.9468209876543</c:v>
                </c:pt>
                <c:pt idx="40">
                  <c:v>630.92433510638296</c:v>
                </c:pt>
                <c:pt idx="41">
                  <c:v>1198.8903255208334</c:v>
                </c:pt>
                <c:pt idx="42">
                  <c:v>902.69113247863243</c:v>
                </c:pt>
                <c:pt idx="43">
                  <c:v>1133.7616666666665</c:v>
                </c:pt>
                <c:pt idx="44">
                  <c:v>1424.1010670731707</c:v>
                </c:pt>
                <c:pt idx="45">
                  <c:v>1653.0064880952382</c:v>
                </c:pt>
                <c:pt idx="46">
                  <c:v>881.09601364522416</c:v>
                </c:pt>
                <c:pt idx="47">
                  <c:v>717.89321917808218</c:v>
                </c:pt>
                <c:pt idx="48">
                  <c:v>937.93379464285715</c:v>
                </c:pt>
                <c:pt idx="49">
                  <c:v>1305.1268285371702</c:v>
                </c:pt>
                <c:pt idx="50">
                  <c:v>692.06003289473688</c:v>
                </c:pt>
                <c:pt idx="51">
                  <c:v>1004.0623521505377</c:v>
                </c:pt>
                <c:pt idx="52">
                  <c:v>898.5779069767442</c:v>
                </c:pt>
                <c:pt idx="53">
                  <c:v>1136.4686363636363</c:v>
                </c:pt>
                <c:pt idx="54">
                  <c:v>914.30341145833347</c:v>
                </c:pt>
                <c:pt idx="55">
                  <c:v>2227.4737820512823</c:v>
                </c:pt>
                <c:pt idx="56">
                  <c:v>921.07581120943951</c:v>
                </c:pt>
                <c:pt idx="57">
                  <c:v>839.95652777777775</c:v>
                </c:pt>
                <c:pt idx="58">
                  <c:v>959.94577380952364</c:v>
                </c:pt>
                <c:pt idx="59">
                  <c:v>1225.9819761904762</c:v>
                </c:pt>
                <c:pt idx="60">
                  <c:v>#N/A</c:v>
                </c:pt>
                <c:pt idx="61">
                  <c:v>1688.863134920635</c:v>
                </c:pt>
                <c:pt idx="62">
                  <c:v>665.25406084656083</c:v>
                </c:pt>
                <c:pt idx="63">
                  <c:v>757.53408653846157</c:v>
                </c:pt>
                <c:pt idx="64">
                  <c:v>#N/A</c:v>
                </c:pt>
                <c:pt idx="65">
                  <c:v>895.93700698080272</c:v>
                </c:pt>
                <c:pt idx="66">
                  <c:v>1023.2865405701754</c:v>
                </c:pt>
                <c:pt idx="67">
                  <c:v>401.21419515669521</c:v>
                </c:pt>
                <c:pt idx="68">
                  <c:v>1045.6770153061225</c:v>
                </c:pt>
                <c:pt idx="69">
                  <c:v>1690.496551724138</c:v>
                </c:pt>
                <c:pt idx="70">
                  <c:v>1501.5539795918367</c:v>
                </c:pt>
                <c:pt idx="71">
                  <c:v>1436.4197860360359</c:v>
                </c:pt>
                <c:pt idx="72">
                  <c:v>825.65137254901958</c:v>
                </c:pt>
                <c:pt idx="73">
                  <c:v>1105.4297340425533</c:v>
                </c:pt>
                <c:pt idx="74">
                  <c:v>484.26913841807908</c:v>
                </c:pt>
                <c:pt idx="75">
                  <c:v>816.84959770114949</c:v>
                </c:pt>
                <c:pt idx="76">
                  <c:v>483.05317333333335</c:v>
                </c:pt>
              </c:numCache>
            </c:numRef>
          </c:xVal>
          <c:yVal>
            <c:numRef>
              <c:f>Data!$H$324:$H$493</c:f>
              <c:numCache>
                <c:formatCode>0.00</c:formatCode>
                <c:ptCount val="170"/>
                <c:pt idx="0">
                  <c:v>#N/A</c:v>
                </c:pt>
                <c:pt idx="1">
                  <c:v>#N/A</c:v>
                </c:pt>
                <c:pt idx="2">
                  <c:v>2.9874999999999999E-2</c:v>
                </c:pt>
                <c:pt idx="3">
                  <c:v>#N/A</c:v>
                </c:pt>
                <c:pt idx="4">
                  <c:v>2.9657320872274143E-2</c:v>
                </c:pt>
                <c:pt idx="5">
                  <c:v>2.2758620689655173E-2</c:v>
                </c:pt>
                <c:pt idx="6">
                  <c:v>2.6521739130434784E-2</c:v>
                </c:pt>
                <c:pt idx="7">
                  <c:v>2.3213166144200627E-2</c:v>
                </c:pt>
                <c:pt idx="8">
                  <c:v>2.5271966527196654E-2</c:v>
                </c:pt>
                <c:pt idx="9">
                  <c:v>2.8597560975609757E-2</c:v>
                </c:pt>
                <c:pt idx="10">
                  <c:v>4.409090909090909E-2</c:v>
                </c:pt>
                <c:pt idx="11">
                  <c:v>2.353125E-2</c:v>
                </c:pt>
                <c:pt idx="12">
                  <c:v>2.690909090909091E-2</c:v>
                </c:pt>
                <c:pt idx="13">
                  <c:v>2.2252252252252254E-2</c:v>
                </c:pt>
                <c:pt idx="14">
                  <c:v>2.8181818181818183E-2</c:v>
                </c:pt>
                <c:pt idx="15">
                  <c:v>2.5238095238095237E-2</c:v>
                </c:pt>
                <c:pt idx="16">
                  <c:v>2.6800000000000001E-2</c:v>
                </c:pt>
                <c:pt idx="17">
                  <c:v>2.6037735849056602E-2</c:v>
                </c:pt>
                <c:pt idx="18">
                  <c:v>2.8985507246376812E-2</c:v>
                </c:pt>
                <c:pt idx="19">
                  <c:v>2.1836734693877553E-2</c:v>
                </c:pt>
                <c:pt idx="20">
                  <c:v>3.4583333333333334E-2</c:v>
                </c:pt>
                <c:pt idx="21">
                  <c:v>3.1833333333333332E-2</c:v>
                </c:pt>
                <c:pt idx="22">
                  <c:v>2.4302325581395348E-2</c:v>
                </c:pt>
                <c:pt idx="23">
                  <c:v>1.9615384615384614E-2</c:v>
                </c:pt>
                <c:pt idx="24">
                  <c:v>3.287671232876712E-2</c:v>
                </c:pt>
                <c:pt idx="25">
                  <c:v>3.1759259259259258E-2</c:v>
                </c:pt>
                <c:pt idx="26">
                  <c:v>1.8846153846153846E-2</c:v>
                </c:pt>
                <c:pt idx="27">
                  <c:v>2.6296296296296297E-2</c:v>
                </c:pt>
                <c:pt idx="28">
                  <c:v>2.5421686746987953E-2</c:v>
                </c:pt>
                <c:pt idx="29">
                  <c:v>2.6800000000000001E-2</c:v>
                </c:pt>
                <c:pt idx="30">
                  <c:v>2.7540983606557379E-2</c:v>
                </c:pt>
                <c:pt idx="31">
                  <c:v>4.7500000000000001E-2</c:v>
                </c:pt>
                <c:pt idx="32">
                  <c:v>2.1176470588235293E-2</c:v>
                </c:pt>
                <c:pt idx="33">
                  <c:v>2.7799999999999998E-2</c:v>
                </c:pt>
                <c:pt idx="34">
                  <c:v>2.6697247706422018E-2</c:v>
                </c:pt>
                <c:pt idx="35">
                  <c:v>0.03</c:v>
                </c:pt>
                <c:pt idx="36">
                  <c:v>2.3950617283950617E-2</c:v>
                </c:pt>
                <c:pt idx="37">
                  <c:v>2.5121951219512197E-2</c:v>
                </c:pt>
                <c:pt idx="38">
                  <c:v>2.423913043478261E-2</c:v>
                </c:pt>
                <c:pt idx="39">
                  <c:v>2.8888888888888888E-2</c:v>
                </c:pt>
                <c:pt idx="40">
                  <c:v>4.6595744680851064E-2</c:v>
                </c:pt>
                <c:pt idx="41">
                  <c:v>2.703125E-2</c:v>
                </c:pt>
                <c:pt idx="42">
                  <c:v>2.9743589743589743E-2</c:v>
                </c:pt>
                <c:pt idx="43">
                  <c:v>2.8799999999999999E-2</c:v>
                </c:pt>
                <c:pt idx="44">
                  <c:v>1.8292682926829267E-2</c:v>
                </c:pt>
                <c:pt idx="45">
                  <c:v>1.7857142857142856E-2</c:v>
                </c:pt>
                <c:pt idx="46">
                  <c:v>2.7192982456140352E-2</c:v>
                </c:pt>
                <c:pt idx="47">
                  <c:v>2.7123287671232878E-2</c:v>
                </c:pt>
                <c:pt idx="48">
                  <c:v>2.988095238095238E-2</c:v>
                </c:pt>
                <c:pt idx="49">
                  <c:v>2.7050359712230215E-2</c:v>
                </c:pt>
                <c:pt idx="50">
                  <c:v>5.2105263157894738E-2</c:v>
                </c:pt>
                <c:pt idx="51">
                  <c:v>2.1505376344086023E-2</c:v>
                </c:pt>
                <c:pt idx="52">
                  <c:v>2.616279069767442E-2</c:v>
                </c:pt>
                <c:pt idx="53">
                  <c:v>2.0303030303030302E-2</c:v>
                </c:pt>
                <c:pt idx="54">
                  <c:v>2.5624999999999998E-2</c:v>
                </c:pt>
                <c:pt idx="55">
                  <c:v>1.6923076923076923E-2</c:v>
                </c:pt>
                <c:pt idx="56">
                  <c:v>2.5840707964601771E-2</c:v>
                </c:pt>
                <c:pt idx="57">
                  <c:v>2.7878787878787878E-2</c:v>
                </c:pt>
                <c:pt idx="58">
                  <c:v>0.03</c:v>
                </c:pt>
                <c:pt idx="59">
                  <c:v>2.4857142857142855E-2</c:v>
                </c:pt>
                <c:pt idx="60">
                  <c:v>2.75E-2</c:v>
                </c:pt>
                <c:pt idx="61">
                  <c:v>1.9285714285714285E-2</c:v>
                </c:pt>
                <c:pt idx="62">
                  <c:v>2.8412698412698414E-2</c:v>
                </c:pt>
                <c:pt idx="63">
                  <c:v>2.3461538461538461E-2</c:v>
                </c:pt>
                <c:pt idx="64">
                  <c:v>2.0555555555555556E-2</c:v>
                </c:pt>
                <c:pt idx="65">
                  <c:v>2.7905759162303666E-2</c:v>
                </c:pt>
                <c:pt idx="66">
                  <c:v>2.6644736842105263E-2</c:v>
                </c:pt>
                <c:pt idx="67">
                  <c:v>3.888888888888889E-2</c:v>
                </c:pt>
                <c:pt idx="68">
                  <c:v>2.5918367346938774E-2</c:v>
                </c:pt>
                <c:pt idx="69">
                  <c:v>1.3448275862068966E-2</c:v>
                </c:pt>
                <c:pt idx="70">
                  <c:v>1.8775510204081632E-2</c:v>
                </c:pt>
                <c:pt idx="71">
                  <c:v>1.6351351351351351E-2</c:v>
                </c:pt>
                <c:pt idx="72">
                  <c:v>1.9346405228758169E-2</c:v>
                </c:pt>
                <c:pt idx="73">
                  <c:v>2.8510638297872339E-2</c:v>
                </c:pt>
                <c:pt idx="74">
                  <c:v>4.9152542372881358E-2</c:v>
                </c:pt>
                <c:pt idx="75">
                  <c:v>2.3275862068965519E-2</c:v>
                </c:pt>
                <c:pt idx="76">
                  <c:v>4.7120000000000002E-2</c:v>
                </c:pt>
                <c:pt idx="78">
                  <c:v>2.3890808569454042E-2</c:v>
                </c:pt>
                <c:pt idx="79">
                  <c:v>3.3445945945945947E-3</c:v>
                </c:pt>
                <c:pt idx="80">
                  <c:v>2.4199432509120389E-3</c:v>
                </c:pt>
                <c:pt idx="81">
                  <c:v>3.4109589041095893E-2</c:v>
                </c:pt>
                <c:pt idx="82">
                  <c:v>2.4611398963730571E-2</c:v>
                </c:pt>
                <c:pt idx="83">
                  <c:v>1.1638655462184873E-2</c:v>
                </c:pt>
                <c:pt idx="84">
                  <c:v>1.9775910364145659E-2</c:v>
                </c:pt>
                <c:pt idx="85">
                  <c:v>1.4870940882597836E-2</c:v>
                </c:pt>
                <c:pt idx="86">
                  <c:v>1.1787499999999999E-2</c:v>
                </c:pt>
                <c:pt idx="87">
                  <c:v>1.0594996619337389E-2</c:v>
                </c:pt>
                <c:pt idx="88">
                  <c:v>3.1622807017543858E-2</c:v>
                </c:pt>
                <c:pt idx="89">
                  <c:v>2.6498819826907948E-2</c:v>
                </c:pt>
                <c:pt idx="90">
                  <c:v>5.579761068165847E-3</c:v>
                </c:pt>
                <c:pt idx="91">
                  <c:v>2.6881720430107529E-3</c:v>
                </c:pt>
                <c:pt idx="92">
                  <c:v>1.1447368421052631E-2</c:v>
                </c:pt>
                <c:pt idx="93">
                  <c:v>8.0427046263345202E-3</c:v>
                </c:pt>
                <c:pt idx="94">
                  <c:v>6.7064439140811453E-3</c:v>
                </c:pt>
                <c:pt idx="95">
                  <c:v>9.7508305647840531E-3</c:v>
                </c:pt>
                <c:pt idx="96">
                  <c:v>6.5607819181429444E-3</c:v>
                </c:pt>
                <c:pt idx="97">
                  <c:v>1.3708791208791208E-2</c:v>
                </c:pt>
                <c:pt idx="98">
                  <c:v>2.823529411764706E-2</c:v>
                </c:pt>
                <c:pt idx="99">
                  <c:v>2.7243589743589744E-2</c:v>
                </c:pt>
                <c:pt idx="100">
                  <c:v>6.1494252873563219E-3</c:v>
                </c:pt>
                <c:pt idx="101">
                  <c:v>1.4044943820224719E-2</c:v>
                </c:pt>
                <c:pt idx="102">
                  <c:v>1.2122905027932961E-2</c:v>
                </c:pt>
                <c:pt idx="103">
                  <c:v>8.2370370370370375E-3</c:v>
                </c:pt>
                <c:pt idx="104">
                  <c:v>8.7687687687687688E-3</c:v>
                </c:pt>
                <c:pt idx="105">
                  <c:v>1.67578125E-2</c:v>
                </c:pt>
                <c:pt idx="106">
                  <c:v>1.4056603773584905E-2</c:v>
                </c:pt>
                <c:pt idx="107">
                  <c:v>2.4510869565217391E-2</c:v>
                </c:pt>
                <c:pt idx="108">
                  <c:v>5.8133333333333335E-3</c:v>
                </c:pt>
                <c:pt idx="109">
                  <c:v>9.6818181818181821E-3</c:v>
                </c:pt>
                <c:pt idx="110">
                  <c:v>2.7813084112149531E-2</c:v>
                </c:pt>
                <c:pt idx="111">
                  <c:v>4.7258485639686681E-3</c:v>
                </c:pt>
                <c:pt idx="112">
                  <c:v>1.2832369942196532E-2</c:v>
                </c:pt>
                <c:pt idx="113">
                  <c:v>8.2125603864734303E-3</c:v>
                </c:pt>
                <c:pt idx="114">
                  <c:v>3.1202185792349728E-2</c:v>
                </c:pt>
                <c:pt idx="115">
                  <c:v>1.1589403973509934E-2</c:v>
                </c:pt>
                <c:pt idx="116">
                  <c:v>9.029411764705883E-3</c:v>
                </c:pt>
                <c:pt idx="117">
                  <c:v>9.740932642487047E-3</c:v>
                </c:pt>
                <c:pt idx="118">
                  <c:v>8.0197368421052635E-3</c:v>
                </c:pt>
                <c:pt idx="119">
                  <c:v>2.1250000000000002E-2</c:v>
                </c:pt>
                <c:pt idx="120">
                  <c:v>7.8571428571428577E-3</c:v>
                </c:pt>
                <c:pt idx="121">
                  <c:v>6.6117647058823526E-3</c:v>
                </c:pt>
                <c:pt idx="122">
                  <c:v>4.1926345609065154E-3</c:v>
                </c:pt>
                <c:pt idx="123">
                  <c:v>1.6094117647058825E-2</c:v>
                </c:pt>
                <c:pt idx="124">
                  <c:v>3.7592137592137591E-3</c:v>
                </c:pt>
                <c:pt idx="125">
                  <c:v>3.8392857142857144E-3</c:v>
                </c:pt>
                <c:pt idx="126">
                  <c:v>1.0523560209424083E-2</c:v>
                </c:pt>
                <c:pt idx="127">
                  <c:v>2.6839826839826841E-2</c:v>
                </c:pt>
                <c:pt idx="128">
                  <c:v>9.1635455680399505E-3</c:v>
                </c:pt>
                <c:pt idx="129">
                  <c:v>4.8669201520912544E-2</c:v>
                </c:pt>
                <c:pt idx="130">
                  <c:v>8.3863368669022387E-3</c:v>
                </c:pt>
                <c:pt idx="131">
                  <c:v>1.6143106457242581E-2</c:v>
                </c:pt>
                <c:pt idx="132">
                  <c:v>5.0163666121112926E-3</c:v>
                </c:pt>
                <c:pt idx="133">
                  <c:v>7.4782608695652172E-3</c:v>
                </c:pt>
                <c:pt idx="134">
                  <c:v>2.7234042553191489E-2</c:v>
                </c:pt>
                <c:pt idx="135">
                  <c:v>2.67816091954023E-2</c:v>
                </c:pt>
                <c:pt idx="136">
                  <c:v>7.1232876712328764E-3</c:v>
                </c:pt>
                <c:pt idx="137">
                  <c:v>1.5777777777777779E-2</c:v>
                </c:pt>
                <c:pt idx="138">
                  <c:v>8.4810126582278485E-3</c:v>
                </c:pt>
                <c:pt idx="139">
                  <c:v>3.4556962025316454E-2</c:v>
                </c:pt>
                <c:pt idx="140">
                  <c:v>2.6543209876543211E-2</c:v>
                </c:pt>
                <c:pt idx="141">
                  <c:v>2.717391304347826E-2</c:v>
                </c:pt>
                <c:pt idx="142">
                  <c:v>1.8749999999999999E-2</c:v>
                </c:pt>
                <c:pt idx="143">
                  <c:v>2.911949685534591E-2</c:v>
                </c:pt>
                <c:pt idx="144">
                  <c:v>1.515625E-2</c:v>
                </c:pt>
                <c:pt idx="145">
                  <c:v>3.3207547169811322E-2</c:v>
                </c:pt>
                <c:pt idx="146">
                  <c:v>3.3846153846153845E-2</c:v>
                </c:pt>
                <c:pt idx="147">
                  <c:v>2.5189873417721519E-2</c:v>
                </c:pt>
                <c:pt idx="148">
                  <c:v>1.6107382550335572E-2</c:v>
                </c:pt>
                <c:pt idx="149">
                  <c:v>9.2244897959183669E-2</c:v>
                </c:pt>
                <c:pt idx="150">
                  <c:v>2.9411764705882353E-2</c:v>
                </c:pt>
                <c:pt idx="151">
                  <c:v>1.9402985074626865E-2</c:v>
                </c:pt>
                <c:pt idx="152">
                  <c:v>1.2710280373831775E-2</c:v>
                </c:pt>
                <c:pt idx="153">
                  <c:v>2.6111111111111113E-2</c:v>
                </c:pt>
                <c:pt idx="154">
                  <c:v>1.351063829787234E-2</c:v>
                </c:pt>
                <c:pt idx="155">
                  <c:v>3.9387755102040817E-2</c:v>
                </c:pt>
                <c:pt idx="156">
                  <c:v>1.7017543859649122E-2</c:v>
                </c:pt>
                <c:pt idx="157">
                  <c:v>1.2421052631578947E-2</c:v>
                </c:pt>
                <c:pt idx="158">
                  <c:v>3.3974358974358972E-2</c:v>
                </c:pt>
                <c:pt idx="159">
                  <c:v>2.6323529411764707E-2</c:v>
                </c:pt>
                <c:pt idx="160">
                  <c:v>2.0707964601769911E-2</c:v>
                </c:pt>
                <c:pt idx="161">
                  <c:v>1.4999999999999999E-2</c:v>
                </c:pt>
                <c:pt idx="162">
                  <c:v>3.4166666666666665E-2</c:v>
                </c:pt>
                <c:pt idx="163">
                  <c:v>3.1587301587301587E-2</c:v>
                </c:pt>
                <c:pt idx="164">
                  <c:v>1.4137931034482758E-2</c:v>
                </c:pt>
                <c:pt idx="165">
                  <c:v>1.8536585365853658E-2</c:v>
                </c:pt>
                <c:pt idx="166">
                  <c:v>2.9268292682926831E-2</c:v>
                </c:pt>
                <c:pt idx="167">
                  <c:v>3.3135135135135135E-2</c:v>
                </c:pt>
                <c:pt idx="168">
                  <c:v>2.9122807017543859E-2</c:v>
                </c:pt>
                <c:pt idx="169">
                  <c:v>1.846938775510204E-2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9120"/>
        <c:axId val="159429696"/>
      </c:scatterChart>
      <c:valAx>
        <c:axId val="159429120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per capita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9429696"/>
        <c:crosses val="autoZero"/>
        <c:crossBetween val="midCat"/>
        <c:majorUnit val="2000"/>
      </c:valAx>
      <c:valAx>
        <c:axId val="159429696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Births per capita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9429120"/>
        <c:crosses val="autoZero"/>
        <c:crossBetween val="midCat"/>
        <c:majorUnit val="2.0000000000000004E-2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5829265091863527"/>
          <c:y val="0.12701452547216022"/>
          <c:w val="0.13776101930920606"/>
          <c:h val="0.281446007763306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104774</xdr:rowOff>
    </xdr:from>
    <xdr:to>
      <xdr:col>12</xdr:col>
      <xdr:colOff>466725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4</xdr:row>
      <xdr:rowOff>95250</xdr:rowOff>
    </xdr:from>
    <xdr:to>
      <xdr:col>6</xdr:col>
      <xdr:colOff>619125</xdr:colOff>
      <xdr:row>17</xdr:row>
      <xdr:rowOff>66676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5" customHeight="1" x14ac:dyDescent="0.2"/>
  <cols>
    <col min="4" max="4" width="14.25" customWidth="1"/>
    <col min="6" max="6" width="11.375" style="37" bestFit="1" customWidth="1"/>
    <col min="8" max="8" width="11.375" bestFit="1" customWidth="1"/>
    <col min="15" max="15" width="9" style="37"/>
    <col min="20" max="20" width="9" style="37"/>
  </cols>
  <sheetData>
    <row r="1" spans="1:20" ht="63.7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175</v>
      </c>
      <c r="F1" s="41" t="s">
        <v>285</v>
      </c>
      <c r="G1" s="31" t="s">
        <v>176</v>
      </c>
      <c r="H1" s="31" t="s">
        <v>182</v>
      </c>
      <c r="I1" s="31" t="s">
        <v>177</v>
      </c>
      <c r="J1" s="31" t="s">
        <v>178</v>
      </c>
      <c r="K1" s="31" t="s">
        <v>179</v>
      </c>
      <c r="L1" s="31" t="s">
        <v>180</v>
      </c>
      <c r="M1" s="1" t="s">
        <v>181</v>
      </c>
      <c r="R1">
        <v>1</v>
      </c>
      <c r="S1">
        <v>1</v>
      </c>
    </row>
    <row r="2" spans="1:20" ht="15" customHeight="1" x14ac:dyDescent="0.2">
      <c r="A2" s="6">
        <v>2014</v>
      </c>
      <c r="B2" s="7" t="s">
        <v>4</v>
      </c>
      <c r="C2" s="9" t="s">
        <v>5</v>
      </c>
      <c r="D2" s="11" t="s">
        <v>6</v>
      </c>
      <c r="E2" s="15">
        <v>25.1</v>
      </c>
      <c r="F2" s="47">
        <v>9.1</v>
      </c>
      <c r="G2" s="47">
        <v>659</v>
      </c>
      <c r="H2" s="2">
        <f>IFERROR(G2/((E2-E2*F2/100)*1000),NA())</f>
        <v>2.8883366424291831E-2</v>
      </c>
      <c r="I2" s="23">
        <v>5945</v>
      </c>
      <c r="J2" s="20">
        <v>11137</v>
      </c>
      <c r="K2" s="26">
        <v>452</v>
      </c>
      <c r="L2" s="29">
        <v>8116</v>
      </c>
      <c r="M2" s="3">
        <f>IFERROR(IF(D2="חריש",NA(),(L2*K2+J2*I2)/((E2-E2*F2/100)*1000)),NA())</f>
        <v>3062.6842245977582</v>
      </c>
      <c r="R2">
        <v>1</v>
      </c>
      <c r="S2">
        <v>1</v>
      </c>
      <c r="T2" s="37">
        <v>1</v>
      </c>
    </row>
    <row r="3" spans="1:20" ht="15" customHeight="1" x14ac:dyDescent="0.2">
      <c r="A3" s="6">
        <f>A2</f>
        <v>2014</v>
      </c>
      <c r="B3" s="7" t="s">
        <v>4</v>
      </c>
      <c r="C3" s="9" t="s">
        <v>7</v>
      </c>
      <c r="D3" s="11" t="s">
        <v>8</v>
      </c>
      <c r="E3" s="47">
        <v>35.5</v>
      </c>
      <c r="F3" s="47">
        <v>10.199999999999999</v>
      </c>
      <c r="G3" s="47">
        <v>640</v>
      </c>
      <c r="H3" s="2">
        <f t="shared" ref="H3:H66" si="0">IFERROR(G3/((E3-E3*F3/100)*1000),NA())</f>
        <v>2.0075912042410365E-2</v>
      </c>
      <c r="I3" s="23">
        <v>7445</v>
      </c>
      <c r="J3" s="20">
        <v>16625</v>
      </c>
      <c r="K3" s="26">
        <v>1409</v>
      </c>
      <c r="L3" s="29">
        <v>9025</v>
      </c>
      <c r="M3" s="3">
        <f t="shared" ref="M3:M66" si="1">IFERROR(IF(D3="חריש",NA(),(L3*K3+J3*I3)/((E3-E3*F3/100)*1000)),NA())</f>
        <v>4281.481539571505</v>
      </c>
      <c r="R3">
        <v>2</v>
      </c>
      <c r="S3">
        <v>2</v>
      </c>
      <c r="T3" s="37">
        <v>2</v>
      </c>
    </row>
    <row r="4" spans="1:20" ht="15" customHeight="1" x14ac:dyDescent="0.2">
      <c r="A4" s="47">
        <f t="shared" ref="A4:A67" si="2">A3</f>
        <v>2014</v>
      </c>
      <c r="B4" s="7" t="s">
        <v>4</v>
      </c>
      <c r="C4" s="9" t="s">
        <v>7</v>
      </c>
      <c r="D4" s="11" t="s">
        <v>9</v>
      </c>
      <c r="E4" s="47">
        <v>16.600000000000001</v>
      </c>
      <c r="F4" s="47">
        <v>12.2</v>
      </c>
      <c r="G4" s="47">
        <v>309</v>
      </c>
      <c r="H4" s="2">
        <f t="shared" si="0"/>
        <v>2.1200977028844305E-2</v>
      </c>
      <c r="I4" s="23">
        <v>6770</v>
      </c>
      <c r="J4" s="20">
        <v>8892</v>
      </c>
      <c r="K4" s="26">
        <v>561</v>
      </c>
      <c r="L4" s="29">
        <v>7241</v>
      </c>
      <c r="M4" s="3">
        <f t="shared" si="1"/>
        <v>4409.0513077366413</v>
      </c>
      <c r="R4" t="s">
        <v>288</v>
      </c>
      <c r="S4" t="s">
        <v>288</v>
      </c>
      <c r="T4" s="37" t="s">
        <v>288</v>
      </c>
    </row>
    <row r="5" spans="1:20" ht="15" customHeight="1" x14ac:dyDescent="0.2">
      <c r="A5" s="47">
        <f t="shared" si="2"/>
        <v>2014</v>
      </c>
      <c r="B5" s="7" t="s">
        <v>4</v>
      </c>
      <c r="C5" s="9" t="s">
        <v>5</v>
      </c>
      <c r="D5" s="11" t="s">
        <v>10</v>
      </c>
      <c r="E5" s="47">
        <v>48.1</v>
      </c>
      <c r="F5" s="47">
        <v>7.7</v>
      </c>
      <c r="G5" s="47">
        <v>924</v>
      </c>
      <c r="H5" s="2">
        <f t="shared" si="0"/>
        <v>2.0812545189576606E-2</v>
      </c>
      <c r="I5" s="23">
        <v>7251</v>
      </c>
      <c r="J5" s="20">
        <v>30029</v>
      </c>
      <c r="K5" s="26">
        <v>1941</v>
      </c>
      <c r="L5" s="29">
        <v>10173</v>
      </c>
      <c r="M5" s="3">
        <f t="shared" si="1"/>
        <v>5349.2311746699606</v>
      </c>
      <c r="R5">
        <v>13</v>
      </c>
      <c r="S5">
        <v>31</v>
      </c>
      <c r="T5" s="37">
        <v>34</v>
      </c>
    </row>
    <row r="6" spans="1:20" ht="15" customHeight="1" x14ac:dyDescent="0.2">
      <c r="A6" s="47">
        <f t="shared" si="2"/>
        <v>2014</v>
      </c>
      <c r="B6" s="30" t="s">
        <v>4</v>
      </c>
      <c r="C6" s="9" t="s">
        <v>7</v>
      </c>
      <c r="D6" s="11" t="s">
        <v>12</v>
      </c>
      <c r="E6" s="47">
        <v>18.100000000000001</v>
      </c>
      <c r="F6" s="47">
        <v>10.199999999999999</v>
      </c>
      <c r="G6" s="47">
        <v>282</v>
      </c>
      <c r="H6" s="2">
        <f t="shared" si="0"/>
        <v>1.7349788972424909E-2</v>
      </c>
      <c r="I6" s="23">
        <v>7978</v>
      </c>
      <c r="J6" s="20">
        <v>9706</v>
      </c>
      <c r="K6" s="26">
        <v>464</v>
      </c>
      <c r="L6" s="29">
        <v>8222</v>
      </c>
      <c r="M6" s="3">
        <f t="shared" si="1"/>
        <v>4998.7988039719939</v>
      </c>
      <c r="Q6" t="s">
        <v>3</v>
      </c>
      <c r="R6" t="s">
        <v>175</v>
      </c>
      <c r="S6" t="s">
        <v>285</v>
      </c>
      <c r="T6" s="37" t="s">
        <v>176</v>
      </c>
    </row>
    <row r="7" spans="1:20" ht="15" customHeight="1" x14ac:dyDescent="0.2">
      <c r="A7" s="47">
        <f t="shared" si="2"/>
        <v>2014</v>
      </c>
      <c r="B7" s="7" t="s">
        <v>4</v>
      </c>
      <c r="C7" s="9" t="s">
        <v>7</v>
      </c>
      <c r="D7" s="11" t="s">
        <v>13</v>
      </c>
      <c r="E7" s="47">
        <v>216.5</v>
      </c>
      <c r="F7" s="47">
        <v>12.8</v>
      </c>
      <c r="G7" s="47">
        <v>4630</v>
      </c>
      <c r="H7" s="2">
        <f t="shared" si="0"/>
        <v>2.4524863868466217E-2</v>
      </c>
      <c r="I7" s="23">
        <v>7638</v>
      </c>
      <c r="J7" s="20">
        <v>96929</v>
      </c>
      <c r="K7" s="26">
        <v>5108</v>
      </c>
      <c r="L7" s="29">
        <v>8437</v>
      </c>
      <c r="M7" s="3">
        <f t="shared" si="1"/>
        <v>4149.8394919168595</v>
      </c>
      <c r="Q7" t="s">
        <v>72</v>
      </c>
      <c r="R7" t="s">
        <v>289</v>
      </c>
      <c r="S7" t="s">
        <v>290</v>
      </c>
      <c r="T7" s="37" t="s">
        <v>291</v>
      </c>
    </row>
    <row r="8" spans="1:20" ht="15" customHeight="1" x14ac:dyDescent="0.2">
      <c r="A8" s="47">
        <f t="shared" si="2"/>
        <v>2014</v>
      </c>
      <c r="B8" s="7" t="s">
        <v>4</v>
      </c>
      <c r="C8" s="9" t="s">
        <v>7</v>
      </c>
      <c r="D8" s="11" t="s">
        <v>14</v>
      </c>
      <c r="E8" s="47">
        <v>123.5</v>
      </c>
      <c r="F8" s="47">
        <v>14.3</v>
      </c>
      <c r="G8" s="47">
        <v>2190</v>
      </c>
      <c r="H8" s="2">
        <f t="shared" si="0"/>
        <v>2.0691707727266286E-2</v>
      </c>
      <c r="I8" s="23">
        <v>7222</v>
      </c>
      <c r="J8" s="20">
        <v>61454</v>
      </c>
      <c r="K8" s="26">
        <v>3476</v>
      </c>
      <c r="L8" s="29">
        <v>8599</v>
      </c>
      <c r="M8" s="3">
        <f t="shared" si="1"/>
        <v>4475.7478257172415</v>
      </c>
      <c r="Q8" t="s">
        <v>184</v>
      </c>
      <c r="R8">
        <v>40</v>
      </c>
      <c r="S8">
        <v>2.5</v>
      </c>
      <c r="T8" s="37">
        <v>1170</v>
      </c>
    </row>
    <row r="9" spans="1:20" ht="15" customHeight="1" x14ac:dyDescent="0.2">
      <c r="A9" s="47">
        <f t="shared" si="2"/>
        <v>2014</v>
      </c>
      <c r="B9" s="7" t="s">
        <v>4</v>
      </c>
      <c r="C9" s="9" t="s">
        <v>5</v>
      </c>
      <c r="D9" s="11" t="s">
        <v>15</v>
      </c>
      <c r="E9" s="47">
        <v>199.3</v>
      </c>
      <c r="F9" s="47">
        <v>13.9</v>
      </c>
      <c r="G9" s="47">
        <v>3479</v>
      </c>
      <c r="H9" s="2">
        <f t="shared" si="0"/>
        <v>2.0274211773728373E-2</v>
      </c>
      <c r="I9" s="23">
        <v>7790</v>
      </c>
      <c r="J9" s="20">
        <v>93331</v>
      </c>
      <c r="K9" s="26">
        <v>3746</v>
      </c>
      <c r="L9" s="29">
        <v>9000</v>
      </c>
      <c r="M9" s="3">
        <f t="shared" si="1"/>
        <v>4433.417600393479</v>
      </c>
      <c r="Q9" t="s">
        <v>6</v>
      </c>
      <c r="R9">
        <v>24</v>
      </c>
      <c r="S9">
        <v>9.8000000000000007</v>
      </c>
      <c r="T9" s="37">
        <v>542</v>
      </c>
    </row>
    <row r="10" spans="1:20" ht="15" customHeight="1" x14ac:dyDescent="0.2">
      <c r="A10" s="47">
        <f t="shared" si="2"/>
        <v>2014</v>
      </c>
      <c r="B10" s="7" t="s">
        <v>4</v>
      </c>
      <c r="C10" s="9" t="s">
        <v>5</v>
      </c>
      <c r="D10" s="11" t="s">
        <v>16</v>
      </c>
      <c r="E10" s="47">
        <v>17.3</v>
      </c>
      <c r="F10" s="47">
        <v>8.6</v>
      </c>
      <c r="G10" s="47">
        <v>371</v>
      </c>
      <c r="H10" s="2">
        <f t="shared" si="0"/>
        <v>2.3462895738733381E-2</v>
      </c>
      <c r="I10" s="23">
        <v>6521</v>
      </c>
      <c r="J10" s="20">
        <v>8781</v>
      </c>
      <c r="K10" s="26">
        <v>427</v>
      </c>
      <c r="L10" s="29">
        <v>9077</v>
      </c>
      <c r="M10" s="3">
        <f t="shared" si="1"/>
        <v>3866.4309836708362</v>
      </c>
      <c r="Q10" t="s">
        <v>8</v>
      </c>
      <c r="R10">
        <v>30.1</v>
      </c>
      <c r="S10">
        <v>8.3000000000000007</v>
      </c>
      <c r="T10" s="37">
        <v>604</v>
      </c>
    </row>
    <row r="11" spans="1:20" ht="15" customHeight="1" x14ac:dyDescent="0.2">
      <c r="A11" s="47">
        <f t="shared" si="2"/>
        <v>2014</v>
      </c>
      <c r="B11" s="7" t="s">
        <v>4</v>
      </c>
      <c r="C11" s="9" t="s">
        <v>7</v>
      </c>
      <c r="D11" s="11" t="s">
        <v>20</v>
      </c>
      <c r="E11" s="47">
        <v>128.9</v>
      </c>
      <c r="F11" s="47">
        <v>20.100000000000001</v>
      </c>
      <c r="G11" s="47">
        <v>1934</v>
      </c>
      <c r="H11" s="2">
        <f t="shared" si="0"/>
        <v>1.8778321621965393E-2</v>
      </c>
      <c r="I11" s="23">
        <v>6774</v>
      </c>
      <c r="J11" s="20">
        <v>63966</v>
      </c>
      <c r="K11" s="26">
        <v>3963</v>
      </c>
      <c r="L11" s="29">
        <v>7881</v>
      </c>
      <c r="M11" s="3">
        <f t="shared" si="1"/>
        <v>4510.4682540530202</v>
      </c>
      <c r="Q11" t="s">
        <v>9</v>
      </c>
      <c r="R11">
        <v>15.8</v>
      </c>
      <c r="S11">
        <v>10.3</v>
      </c>
      <c r="T11" s="37">
        <v>237</v>
      </c>
    </row>
    <row r="12" spans="1:20" ht="15" customHeight="1" x14ac:dyDescent="0.2">
      <c r="A12" s="47">
        <f t="shared" si="2"/>
        <v>2014</v>
      </c>
      <c r="B12" s="30" t="s">
        <v>4</v>
      </c>
      <c r="C12" s="9" t="s">
        <v>7</v>
      </c>
      <c r="D12" s="11" t="s">
        <v>21</v>
      </c>
      <c r="E12" s="47">
        <v>24.1</v>
      </c>
      <c r="F12" s="47">
        <v>10</v>
      </c>
      <c r="G12" s="47">
        <v>508</v>
      </c>
      <c r="H12" s="2">
        <f t="shared" si="0"/>
        <v>2.3420931304748732E-2</v>
      </c>
      <c r="I12" s="23">
        <v>11850</v>
      </c>
      <c r="J12" s="20">
        <v>10854</v>
      </c>
      <c r="K12" s="26">
        <v>806</v>
      </c>
      <c r="L12" s="29">
        <v>13258</v>
      </c>
      <c r="M12" s="3">
        <f t="shared" si="1"/>
        <v>6422.5840479483631</v>
      </c>
      <c r="Q12" t="s">
        <v>10</v>
      </c>
      <c r="R12">
        <v>44.5</v>
      </c>
      <c r="S12">
        <v>6.1</v>
      </c>
      <c r="T12" s="37">
        <v>883</v>
      </c>
    </row>
    <row r="13" spans="1:20" ht="15" customHeight="1" x14ac:dyDescent="0.2">
      <c r="A13" s="47">
        <f t="shared" si="2"/>
        <v>2014</v>
      </c>
      <c r="B13" s="7" t="s">
        <v>4</v>
      </c>
      <c r="C13" s="9" t="s">
        <v>7</v>
      </c>
      <c r="D13" s="11" t="s">
        <v>22</v>
      </c>
      <c r="E13" s="47">
        <v>56.2</v>
      </c>
      <c r="F13" s="47">
        <v>17.399999999999999</v>
      </c>
      <c r="G13" s="47">
        <v>1051</v>
      </c>
      <c r="H13" s="2">
        <f t="shared" si="0"/>
        <v>2.2640517694501653E-2</v>
      </c>
      <c r="I13" s="23">
        <v>11675</v>
      </c>
      <c r="J13" s="20">
        <v>27028</v>
      </c>
      <c r="K13" s="26">
        <v>2539</v>
      </c>
      <c r="L13" s="29">
        <v>11650</v>
      </c>
      <c r="M13" s="3">
        <f t="shared" si="1"/>
        <v>7434.7765676027338</v>
      </c>
      <c r="Q13" t="s">
        <v>12</v>
      </c>
      <c r="R13">
        <v>16.399999999999999</v>
      </c>
      <c r="S13">
        <v>8</v>
      </c>
      <c r="T13" s="37">
        <v>218</v>
      </c>
    </row>
    <row r="14" spans="1:20" ht="15" customHeight="1" x14ac:dyDescent="0.2">
      <c r="A14" s="47">
        <f t="shared" si="2"/>
        <v>2014</v>
      </c>
      <c r="B14" s="30" t="s">
        <v>4</v>
      </c>
      <c r="C14" s="9" t="s">
        <v>5</v>
      </c>
      <c r="D14" s="11" t="s">
        <v>23</v>
      </c>
      <c r="E14" s="47">
        <v>33.200000000000003</v>
      </c>
      <c r="F14" s="47">
        <v>11.2</v>
      </c>
      <c r="G14" s="47">
        <v>667</v>
      </c>
      <c r="H14" s="2">
        <f t="shared" si="0"/>
        <v>2.2624280907413436E-2</v>
      </c>
      <c r="I14" s="23">
        <v>7856</v>
      </c>
      <c r="J14" s="20">
        <v>15843</v>
      </c>
      <c r="K14" s="26">
        <v>539</v>
      </c>
      <c r="L14" s="29">
        <v>8006</v>
      </c>
      <c r="M14" s="3">
        <f t="shared" si="1"/>
        <v>4368.0750705524797</v>
      </c>
      <c r="Q14" t="s">
        <v>13</v>
      </c>
      <c r="R14">
        <v>196.9</v>
      </c>
      <c r="S14">
        <v>11.3</v>
      </c>
      <c r="T14" s="37">
        <v>3931</v>
      </c>
    </row>
    <row r="15" spans="1:20" ht="15" customHeight="1" x14ac:dyDescent="0.2">
      <c r="A15" s="47">
        <f t="shared" si="2"/>
        <v>2014</v>
      </c>
      <c r="B15" s="7" t="s">
        <v>4</v>
      </c>
      <c r="C15" s="9" t="s">
        <v>7</v>
      </c>
      <c r="D15" s="11" t="s">
        <v>24</v>
      </c>
      <c r="E15" s="47">
        <v>52.4</v>
      </c>
      <c r="F15" s="47">
        <v>11</v>
      </c>
      <c r="G15" s="47">
        <v>872</v>
      </c>
      <c r="H15" s="2">
        <f t="shared" si="0"/>
        <v>1.869800154387169E-2</v>
      </c>
      <c r="I15" s="23">
        <v>12573</v>
      </c>
      <c r="J15" s="20">
        <v>26337</v>
      </c>
      <c r="K15" s="26">
        <v>2578</v>
      </c>
      <c r="L15" s="29">
        <v>11686</v>
      </c>
      <c r="M15" s="3">
        <f t="shared" si="1"/>
        <v>7746.4106913114347</v>
      </c>
      <c r="Q15" t="s">
        <v>14</v>
      </c>
      <c r="R15">
        <v>105.1</v>
      </c>
      <c r="S15">
        <v>13.7</v>
      </c>
      <c r="T15" s="37">
        <v>1564</v>
      </c>
    </row>
    <row r="16" spans="1:20" ht="15" customHeight="1" x14ac:dyDescent="0.2">
      <c r="A16" s="47">
        <f t="shared" si="2"/>
        <v>2014</v>
      </c>
      <c r="B16" s="7" t="s">
        <v>4</v>
      </c>
      <c r="C16" s="9" t="s">
        <v>7</v>
      </c>
      <c r="D16" s="11" t="s">
        <v>25</v>
      </c>
      <c r="E16" s="47">
        <v>89.8</v>
      </c>
      <c r="F16" s="47">
        <v>17</v>
      </c>
      <c r="G16" s="47">
        <v>1315</v>
      </c>
      <c r="H16" s="2">
        <f t="shared" si="0"/>
        <v>1.7642954893068937E-2</v>
      </c>
      <c r="I16" s="23">
        <v>11022</v>
      </c>
      <c r="J16" s="20">
        <v>43196</v>
      </c>
      <c r="K16" s="26">
        <v>4088</v>
      </c>
      <c r="L16" s="29">
        <v>11458</v>
      </c>
      <c r="M16" s="3">
        <f t="shared" si="1"/>
        <v>7016.2156331338729</v>
      </c>
      <c r="Q16" t="s">
        <v>136</v>
      </c>
      <c r="R16">
        <v>30.2</v>
      </c>
      <c r="S16">
        <v>3.3</v>
      </c>
      <c r="T16" s="37">
        <v>841</v>
      </c>
    </row>
    <row r="17" spans="1:20" ht="15" customHeight="1" x14ac:dyDescent="0.2">
      <c r="A17" s="47">
        <f t="shared" si="2"/>
        <v>2014</v>
      </c>
      <c r="B17" s="7" t="s">
        <v>4</v>
      </c>
      <c r="C17" s="9" t="s">
        <v>7</v>
      </c>
      <c r="D17" s="11" t="s">
        <v>26</v>
      </c>
      <c r="E17" s="47">
        <v>85.4</v>
      </c>
      <c r="F17" s="47">
        <v>13.7</v>
      </c>
      <c r="G17" s="47">
        <v>1430</v>
      </c>
      <c r="H17" s="2">
        <f t="shared" si="0"/>
        <v>1.9402932420807539E-2</v>
      </c>
      <c r="I17" s="23">
        <v>7888</v>
      </c>
      <c r="J17" s="20">
        <v>44215</v>
      </c>
      <c r="K17" s="26">
        <v>2728</v>
      </c>
      <c r="L17" s="29">
        <v>8562</v>
      </c>
      <c r="M17" s="3">
        <f t="shared" si="1"/>
        <v>5049.1729466134411</v>
      </c>
      <c r="Q17" t="s">
        <v>15</v>
      </c>
      <c r="R17">
        <v>184.5</v>
      </c>
      <c r="S17">
        <v>12</v>
      </c>
      <c r="T17" s="37">
        <v>3153</v>
      </c>
    </row>
    <row r="18" spans="1:20" ht="15" customHeight="1" x14ac:dyDescent="0.2">
      <c r="A18" s="47">
        <f t="shared" si="2"/>
        <v>2014</v>
      </c>
      <c r="B18" s="7" t="s">
        <v>4</v>
      </c>
      <c r="C18" s="9" t="s">
        <v>7</v>
      </c>
      <c r="D18" s="11" t="s">
        <v>27</v>
      </c>
      <c r="E18" s="47">
        <v>186.4</v>
      </c>
      <c r="F18" s="47">
        <v>15.8</v>
      </c>
      <c r="G18" s="47">
        <v>2845</v>
      </c>
      <c r="H18" s="2">
        <f t="shared" si="0"/>
        <v>1.8126930565891548E-2</v>
      </c>
      <c r="I18" s="23">
        <v>8459</v>
      </c>
      <c r="J18" s="20">
        <v>89129</v>
      </c>
      <c r="K18" s="26">
        <v>7035</v>
      </c>
      <c r="L18" s="29">
        <v>9424</v>
      </c>
      <c r="M18" s="3">
        <f t="shared" si="1"/>
        <v>5226.1632519649711</v>
      </c>
      <c r="Q18" t="s">
        <v>16</v>
      </c>
      <c r="R18">
        <v>16</v>
      </c>
      <c r="S18">
        <v>7</v>
      </c>
      <c r="T18" s="37">
        <v>364</v>
      </c>
    </row>
    <row r="19" spans="1:20" ht="15" customHeight="1" x14ac:dyDescent="0.2">
      <c r="A19" s="47">
        <f t="shared" si="2"/>
        <v>2014</v>
      </c>
      <c r="B19" s="7" t="s">
        <v>4</v>
      </c>
      <c r="C19" s="9" t="s">
        <v>7</v>
      </c>
      <c r="D19" s="11" t="s">
        <v>28</v>
      </c>
      <c r="E19" s="47">
        <v>273.2</v>
      </c>
      <c r="F19" s="47">
        <v>19.399999999999999</v>
      </c>
      <c r="G19" s="47">
        <v>4265</v>
      </c>
      <c r="H19" s="2">
        <f t="shared" si="0"/>
        <v>1.9368826044781271E-2</v>
      </c>
      <c r="I19" s="23">
        <v>9262</v>
      </c>
      <c r="J19" s="20">
        <v>127992</v>
      </c>
      <c r="K19" s="26">
        <v>7441</v>
      </c>
      <c r="L19" s="29">
        <v>9799</v>
      </c>
      <c r="M19" s="3">
        <f t="shared" si="1"/>
        <v>5714.7176874393735</v>
      </c>
      <c r="Q19" t="s">
        <v>17</v>
      </c>
      <c r="R19">
        <v>61.9</v>
      </c>
      <c r="S19">
        <v>4.5999999999999996</v>
      </c>
      <c r="T19" s="37">
        <v>2338</v>
      </c>
    </row>
    <row r="20" spans="1:20" ht="15" customHeight="1" x14ac:dyDescent="0.2">
      <c r="A20" s="47">
        <f t="shared" si="2"/>
        <v>2014</v>
      </c>
      <c r="B20" s="7" t="s">
        <v>4</v>
      </c>
      <c r="C20" s="9" t="s">
        <v>5</v>
      </c>
      <c r="D20" s="11" t="s">
        <v>29</v>
      </c>
      <c r="E20" s="47">
        <v>42</v>
      </c>
      <c r="F20" s="47">
        <v>11.8</v>
      </c>
      <c r="G20" s="47">
        <v>787</v>
      </c>
      <c r="H20" s="2">
        <f t="shared" si="0"/>
        <v>2.1245005938883489E-2</v>
      </c>
      <c r="I20" s="23">
        <v>5893</v>
      </c>
      <c r="J20" s="20">
        <v>18938</v>
      </c>
      <c r="K20" s="26">
        <v>1167</v>
      </c>
      <c r="L20" s="29">
        <v>6729</v>
      </c>
      <c r="M20" s="3">
        <f t="shared" si="1"/>
        <v>3224.6619425547997</v>
      </c>
      <c r="Q20" t="s">
        <v>18</v>
      </c>
      <c r="R20">
        <v>24.9</v>
      </c>
      <c r="S20">
        <v>0.7</v>
      </c>
      <c r="T20" s="37">
        <v>1361</v>
      </c>
    </row>
    <row r="21" spans="1:20" ht="15" customHeight="1" x14ac:dyDescent="0.2">
      <c r="A21" s="47">
        <f t="shared" si="2"/>
        <v>2014</v>
      </c>
      <c r="B21" s="7" t="s">
        <v>4</v>
      </c>
      <c r="C21" s="9" t="s">
        <v>5</v>
      </c>
      <c r="D21" s="11" t="s">
        <v>30</v>
      </c>
      <c r="E21" s="47">
        <v>18.7</v>
      </c>
      <c r="F21" s="47">
        <v>12.9</v>
      </c>
      <c r="G21" s="47">
        <v>309</v>
      </c>
      <c r="H21" s="2">
        <f t="shared" si="0"/>
        <v>1.8971371034584378E-2</v>
      </c>
      <c r="I21" s="23">
        <v>6758</v>
      </c>
      <c r="J21" s="20">
        <v>9494</v>
      </c>
      <c r="K21" s="26">
        <v>483</v>
      </c>
      <c r="L21" s="29">
        <v>7427</v>
      </c>
      <c r="M21" s="3">
        <f t="shared" si="1"/>
        <v>4159.4389017479443</v>
      </c>
      <c r="Q21" t="s">
        <v>19</v>
      </c>
      <c r="R21">
        <v>142.30000000000001</v>
      </c>
      <c r="S21">
        <v>8.1</v>
      </c>
      <c r="T21" s="37">
        <v>4505</v>
      </c>
    </row>
    <row r="22" spans="1:20" ht="15" customHeight="1" x14ac:dyDescent="0.2">
      <c r="A22" s="47">
        <f t="shared" si="2"/>
        <v>2014</v>
      </c>
      <c r="B22" s="7" t="s">
        <v>4</v>
      </c>
      <c r="C22" s="9" t="s">
        <v>7</v>
      </c>
      <c r="D22" s="11" t="s">
        <v>31</v>
      </c>
      <c r="E22" s="47">
        <v>36.5</v>
      </c>
      <c r="F22" s="47">
        <v>8.6999999999999993</v>
      </c>
      <c r="G22" s="47">
        <v>720</v>
      </c>
      <c r="H22" s="2">
        <f t="shared" si="0"/>
        <v>2.1605725517262076E-2</v>
      </c>
      <c r="I22" s="23">
        <v>8788</v>
      </c>
      <c r="J22" s="20">
        <v>20894</v>
      </c>
      <c r="K22" s="26">
        <v>1439</v>
      </c>
      <c r="L22" s="29">
        <v>10357</v>
      </c>
      <c r="M22" s="3">
        <f t="shared" si="1"/>
        <v>5957.1845038935317</v>
      </c>
      <c r="Q22" t="s">
        <v>20</v>
      </c>
      <c r="R22">
        <v>130.4</v>
      </c>
      <c r="S22">
        <v>18.8</v>
      </c>
      <c r="T22" s="37">
        <v>1704</v>
      </c>
    </row>
    <row r="23" spans="1:20" ht="15" customHeight="1" x14ac:dyDescent="0.2">
      <c r="A23" s="47">
        <f t="shared" si="2"/>
        <v>2014</v>
      </c>
      <c r="B23" s="7" t="s">
        <v>4</v>
      </c>
      <c r="C23" s="9" t="s">
        <v>7</v>
      </c>
      <c r="D23" s="11" t="s">
        <v>32</v>
      </c>
      <c r="E23" s="47">
        <v>28.2</v>
      </c>
      <c r="F23" s="47">
        <v>12</v>
      </c>
      <c r="G23" s="47">
        <v>453</v>
      </c>
      <c r="H23" s="2">
        <f t="shared" si="0"/>
        <v>1.8254352030947777E-2</v>
      </c>
      <c r="I23" s="23">
        <v>10612</v>
      </c>
      <c r="J23" s="20">
        <v>14213</v>
      </c>
      <c r="K23" s="26">
        <v>1174</v>
      </c>
      <c r="L23" s="29">
        <v>11014</v>
      </c>
      <c r="M23" s="3">
        <f t="shared" si="1"/>
        <v>6598.919729206963</v>
      </c>
      <c r="Q23" t="s">
        <v>22</v>
      </c>
      <c r="R23">
        <v>47.9</v>
      </c>
      <c r="S23">
        <v>19.5</v>
      </c>
      <c r="T23" s="37">
        <v>757</v>
      </c>
    </row>
    <row r="24" spans="1:20" ht="15" customHeight="1" x14ac:dyDescent="0.2">
      <c r="A24" s="47">
        <f t="shared" si="2"/>
        <v>2014</v>
      </c>
      <c r="B24" s="7" t="s">
        <v>4</v>
      </c>
      <c r="C24" s="9" t="s">
        <v>5</v>
      </c>
      <c r="D24" s="11" t="s">
        <v>33</v>
      </c>
      <c r="E24" s="47">
        <v>20.8</v>
      </c>
      <c r="F24" s="47">
        <v>8.6</v>
      </c>
      <c r="G24" s="47">
        <v>310</v>
      </c>
      <c r="H24" s="2">
        <f t="shared" si="0"/>
        <v>1.6306177411210234E-2</v>
      </c>
      <c r="I24" s="23">
        <v>10236</v>
      </c>
      <c r="J24" s="20">
        <v>10553</v>
      </c>
      <c r="K24" s="26">
        <v>512</v>
      </c>
      <c r="L24" s="29">
        <v>9463</v>
      </c>
      <c r="M24" s="3">
        <f t="shared" si="1"/>
        <v>5936.7932587106543</v>
      </c>
      <c r="Q24" t="s">
        <v>194</v>
      </c>
      <c r="R24">
        <v>23.6</v>
      </c>
      <c r="S24">
        <v>5.0999999999999996</v>
      </c>
      <c r="T24" s="37">
        <v>492</v>
      </c>
    </row>
    <row r="25" spans="1:20" ht="15" customHeight="1" x14ac:dyDescent="0.2">
      <c r="A25" s="47">
        <f t="shared" si="2"/>
        <v>2014</v>
      </c>
      <c r="B25" s="7" t="s">
        <v>4</v>
      </c>
      <c r="C25" s="9" t="s">
        <v>7</v>
      </c>
      <c r="D25" s="11" t="s">
        <v>34</v>
      </c>
      <c r="E25" s="47">
        <v>829.9</v>
      </c>
      <c r="F25" s="47">
        <v>8.6999999999999993</v>
      </c>
      <c r="G25" s="47">
        <v>22604</v>
      </c>
      <c r="H25" s="2">
        <f t="shared" si="0"/>
        <v>2.9832438672522464E-2</v>
      </c>
      <c r="I25" s="23">
        <v>6979</v>
      </c>
      <c r="J25" s="20">
        <v>267298</v>
      </c>
      <c r="K25" s="26">
        <v>17984</v>
      </c>
      <c r="L25" s="29">
        <v>8141</v>
      </c>
      <c r="M25" s="3">
        <f t="shared" si="1"/>
        <v>2655.2513367120728</v>
      </c>
      <c r="Q25" t="s">
        <v>23</v>
      </c>
      <c r="R25">
        <v>33.700000000000003</v>
      </c>
      <c r="S25">
        <v>9.6</v>
      </c>
      <c r="T25" s="37">
        <v>604</v>
      </c>
    </row>
    <row r="26" spans="1:20" ht="15" customHeight="1" x14ac:dyDescent="0.2">
      <c r="A26" s="47">
        <f t="shared" si="2"/>
        <v>2014</v>
      </c>
      <c r="B26" s="7" t="s">
        <v>4</v>
      </c>
      <c r="C26" s="9" t="s">
        <v>7</v>
      </c>
      <c r="D26" s="11" t="s">
        <v>35</v>
      </c>
      <c r="E26" s="47">
        <v>20.5</v>
      </c>
      <c r="F26" s="47">
        <v>6.4</v>
      </c>
      <c r="G26" s="47">
        <v>379</v>
      </c>
      <c r="H26" s="2">
        <f t="shared" si="0"/>
        <v>1.9751928288513656E-2</v>
      </c>
      <c r="I26" s="23">
        <v>9901</v>
      </c>
      <c r="J26" s="20">
        <v>9595</v>
      </c>
      <c r="K26" s="26">
        <v>900</v>
      </c>
      <c r="L26" s="29">
        <v>9901</v>
      </c>
      <c r="M26" s="3">
        <f t="shared" si="1"/>
        <v>5415.4156243485513</v>
      </c>
      <c r="Q26" t="s">
        <v>24</v>
      </c>
      <c r="R26">
        <v>41.7</v>
      </c>
      <c r="S26">
        <v>8.3000000000000007</v>
      </c>
      <c r="T26" s="37">
        <v>718</v>
      </c>
    </row>
    <row r="27" spans="1:20" ht="15" customHeight="1" x14ac:dyDescent="0.2">
      <c r="A27" s="47">
        <f t="shared" si="2"/>
        <v>2014</v>
      </c>
      <c r="B27" s="7" t="s">
        <v>4</v>
      </c>
      <c r="C27" s="9" t="s">
        <v>7</v>
      </c>
      <c r="D27" s="11" t="s">
        <v>36</v>
      </c>
      <c r="E27" s="47">
        <v>91.7</v>
      </c>
      <c r="F27" s="47">
        <v>15.2</v>
      </c>
      <c r="G27" s="47">
        <v>1553</v>
      </c>
      <c r="H27" s="2">
        <f t="shared" si="0"/>
        <v>1.9971296886895331E-2</v>
      </c>
      <c r="I27" s="23">
        <v>11125</v>
      </c>
      <c r="J27" s="20">
        <v>47980</v>
      </c>
      <c r="K27" s="26">
        <v>3721</v>
      </c>
      <c r="L27" s="29">
        <v>11325</v>
      </c>
      <c r="M27" s="3">
        <f t="shared" si="1"/>
        <v>7406.1982392337604</v>
      </c>
      <c r="Q27" t="s">
        <v>25</v>
      </c>
      <c r="R27">
        <v>83.6</v>
      </c>
      <c r="S27">
        <v>13.5</v>
      </c>
      <c r="T27" s="37">
        <v>1244</v>
      </c>
    </row>
    <row r="28" spans="1:20" ht="15" customHeight="1" x14ac:dyDescent="0.2">
      <c r="A28" s="47">
        <f t="shared" si="2"/>
        <v>2014</v>
      </c>
      <c r="B28" s="7" t="s">
        <v>4</v>
      </c>
      <c r="C28" s="9" t="s">
        <v>5</v>
      </c>
      <c r="D28" s="11" t="s">
        <v>37</v>
      </c>
      <c r="E28" s="47">
        <v>44.7</v>
      </c>
      <c r="F28" s="47">
        <v>14.7</v>
      </c>
      <c r="G28" s="47">
        <v>658</v>
      </c>
      <c r="H28" s="2">
        <f t="shared" si="0"/>
        <v>1.7257160541423743E-2</v>
      </c>
      <c r="I28" s="23">
        <v>7951</v>
      </c>
      <c r="J28" s="20">
        <v>23050</v>
      </c>
      <c r="K28" s="26">
        <v>1198</v>
      </c>
      <c r="L28" s="29">
        <v>7719</v>
      </c>
      <c r="M28" s="3">
        <f t="shared" si="1"/>
        <v>5049.1071648688276</v>
      </c>
      <c r="Q28" t="s">
        <v>26</v>
      </c>
      <c r="R28">
        <v>75.3</v>
      </c>
      <c r="S28">
        <v>12.3</v>
      </c>
      <c r="T28" s="37">
        <v>1178</v>
      </c>
    </row>
    <row r="29" spans="1:20" ht="15" customHeight="1" x14ac:dyDescent="0.2">
      <c r="A29" s="47">
        <f t="shared" si="2"/>
        <v>2014</v>
      </c>
      <c r="B29" s="7" t="s">
        <v>4</v>
      </c>
      <c r="C29" s="9" t="s">
        <v>7</v>
      </c>
      <c r="D29" s="11" t="s">
        <v>38</v>
      </c>
      <c r="E29" s="47">
        <v>71.599999999999994</v>
      </c>
      <c r="F29" s="47">
        <v>11.3</v>
      </c>
      <c r="G29" s="47">
        <v>1571</v>
      </c>
      <c r="H29" s="2">
        <f t="shared" si="0"/>
        <v>2.4736573598785692E-2</v>
      </c>
      <c r="I29" s="23">
        <v>6697</v>
      </c>
      <c r="J29" s="20">
        <v>31647</v>
      </c>
      <c r="K29" s="26">
        <v>1462</v>
      </c>
      <c r="L29" s="29">
        <v>7240</v>
      </c>
      <c r="M29" s="3">
        <f t="shared" si="1"/>
        <v>3503.8205330881201</v>
      </c>
      <c r="Q29" t="s">
        <v>27</v>
      </c>
      <c r="R29">
        <v>165.8</v>
      </c>
      <c r="S29">
        <v>14.9</v>
      </c>
      <c r="T29" s="37">
        <v>2439</v>
      </c>
    </row>
    <row r="30" spans="1:20" ht="15" customHeight="1" x14ac:dyDescent="0.2">
      <c r="A30" s="47">
        <f t="shared" si="2"/>
        <v>2014</v>
      </c>
      <c r="B30" s="7" t="s">
        <v>4</v>
      </c>
      <c r="C30" s="9" t="s">
        <v>5</v>
      </c>
      <c r="D30" s="11" t="s">
        <v>39</v>
      </c>
      <c r="E30" s="47">
        <v>24.8</v>
      </c>
      <c r="F30" s="47">
        <v>12.2</v>
      </c>
      <c r="G30" s="47">
        <v>448</v>
      </c>
      <c r="H30" s="2">
        <f t="shared" si="0"/>
        <v>2.057461973693879E-2</v>
      </c>
      <c r="I30" s="23">
        <v>6459</v>
      </c>
      <c r="J30" s="20">
        <v>12004</v>
      </c>
      <c r="K30" s="26">
        <v>458</v>
      </c>
      <c r="L30" s="29">
        <v>7805</v>
      </c>
      <c r="M30" s="3">
        <f t="shared" si="1"/>
        <v>3724.9488390036004</v>
      </c>
      <c r="Q30" t="s">
        <v>28</v>
      </c>
      <c r="R30">
        <v>268.3</v>
      </c>
      <c r="S30">
        <v>18</v>
      </c>
      <c r="T30" s="37">
        <v>3304</v>
      </c>
    </row>
    <row r="31" spans="1:20" ht="15" customHeight="1" x14ac:dyDescent="0.2">
      <c r="A31" s="47">
        <f t="shared" si="2"/>
        <v>2014</v>
      </c>
      <c r="B31" s="7" t="s">
        <v>4</v>
      </c>
      <c r="C31" s="9" t="s">
        <v>7</v>
      </c>
      <c r="D31" s="11" t="s">
        <v>41</v>
      </c>
      <c r="E31" s="47">
        <v>85.4</v>
      </c>
      <c r="F31" s="47">
        <v>5.0999999999999996</v>
      </c>
      <c r="G31" s="47">
        <v>1543</v>
      </c>
      <c r="H31" s="2">
        <f t="shared" si="0"/>
        <v>1.9038899568879355E-2</v>
      </c>
      <c r="I31" s="23">
        <v>13116</v>
      </c>
      <c r="J31" s="20">
        <v>39129</v>
      </c>
      <c r="K31" s="26">
        <v>3071</v>
      </c>
      <c r="L31" s="29">
        <v>11427</v>
      </c>
      <c r="M31" s="3">
        <f t="shared" si="1"/>
        <v>6765.5128287387433</v>
      </c>
      <c r="Q31" t="s">
        <v>29</v>
      </c>
      <c r="R31">
        <v>39.9</v>
      </c>
      <c r="S31">
        <v>9.6999999999999993</v>
      </c>
      <c r="T31" s="37">
        <v>776</v>
      </c>
    </row>
    <row r="32" spans="1:20" ht="15" customHeight="1" x14ac:dyDescent="0.2">
      <c r="A32" s="47">
        <f t="shared" si="2"/>
        <v>2014</v>
      </c>
      <c r="B32" s="7" t="s">
        <v>4</v>
      </c>
      <c r="C32" s="9" t="s">
        <v>7</v>
      </c>
      <c r="D32" s="11" t="s">
        <v>42</v>
      </c>
      <c r="E32" s="47">
        <v>37.1</v>
      </c>
      <c r="F32" s="47">
        <v>7.2</v>
      </c>
      <c r="G32" s="47">
        <v>742</v>
      </c>
      <c r="H32" s="2">
        <f t="shared" si="0"/>
        <v>2.1551724137931032E-2</v>
      </c>
      <c r="I32" s="23">
        <v>8642</v>
      </c>
      <c r="J32" s="20">
        <v>18722</v>
      </c>
      <c r="K32" s="26">
        <v>969</v>
      </c>
      <c r="L32" s="29">
        <v>9068</v>
      </c>
      <c r="M32" s="3">
        <f t="shared" si="1"/>
        <v>4954.6430895064595</v>
      </c>
      <c r="Q32" t="s">
        <v>128</v>
      </c>
      <c r="R32">
        <v>32.1</v>
      </c>
      <c r="S32">
        <v>3.6</v>
      </c>
      <c r="T32" s="37">
        <v>989</v>
      </c>
    </row>
    <row r="33" spans="1:20" ht="15" customHeight="1" x14ac:dyDescent="0.2">
      <c r="A33" s="47">
        <f t="shared" si="2"/>
        <v>2014</v>
      </c>
      <c r="B33" s="7" t="s">
        <v>4</v>
      </c>
      <c r="C33" s="9" t="s">
        <v>5</v>
      </c>
      <c r="D33" s="11" t="s">
        <v>43</v>
      </c>
      <c r="E33" s="47">
        <v>21.1</v>
      </c>
      <c r="F33" s="47">
        <v>11.7</v>
      </c>
      <c r="G33" s="47">
        <v>377</v>
      </c>
      <c r="H33" s="2">
        <f t="shared" si="0"/>
        <v>2.023476622672599E-2</v>
      </c>
      <c r="I33" s="23">
        <v>7481</v>
      </c>
      <c r="J33" s="20">
        <v>10559</v>
      </c>
      <c r="K33" s="26">
        <v>563</v>
      </c>
      <c r="L33" s="29">
        <v>8497</v>
      </c>
      <c r="M33" s="3">
        <f t="shared" si="1"/>
        <v>4496.5026595030931</v>
      </c>
      <c r="Q33" t="s">
        <v>129</v>
      </c>
      <c r="R33">
        <v>20.3</v>
      </c>
      <c r="S33">
        <v>4</v>
      </c>
      <c r="T33" s="37">
        <v>479</v>
      </c>
    </row>
    <row r="34" spans="1:20" ht="15" customHeight="1" x14ac:dyDescent="0.2">
      <c r="A34" s="47">
        <f t="shared" si="2"/>
        <v>2014</v>
      </c>
      <c r="B34" s="7" t="s">
        <v>4</v>
      </c>
      <c r="C34" s="9" t="s">
        <v>5</v>
      </c>
      <c r="D34" s="11" t="s">
        <v>44</v>
      </c>
      <c r="E34" s="47">
        <v>53.4</v>
      </c>
      <c r="F34" s="47">
        <v>15.1</v>
      </c>
      <c r="G34" s="47">
        <v>884</v>
      </c>
      <c r="H34" s="2">
        <f t="shared" si="0"/>
        <v>1.9498594954187126E-2</v>
      </c>
      <c r="I34" s="23">
        <v>8820</v>
      </c>
      <c r="J34" s="20">
        <v>27430</v>
      </c>
      <c r="K34" s="26">
        <v>1583</v>
      </c>
      <c r="L34" s="29">
        <v>9763</v>
      </c>
      <c r="M34" s="3">
        <f t="shared" si="1"/>
        <v>5677.2547786997702</v>
      </c>
      <c r="Q34" t="s">
        <v>30</v>
      </c>
      <c r="R34">
        <v>18.899999999999999</v>
      </c>
      <c r="S34">
        <v>11.5</v>
      </c>
      <c r="T34" s="37">
        <v>293</v>
      </c>
    </row>
    <row r="35" spans="1:20" ht="15" customHeight="1" x14ac:dyDescent="0.2">
      <c r="A35" s="47">
        <f t="shared" si="2"/>
        <v>2014</v>
      </c>
      <c r="B35" s="30" t="s">
        <v>4</v>
      </c>
      <c r="C35" s="9" t="s">
        <v>7</v>
      </c>
      <c r="D35" s="11" t="s">
        <v>45</v>
      </c>
      <c r="E35" s="47">
        <v>44.8</v>
      </c>
      <c r="F35" s="47">
        <v>10</v>
      </c>
      <c r="G35" s="47">
        <v>772</v>
      </c>
      <c r="H35" s="2">
        <f t="shared" si="0"/>
        <v>1.9146825396825402E-2</v>
      </c>
      <c r="I35" s="23">
        <v>12055</v>
      </c>
      <c r="J35" s="20">
        <v>21057</v>
      </c>
      <c r="K35" s="26">
        <v>1633</v>
      </c>
      <c r="L35" s="29">
        <v>11313</v>
      </c>
      <c r="M35" s="3">
        <f t="shared" si="1"/>
        <v>6753.8755952380961</v>
      </c>
      <c r="Q35" t="s">
        <v>143</v>
      </c>
      <c r="R35">
        <v>25.3</v>
      </c>
      <c r="S35">
        <v>3</v>
      </c>
      <c r="T35" s="37">
        <v>700</v>
      </c>
    </row>
    <row r="36" spans="1:20" ht="15" customHeight="1" x14ac:dyDescent="0.2">
      <c r="A36" s="47">
        <f t="shared" si="2"/>
        <v>2014</v>
      </c>
      <c r="B36" s="7" t="s">
        <v>4</v>
      </c>
      <c r="C36" s="9" t="s">
        <v>5</v>
      </c>
      <c r="D36" s="11" t="s">
        <v>46</v>
      </c>
      <c r="E36" s="47">
        <v>40.5</v>
      </c>
      <c r="F36" s="47">
        <v>17.7</v>
      </c>
      <c r="G36" s="47">
        <v>540</v>
      </c>
      <c r="H36" s="2">
        <f t="shared" si="0"/>
        <v>1.6200891049007696E-2</v>
      </c>
      <c r="I36" s="23">
        <v>6833</v>
      </c>
      <c r="J36" s="20">
        <v>21037</v>
      </c>
      <c r="K36" s="26">
        <v>954</v>
      </c>
      <c r="L36" s="29">
        <v>8492</v>
      </c>
      <c r="M36" s="3">
        <f t="shared" si="1"/>
        <v>4555.6662316427401</v>
      </c>
      <c r="Q36" t="s">
        <v>31</v>
      </c>
      <c r="R36">
        <v>31.8</v>
      </c>
      <c r="S36">
        <v>6.1</v>
      </c>
      <c r="T36" s="37">
        <v>533</v>
      </c>
    </row>
    <row r="37" spans="1:20" ht="15" customHeight="1" x14ac:dyDescent="0.2">
      <c r="A37" s="47">
        <f t="shared" si="2"/>
        <v>2014</v>
      </c>
      <c r="B37" s="7" t="s">
        <v>4</v>
      </c>
      <c r="C37" s="9" t="s">
        <v>7</v>
      </c>
      <c r="D37" s="11" t="s">
        <v>47</v>
      </c>
      <c r="E37" s="47">
        <v>23.3</v>
      </c>
      <c r="F37" s="47">
        <v>14.4</v>
      </c>
      <c r="G37" s="47">
        <v>339</v>
      </c>
      <c r="H37" s="2">
        <f t="shared" si="0"/>
        <v>1.6996911475672859E-2</v>
      </c>
      <c r="I37" s="23">
        <v>8988</v>
      </c>
      <c r="J37" s="20">
        <v>11678</v>
      </c>
      <c r="K37" s="26">
        <v>591</v>
      </c>
      <c r="L37" s="29">
        <v>9269</v>
      </c>
      <c r="M37" s="3">
        <f t="shared" si="1"/>
        <v>5537.2750290802614</v>
      </c>
      <c r="Q37" t="s">
        <v>32</v>
      </c>
      <c r="R37">
        <v>25.1</v>
      </c>
      <c r="S37">
        <v>9.3000000000000007</v>
      </c>
      <c r="T37" s="37">
        <v>433</v>
      </c>
    </row>
    <row r="38" spans="1:20" ht="15" customHeight="1" x14ac:dyDescent="0.2">
      <c r="A38" s="47">
        <f t="shared" si="2"/>
        <v>2014</v>
      </c>
      <c r="B38" s="7" t="s">
        <v>4</v>
      </c>
      <c r="C38" s="9" t="s">
        <v>5</v>
      </c>
      <c r="D38" s="11" t="s">
        <v>48</v>
      </c>
      <c r="E38" s="47">
        <v>29.5</v>
      </c>
      <c r="F38" s="47">
        <v>5.9</v>
      </c>
      <c r="G38" s="47">
        <v>839</v>
      </c>
      <c r="H38" s="2">
        <f t="shared" si="0"/>
        <v>3.022388731785515E-2</v>
      </c>
      <c r="I38" s="23">
        <v>5925</v>
      </c>
      <c r="J38" s="20">
        <v>12259</v>
      </c>
      <c r="K38" s="26">
        <v>673</v>
      </c>
      <c r="L38" s="29">
        <v>7894</v>
      </c>
      <c r="M38" s="3">
        <f t="shared" si="1"/>
        <v>2807.9481618905238</v>
      </c>
      <c r="Q38" t="s">
        <v>34</v>
      </c>
      <c r="R38">
        <v>706.4</v>
      </c>
      <c r="S38">
        <v>8.3000000000000007</v>
      </c>
      <c r="T38" s="37">
        <v>19743</v>
      </c>
    </row>
    <row r="39" spans="1:20" ht="15" customHeight="1" x14ac:dyDescent="0.2">
      <c r="A39" s="47">
        <f t="shared" si="2"/>
        <v>2014</v>
      </c>
      <c r="B39" s="7" t="s">
        <v>4</v>
      </c>
      <c r="C39" s="9" t="s">
        <v>7</v>
      </c>
      <c r="D39" s="11" t="s">
        <v>49</v>
      </c>
      <c r="E39" s="47">
        <v>197</v>
      </c>
      <c r="F39" s="47">
        <v>15.7</v>
      </c>
      <c r="G39" s="47">
        <v>3660</v>
      </c>
      <c r="H39" s="2">
        <f t="shared" si="0"/>
        <v>2.2038766551655618E-2</v>
      </c>
      <c r="I39" s="23">
        <v>7919</v>
      </c>
      <c r="J39" s="20">
        <v>93709</v>
      </c>
      <c r="K39" s="26">
        <v>6556</v>
      </c>
      <c r="L39" s="29">
        <v>8969</v>
      </c>
      <c r="M39" s="3">
        <f t="shared" si="1"/>
        <v>4822.5297312595212</v>
      </c>
      <c r="Q39" t="s">
        <v>36</v>
      </c>
      <c r="R39">
        <v>79.8</v>
      </c>
      <c r="S39">
        <v>11.9</v>
      </c>
      <c r="T39" s="37">
        <v>1192</v>
      </c>
    </row>
    <row r="40" spans="1:20" ht="15" customHeight="1" x14ac:dyDescent="0.2">
      <c r="A40" s="47">
        <f t="shared" si="2"/>
        <v>2014</v>
      </c>
      <c r="B40" s="7" t="s">
        <v>4</v>
      </c>
      <c r="C40" s="9" t="s">
        <v>5</v>
      </c>
      <c r="D40" s="11" t="s">
        <v>50</v>
      </c>
      <c r="E40" s="47">
        <v>47.4</v>
      </c>
      <c r="F40" s="47">
        <v>11.9</v>
      </c>
      <c r="G40" s="47">
        <v>875</v>
      </c>
      <c r="H40" s="2">
        <f t="shared" si="0"/>
        <v>2.0953366188211517E-2</v>
      </c>
      <c r="I40" s="23">
        <v>6432</v>
      </c>
      <c r="J40" s="20">
        <v>22366</v>
      </c>
      <c r="K40" s="26">
        <v>1159</v>
      </c>
      <c r="L40" s="29">
        <v>8524</v>
      </c>
      <c r="M40" s="3">
        <f t="shared" si="1"/>
        <v>3681.5047151060598</v>
      </c>
      <c r="Q40" t="s">
        <v>37</v>
      </c>
      <c r="R40">
        <v>43.5</v>
      </c>
      <c r="S40">
        <v>12.6</v>
      </c>
      <c r="T40" s="37">
        <v>628</v>
      </c>
    </row>
    <row r="41" spans="1:20" ht="15" customHeight="1" x14ac:dyDescent="0.2">
      <c r="A41" s="47">
        <f t="shared" si="2"/>
        <v>2014</v>
      </c>
      <c r="B41" s="7" t="s">
        <v>4</v>
      </c>
      <c r="C41" s="9" t="s">
        <v>5</v>
      </c>
      <c r="D41" s="11" t="s">
        <v>51</v>
      </c>
      <c r="E41" s="47">
        <v>42.8</v>
      </c>
      <c r="F41" s="47">
        <v>13.3</v>
      </c>
      <c r="G41" s="47">
        <v>714</v>
      </c>
      <c r="H41" s="2">
        <f t="shared" si="0"/>
        <v>1.9241341396371632E-2</v>
      </c>
      <c r="I41" s="23">
        <v>7001</v>
      </c>
      <c r="J41" s="20">
        <v>22195</v>
      </c>
      <c r="K41" s="26">
        <v>1031</v>
      </c>
      <c r="L41" s="29">
        <v>8264</v>
      </c>
      <c r="M41" s="3">
        <f t="shared" si="1"/>
        <v>4417.0838049348386</v>
      </c>
      <c r="Q41" t="s">
        <v>38</v>
      </c>
      <c r="R41">
        <v>66.599999999999994</v>
      </c>
      <c r="S41">
        <v>10.3</v>
      </c>
      <c r="T41" s="37">
        <v>1506</v>
      </c>
    </row>
    <row r="42" spans="1:20" ht="15" customHeight="1" x14ac:dyDescent="0.2">
      <c r="A42" s="47">
        <f t="shared" si="2"/>
        <v>2014</v>
      </c>
      <c r="B42" s="7" t="s">
        <v>4</v>
      </c>
      <c r="C42" s="9" t="s">
        <v>5</v>
      </c>
      <c r="D42" s="11" t="s">
        <v>52</v>
      </c>
      <c r="E42" s="47">
        <v>24.2</v>
      </c>
      <c r="F42" s="47">
        <v>15.4</v>
      </c>
      <c r="G42" s="47">
        <v>532</v>
      </c>
      <c r="H42" s="2">
        <f t="shared" si="0"/>
        <v>2.5985190395248426E-2</v>
      </c>
      <c r="I42" s="23">
        <v>6988</v>
      </c>
      <c r="J42" s="20">
        <v>10983</v>
      </c>
      <c r="K42" s="26">
        <v>529</v>
      </c>
      <c r="L42" s="29">
        <v>6934</v>
      </c>
      <c r="M42" s="3">
        <f t="shared" si="1"/>
        <v>3927.9296836840363</v>
      </c>
      <c r="Q42" t="s">
        <v>39</v>
      </c>
      <c r="R42">
        <v>24.8</v>
      </c>
      <c r="S42">
        <v>11.2</v>
      </c>
      <c r="T42" s="37">
        <v>412</v>
      </c>
    </row>
    <row r="43" spans="1:20" ht="15" customHeight="1" x14ac:dyDescent="0.2">
      <c r="A43" s="47">
        <f t="shared" si="2"/>
        <v>2014</v>
      </c>
      <c r="B43" s="7" t="s">
        <v>4</v>
      </c>
      <c r="C43" s="9" t="s">
        <v>7</v>
      </c>
      <c r="D43" s="11" t="s">
        <v>53</v>
      </c>
      <c r="E43" s="47">
        <v>219.3</v>
      </c>
      <c r="F43" s="47">
        <v>14.1</v>
      </c>
      <c r="G43" s="47">
        <v>4314</v>
      </c>
      <c r="H43" s="2">
        <f t="shared" si="0"/>
        <v>2.2900678261395795E-2</v>
      </c>
      <c r="I43" s="23">
        <v>9450</v>
      </c>
      <c r="J43" s="20">
        <v>112891</v>
      </c>
      <c r="K43" s="26">
        <v>7132</v>
      </c>
      <c r="L43" s="29">
        <v>10191</v>
      </c>
      <c r="M43" s="3">
        <f t="shared" si="1"/>
        <v>6048.9968451847262</v>
      </c>
      <c r="Q43" t="s">
        <v>41</v>
      </c>
      <c r="R43">
        <v>53.1</v>
      </c>
      <c r="S43">
        <v>2.6</v>
      </c>
      <c r="T43" s="37">
        <v>1325</v>
      </c>
    </row>
    <row r="44" spans="1:20" ht="15" customHeight="1" x14ac:dyDescent="0.2">
      <c r="A44" s="47">
        <f t="shared" si="2"/>
        <v>2014</v>
      </c>
      <c r="B44" s="7" t="s">
        <v>4</v>
      </c>
      <c r="C44" s="9" t="s">
        <v>7</v>
      </c>
      <c r="D44" s="11" t="s">
        <v>55</v>
      </c>
      <c r="E44" s="47">
        <v>35.5</v>
      </c>
      <c r="F44" s="47">
        <v>13.6</v>
      </c>
      <c r="G44" s="47">
        <v>656</v>
      </c>
      <c r="H44" s="2">
        <f t="shared" si="0"/>
        <v>2.1387584767866459E-2</v>
      </c>
      <c r="I44" s="23">
        <v>12998</v>
      </c>
      <c r="J44" s="20">
        <v>16948</v>
      </c>
      <c r="K44" s="26">
        <v>1468</v>
      </c>
      <c r="L44" s="29">
        <v>12771</v>
      </c>
      <c r="M44" s="3">
        <f t="shared" si="1"/>
        <v>7793.3598069900891</v>
      </c>
      <c r="Q44" t="s">
        <v>42</v>
      </c>
      <c r="R44">
        <v>28.9</v>
      </c>
      <c r="S44">
        <v>4.5</v>
      </c>
      <c r="T44" s="37">
        <v>584</v>
      </c>
    </row>
    <row r="45" spans="1:20" ht="15" customHeight="1" x14ac:dyDescent="0.2">
      <c r="A45" s="47">
        <f t="shared" si="2"/>
        <v>2014</v>
      </c>
      <c r="B45" s="7" t="s">
        <v>4</v>
      </c>
      <c r="C45" s="9" t="s">
        <v>7</v>
      </c>
      <c r="D45" s="11" t="s">
        <v>56</v>
      </c>
      <c r="E45" s="47">
        <v>53.4</v>
      </c>
      <c r="F45" s="47">
        <v>13.9</v>
      </c>
      <c r="G45" s="47">
        <v>849</v>
      </c>
      <c r="H45" s="2">
        <f t="shared" si="0"/>
        <v>1.8465593965730991E-2</v>
      </c>
      <c r="I45" s="23">
        <v>7879</v>
      </c>
      <c r="J45" s="20">
        <v>26718</v>
      </c>
      <c r="K45" s="26">
        <v>1474</v>
      </c>
      <c r="L45" s="29">
        <v>9086</v>
      </c>
      <c r="M45" s="3">
        <f t="shared" si="1"/>
        <v>4869.8683701122727</v>
      </c>
      <c r="Q45" t="s">
        <v>43</v>
      </c>
      <c r="R45">
        <v>21</v>
      </c>
      <c r="S45">
        <v>11.2</v>
      </c>
      <c r="T45" s="37">
        <v>362</v>
      </c>
    </row>
    <row r="46" spans="1:20" ht="15" customHeight="1" x14ac:dyDescent="0.2">
      <c r="A46" s="47">
        <f t="shared" si="2"/>
        <v>2014</v>
      </c>
      <c r="B46" s="7" t="s">
        <v>4</v>
      </c>
      <c r="C46" s="9" t="s">
        <v>7</v>
      </c>
      <c r="D46" s="11" t="s">
        <v>57</v>
      </c>
      <c r="E46" s="47">
        <v>38.6</v>
      </c>
      <c r="F46" s="47">
        <v>17.7</v>
      </c>
      <c r="G46" s="47">
        <v>612</v>
      </c>
      <c r="H46" s="2">
        <f t="shared" si="0"/>
        <v>1.9264790133405523E-2</v>
      </c>
      <c r="I46" s="23">
        <v>8500</v>
      </c>
      <c r="J46" s="20">
        <v>19399</v>
      </c>
      <c r="K46" s="26">
        <v>959</v>
      </c>
      <c r="L46" s="29">
        <v>9202</v>
      </c>
      <c r="M46" s="3">
        <f t="shared" si="1"/>
        <v>5468.3112459786316</v>
      </c>
      <c r="Q46" t="s">
        <v>44</v>
      </c>
      <c r="R46">
        <v>49.3</v>
      </c>
      <c r="S46">
        <v>14</v>
      </c>
      <c r="T46" s="37">
        <v>970</v>
      </c>
    </row>
    <row r="47" spans="1:20" ht="15" customHeight="1" x14ac:dyDescent="0.2">
      <c r="A47" s="47">
        <f t="shared" si="2"/>
        <v>2014</v>
      </c>
      <c r="B47" s="7" t="s">
        <v>4</v>
      </c>
      <c r="C47" s="9" t="s">
        <v>7</v>
      </c>
      <c r="D47" s="11" t="s">
        <v>58</v>
      </c>
      <c r="E47" s="47">
        <v>49.4</v>
      </c>
      <c r="F47" s="47">
        <v>11.8</v>
      </c>
      <c r="G47" s="47">
        <v>1019</v>
      </c>
      <c r="H47" s="2">
        <f t="shared" si="0"/>
        <v>2.3387222635342937E-2</v>
      </c>
      <c r="I47" s="23">
        <v>6171</v>
      </c>
      <c r="J47" s="20">
        <v>25159</v>
      </c>
      <c r="K47" s="26">
        <v>1167</v>
      </c>
      <c r="L47" s="29">
        <v>8979</v>
      </c>
      <c r="M47" s="3">
        <f t="shared" si="1"/>
        <v>3803.8016745159607</v>
      </c>
      <c r="Q47" t="s">
        <v>45</v>
      </c>
      <c r="R47">
        <v>27.8</v>
      </c>
      <c r="S47">
        <v>9.9</v>
      </c>
      <c r="T47" s="37">
        <v>453</v>
      </c>
    </row>
    <row r="48" spans="1:20" ht="15" customHeight="1" x14ac:dyDescent="0.2">
      <c r="A48" s="47">
        <f t="shared" si="2"/>
        <v>2014</v>
      </c>
      <c r="B48" s="7" t="s">
        <v>4</v>
      </c>
      <c r="C48" s="9" t="s">
        <v>7</v>
      </c>
      <c r="D48" s="11" t="s">
        <v>59</v>
      </c>
      <c r="E48" s="47">
        <v>38.700000000000003</v>
      </c>
      <c r="F48" s="47">
        <v>19.5</v>
      </c>
      <c r="G48" s="47">
        <v>519</v>
      </c>
      <c r="H48" s="2">
        <f t="shared" si="0"/>
        <v>1.6659444364196641E-2</v>
      </c>
      <c r="I48" s="23">
        <v>7014</v>
      </c>
      <c r="J48" s="20">
        <v>19000</v>
      </c>
      <c r="K48" s="26">
        <v>846</v>
      </c>
      <c r="L48" s="29">
        <v>6892</v>
      </c>
      <c r="M48" s="3">
        <f t="shared" si="1"/>
        <v>4464.8797727382153</v>
      </c>
      <c r="Q48" t="s">
        <v>130</v>
      </c>
      <c r="R48">
        <v>63.8</v>
      </c>
      <c r="S48">
        <v>5.0999999999999996</v>
      </c>
      <c r="T48" s="37">
        <v>1570</v>
      </c>
    </row>
    <row r="49" spans="1:20" ht="15" customHeight="1" x14ac:dyDescent="0.2">
      <c r="A49" s="47">
        <f t="shared" si="2"/>
        <v>2014</v>
      </c>
      <c r="B49" s="30" t="s">
        <v>4</v>
      </c>
      <c r="C49" s="9" t="s">
        <v>7</v>
      </c>
      <c r="D49" s="11" t="s">
        <v>60</v>
      </c>
      <c r="E49" s="47">
        <v>39.200000000000003</v>
      </c>
      <c r="F49" s="47">
        <v>18.7</v>
      </c>
      <c r="G49" s="47">
        <v>534</v>
      </c>
      <c r="H49" s="2">
        <f t="shared" si="0"/>
        <v>1.6755779802695984E-2</v>
      </c>
      <c r="I49" s="23">
        <v>8957</v>
      </c>
      <c r="J49" s="20">
        <v>20797</v>
      </c>
      <c r="K49" s="26">
        <v>984</v>
      </c>
      <c r="L49" s="29">
        <v>9436</v>
      </c>
      <c r="M49" s="3">
        <f t="shared" si="1"/>
        <v>6136.3730012300121</v>
      </c>
      <c r="Q49" t="s">
        <v>46</v>
      </c>
      <c r="R49">
        <v>43.9</v>
      </c>
      <c r="S49">
        <v>16.399999999999999</v>
      </c>
      <c r="T49" s="37">
        <v>508</v>
      </c>
    </row>
    <row r="50" spans="1:20" ht="15" customHeight="1" x14ac:dyDescent="0.2">
      <c r="A50" s="47">
        <f t="shared" si="2"/>
        <v>2014</v>
      </c>
      <c r="B50" s="7" t="s">
        <v>4</v>
      </c>
      <c r="C50" s="9" t="s">
        <v>5</v>
      </c>
      <c r="D50" s="11" t="s">
        <v>62</v>
      </c>
      <c r="E50" s="47">
        <v>23.1</v>
      </c>
      <c r="F50" s="47">
        <v>10.3</v>
      </c>
      <c r="G50" s="47">
        <v>406</v>
      </c>
      <c r="H50" s="2">
        <f t="shared" si="0"/>
        <v>1.9593932637410896E-2</v>
      </c>
      <c r="I50" s="23">
        <v>6793</v>
      </c>
      <c r="J50" s="20">
        <v>11630</v>
      </c>
      <c r="K50" s="26">
        <v>600</v>
      </c>
      <c r="L50" s="29">
        <v>8307</v>
      </c>
      <c r="M50" s="3">
        <f t="shared" si="1"/>
        <v>4053.2795706708748</v>
      </c>
      <c r="Q50" t="s">
        <v>47</v>
      </c>
      <c r="R50">
        <v>21.2</v>
      </c>
      <c r="S50">
        <v>12.3</v>
      </c>
      <c r="T50" s="37">
        <v>320</v>
      </c>
    </row>
    <row r="51" spans="1:20" ht="15" customHeight="1" x14ac:dyDescent="0.2">
      <c r="A51" s="47">
        <f t="shared" si="2"/>
        <v>2014</v>
      </c>
      <c r="B51" s="7" t="s">
        <v>4</v>
      </c>
      <c r="C51" s="9" t="s">
        <v>7</v>
      </c>
      <c r="D51" s="11" t="s">
        <v>63</v>
      </c>
      <c r="E51" s="47">
        <v>41.5</v>
      </c>
      <c r="F51" s="47">
        <v>7.3</v>
      </c>
      <c r="G51" s="47">
        <v>744</v>
      </c>
      <c r="H51" s="2">
        <f t="shared" si="0"/>
        <v>1.9339493897921785E-2</v>
      </c>
      <c r="I51" s="23">
        <v>9214</v>
      </c>
      <c r="J51" s="20">
        <v>20845</v>
      </c>
      <c r="K51" s="26">
        <v>1527</v>
      </c>
      <c r="L51" s="29">
        <v>9698</v>
      </c>
      <c r="M51" s="3">
        <f t="shared" si="1"/>
        <v>5377.4886211512721</v>
      </c>
      <c r="Q51" t="s">
        <v>48</v>
      </c>
      <c r="R51">
        <v>23.7</v>
      </c>
      <c r="S51">
        <v>6.8</v>
      </c>
      <c r="T51" s="37">
        <v>772</v>
      </c>
    </row>
    <row r="52" spans="1:20" ht="15" customHeight="1" x14ac:dyDescent="0.2">
      <c r="A52" s="47">
        <f t="shared" si="2"/>
        <v>2014</v>
      </c>
      <c r="B52" s="7" t="s">
        <v>4</v>
      </c>
      <c r="C52" s="9" t="s">
        <v>7</v>
      </c>
      <c r="D52" s="11" t="s">
        <v>64</v>
      </c>
      <c r="E52" s="47">
        <v>237.6</v>
      </c>
      <c r="F52" s="47">
        <v>13.4</v>
      </c>
      <c r="G52" s="47">
        <v>3836</v>
      </c>
      <c r="H52" s="2">
        <f t="shared" si="0"/>
        <v>1.8642934347322341E-2</v>
      </c>
      <c r="I52" s="23">
        <v>9486</v>
      </c>
      <c r="J52" s="20">
        <v>124569</v>
      </c>
      <c r="K52" s="26">
        <v>8777</v>
      </c>
      <c r="L52" s="29">
        <v>10471</v>
      </c>
      <c r="M52" s="3">
        <f t="shared" si="1"/>
        <v>6189.5198180807311</v>
      </c>
      <c r="Q52" t="s">
        <v>49</v>
      </c>
      <c r="R52">
        <v>169.4</v>
      </c>
      <c r="S52">
        <v>15.1</v>
      </c>
      <c r="T52" s="37">
        <v>2710</v>
      </c>
    </row>
    <row r="53" spans="1:20" ht="15" customHeight="1" x14ac:dyDescent="0.2">
      <c r="A53" s="47">
        <f t="shared" si="2"/>
        <v>2014</v>
      </c>
      <c r="B53" s="7" t="s">
        <v>4</v>
      </c>
      <c r="C53" s="9" t="s">
        <v>7</v>
      </c>
      <c r="D53" s="11" t="s">
        <v>65</v>
      </c>
      <c r="E53" s="47">
        <v>125</v>
      </c>
      <c r="F53" s="47">
        <v>13.8</v>
      </c>
      <c r="G53" s="47">
        <v>2686</v>
      </c>
      <c r="H53" s="2">
        <f t="shared" si="0"/>
        <v>2.4928074245939676E-2</v>
      </c>
      <c r="I53" s="23">
        <v>9652</v>
      </c>
      <c r="J53" s="20">
        <v>61246</v>
      </c>
      <c r="K53" s="26">
        <v>3761</v>
      </c>
      <c r="L53" s="29">
        <v>9961</v>
      </c>
      <c r="M53" s="3">
        <f t="shared" si="1"/>
        <v>5833.9648538283063</v>
      </c>
      <c r="Q53" t="s">
        <v>185</v>
      </c>
      <c r="R53">
        <v>23.9</v>
      </c>
      <c r="S53">
        <v>3</v>
      </c>
      <c r="T53" s="37">
        <v>689</v>
      </c>
    </row>
    <row r="54" spans="1:20" ht="15" customHeight="1" x14ac:dyDescent="0.2">
      <c r="A54" s="47">
        <f t="shared" si="2"/>
        <v>2014</v>
      </c>
      <c r="B54" s="7" t="s">
        <v>4</v>
      </c>
      <c r="C54" s="9" t="s">
        <v>7</v>
      </c>
      <c r="D54" s="11" t="s">
        <v>66</v>
      </c>
      <c r="E54" s="47">
        <v>69</v>
      </c>
      <c r="F54" s="47">
        <v>10.3</v>
      </c>
      <c r="G54" s="47">
        <v>1470</v>
      </c>
      <c r="H54" s="2">
        <f t="shared" si="0"/>
        <v>2.3750666472783673E-2</v>
      </c>
      <c r="I54" s="23">
        <v>6626</v>
      </c>
      <c r="J54" s="20">
        <v>32965</v>
      </c>
      <c r="K54" s="26">
        <v>2134</v>
      </c>
      <c r="L54" s="29">
        <v>8158</v>
      </c>
      <c r="M54" s="3">
        <f t="shared" si="1"/>
        <v>3810.3705103969755</v>
      </c>
      <c r="Q54" t="s">
        <v>50</v>
      </c>
      <c r="R54">
        <v>45.6</v>
      </c>
      <c r="S54">
        <v>11.5</v>
      </c>
      <c r="T54" s="37">
        <v>712</v>
      </c>
    </row>
    <row r="55" spans="1:20" ht="15" customHeight="1" x14ac:dyDescent="0.2">
      <c r="A55" s="47">
        <f t="shared" si="2"/>
        <v>2014</v>
      </c>
      <c r="B55" s="7" t="s">
        <v>4</v>
      </c>
      <c r="C55" s="9" t="s">
        <v>7</v>
      </c>
      <c r="D55" s="11" t="s">
        <v>67</v>
      </c>
      <c r="E55" s="47">
        <v>149.6</v>
      </c>
      <c r="F55" s="47">
        <v>17.899999999999999</v>
      </c>
      <c r="G55" s="47">
        <v>2470</v>
      </c>
      <c r="H55" s="2">
        <f t="shared" si="0"/>
        <v>2.0110469168289617E-2</v>
      </c>
      <c r="I55" s="23">
        <v>10172</v>
      </c>
      <c r="J55" s="20">
        <v>70083</v>
      </c>
      <c r="K55" s="26">
        <v>6005</v>
      </c>
      <c r="L55" s="29">
        <v>10971</v>
      </c>
      <c r="M55" s="3">
        <f t="shared" si="1"/>
        <v>6340.6203062002132</v>
      </c>
      <c r="Q55" t="s">
        <v>51</v>
      </c>
      <c r="R55">
        <v>38.9</v>
      </c>
      <c r="S55">
        <v>12.2</v>
      </c>
      <c r="T55" s="37">
        <v>558</v>
      </c>
    </row>
    <row r="56" spans="1:20" ht="15" customHeight="1" x14ac:dyDescent="0.2">
      <c r="A56" s="47">
        <f t="shared" si="2"/>
        <v>2014</v>
      </c>
      <c r="B56" s="30" t="s">
        <v>4</v>
      </c>
      <c r="C56" s="9" t="s">
        <v>7</v>
      </c>
      <c r="D56" s="11" t="s">
        <v>68</v>
      </c>
      <c r="E56" s="47">
        <v>43.8</v>
      </c>
      <c r="F56" s="47">
        <v>16.899999999999999</v>
      </c>
      <c r="G56" s="47">
        <v>702</v>
      </c>
      <c r="H56" s="2">
        <f t="shared" si="0"/>
        <v>1.9286879976262303E-2</v>
      </c>
      <c r="I56" s="23">
        <v>13102</v>
      </c>
      <c r="J56" s="20">
        <v>19937</v>
      </c>
      <c r="K56" s="26">
        <v>2148</v>
      </c>
      <c r="L56" s="29">
        <v>12595</v>
      </c>
      <c r="M56" s="3">
        <f t="shared" si="1"/>
        <v>7919.9466451269045</v>
      </c>
      <c r="Q56" t="s">
        <v>52</v>
      </c>
      <c r="R56">
        <v>23.5</v>
      </c>
      <c r="S56">
        <v>14.4</v>
      </c>
      <c r="T56" s="37">
        <v>329</v>
      </c>
    </row>
    <row r="57" spans="1:20" ht="15" customHeight="1" x14ac:dyDescent="0.2">
      <c r="A57" s="47">
        <f t="shared" si="2"/>
        <v>2014</v>
      </c>
      <c r="B57" s="7" t="s">
        <v>4</v>
      </c>
      <c r="C57" s="9" t="s">
        <v>7</v>
      </c>
      <c r="D57" s="11" t="s">
        <v>69</v>
      </c>
      <c r="E57" s="47">
        <v>69.3</v>
      </c>
      <c r="F57" s="47">
        <v>14.3</v>
      </c>
      <c r="G57" s="47">
        <v>1157</v>
      </c>
      <c r="H57" s="2">
        <f t="shared" si="0"/>
        <v>1.9481361371676425E-2</v>
      </c>
      <c r="I57" s="23">
        <v>11741</v>
      </c>
      <c r="J57" s="20">
        <v>33074</v>
      </c>
      <c r="K57" s="26">
        <v>3213</v>
      </c>
      <c r="L57" s="29">
        <v>12534</v>
      </c>
      <c r="M57" s="3">
        <f t="shared" si="1"/>
        <v>7216.5828311452588</v>
      </c>
      <c r="Q57" t="s">
        <v>53</v>
      </c>
      <c r="R57">
        <v>176.2</v>
      </c>
      <c r="S57">
        <v>13.4</v>
      </c>
      <c r="T57" s="37">
        <v>3030</v>
      </c>
    </row>
    <row r="58" spans="1:20" ht="15" customHeight="1" x14ac:dyDescent="0.2">
      <c r="A58" s="47">
        <f t="shared" si="2"/>
        <v>2014</v>
      </c>
      <c r="B58" s="7" t="s">
        <v>4</v>
      </c>
      <c r="C58" s="9" t="s">
        <v>5</v>
      </c>
      <c r="D58" s="11" t="s">
        <v>70</v>
      </c>
      <c r="E58" s="47">
        <v>21.9</v>
      </c>
      <c r="F58" s="47">
        <v>10.5</v>
      </c>
      <c r="G58" s="47">
        <v>496</v>
      </c>
      <c r="H58" s="2">
        <f t="shared" si="0"/>
        <v>2.5305476901099466E-2</v>
      </c>
      <c r="I58" s="23">
        <v>6586</v>
      </c>
      <c r="J58" s="20">
        <v>11214</v>
      </c>
      <c r="K58" s="26">
        <v>516</v>
      </c>
      <c r="L58" s="29">
        <v>8605</v>
      </c>
      <c r="M58" s="3">
        <f t="shared" si="1"/>
        <v>3994.5707507461552</v>
      </c>
      <c r="Q58" t="s">
        <v>54</v>
      </c>
      <c r="R58">
        <v>27.3</v>
      </c>
      <c r="S58">
        <v>10.4</v>
      </c>
      <c r="T58" s="37">
        <v>734</v>
      </c>
    </row>
    <row r="59" spans="1:20" ht="15" customHeight="1" x14ac:dyDescent="0.2">
      <c r="A59" s="47">
        <f t="shared" si="2"/>
        <v>2014</v>
      </c>
      <c r="B59" s="7" t="s">
        <v>4</v>
      </c>
      <c r="C59" s="9" t="s">
        <v>7</v>
      </c>
      <c r="D59" s="11" t="s">
        <v>71</v>
      </c>
      <c r="E59" s="47">
        <v>418.6</v>
      </c>
      <c r="F59" s="47">
        <v>14.8</v>
      </c>
      <c r="G59" s="47">
        <v>8216</v>
      </c>
      <c r="H59" s="2">
        <f t="shared" si="0"/>
        <v>2.3036771352754205E-2</v>
      </c>
      <c r="I59" s="23">
        <v>10280</v>
      </c>
      <c r="J59" s="20">
        <v>221478</v>
      </c>
      <c r="K59" s="26">
        <v>22895</v>
      </c>
      <c r="L59" s="29">
        <v>11069</v>
      </c>
      <c r="M59" s="3">
        <f t="shared" si="1"/>
        <v>7094.4580386443522</v>
      </c>
      <c r="Q59" t="s">
        <v>186</v>
      </c>
      <c r="R59">
        <v>16.399999999999999</v>
      </c>
      <c r="S59">
        <v>2.4</v>
      </c>
      <c r="T59" s="37">
        <v>511</v>
      </c>
    </row>
    <row r="60" spans="1:20" ht="15" customHeight="1" x14ac:dyDescent="0.2">
      <c r="A60" s="47">
        <f t="shared" si="2"/>
        <v>2014</v>
      </c>
      <c r="B60" s="7" t="s">
        <v>4</v>
      </c>
      <c r="C60" s="9" t="s">
        <v>7</v>
      </c>
      <c r="D60" s="11" t="s">
        <v>73</v>
      </c>
      <c r="E60" s="47">
        <v>12.7</v>
      </c>
      <c r="F60" s="47">
        <v>10.8</v>
      </c>
      <c r="G60" s="47">
        <v>216</v>
      </c>
      <c r="H60" s="2">
        <f t="shared" si="0"/>
        <v>1.9067123336040399E-2</v>
      </c>
      <c r="I60" s="23">
        <v>12917.565268853565</v>
      </c>
      <c r="J60" s="20">
        <v>5914</v>
      </c>
      <c r="K60" s="26">
        <v>642</v>
      </c>
      <c r="L60" s="29">
        <v>13165.935747663552</v>
      </c>
      <c r="M60" s="3">
        <f t="shared" si="1"/>
        <v>7489.7612857949935</v>
      </c>
      <c r="Q60" t="s">
        <v>55</v>
      </c>
      <c r="R60">
        <v>24.8</v>
      </c>
      <c r="S60">
        <v>13.9</v>
      </c>
      <c r="T60" s="37">
        <v>405</v>
      </c>
    </row>
    <row r="61" spans="1:20" ht="15" customHeight="1" x14ac:dyDescent="0.2">
      <c r="A61" s="47">
        <f t="shared" si="2"/>
        <v>2014</v>
      </c>
      <c r="B61" s="7" t="s">
        <v>4</v>
      </c>
      <c r="C61" s="9" t="s">
        <v>7</v>
      </c>
      <c r="D61" s="11" t="s">
        <v>74</v>
      </c>
      <c r="E61" s="47">
        <v>7.6</v>
      </c>
      <c r="F61" s="47">
        <v>5.5</v>
      </c>
      <c r="G61" s="47">
        <v>134</v>
      </c>
      <c r="H61" s="2">
        <f t="shared" si="0"/>
        <v>1.8657755499860765E-2</v>
      </c>
      <c r="I61" s="23">
        <v>12112.608627356216</v>
      </c>
      <c r="J61" s="20">
        <v>4138</v>
      </c>
      <c r="K61" s="26">
        <v>441</v>
      </c>
      <c r="L61" s="29">
        <v>10546.434429327284</v>
      </c>
      <c r="M61" s="3">
        <f t="shared" si="1"/>
        <v>7626.4205072867398</v>
      </c>
      <c r="Q61" t="s">
        <v>56</v>
      </c>
      <c r="R61">
        <v>48.9</v>
      </c>
      <c r="S61">
        <v>12.5</v>
      </c>
      <c r="T61" s="37">
        <v>694</v>
      </c>
    </row>
    <row r="62" spans="1:20" ht="15" customHeight="1" x14ac:dyDescent="0.2">
      <c r="A62" s="47">
        <f t="shared" si="2"/>
        <v>2014</v>
      </c>
      <c r="B62" s="7" t="s">
        <v>4</v>
      </c>
      <c r="C62" s="9" t="s">
        <v>7</v>
      </c>
      <c r="D62" s="11" t="s">
        <v>75</v>
      </c>
      <c r="E62" s="47">
        <v>11.8</v>
      </c>
      <c r="F62" s="47">
        <v>11.6</v>
      </c>
      <c r="G62" s="47">
        <v>226</v>
      </c>
      <c r="H62" s="2">
        <f t="shared" si="0"/>
        <v>2.1665771915024157E-2</v>
      </c>
      <c r="I62" s="23">
        <v>8707.9270722948313</v>
      </c>
      <c r="J62" s="20">
        <v>5662</v>
      </c>
      <c r="K62" s="26">
        <v>564</v>
      </c>
      <c r="L62" s="29">
        <v>10902.111406619384</v>
      </c>
      <c r="M62" s="3">
        <f t="shared" si="1"/>
        <v>5316.0781038295372</v>
      </c>
      <c r="Q62" t="s">
        <v>57</v>
      </c>
      <c r="R62">
        <v>36.799999999999997</v>
      </c>
      <c r="S62">
        <v>15.9</v>
      </c>
      <c r="T62" s="37">
        <v>436</v>
      </c>
    </row>
    <row r="63" spans="1:20" ht="15" customHeight="1" x14ac:dyDescent="0.2">
      <c r="A63" s="47">
        <f t="shared" si="2"/>
        <v>2014</v>
      </c>
      <c r="B63" s="7" t="s">
        <v>4</v>
      </c>
      <c r="C63" s="9" t="s">
        <v>7</v>
      </c>
      <c r="D63" s="11" t="s">
        <v>80</v>
      </c>
      <c r="E63" s="47">
        <v>17.5</v>
      </c>
      <c r="F63" s="47">
        <v>6</v>
      </c>
      <c r="G63" s="47">
        <v>449</v>
      </c>
      <c r="H63" s="2">
        <f t="shared" si="0"/>
        <v>2.729483282674772E-2</v>
      </c>
      <c r="I63" s="23">
        <v>10020.012462865749</v>
      </c>
      <c r="J63" s="20">
        <v>8191</v>
      </c>
      <c r="K63" s="26">
        <v>626</v>
      </c>
      <c r="L63" s="29">
        <v>10432.081869009584</v>
      </c>
      <c r="M63" s="3">
        <f t="shared" si="1"/>
        <v>5386.2860385005069</v>
      </c>
      <c r="Q63" t="s">
        <v>58</v>
      </c>
      <c r="R63">
        <v>47.8</v>
      </c>
      <c r="S63">
        <v>12</v>
      </c>
      <c r="T63" s="37">
        <v>795</v>
      </c>
    </row>
    <row r="64" spans="1:20" ht="15" customHeight="1" x14ac:dyDescent="0.2">
      <c r="A64" s="47">
        <f t="shared" si="2"/>
        <v>2014</v>
      </c>
      <c r="B64" s="7" t="s">
        <v>4</v>
      </c>
      <c r="C64" s="9" t="s">
        <v>7</v>
      </c>
      <c r="D64" s="11" t="s">
        <v>82</v>
      </c>
      <c r="E64" s="47">
        <v>4.3</v>
      </c>
      <c r="F64" s="47">
        <v>4.5</v>
      </c>
      <c r="G64" s="47">
        <v>78</v>
      </c>
      <c r="H64" s="2">
        <f t="shared" si="0"/>
        <v>1.8994277365152808E-2</v>
      </c>
      <c r="I64" s="23">
        <v>10272.337423312883</v>
      </c>
      <c r="J64" s="20">
        <v>2282</v>
      </c>
      <c r="K64" s="26">
        <v>216</v>
      </c>
      <c r="L64" s="29">
        <v>8914.1936728395067</v>
      </c>
      <c r="M64" s="3">
        <f t="shared" si="1"/>
        <v>6177.2652705061082</v>
      </c>
      <c r="Q64" t="s">
        <v>59</v>
      </c>
      <c r="R64">
        <v>38</v>
      </c>
      <c r="S64">
        <v>17.8</v>
      </c>
      <c r="T64" s="37">
        <v>471</v>
      </c>
    </row>
    <row r="65" spans="1:20" ht="15" customHeight="1" x14ac:dyDescent="0.2">
      <c r="A65" s="47">
        <f t="shared" si="2"/>
        <v>2014</v>
      </c>
      <c r="B65" s="7" t="s">
        <v>4</v>
      </c>
      <c r="C65" s="9" t="s">
        <v>7</v>
      </c>
      <c r="D65" s="11" t="s">
        <v>83</v>
      </c>
      <c r="E65" s="47">
        <v>7.1</v>
      </c>
      <c r="F65" s="47">
        <v>9.6999999999999993</v>
      </c>
      <c r="G65" s="47">
        <v>118</v>
      </c>
      <c r="H65" s="2">
        <f t="shared" si="0"/>
        <v>1.840500366540327E-2</v>
      </c>
      <c r="I65" s="23">
        <v>9406.416983322777</v>
      </c>
      <c r="J65" s="20">
        <v>3158</v>
      </c>
      <c r="K65" s="26">
        <v>304</v>
      </c>
      <c r="L65" s="29">
        <v>9686.933388157895</v>
      </c>
      <c r="M65" s="3">
        <f t="shared" si="1"/>
        <v>5092.6165650232133</v>
      </c>
      <c r="Q65" t="s">
        <v>60</v>
      </c>
      <c r="R65">
        <v>39.5</v>
      </c>
      <c r="S65">
        <v>15.3</v>
      </c>
      <c r="T65" s="37">
        <v>553</v>
      </c>
    </row>
    <row r="66" spans="1:20" ht="15" customHeight="1" x14ac:dyDescent="0.2">
      <c r="A66" s="47">
        <f t="shared" si="2"/>
        <v>2014</v>
      </c>
      <c r="B66" s="7" t="s">
        <v>4</v>
      </c>
      <c r="C66" s="9" t="s">
        <v>7</v>
      </c>
      <c r="D66" s="11" t="s">
        <v>84</v>
      </c>
      <c r="E66" s="47">
        <v>6.9</v>
      </c>
      <c r="F66" s="47">
        <v>16.600000000000001</v>
      </c>
      <c r="G66" s="47">
        <v>85</v>
      </c>
      <c r="H66" s="2">
        <f t="shared" si="0"/>
        <v>1.4770792062002571E-2</v>
      </c>
      <c r="I66" s="23">
        <v>7112.1357794361556</v>
      </c>
      <c r="J66" s="20">
        <v>3618</v>
      </c>
      <c r="K66" s="26">
        <v>159</v>
      </c>
      <c r="L66" s="29">
        <v>6726.8715932914047</v>
      </c>
      <c r="M66" s="3">
        <f t="shared" si="1"/>
        <v>4657.3662519259969</v>
      </c>
      <c r="Q66" t="s">
        <v>61</v>
      </c>
      <c r="R66">
        <v>19.399999999999999</v>
      </c>
      <c r="S66">
        <v>7.2</v>
      </c>
      <c r="T66" s="37">
        <v>408</v>
      </c>
    </row>
    <row r="67" spans="1:20" ht="15" customHeight="1" x14ac:dyDescent="0.2">
      <c r="A67" s="47">
        <f t="shared" si="2"/>
        <v>2014</v>
      </c>
      <c r="B67" s="7" t="s">
        <v>4</v>
      </c>
      <c r="C67" s="9" t="s">
        <v>7</v>
      </c>
      <c r="D67" s="11" t="s">
        <v>85</v>
      </c>
      <c r="E67" s="47">
        <v>14.3</v>
      </c>
      <c r="F67" s="47">
        <v>7.2</v>
      </c>
      <c r="G67" s="47">
        <v>219</v>
      </c>
      <c r="H67" s="2">
        <f t="shared" ref="H67:H130" si="3">IFERROR(G67/((E67-E67*F67/100)*1000),NA())</f>
        <v>1.6502893658066072E-2</v>
      </c>
      <c r="I67" s="23">
        <v>12763.936376266756</v>
      </c>
      <c r="J67" s="20">
        <v>6118</v>
      </c>
      <c r="K67" s="26">
        <v>725</v>
      </c>
      <c r="L67" s="29">
        <v>11493.496666666664</v>
      </c>
      <c r="M67" s="3">
        <f t="shared" ref="M67:M130" si="4">IFERROR(IF(D67="חריש",NA(),(L67*K67+J67*I67)/((E67-E67*F67/100)*1000)),NA())</f>
        <v>6512.4297559480756</v>
      </c>
      <c r="Q67" t="s">
        <v>62</v>
      </c>
      <c r="R67">
        <v>22</v>
      </c>
      <c r="S67">
        <v>9.1</v>
      </c>
      <c r="T67" s="37">
        <v>362</v>
      </c>
    </row>
    <row r="68" spans="1:20" ht="15" customHeight="1" x14ac:dyDescent="0.2">
      <c r="A68" s="47">
        <f t="shared" ref="A68:A131" si="5">A67</f>
        <v>2014</v>
      </c>
      <c r="B68" s="7" t="s">
        <v>4</v>
      </c>
      <c r="C68" s="9" t="s">
        <v>7</v>
      </c>
      <c r="D68" s="11" t="s">
        <v>86</v>
      </c>
      <c r="E68" s="47">
        <v>14.3</v>
      </c>
      <c r="F68" s="47">
        <v>6.3</v>
      </c>
      <c r="G68" s="47">
        <v>438</v>
      </c>
      <c r="H68" s="2">
        <f t="shared" si="3"/>
        <v>3.2688762678090316E-2</v>
      </c>
      <c r="I68" s="23">
        <v>8213.0061782235807</v>
      </c>
      <c r="J68" s="20">
        <v>6879</v>
      </c>
      <c r="K68" s="26">
        <v>460</v>
      </c>
      <c r="L68" s="29">
        <v>8760.4648550724633</v>
      </c>
      <c r="M68" s="3">
        <f t="shared" si="4"/>
        <v>4517.2499147952731</v>
      </c>
      <c r="Q68" t="s">
        <v>63</v>
      </c>
      <c r="R68">
        <v>36.299999999999997</v>
      </c>
      <c r="S68">
        <v>6</v>
      </c>
      <c r="T68" s="37">
        <v>674</v>
      </c>
    </row>
    <row r="69" spans="1:20" ht="15" customHeight="1" x14ac:dyDescent="0.2">
      <c r="A69" s="47">
        <f t="shared" si="5"/>
        <v>2014</v>
      </c>
      <c r="B69" s="7" t="s">
        <v>4</v>
      </c>
      <c r="C69" s="9" t="s">
        <v>7</v>
      </c>
      <c r="D69" s="11" t="s">
        <v>87</v>
      </c>
      <c r="E69" s="47">
        <v>25.2</v>
      </c>
      <c r="F69" s="47">
        <v>9.1</v>
      </c>
      <c r="G69" s="47">
        <v>450</v>
      </c>
      <c r="H69" s="2">
        <f t="shared" si="3"/>
        <v>1.9644821625019647E-2</v>
      </c>
      <c r="I69" s="23">
        <v>10499.781573251856</v>
      </c>
      <c r="J69" s="20">
        <v>10473</v>
      </c>
      <c r="K69" s="26">
        <v>817</v>
      </c>
      <c r="L69" s="29">
        <v>10556.524785801712</v>
      </c>
      <c r="M69" s="3">
        <f t="shared" si="4"/>
        <v>5177.0170065948405</v>
      </c>
      <c r="Q69" t="s">
        <v>64</v>
      </c>
      <c r="R69">
        <v>217.4</v>
      </c>
      <c r="S69">
        <v>10</v>
      </c>
      <c r="T69" s="37">
        <v>3304</v>
      </c>
    </row>
    <row r="70" spans="1:20" ht="15" customHeight="1" x14ac:dyDescent="0.2">
      <c r="A70" s="47">
        <f t="shared" si="5"/>
        <v>2014</v>
      </c>
      <c r="B70" s="30" t="s">
        <v>4</v>
      </c>
      <c r="C70" s="9" t="s">
        <v>7</v>
      </c>
      <c r="D70" s="11" t="s">
        <v>88</v>
      </c>
      <c r="E70" s="47">
        <v>21.2</v>
      </c>
      <c r="F70" s="47">
        <v>5.6</v>
      </c>
      <c r="G70" s="47">
        <v>328</v>
      </c>
      <c r="H70" s="2">
        <f t="shared" si="3"/>
        <v>1.6389510713143589E-2</v>
      </c>
      <c r="I70" s="23">
        <v>10387.932077905118</v>
      </c>
      <c r="J70" s="20">
        <v>10209</v>
      </c>
      <c r="K70" s="26">
        <v>828</v>
      </c>
      <c r="L70" s="29">
        <v>9715.0768921095005</v>
      </c>
      <c r="M70" s="3">
        <f t="shared" si="4"/>
        <v>5701.0754242284947</v>
      </c>
      <c r="Q70" t="s">
        <v>131</v>
      </c>
      <c r="R70">
        <v>37.4</v>
      </c>
      <c r="S70">
        <v>1.4</v>
      </c>
      <c r="T70" s="37">
        <v>1732</v>
      </c>
    </row>
    <row r="71" spans="1:20" ht="15" customHeight="1" x14ac:dyDescent="0.2">
      <c r="A71" s="47">
        <f t="shared" si="5"/>
        <v>2014</v>
      </c>
      <c r="B71" s="30" t="s">
        <v>4</v>
      </c>
      <c r="C71" s="9" t="s">
        <v>7</v>
      </c>
      <c r="D71" s="11" t="s">
        <v>89</v>
      </c>
      <c r="E71" s="47">
        <v>15</v>
      </c>
      <c r="F71" s="47">
        <v>11.1</v>
      </c>
      <c r="G71" s="47">
        <v>282</v>
      </c>
      <c r="H71" s="2">
        <f t="shared" si="3"/>
        <v>2.1147356580427448E-2</v>
      </c>
      <c r="I71" s="23">
        <v>12618.404701539012</v>
      </c>
      <c r="J71" s="20">
        <v>7494</v>
      </c>
      <c r="K71" s="26">
        <v>628</v>
      </c>
      <c r="L71" s="29">
        <v>12529.638800424627</v>
      </c>
      <c r="M71" s="3">
        <f t="shared" si="4"/>
        <v>7681.3601799775051</v>
      </c>
      <c r="Q71" t="s">
        <v>65</v>
      </c>
      <c r="R71">
        <v>101.9</v>
      </c>
      <c r="S71">
        <v>12.3</v>
      </c>
      <c r="T71" s="37">
        <v>1911</v>
      </c>
    </row>
    <row r="72" spans="1:20" ht="15" customHeight="1" x14ac:dyDescent="0.2">
      <c r="A72" s="47">
        <f t="shared" si="5"/>
        <v>2014</v>
      </c>
      <c r="B72" s="30" t="s">
        <v>4</v>
      </c>
      <c r="C72" s="9" t="s">
        <v>7</v>
      </c>
      <c r="D72" s="11" t="s">
        <v>90</v>
      </c>
      <c r="E72" s="47">
        <v>3.8</v>
      </c>
      <c r="F72" s="47">
        <v>8.4</v>
      </c>
      <c r="G72" s="47">
        <v>40</v>
      </c>
      <c r="H72" s="2">
        <f t="shared" si="3"/>
        <v>1.1491611123879569E-2</v>
      </c>
      <c r="I72" s="23">
        <v>14463.676938192211</v>
      </c>
      <c r="J72" s="20">
        <v>1866</v>
      </c>
      <c r="K72" s="26">
        <v>164</v>
      </c>
      <c r="L72" s="29">
        <v>14974.9674796748</v>
      </c>
      <c r="M72" s="3">
        <f t="shared" si="4"/>
        <v>8459.2955163563947</v>
      </c>
      <c r="Q72" t="s">
        <v>66</v>
      </c>
      <c r="R72">
        <v>63.5</v>
      </c>
      <c r="S72">
        <v>9.1999999999999993</v>
      </c>
      <c r="T72" s="37">
        <v>1248</v>
      </c>
    </row>
    <row r="73" spans="1:20" ht="15" customHeight="1" x14ac:dyDescent="0.2">
      <c r="A73" s="47">
        <f t="shared" si="5"/>
        <v>2014</v>
      </c>
      <c r="B73" s="30" t="s">
        <v>4</v>
      </c>
      <c r="C73" s="9" t="s">
        <v>7</v>
      </c>
      <c r="D73" s="11" t="s">
        <v>91</v>
      </c>
      <c r="E73" s="47">
        <v>21.4</v>
      </c>
      <c r="F73" s="47">
        <v>8.6999999999999993</v>
      </c>
      <c r="G73" s="47">
        <v>318</v>
      </c>
      <c r="H73" s="2">
        <f t="shared" si="3"/>
        <v>1.627580841633313E-2</v>
      </c>
      <c r="I73" s="23">
        <v>12635.206330253002</v>
      </c>
      <c r="J73" s="20">
        <v>9631</v>
      </c>
      <c r="K73" s="26">
        <v>925</v>
      </c>
      <c r="L73" s="29">
        <v>11161.75</v>
      </c>
      <c r="M73" s="3">
        <f t="shared" si="4"/>
        <v>6756.7273810620563</v>
      </c>
      <c r="Q73" t="s">
        <v>67</v>
      </c>
      <c r="R73">
        <v>127.4</v>
      </c>
      <c r="S73">
        <v>18.100000000000001</v>
      </c>
      <c r="T73" s="37">
        <v>1980</v>
      </c>
    </row>
    <row r="74" spans="1:20" ht="15" customHeight="1" x14ac:dyDescent="0.2">
      <c r="A74" s="47">
        <f t="shared" si="5"/>
        <v>2014</v>
      </c>
      <c r="B74" s="7" t="s">
        <v>4</v>
      </c>
      <c r="C74" s="9" t="s">
        <v>5</v>
      </c>
      <c r="D74" s="11" t="s">
        <v>92</v>
      </c>
      <c r="E74" s="47">
        <v>8.9</v>
      </c>
      <c r="F74" s="47">
        <v>9.5</v>
      </c>
      <c r="G74" s="47">
        <v>209</v>
      </c>
      <c r="H74" s="2">
        <f t="shared" si="3"/>
        <v>2.5948227698801909E-2</v>
      </c>
      <c r="I74" s="23">
        <v>6213.211113749705</v>
      </c>
      <c r="J74" s="20">
        <v>4211</v>
      </c>
      <c r="K74" s="26">
        <v>232</v>
      </c>
      <c r="L74" s="29">
        <v>6778.8211206896558</v>
      </c>
      <c r="M74" s="3">
        <f t="shared" si="4"/>
        <v>3443.6052517226399</v>
      </c>
      <c r="Q74" t="s">
        <v>68</v>
      </c>
      <c r="R74">
        <v>35.9</v>
      </c>
      <c r="S74">
        <v>14.5</v>
      </c>
      <c r="T74" s="37">
        <v>536</v>
      </c>
    </row>
    <row r="75" spans="1:20" ht="15" customHeight="1" x14ac:dyDescent="0.2">
      <c r="A75" s="47">
        <f t="shared" si="5"/>
        <v>2014</v>
      </c>
      <c r="B75" s="30" t="s">
        <v>4</v>
      </c>
      <c r="C75" s="9" t="s">
        <v>5</v>
      </c>
      <c r="D75" s="11" t="s">
        <v>93</v>
      </c>
      <c r="E75" s="47">
        <v>1</v>
      </c>
      <c r="F75" s="47">
        <v>3.9</v>
      </c>
      <c r="G75" s="47">
        <v>46</v>
      </c>
      <c r="H75" s="2">
        <f t="shared" si="3"/>
        <v>4.7866805411030174E-2</v>
      </c>
      <c r="I75" s="23">
        <v>8844.5126204972094</v>
      </c>
      <c r="J75" s="20">
        <v>1314</v>
      </c>
      <c r="K75" s="26">
        <v>130</v>
      </c>
      <c r="L75" s="29">
        <v>8179.0442307692292</v>
      </c>
      <c r="M75" s="3" t="e">
        <f t="shared" si="4"/>
        <v>#N/A</v>
      </c>
      <c r="Q75" t="s">
        <v>69</v>
      </c>
      <c r="R75">
        <v>70.5</v>
      </c>
      <c r="S75">
        <v>9.6999999999999993</v>
      </c>
      <c r="T75" s="37">
        <v>1084</v>
      </c>
    </row>
    <row r="76" spans="1:20" ht="15" customHeight="1" x14ac:dyDescent="0.2">
      <c r="A76" s="47">
        <f t="shared" si="5"/>
        <v>2014</v>
      </c>
      <c r="B76" s="7" t="s">
        <v>4</v>
      </c>
      <c r="C76" s="9" t="s">
        <v>5</v>
      </c>
      <c r="D76" s="11" t="s">
        <v>95</v>
      </c>
      <c r="E76" s="47">
        <v>1.6</v>
      </c>
      <c r="F76" s="47">
        <v>11.7</v>
      </c>
      <c r="G76" s="47">
        <v>23</v>
      </c>
      <c r="H76" s="2">
        <f t="shared" si="3"/>
        <v>1.6279728199320498E-2</v>
      </c>
      <c r="I76" s="23">
        <v>9557.7551939058158</v>
      </c>
      <c r="J76" s="20">
        <v>722</v>
      </c>
      <c r="K76" s="26">
        <v>121</v>
      </c>
      <c r="L76" s="29">
        <v>9564.1907713498622</v>
      </c>
      <c r="M76" s="3">
        <f t="shared" si="4"/>
        <v>5703.543554171385</v>
      </c>
      <c r="Q76" t="s">
        <v>70</v>
      </c>
      <c r="R76">
        <v>20</v>
      </c>
      <c r="S76">
        <v>9.8000000000000007</v>
      </c>
      <c r="T76" s="37">
        <v>374</v>
      </c>
    </row>
    <row r="77" spans="1:20" ht="15" customHeight="1" x14ac:dyDescent="0.2">
      <c r="A77" s="47">
        <f t="shared" si="5"/>
        <v>2014</v>
      </c>
      <c r="B77" s="7" t="s">
        <v>4</v>
      </c>
      <c r="C77" s="9" t="s">
        <v>5</v>
      </c>
      <c r="D77" s="11" t="s">
        <v>96</v>
      </c>
      <c r="E77" s="47">
        <v>8.8000000000000007</v>
      </c>
      <c r="F77" s="47">
        <v>8.8000000000000007</v>
      </c>
      <c r="G77" s="47">
        <v>220</v>
      </c>
      <c r="H77" s="2">
        <f t="shared" si="3"/>
        <v>2.7412280701754384E-2</v>
      </c>
      <c r="I77" s="23">
        <v>7095.6171227197356</v>
      </c>
      <c r="J77" s="20">
        <v>4020</v>
      </c>
      <c r="K77" s="26">
        <v>119</v>
      </c>
      <c r="L77" s="29">
        <v>11618.008403361344</v>
      </c>
      <c r="M77" s="3">
        <f t="shared" si="4"/>
        <v>3726.440868387826</v>
      </c>
      <c r="Q77" t="s">
        <v>132</v>
      </c>
      <c r="R77">
        <v>32</v>
      </c>
      <c r="S77">
        <v>4.0999999999999996</v>
      </c>
      <c r="T77" s="37">
        <v>839</v>
      </c>
    </row>
    <row r="78" spans="1:20" ht="15" customHeight="1" x14ac:dyDescent="0.2">
      <c r="A78" s="47">
        <f t="shared" si="5"/>
        <v>2014</v>
      </c>
      <c r="B78" s="7" t="s">
        <v>4</v>
      </c>
      <c r="C78" s="9" t="s">
        <v>7</v>
      </c>
      <c r="D78" s="11" t="s">
        <v>97</v>
      </c>
      <c r="E78" s="47">
        <v>9.1999999999999993</v>
      </c>
      <c r="F78" s="47">
        <v>7.2</v>
      </c>
      <c r="G78" s="47">
        <v>95</v>
      </c>
      <c r="H78" s="2">
        <f t="shared" si="3"/>
        <v>1.1127248875562221E-2</v>
      </c>
      <c r="I78" s="23">
        <v>13806.228014744604</v>
      </c>
      <c r="J78" s="20">
        <v>5064</v>
      </c>
      <c r="K78" s="26">
        <v>495</v>
      </c>
      <c r="L78" s="29">
        <v>13392.393602693603</v>
      </c>
      <c r="M78" s="3">
        <f t="shared" si="4"/>
        <v>8965.51413746252</v>
      </c>
      <c r="Q78" t="s">
        <v>71</v>
      </c>
      <c r="R78">
        <v>371.4</v>
      </c>
      <c r="S78">
        <v>15.6</v>
      </c>
      <c r="T78" s="37">
        <v>6531</v>
      </c>
    </row>
    <row r="79" spans="1:20" ht="15" customHeight="1" x14ac:dyDescent="0.2">
      <c r="A79" s="47">
        <f t="shared" si="5"/>
        <v>2014</v>
      </c>
      <c r="B79" s="7" t="s">
        <v>4</v>
      </c>
      <c r="C79" s="9" t="s">
        <v>5</v>
      </c>
      <c r="D79" s="11" t="s">
        <v>98</v>
      </c>
      <c r="E79" s="47">
        <v>5.6</v>
      </c>
      <c r="F79" s="47">
        <v>9.8000000000000007</v>
      </c>
      <c r="G79" s="47">
        <v>55</v>
      </c>
      <c r="H79" s="2">
        <f t="shared" si="3"/>
        <v>1.0888501742160279E-2</v>
      </c>
      <c r="I79" s="23">
        <v>12934.368835941203</v>
      </c>
      <c r="J79" s="20">
        <v>2812</v>
      </c>
      <c r="K79" s="26">
        <v>245</v>
      </c>
      <c r="L79" s="29">
        <v>9569.9010204081624</v>
      </c>
      <c r="M79" s="3">
        <f t="shared" si="4"/>
        <v>7664.7273750131981</v>
      </c>
      <c r="Q79" t="s">
        <v>162</v>
      </c>
      <c r="R79">
        <v>5.5</v>
      </c>
      <c r="S79">
        <v>4</v>
      </c>
      <c r="T79" s="37">
        <v>146</v>
      </c>
    </row>
    <row r="80" spans="1:20" ht="15" customHeight="1" x14ac:dyDescent="0.2">
      <c r="A80" s="47">
        <f t="shared" si="5"/>
        <v>2014</v>
      </c>
      <c r="B80" s="7" t="s">
        <v>4</v>
      </c>
      <c r="C80" s="9" t="s">
        <v>7</v>
      </c>
      <c r="D80" s="11" t="s">
        <v>99</v>
      </c>
      <c r="E80" s="47">
        <v>1.8</v>
      </c>
      <c r="F80" s="47">
        <v>21.4</v>
      </c>
      <c r="G80" s="47">
        <v>22</v>
      </c>
      <c r="H80" s="2">
        <f t="shared" si="3"/>
        <v>1.5549901046084252E-2</v>
      </c>
      <c r="I80" s="23">
        <v>14814.86798128342</v>
      </c>
      <c r="J80" s="20">
        <v>748</v>
      </c>
      <c r="K80" s="26">
        <v>113</v>
      </c>
      <c r="L80" s="29">
        <v>19493.41076696165</v>
      </c>
      <c r="M80" s="3">
        <f t="shared" si="4"/>
        <v>9389.5085288851169</v>
      </c>
      <c r="Q80" t="s">
        <v>133</v>
      </c>
      <c r="R80">
        <v>11.1</v>
      </c>
      <c r="S80">
        <v>3.9</v>
      </c>
      <c r="T80" s="37">
        <v>244</v>
      </c>
    </row>
    <row r="81" spans="1:20" ht="15" customHeight="1" x14ac:dyDescent="0.2">
      <c r="A81" s="47">
        <f t="shared" si="5"/>
        <v>2014</v>
      </c>
      <c r="B81" s="7" t="s">
        <v>4</v>
      </c>
      <c r="C81" s="9" t="s">
        <v>5</v>
      </c>
      <c r="D81" s="11" t="s">
        <v>100</v>
      </c>
      <c r="E81" s="47">
        <v>3.4</v>
      </c>
      <c r="F81" s="47">
        <v>6.9</v>
      </c>
      <c r="G81" s="47">
        <v>52</v>
      </c>
      <c r="H81" s="2">
        <f t="shared" si="3"/>
        <v>1.6427623681051367E-2</v>
      </c>
      <c r="I81" s="23">
        <v>11476.051546391753</v>
      </c>
      <c r="J81" s="20">
        <v>1940</v>
      </c>
      <c r="K81" s="26">
        <v>184</v>
      </c>
      <c r="L81" s="29">
        <v>10863.420742753624</v>
      </c>
      <c r="M81" s="3">
        <f t="shared" si="4"/>
        <v>7664.8794517807128</v>
      </c>
      <c r="Q81" t="s">
        <v>73</v>
      </c>
      <c r="R81">
        <v>9</v>
      </c>
      <c r="S81">
        <v>7.6</v>
      </c>
      <c r="T81" s="37">
        <v>124</v>
      </c>
    </row>
    <row r="82" spans="1:20" ht="15" customHeight="1" x14ac:dyDescent="0.2">
      <c r="A82" s="47">
        <f t="shared" si="5"/>
        <v>2014</v>
      </c>
      <c r="B82" s="7" t="s">
        <v>4</v>
      </c>
      <c r="C82" s="9" t="s">
        <v>5</v>
      </c>
      <c r="D82" s="11" t="s">
        <v>101</v>
      </c>
      <c r="E82" s="47">
        <v>6.3</v>
      </c>
      <c r="F82" s="47">
        <v>8.4</v>
      </c>
      <c r="G82" s="47">
        <v>79</v>
      </c>
      <c r="H82" s="2">
        <f t="shared" si="3"/>
        <v>1.3689609759478756E-2</v>
      </c>
      <c r="I82" s="23">
        <v>15119.063042368556</v>
      </c>
      <c r="J82" s="20">
        <v>3265</v>
      </c>
      <c r="K82" s="26">
        <v>169</v>
      </c>
      <c r="L82" s="29">
        <v>15950.200690335309</v>
      </c>
      <c r="M82" s="3">
        <f t="shared" si="4"/>
        <v>9021.1625337908099</v>
      </c>
      <c r="Q82" t="s">
        <v>74</v>
      </c>
      <c r="R82">
        <v>5.5</v>
      </c>
      <c r="S82">
        <v>2.7</v>
      </c>
      <c r="T82" s="37">
        <v>81</v>
      </c>
    </row>
    <row r="83" spans="1:20" ht="15" customHeight="1" x14ac:dyDescent="0.2">
      <c r="A83" s="47">
        <f t="shared" si="5"/>
        <v>2014</v>
      </c>
      <c r="B83" s="7" t="s">
        <v>4</v>
      </c>
      <c r="C83" s="9" t="s">
        <v>7</v>
      </c>
      <c r="D83" s="11" t="s">
        <v>102</v>
      </c>
      <c r="E83" s="47">
        <v>24.6</v>
      </c>
      <c r="F83" s="47">
        <v>11.7</v>
      </c>
      <c r="G83" s="47">
        <v>452</v>
      </c>
      <c r="H83" s="2">
        <f t="shared" si="3"/>
        <v>2.0808588606837368E-2</v>
      </c>
      <c r="I83" s="23">
        <v>11176.763137951944</v>
      </c>
      <c r="J83" s="20">
        <v>12096</v>
      </c>
      <c r="K83" s="26">
        <v>845</v>
      </c>
      <c r="L83" s="29">
        <v>11232.67071005917</v>
      </c>
      <c r="M83" s="3">
        <f t="shared" si="4"/>
        <v>6660.8537813011217</v>
      </c>
      <c r="Q83" t="s">
        <v>75</v>
      </c>
      <c r="R83">
        <v>10</v>
      </c>
      <c r="S83">
        <v>10.6</v>
      </c>
      <c r="T83" s="37">
        <v>138</v>
      </c>
    </row>
    <row r="84" spans="1:20" ht="15" customHeight="1" x14ac:dyDescent="0.2">
      <c r="A84" s="47">
        <f t="shared" si="5"/>
        <v>2014</v>
      </c>
      <c r="B84" s="7" t="s">
        <v>4</v>
      </c>
      <c r="C84" s="9" t="s">
        <v>5</v>
      </c>
      <c r="D84" s="11" t="s">
        <v>103</v>
      </c>
      <c r="E84" s="47">
        <v>1.8</v>
      </c>
      <c r="F84" s="47">
        <v>8.1</v>
      </c>
      <c r="G84" s="47">
        <v>34</v>
      </c>
      <c r="H84" s="2">
        <f t="shared" si="3"/>
        <v>2.055374199008584E-2</v>
      </c>
      <c r="I84" s="23">
        <v>7023.4008355321012</v>
      </c>
      <c r="J84" s="20">
        <v>758</v>
      </c>
      <c r="K84" s="26">
        <v>72</v>
      </c>
      <c r="L84" s="29">
        <v>7598.8645833333312</v>
      </c>
      <c r="M84" s="3">
        <f t="shared" si="4"/>
        <v>3549.0606234635065</v>
      </c>
      <c r="Q84" t="s">
        <v>134</v>
      </c>
      <c r="R84">
        <v>11</v>
      </c>
      <c r="S84">
        <v>2.4</v>
      </c>
      <c r="T84" s="37">
        <v>333</v>
      </c>
    </row>
    <row r="85" spans="1:20" ht="15" customHeight="1" x14ac:dyDescent="0.2">
      <c r="A85" s="47">
        <f t="shared" si="5"/>
        <v>2014</v>
      </c>
      <c r="B85" s="7" t="s">
        <v>4</v>
      </c>
      <c r="C85" s="9" t="s">
        <v>7</v>
      </c>
      <c r="D85" s="11" t="s">
        <v>104</v>
      </c>
      <c r="E85" s="47">
        <v>11.2</v>
      </c>
      <c r="F85" s="47">
        <v>6.5</v>
      </c>
      <c r="G85" s="47">
        <v>171</v>
      </c>
      <c r="H85" s="2">
        <f t="shared" si="3"/>
        <v>1.63292589763178E-2</v>
      </c>
      <c r="I85" s="23">
        <v>12322.829323625621</v>
      </c>
      <c r="J85" s="20">
        <v>6318</v>
      </c>
      <c r="K85" s="26">
        <v>529</v>
      </c>
      <c r="L85" s="29">
        <v>11677.991808443605</v>
      </c>
      <c r="M85" s="3">
        <f t="shared" si="4"/>
        <v>8024.5696460402351</v>
      </c>
      <c r="Q85" t="s">
        <v>76</v>
      </c>
      <c r="R85">
        <v>2.6</v>
      </c>
      <c r="S85">
        <v>10.5</v>
      </c>
      <c r="T85" s="37">
        <v>59</v>
      </c>
    </row>
    <row r="86" spans="1:20" ht="15" customHeight="1" x14ac:dyDescent="0.2">
      <c r="A86" s="47">
        <f t="shared" si="5"/>
        <v>2014</v>
      </c>
      <c r="B86" s="7" t="s">
        <v>4</v>
      </c>
      <c r="C86" s="9" t="s">
        <v>5</v>
      </c>
      <c r="D86" s="11" t="s">
        <v>105</v>
      </c>
      <c r="E86" s="47">
        <v>1.6</v>
      </c>
      <c r="F86" s="47">
        <v>10.7</v>
      </c>
      <c r="G86" s="47">
        <v>23</v>
      </c>
      <c r="H86" s="2">
        <f t="shared" si="3"/>
        <v>1.6097424412094063E-2</v>
      </c>
      <c r="I86" s="23">
        <v>7881.3026987600288</v>
      </c>
      <c r="J86" s="20">
        <v>914</v>
      </c>
      <c r="K86" s="26">
        <v>80</v>
      </c>
      <c r="L86" s="29">
        <v>13521.414583333339</v>
      </c>
      <c r="M86" s="3">
        <f t="shared" si="4"/>
        <v>5798.7288867114585</v>
      </c>
      <c r="Q86" t="s">
        <v>11</v>
      </c>
      <c r="R86">
        <v>22.6</v>
      </c>
      <c r="S86">
        <v>0.6</v>
      </c>
      <c r="T86" s="37">
        <v>1512</v>
      </c>
    </row>
    <row r="87" spans="1:20" ht="15" customHeight="1" x14ac:dyDescent="0.2">
      <c r="A87" s="47">
        <f t="shared" si="5"/>
        <v>2014</v>
      </c>
      <c r="B87" s="7" t="s">
        <v>4</v>
      </c>
      <c r="C87" s="9" t="s">
        <v>5</v>
      </c>
      <c r="D87" s="11" t="s">
        <v>106</v>
      </c>
      <c r="E87" s="47">
        <v>6.9</v>
      </c>
      <c r="F87" s="47">
        <v>8.5</v>
      </c>
      <c r="G87" s="47">
        <v>103</v>
      </c>
      <c r="H87" s="2">
        <f t="shared" si="3"/>
        <v>1.6314247247960718E-2</v>
      </c>
      <c r="I87" s="23">
        <v>14017.410441817576</v>
      </c>
      <c r="J87" s="20">
        <v>3976</v>
      </c>
      <c r="K87" s="26">
        <v>226</v>
      </c>
      <c r="L87" s="29">
        <v>13110.987831858403</v>
      </c>
      <c r="M87" s="3">
        <f t="shared" si="4"/>
        <v>9296.9521131965921</v>
      </c>
      <c r="Q87" t="s">
        <v>77</v>
      </c>
      <c r="R87">
        <v>5.4</v>
      </c>
      <c r="S87">
        <v>2.6</v>
      </c>
      <c r="T87" s="37">
        <v>74</v>
      </c>
    </row>
    <row r="88" spans="1:20" ht="15" customHeight="1" x14ac:dyDescent="0.2">
      <c r="A88" s="47">
        <f t="shared" si="5"/>
        <v>2014</v>
      </c>
      <c r="B88" s="30" t="s">
        <v>4</v>
      </c>
      <c r="C88" s="9" t="s">
        <v>5</v>
      </c>
      <c r="D88" s="11" t="s">
        <v>107</v>
      </c>
      <c r="E88" s="47">
        <v>1.1000000000000001</v>
      </c>
      <c r="F88" s="47">
        <v>8.4</v>
      </c>
      <c r="G88" s="47">
        <v>30</v>
      </c>
      <c r="H88" s="2">
        <f t="shared" si="3"/>
        <v>2.9773719730051607E-2</v>
      </c>
      <c r="I88" s="23">
        <v>6355.8270833333354</v>
      </c>
      <c r="J88" s="20">
        <v>760</v>
      </c>
      <c r="K88" s="26">
        <v>29</v>
      </c>
      <c r="L88" s="29">
        <v>5451.8850574712651</v>
      </c>
      <c r="M88" s="3">
        <f t="shared" si="4"/>
        <v>4950.9063616514504</v>
      </c>
      <c r="Q88" t="s">
        <v>78</v>
      </c>
      <c r="R88">
        <v>3</v>
      </c>
      <c r="S88">
        <v>3.2</v>
      </c>
      <c r="T88" s="37">
        <v>91</v>
      </c>
    </row>
    <row r="89" spans="1:20" ht="15" customHeight="1" x14ac:dyDescent="0.2">
      <c r="A89" s="47">
        <f t="shared" si="5"/>
        <v>2014</v>
      </c>
      <c r="B89" s="7" t="s">
        <v>4</v>
      </c>
      <c r="C89" s="9" t="s">
        <v>5</v>
      </c>
      <c r="D89" s="11" t="s">
        <v>108</v>
      </c>
      <c r="E89" s="47">
        <v>5</v>
      </c>
      <c r="F89" s="47">
        <v>7.2</v>
      </c>
      <c r="G89" s="47">
        <v>131</v>
      </c>
      <c r="H89" s="2">
        <f t="shared" si="3"/>
        <v>2.8232758620689656E-2</v>
      </c>
      <c r="I89" s="23">
        <v>6351.9355879541108</v>
      </c>
      <c r="J89" s="20">
        <v>2092</v>
      </c>
      <c r="K89" s="26">
        <v>117</v>
      </c>
      <c r="L89" s="29">
        <v>6785.5092592592573</v>
      </c>
      <c r="M89" s="3">
        <f t="shared" si="4"/>
        <v>3034.9469468390807</v>
      </c>
      <c r="Q89" t="s">
        <v>135</v>
      </c>
      <c r="R89">
        <v>10.5</v>
      </c>
      <c r="S89">
        <v>3.2</v>
      </c>
      <c r="T89" s="37">
        <v>271</v>
      </c>
    </row>
    <row r="90" spans="1:20" ht="15" customHeight="1" x14ac:dyDescent="0.2">
      <c r="A90" s="47">
        <f t="shared" si="5"/>
        <v>2014</v>
      </c>
      <c r="B90" s="7" t="s">
        <v>4</v>
      </c>
      <c r="C90" s="9" t="s">
        <v>7</v>
      </c>
      <c r="D90" s="11" t="s">
        <v>109</v>
      </c>
      <c r="E90" s="47">
        <v>3.5</v>
      </c>
      <c r="F90" s="47">
        <v>17.899999999999999</v>
      </c>
      <c r="G90" s="47">
        <v>45</v>
      </c>
      <c r="H90" s="2">
        <f t="shared" si="3"/>
        <v>1.5660344527579608E-2</v>
      </c>
      <c r="I90" s="23">
        <v>16361.317150721337</v>
      </c>
      <c r="J90" s="20">
        <v>1756</v>
      </c>
      <c r="K90" s="26">
        <v>164</v>
      </c>
      <c r="L90" s="29">
        <v>21178.726117886181</v>
      </c>
      <c r="M90" s="3">
        <f t="shared" si="4"/>
        <v>11207.163389594571</v>
      </c>
      <c r="Q90" t="s">
        <v>79</v>
      </c>
      <c r="R90">
        <v>7.3</v>
      </c>
      <c r="S90">
        <v>3</v>
      </c>
      <c r="T90" s="37">
        <v>167</v>
      </c>
    </row>
    <row r="91" spans="1:20" ht="15" customHeight="1" x14ac:dyDescent="0.2">
      <c r="A91" s="47">
        <f t="shared" si="5"/>
        <v>2014</v>
      </c>
      <c r="B91" s="7" t="s">
        <v>4</v>
      </c>
      <c r="C91" s="9" t="s">
        <v>5</v>
      </c>
      <c r="D91" s="11" t="s">
        <v>110</v>
      </c>
      <c r="E91" s="47">
        <v>7.3</v>
      </c>
      <c r="F91" s="47">
        <v>17.8</v>
      </c>
      <c r="G91" s="47">
        <v>85</v>
      </c>
      <c r="H91" s="2">
        <f t="shared" si="3"/>
        <v>1.4165250141652501E-2</v>
      </c>
      <c r="I91" s="23">
        <v>15071.5659647711</v>
      </c>
      <c r="J91" s="20">
        <v>3728</v>
      </c>
      <c r="K91" s="26">
        <v>256</v>
      </c>
      <c r="L91" s="29">
        <v>15759.759440104164</v>
      </c>
      <c r="M91" s="3">
        <f t="shared" si="4"/>
        <v>10035.879134308791</v>
      </c>
      <c r="Q91" t="s">
        <v>80</v>
      </c>
      <c r="R91">
        <v>8.9</v>
      </c>
      <c r="S91">
        <v>7.5</v>
      </c>
      <c r="T91" s="37">
        <v>115</v>
      </c>
    </row>
    <row r="92" spans="1:20" ht="15" customHeight="1" x14ac:dyDescent="0.2">
      <c r="A92" s="47">
        <f t="shared" si="5"/>
        <v>2014</v>
      </c>
      <c r="B92" s="7" t="s">
        <v>4</v>
      </c>
      <c r="C92" s="9" t="s">
        <v>7</v>
      </c>
      <c r="D92" s="11" t="s">
        <v>112</v>
      </c>
      <c r="E92" s="47">
        <v>35.799999999999997</v>
      </c>
      <c r="F92" s="47">
        <v>10.4</v>
      </c>
      <c r="G92" s="47">
        <v>661</v>
      </c>
      <c r="H92" s="2">
        <f t="shared" si="3"/>
        <v>2.0606793695131683E-2</v>
      </c>
      <c r="I92" s="23">
        <v>9309.5175390451986</v>
      </c>
      <c r="J92" s="20">
        <v>17309</v>
      </c>
      <c r="K92" s="26">
        <v>1831</v>
      </c>
      <c r="L92" s="29">
        <v>8784.0676315310393</v>
      </c>
      <c r="M92" s="3">
        <f t="shared" si="4"/>
        <v>5524.9297597225004</v>
      </c>
      <c r="Q92" t="s">
        <v>187</v>
      </c>
      <c r="R92">
        <v>7.5</v>
      </c>
      <c r="S92">
        <v>2</v>
      </c>
      <c r="T92" s="37">
        <v>215</v>
      </c>
    </row>
    <row r="93" spans="1:20" ht="15" customHeight="1" x14ac:dyDescent="0.2">
      <c r="A93" s="47">
        <f t="shared" si="5"/>
        <v>2014</v>
      </c>
      <c r="B93" s="7" t="s">
        <v>4</v>
      </c>
      <c r="C93" s="9" t="s">
        <v>7</v>
      </c>
      <c r="D93" s="11" t="s">
        <v>113</v>
      </c>
      <c r="E93" s="47">
        <v>5.5</v>
      </c>
      <c r="F93" s="47">
        <v>6.3</v>
      </c>
      <c r="G93" s="47">
        <v>80</v>
      </c>
      <c r="H93" s="2">
        <f t="shared" si="3"/>
        <v>1.5523430678179878E-2</v>
      </c>
      <c r="I93" s="23">
        <v>11265.17651468156</v>
      </c>
      <c r="J93" s="20">
        <v>3224</v>
      </c>
      <c r="K93" s="26">
        <v>304</v>
      </c>
      <c r="L93" s="29">
        <v>11456.401589912281</v>
      </c>
      <c r="M93" s="3">
        <f t="shared" si="4"/>
        <v>7723.2318165647976</v>
      </c>
      <c r="Q93" t="s">
        <v>188</v>
      </c>
      <c r="R93">
        <v>5.3</v>
      </c>
      <c r="S93">
        <v>4.5999999999999996</v>
      </c>
      <c r="T93" s="37">
        <v>115</v>
      </c>
    </row>
    <row r="94" spans="1:20" ht="15" customHeight="1" x14ac:dyDescent="0.2">
      <c r="A94" s="47">
        <f t="shared" si="5"/>
        <v>2014</v>
      </c>
      <c r="B94" s="7" t="s">
        <v>4</v>
      </c>
      <c r="C94" s="9" t="s">
        <v>7</v>
      </c>
      <c r="D94" s="11" t="s">
        <v>115</v>
      </c>
      <c r="E94" s="47">
        <v>18.600000000000001</v>
      </c>
      <c r="F94" s="47">
        <v>6</v>
      </c>
      <c r="G94" s="47">
        <v>220</v>
      </c>
      <c r="H94" s="2">
        <f t="shared" si="3"/>
        <v>1.2582932967284374E-2</v>
      </c>
      <c r="I94" s="23">
        <v>11821.788879942747</v>
      </c>
      <c r="J94" s="20">
        <v>9315</v>
      </c>
      <c r="K94" s="26">
        <v>990</v>
      </c>
      <c r="L94" s="29">
        <v>11060.516835016835</v>
      </c>
      <c r="M94" s="3">
        <f t="shared" si="4"/>
        <v>6924.6096478685286</v>
      </c>
      <c r="Q94" t="s">
        <v>189</v>
      </c>
      <c r="R94">
        <v>6.9</v>
      </c>
      <c r="S94">
        <v>2.5</v>
      </c>
      <c r="T94" s="37">
        <v>202</v>
      </c>
    </row>
    <row r="95" spans="1:20" ht="15" customHeight="1" x14ac:dyDescent="0.2">
      <c r="A95" s="47">
        <f t="shared" si="5"/>
        <v>2014</v>
      </c>
      <c r="B95" s="7" t="s">
        <v>4</v>
      </c>
      <c r="C95" s="9" t="s">
        <v>5</v>
      </c>
      <c r="D95" s="11" t="s">
        <v>116</v>
      </c>
      <c r="E95" s="47">
        <v>6.7</v>
      </c>
      <c r="F95" s="47">
        <v>12</v>
      </c>
      <c r="G95" s="47">
        <v>105</v>
      </c>
      <c r="H95" s="2">
        <f t="shared" si="3"/>
        <v>1.7808683853459972E-2</v>
      </c>
      <c r="I95" s="23">
        <v>5980.5032297900625</v>
      </c>
      <c r="J95" s="20">
        <v>3509</v>
      </c>
      <c r="K95" s="26">
        <v>235</v>
      </c>
      <c r="L95" s="29">
        <v>7095.8716312056749</v>
      </c>
      <c r="M95" s="3">
        <f t="shared" si="4"/>
        <v>3842.1159543193116</v>
      </c>
      <c r="Q95" t="s">
        <v>81</v>
      </c>
      <c r="R95">
        <v>4.8</v>
      </c>
      <c r="S95">
        <v>1.8</v>
      </c>
      <c r="T95" s="37">
        <v>219</v>
      </c>
    </row>
    <row r="96" spans="1:20" ht="15" customHeight="1" x14ac:dyDescent="0.2">
      <c r="A96" s="47">
        <f t="shared" si="5"/>
        <v>2014</v>
      </c>
      <c r="B96" s="7" t="s">
        <v>4</v>
      </c>
      <c r="C96" s="9" t="s">
        <v>5</v>
      </c>
      <c r="D96" s="11" t="s">
        <v>118</v>
      </c>
      <c r="E96" s="47">
        <v>17.5</v>
      </c>
      <c r="F96" s="47">
        <v>17.100000000000001</v>
      </c>
      <c r="G96" s="47">
        <v>217</v>
      </c>
      <c r="H96" s="2">
        <f t="shared" si="3"/>
        <v>1.4957780458383595E-2</v>
      </c>
      <c r="I96" s="23">
        <v>11460.075726731462</v>
      </c>
      <c r="J96" s="20">
        <v>7614</v>
      </c>
      <c r="K96" s="26">
        <v>721</v>
      </c>
      <c r="L96" s="29">
        <v>10552.407304669439</v>
      </c>
      <c r="M96" s="3">
        <f t="shared" si="4"/>
        <v>6539.0523694640724</v>
      </c>
      <c r="Q96" t="s">
        <v>82</v>
      </c>
      <c r="R96">
        <v>3.4</v>
      </c>
      <c r="S96">
        <v>2</v>
      </c>
      <c r="T96" s="37">
        <v>63</v>
      </c>
    </row>
    <row r="97" spans="1:20" ht="15" customHeight="1" x14ac:dyDescent="0.2">
      <c r="A97" s="47">
        <f t="shared" si="5"/>
        <v>2014</v>
      </c>
      <c r="B97" s="7" t="s">
        <v>4</v>
      </c>
      <c r="C97" s="9" t="s">
        <v>7</v>
      </c>
      <c r="D97" s="11" t="s">
        <v>120</v>
      </c>
      <c r="E97" s="47">
        <v>10.7</v>
      </c>
      <c r="F97" s="47">
        <v>10</v>
      </c>
      <c r="G97" s="47">
        <v>227</v>
      </c>
      <c r="H97" s="2">
        <f t="shared" si="3"/>
        <v>2.3572170301142267E-2</v>
      </c>
      <c r="I97" s="23">
        <v>7275.8717617406846</v>
      </c>
      <c r="J97" s="20">
        <v>5224</v>
      </c>
      <c r="K97" s="26">
        <v>375</v>
      </c>
      <c r="L97" s="29">
        <v>8239.1657777777782</v>
      </c>
      <c r="M97" s="3">
        <f t="shared" si="4"/>
        <v>4267.7924454828672</v>
      </c>
      <c r="Q97" t="s">
        <v>137</v>
      </c>
      <c r="R97">
        <v>9.8000000000000007</v>
      </c>
      <c r="S97">
        <v>5.3</v>
      </c>
      <c r="T97" s="37">
        <v>223</v>
      </c>
    </row>
    <row r="98" spans="1:20" ht="15" customHeight="1" x14ac:dyDescent="0.2">
      <c r="A98" s="47">
        <f t="shared" si="5"/>
        <v>2014</v>
      </c>
      <c r="B98" s="7" t="s">
        <v>4</v>
      </c>
      <c r="C98" s="9" t="s">
        <v>7</v>
      </c>
      <c r="D98" s="11" t="s">
        <v>121</v>
      </c>
      <c r="E98" s="47">
        <v>6.6</v>
      </c>
      <c r="F98" s="47">
        <v>5.8</v>
      </c>
      <c r="G98" s="47">
        <v>166</v>
      </c>
      <c r="H98" s="2">
        <f t="shared" si="3"/>
        <v>2.6700122241523516E-2</v>
      </c>
      <c r="I98" s="23">
        <v>8145.9978657931324</v>
      </c>
      <c r="J98" s="20">
        <v>3358</v>
      </c>
      <c r="K98" s="26">
        <v>202</v>
      </c>
      <c r="L98" s="29">
        <v>8369.3028052805275</v>
      </c>
      <c r="M98" s="3">
        <f t="shared" si="4"/>
        <v>4671.6946535417883</v>
      </c>
      <c r="Q98" t="s">
        <v>83</v>
      </c>
      <c r="R98">
        <v>5.4</v>
      </c>
      <c r="S98">
        <v>7.1</v>
      </c>
      <c r="T98" s="37">
        <v>106</v>
      </c>
    </row>
    <row r="99" spans="1:20" ht="15" customHeight="1" x14ac:dyDescent="0.2">
      <c r="A99" s="47">
        <f t="shared" si="5"/>
        <v>2014</v>
      </c>
      <c r="B99" s="7" t="s">
        <v>4</v>
      </c>
      <c r="C99" s="9" t="s">
        <v>5</v>
      </c>
      <c r="D99" s="11" t="s">
        <v>122</v>
      </c>
      <c r="E99" s="47">
        <v>2.8</v>
      </c>
      <c r="F99" s="47">
        <v>10.7</v>
      </c>
      <c r="G99" s="47">
        <v>52</v>
      </c>
      <c r="H99" s="2">
        <f t="shared" si="3"/>
        <v>2.0796672532394814E-2</v>
      </c>
      <c r="I99" s="23">
        <v>8845.6097546161309</v>
      </c>
      <c r="J99" s="20">
        <v>1372</v>
      </c>
      <c r="K99" s="26">
        <v>159</v>
      </c>
      <c r="L99" s="29">
        <v>6911.3066037735844</v>
      </c>
      <c r="M99" s="3">
        <f t="shared" si="4"/>
        <v>5293.1828240814793</v>
      </c>
      <c r="Q99" t="s">
        <v>84</v>
      </c>
      <c r="R99">
        <v>7.7</v>
      </c>
      <c r="S99">
        <v>15.5</v>
      </c>
      <c r="T99" s="37">
        <v>102</v>
      </c>
    </row>
    <row r="100" spans="1:20" ht="15" customHeight="1" x14ac:dyDescent="0.2">
      <c r="A100" s="47">
        <f t="shared" si="5"/>
        <v>2014</v>
      </c>
      <c r="B100" s="7" t="s">
        <v>4</v>
      </c>
      <c r="C100" s="9" t="s">
        <v>5</v>
      </c>
      <c r="D100" s="11" t="s">
        <v>124</v>
      </c>
      <c r="E100" s="47">
        <v>7.3</v>
      </c>
      <c r="F100" s="47">
        <v>7.8</v>
      </c>
      <c r="G100" s="47">
        <v>116</v>
      </c>
      <c r="H100" s="2">
        <f t="shared" si="3"/>
        <v>1.7234719044364542E-2</v>
      </c>
      <c r="I100" s="23">
        <v>11653.049309404416</v>
      </c>
      <c r="J100" s="20">
        <v>3789</v>
      </c>
      <c r="K100" s="26">
        <v>248</v>
      </c>
      <c r="L100" s="29">
        <v>9725.4079301075271</v>
      </c>
      <c r="M100" s="3">
        <f t="shared" si="4"/>
        <v>6918.4478352598562</v>
      </c>
      <c r="Q100" t="s">
        <v>287</v>
      </c>
      <c r="R100">
        <v>9.8000000000000007</v>
      </c>
      <c r="S100">
        <v>7.1</v>
      </c>
      <c r="T100" s="37">
        <v>201</v>
      </c>
    </row>
    <row r="101" spans="1:20" ht="15" customHeight="1" x14ac:dyDescent="0.2">
      <c r="A101" s="47">
        <f t="shared" si="5"/>
        <v>2014</v>
      </c>
      <c r="B101" s="7" t="s">
        <v>4</v>
      </c>
      <c r="C101" s="9" t="s">
        <v>7</v>
      </c>
      <c r="D101" s="11" t="s">
        <v>125</v>
      </c>
      <c r="E101" s="47">
        <v>19.600000000000001</v>
      </c>
      <c r="F101" s="47">
        <v>4.4000000000000004</v>
      </c>
      <c r="G101" s="47">
        <v>216</v>
      </c>
      <c r="H101" s="2">
        <f t="shared" si="3"/>
        <v>1.152762360174195E-2</v>
      </c>
      <c r="I101" s="23">
        <v>14385.94427295961</v>
      </c>
      <c r="J101" s="20">
        <v>10043</v>
      </c>
      <c r="K101" s="26">
        <v>786</v>
      </c>
      <c r="L101" s="29">
        <v>13967.680343511451</v>
      </c>
      <c r="M101" s="3">
        <f t="shared" si="4"/>
        <v>8296.5072946019427</v>
      </c>
      <c r="Q101" t="s">
        <v>190</v>
      </c>
      <c r="R101">
        <v>7.2</v>
      </c>
      <c r="S101">
        <v>1.8</v>
      </c>
      <c r="T101" s="37">
        <v>239</v>
      </c>
    </row>
    <row r="102" spans="1:20" ht="15" customHeight="1" x14ac:dyDescent="0.2">
      <c r="A102" s="47">
        <f t="shared" si="5"/>
        <v>2014</v>
      </c>
      <c r="B102" s="7" t="s">
        <v>4</v>
      </c>
      <c r="C102" s="9" t="s">
        <v>5</v>
      </c>
      <c r="D102" s="11" t="s">
        <v>126</v>
      </c>
      <c r="E102" s="47">
        <v>6.2</v>
      </c>
      <c r="F102" s="47">
        <v>9.4</v>
      </c>
      <c r="G102" s="47">
        <v>115</v>
      </c>
      <c r="H102" s="2">
        <f t="shared" si="3"/>
        <v>2.0472833440148115E-2</v>
      </c>
      <c r="I102" s="23">
        <v>7673.5519841269825</v>
      </c>
      <c r="J102" s="20">
        <v>3150</v>
      </c>
      <c r="K102" s="26">
        <v>208</v>
      </c>
      <c r="L102" s="29">
        <v>8716.7936698717949</v>
      </c>
      <c r="M102" s="3">
        <f t="shared" si="4"/>
        <v>4625.9313952384327</v>
      </c>
      <c r="Q102" t="s">
        <v>163</v>
      </c>
      <c r="R102">
        <v>6</v>
      </c>
      <c r="S102">
        <v>3.3</v>
      </c>
      <c r="T102" s="37">
        <v>170</v>
      </c>
    </row>
    <row r="103" spans="1:20" ht="15" customHeight="1" x14ac:dyDescent="0.2">
      <c r="A103" s="47">
        <f t="shared" si="5"/>
        <v>2014</v>
      </c>
      <c r="B103" s="7" t="s">
        <v>4</v>
      </c>
      <c r="C103" s="9" t="s">
        <v>7</v>
      </c>
      <c r="D103" s="11" t="s">
        <v>127</v>
      </c>
      <c r="E103" s="47">
        <v>11.4</v>
      </c>
      <c r="F103" s="47">
        <v>5.7</v>
      </c>
      <c r="G103" s="47">
        <v>160</v>
      </c>
      <c r="H103" s="2">
        <f t="shared" si="3"/>
        <v>1.48834440289483E-2</v>
      </c>
      <c r="I103" s="23">
        <v>13584.016810847295</v>
      </c>
      <c r="J103" s="20">
        <v>5433</v>
      </c>
      <c r="K103" s="26">
        <v>590</v>
      </c>
      <c r="L103" s="29">
        <v>12362.725282485875</v>
      </c>
      <c r="M103" s="3">
        <f t="shared" si="4"/>
        <v>7543.6709317035993</v>
      </c>
      <c r="Q103" t="s">
        <v>86</v>
      </c>
      <c r="R103">
        <v>10.6</v>
      </c>
      <c r="S103">
        <v>3.6</v>
      </c>
      <c r="T103" s="37">
        <v>229</v>
      </c>
    </row>
    <row r="104" spans="1:20" ht="15" customHeight="1" x14ac:dyDescent="0.2">
      <c r="A104" s="47">
        <f t="shared" si="5"/>
        <v>2014</v>
      </c>
      <c r="B104" s="7" t="s">
        <v>223</v>
      </c>
      <c r="C104" s="9" t="s">
        <v>7</v>
      </c>
      <c r="D104" s="29" t="s">
        <v>11</v>
      </c>
      <c r="E104" s="47">
        <v>42.6</v>
      </c>
      <c r="F104" s="47">
        <v>1.1000000000000001</v>
      </c>
      <c r="G104" s="47">
        <v>1552</v>
      </c>
      <c r="H104" s="2">
        <f t="shared" si="3"/>
        <v>3.6837133349473312E-2</v>
      </c>
      <c r="I104" s="29">
        <v>5842</v>
      </c>
      <c r="J104" s="29">
        <v>11288</v>
      </c>
      <c r="K104" s="29">
        <v>782</v>
      </c>
      <c r="L104" s="29">
        <v>6657</v>
      </c>
      <c r="M104" s="3">
        <f t="shared" si="4"/>
        <v>1688.770608144994</v>
      </c>
      <c r="Q104" t="s">
        <v>21</v>
      </c>
      <c r="R104">
        <v>17.399999999999999</v>
      </c>
      <c r="S104">
        <v>7.9</v>
      </c>
      <c r="T104" s="37">
        <v>456</v>
      </c>
    </row>
    <row r="105" spans="1:20" ht="15" customHeight="1" x14ac:dyDescent="0.2">
      <c r="A105" s="47">
        <f t="shared" si="5"/>
        <v>2014</v>
      </c>
      <c r="B105" s="30" t="s">
        <v>223</v>
      </c>
      <c r="C105" s="9" t="s">
        <v>7</v>
      </c>
      <c r="D105" s="29" t="s">
        <v>17</v>
      </c>
      <c r="E105" s="47">
        <v>94.1</v>
      </c>
      <c r="F105" s="47">
        <v>3.7</v>
      </c>
      <c r="G105" s="47">
        <v>3140</v>
      </c>
      <c r="H105" s="2">
        <f t="shared" si="3"/>
        <v>3.4650837634340972E-2</v>
      </c>
      <c r="I105" s="29">
        <v>6364</v>
      </c>
      <c r="J105" s="29">
        <v>28718</v>
      </c>
      <c r="K105" s="29">
        <v>1685</v>
      </c>
      <c r="L105" s="29">
        <v>8156</v>
      </c>
      <c r="M105" s="3">
        <f t="shared" si="4"/>
        <v>2168.4826574764702</v>
      </c>
      <c r="Q105" t="s">
        <v>191</v>
      </c>
      <c r="R105">
        <v>17.2</v>
      </c>
      <c r="S105">
        <v>3.2</v>
      </c>
      <c r="T105" s="37">
        <v>408</v>
      </c>
    </row>
    <row r="106" spans="1:20" ht="15" customHeight="1" x14ac:dyDescent="0.2">
      <c r="A106" s="47">
        <f t="shared" si="5"/>
        <v>2014</v>
      </c>
      <c r="B106" s="7" t="s">
        <v>223</v>
      </c>
      <c r="C106" s="9" t="s">
        <v>7</v>
      </c>
      <c r="D106" s="29" t="s">
        <v>18</v>
      </c>
      <c r="E106" s="47">
        <v>44.9</v>
      </c>
      <c r="F106" s="47">
        <v>0.8</v>
      </c>
      <c r="G106" s="47">
        <v>2004</v>
      </c>
      <c r="H106" s="2">
        <f t="shared" si="3"/>
        <v>4.4992456354623178E-2</v>
      </c>
      <c r="I106" s="29">
        <v>4558</v>
      </c>
      <c r="J106" s="29">
        <v>11102</v>
      </c>
      <c r="K106" s="29">
        <v>555</v>
      </c>
      <c r="L106" s="29">
        <v>6006</v>
      </c>
      <c r="M106" s="3">
        <f t="shared" si="4"/>
        <v>1210.9402166103887</v>
      </c>
      <c r="Q106" t="s">
        <v>87</v>
      </c>
      <c r="R106">
        <v>13.6</v>
      </c>
      <c r="S106">
        <v>10.4</v>
      </c>
      <c r="T106" s="37">
        <v>288</v>
      </c>
    </row>
    <row r="107" spans="1:20" ht="15" customHeight="1" x14ac:dyDescent="0.2">
      <c r="A107" s="47">
        <f t="shared" si="5"/>
        <v>2014</v>
      </c>
      <c r="B107" s="7" t="s">
        <v>223</v>
      </c>
      <c r="C107" s="9" t="s">
        <v>7</v>
      </c>
      <c r="D107" s="29" t="s">
        <v>19</v>
      </c>
      <c r="E107" s="47">
        <v>172.5</v>
      </c>
      <c r="F107" s="47">
        <v>6.8</v>
      </c>
      <c r="G107" s="47">
        <v>6447</v>
      </c>
      <c r="H107" s="2">
        <f t="shared" si="3"/>
        <v>4.0100765068109723E-2</v>
      </c>
      <c r="I107" s="29">
        <v>5418</v>
      </c>
      <c r="J107" s="29">
        <v>51202</v>
      </c>
      <c r="K107" s="29">
        <v>2397</v>
      </c>
      <c r="L107" s="29">
        <v>7739</v>
      </c>
      <c r="M107" s="3">
        <f t="shared" si="4"/>
        <v>1840.9082478074267</v>
      </c>
      <c r="Q107" t="s">
        <v>192</v>
      </c>
      <c r="R107">
        <v>5.2</v>
      </c>
      <c r="S107">
        <v>5.0999999999999996</v>
      </c>
      <c r="T107" s="37">
        <v>100</v>
      </c>
    </row>
    <row r="108" spans="1:20" ht="15" customHeight="1" x14ac:dyDescent="0.2">
      <c r="A108" s="47">
        <f t="shared" si="5"/>
        <v>2014</v>
      </c>
      <c r="B108" s="30" t="s">
        <v>223</v>
      </c>
      <c r="C108" s="9" t="s">
        <v>7</v>
      </c>
      <c r="D108" s="29" t="s">
        <v>40</v>
      </c>
      <c r="E108" s="47">
        <v>60</v>
      </c>
      <c r="F108" s="47">
        <v>0.7</v>
      </c>
      <c r="G108" s="47">
        <v>3103</v>
      </c>
      <c r="H108" s="2">
        <f t="shared" si="3"/>
        <v>5.2081235313863709E-2</v>
      </c>
      <c r="I108" s="29">
        <v>4317</v>
      </c>
      <c r="J108" s="29">
        <v>11915</v>
      </c>
      <c r="K108" s="29">
        <v>731</v>
      </c>
      <c r="L108" s="29">
        <v>4832</v>
      </c>
      <c r="M108" s="3">
        <f t="shared" si="4"/>
        <v>922.61240349110437</v>
      </c>
      <c r="Q108" t="s">
        <v>139</v>
      </c>
      <c r="R108">
        <v>7.3</v>
      </c>
      <c r="S108">
        <v>2.5</v>
      </c>
      <c r="T108" s="37">
        <v>248</v>
      </c>
    </row>
    <row r="109" spans="1:20" ht="15" customHeight="1" x14ac:dyDescent="0.2">
      <c r="A109" s="47">
        <f t="shared" si="5"/>
        <v>2014</v>
      </c>
      <c r="B109" s="7" t="s">
        <v>223</v>
      </c>
      <c r="C109" s="9" t="s">
        <v>5</v>
      </c>
      <c r="D109" s="29" t="s">
        <v>54</v>
      </c>
      <c r="E109" s="47">
        <v>32.9</v>
      </c>
      <c r="F109" s="47">
        <v>9.1999999999999993</v>
      </c>
      <c r="G109" s="47">
        <v>863</v>
      </c>
      <c r="H109" s="2">
        <f t="shared" si="3"/>
        <v>2.8888769867305816E-2</v>
      </c>
      <c r="I109" s="29">
        <v>5576</v>
      </c>
      <c r="J109" s="29">
        <v>11348</v>
      </c>
      <c r="K109" s="29">
        <v>697</v>
      </c>
      <c r="L109" s="29">
        <v>6710</v>
      </c>
      <c r="M109" s="3">
        <f t="shared" si="4"/>
        <v>2274.7251047761874</v>
      </c>
      <c r="Q109" t="s">
        <v>88</v>
      </c>
      <c r="R109">
        <v>14</v>
      </c>
      <c r="S109">
        <v>4.5</v>
      </c>
      <c r="T109" s="37">
        <v>245</v>
      </c>
    </row>
    <row r="110" spans="1:20" ht="15" customHeight="1" x14ac:dyDescent="0.2">
      <c r="A110" s="47">
        <f t="shared" si="5"/>
        <v>2014</v>
      </c>
      <c r="B110" s="7" t="s">
        <v>223</v>
      </c>
      <c r="C110" s="9" t="s">
        <v>7</v>
      </c>
      <c r="D110" s="29" t="s">
        <v>61</v>
      </c>
      <c r="E110" s="47">
        <v>21.3</v>
      </c>
      <c r="F110" s="47">
        <v>8.6</v>
      </c>
      <c r="G110" s="47">
        <v>510</v>
      </c>
      <c r="H110" s="2">
        <f t="shared" si="3"/>
        <v>2.6196566708786635E-2</v>
      </c>
      <c r="I110" s="29">
        <v>5637</v>
      </c>
      <c r="J110" s="29">
        <v>10006</v>
      </c>
      <c r="K110" s="29">
        <v>531</v>
      </c>
      <c r="L110" s="29">
        <v>7804</v>
      </c>
      <c r="M110" s="3">
        <f t="shared" si="4"/>
        <v>3110.0844454032731</v>
      </c>
      <c r="Q110" t="s">
        <v>89</v>
      </c>
      <c r="R110">
        <v>12</v>
      </c>
      <c r="S110">
        <v>8.6</v>
      </c>
      <c r="T110" s="37">
        <v>214</v>
      </c>
    </row>
    <row r="111" spans="1:20" ht="15" customHeight="1" x14ac:dyDescent="0.2">
      <c r="A111" s="47">
        <f t="shared" si="5"/>
        <v>2014</v>
      </c>
      <c r="B111" s="7" t="s">
        <v>223</v>
      </c>
      <c r="C111" s="9" t="s">
        <v>7</v>
      </c>
      <c r="D111" s="29" t="s">
        <v>76</v>
      </c>
      <c r="E111" s="47">
        <v>3.4</v>
      </c>
      <c r="F111" s="47">
        <v>8.8000000000000007</v>
      </c>
      <c r="G111" s="47">
        <v>67</v>
      </c>
      <c r="H111" s="2">
        <f t="shared" si="3"/>
        <v>2.1607327141382866E-2</v>
      </c>
      <c r="I111" s="29">
        <v>8264.3455703883501</v>
      </c>
      <c r="J111" s="29">
        <v>1648</v>
      </c>
      <c r="K111" s="29">
        <v>166</v>
      </c>
      <c r="L111" s="29">
        <v>8059.1511044176705</v>
      </c>
      <c r="M111" s="3">
        <f t="shared" si="4"/>
        <v>4823.742448185415</v>
      </c>
      <c r="Q111" t="s">
        <v>140</v>
      </c>
      <c r="R111">
        <v>10.8</v>
      </c>
      <c r="S111">
        <v>1.5</v>
      </c>
      <c r="T111" s="37">
        <v>375</v>
      </c>
    </row>
    <row r="112" spans="1:20" ht="15" customHeight="1" x14ac:dyDescent="0.2">
      <c r="A112" s="47">
        <f t="shared" si="5"/>
        <v>2014</v>
      </c>
      <c r="B112" s="7" t="s">
        <v>223</v>
      </c>
      <c r="C112" s="9" t="s">
        <v>7</v>
      </c>
      <c r="D112" s="29" t="s">
        <v>77</v>
      </c>
      <c r="E112" s="47">
        <v>7.6</v>
      </c>
      <c r="F112" s="47">
        <v>5.0999999999999996</v>
      </c>
      <c r="G112" s="47">
        <v>134</v>
      </c>
      <c r="H112" s="2">
        <f t="shared" si="3"/>
        <v>1.8579113748544176E-2</v>
      </c>
      <c r="I112" s="29">
        <v>11006.649787910923</v>
      </c>
      <c r="J112" s="29">
        <v>3772</v>
      </c>
      <c r="K112" s="29">
        <v>389</v>
      </c>
      <c r="L112" s="29">
        <v>9774.9751499571557</v>
      </c>
      <c r="M112" s="3">
        <f t="shared" si="4"/>
        <v>6283.560026251087</v>
      </c>
      <c r="Q112" t="s">
        <v>193</v>
      </c>
      <c r="R112">
        <v>2.6</v>
      </c>
      <c r="S112">
        <v>9.5</v>
      </c>
      <c r="T112" s="37">
        <v>57</v>
      </c>
    </row>
    <row r="113" spans="1:22" ht="15" customHeight="1" x14ac:dyDescent="0.2">
      <c r="A113" s="47">
        <f t="shared" si="5"/>
        <v>2014</v>
      </c>
      <c r="B113" s="7" t="s">
        <v>223</v>
      </c>
      <c r="C113" s="9" t="s">
        <v>7</v>
      </c>
      <c r="D113" s="29" t="s">
        <v>78</v>
      </c>
      <c r="E113" s="47">
        <v>3.9</v>
      </c>
      <c r="F113" s="47">
        <v>9.1</v>
      </c>
      <c r="G113" s="47">
        <v>118</v>
      </c>
      <c r="H113" s="2">
        <f t="shared" si="3"/>
        <v>3.3285379820033281E-2</v>
      </c>
      <c r="I113" s="29">
        <v>10686.002360717657</v>
      </c>
      <c r="J113" s="29">
        <v>1765</v>
      </c>
      <c r="K113" s="29">
        <v>101</v>
      </c>
      <c r="L113" s="29">
        <v>13192.802805280529</v>
      </c>
      <c r="M113" s="3">
        <f t="shared" si="4"/>
        <v>5696.1065273193972</v>
      </c>
      <c r="Q113" t="s">
        <v>195</v>
      </c>
      <c r="R113">
        <v>8.1</v>
      </c>
      <c r="S113">
        <v>4.0999999999999996</v>
      </c>
      <c r="T113" s="37">
        <v>230</v>
      </c>
    </row>
    <row r="114" spans="1:22" ht="15" customHeight="1" x14ac:dyDescent="0.2">
      <c r="A114" s="47">
        <f t="shared" si="5"/>
        <v>2014</v>
      </c>
      <c r="B114" s="7" t="s">
        <v>223</v>
      </c>
      <c r="C114" s="9" t="s">
        <v>5</v>
      </c>
      <c r="D114" s="29" t="s">
        <v>79</v>
      </c>
      <c r="E114" s="47">
        <v>7.9</v>
      </c>
      <c r="F114" s="47">
        <v>4.8</v>
      </c>
      <c r="G114" s="47">
        <v>187</v>
      </c>
      <c r="H114" s="2">
        <f t="shared" si="3"/>
        <v>2.4864376130198915E-2</v>
      </c>
      <c r="I114" s="29">
        <v>9481.9289613848196</v>
      </c>
      <c r="J114" s="29">
        <v>3755</v>
      </c>
      <c r="K114" s="29">
        <v>274</v>
      </c>
      <c r="L114" s="29">
        <v>13073.376216545012</v>
      </c>
      <c r="M114" s="3">
        <f t="shared" si="4"/>
        <v>5210.4494645959649</v>
      </c>
      <c r="Q114" t="s">
        <v>197</v>
      </c>
      <c r="R114">
        <v>8.3000000000000007</v>
      </c>
      <c r="S114">
        <v>3.4</v>
      </c>
      <c r="T114" s="37">
        <v>222</v>
      </c>
    </row>
    <row r="115" spans="1:22" ht="15" customHeight="1" x14ac:dyDescent="0.2">
      <c r="A115" s="47">
        <f t="shared" si="5"/>
        <v>2014</v>
      </c>
      <c r="B115" s="7" t="s">
        <v>223</v>
      </c>
      <c r="C115" s="9" t="s">
        <v>5</v>
      </c>
      <c r="D115" s="29" t="s">
        <v>81</v>
      </c>
      <c r="E115" s="47">
        <v>5.9</v>
      </c>
      <c r="F115" s="47">
        <v>3.1</v>
      </c>
      <c r="G115" s="47">
        <v>209</v>
      </c>
      <c r="H115" s="2">
        <f t="shared" si="3"/>
        <v>3.655699567962778E-2</v>
      </c>
      <c r="I115" s="29">
        <v>6974.8494425137551</v>
      </c>
      <c r="J115" s="29">
        <v>2302</v>
      </c>
      <c r="K115" s="29">
        <v>98</v>
      </c>
      <c r="L115" s="29">
        <v>9171.2244897959172</v>
      </c>
      <c r="M115" s="3">
        <f t="shared" si="4"/>
        <v>2965.6440182376841</v>
      </c>
      <c r="Q115" t="s">
        <v>90</v>
      </c>
      <c r="R115">
        <v>2.1</v>
      </c>
      <c r="S115">
        <v>2.9</v>
      </c>
      <c r="T115" s="37">
        <v>25</v>
      </c>
    </row>
    <row r="116" spans="1:22" ht="15" customHeight="1" x14ac:dyDescent="0.2">
      <c r="A116" s="47">
        <f t="shared" si="5"/>
        <v>2014</v>
      </c>
      <c r="B116" s="7" t="s">
        <v>223</v>
      </c>
      <c r="C116" s="9" t="s">
        <v>5</v>
      </c>
      <c r="D116" s="29" t="s">
        <v>94</v>
      </c>
      <c r="E116" s="47">
        <v>4</v>
      </c>
      <c r="F116" s="47">
        <v>9.6999999999999993</v>
      </c>
      <c r="G116" s="47">
        <v>112</v>
      </c>
      <c r="H116" s="2">
        <f t="shared" si="3"/>
        <v>3.1007751937984496E-2</v>
      </c>
      <c r="I116" s="29">
        <v>5937.8362893081749</v>
      </c>
      <c r="J116" s="29">
        <v>1325</v>
      </c>
      <c r="K116" s="29">
        <v>120</v>
      </c>
      <c r="L116" s="29">
        <v>7465.7993055555553</v>
      </c>
      <c r="M116" s="3">
        <f t="shared" si="4"/>
        <v>2426.2261904761899</v>
      </c>
      <c r="Q116" t="s">
        <v>91</v>
      </c>
      <c r="R116">
        <v>15.7</v>
      </c>
      <c r="S116">
        <v>7.8</v>
      </c>
      <c r="T116" s="37">
        <v>283</v>
      </c>
    </row>
    <row r="117" spans="1:22" ht="15" customHeight="1" x14ac:dyDescent="0.2">
      <c r="A117" s="47">
        <f t="shared" si="5"/>
        <v>2014</v>
      </c>
      <c r="B117" s="7" t="s">
        <v>223</v>
      </c>
      <c r="C117" s="9" t="s">
        <v>7</v>
      </c>
      <c r="D117" s="29" t="s">
        <v>111</v>
      </c>
      <c r="E117" s="47">
        <v>3.1</v>
      </c>
      <c r="F117" s="47">
        <v>3.6</v>
      </c>
      <c r="G117" s="47">
        <v>136</v>
      </c>
      <c r="H117" s="2">
        <f t="shared" si="3"/>
        <v>4.5509302636862536E-2</v>
      </c>
      <c r="I117" s="29">
        <v>4376.5783496732029</v>
      </c>
      <c r="J117" s="29">
        <v>1020</v>
      </c>
      <c r="K117" s="29">
        <v>37</v>
      </c>
      <c r="L117" s="29">
        <v>4347.1261261261252</v>
      </c>
      <c r="M117" s="3">
        <f t="shared" si="4"/>
        <v>1547.6353845982244</v>
      </c>
      <c r="Q117" t="s">
        <v>164</v>
      </c>
      <c r="R117">
        <v>5</v>
      </c>
      <c r="S117">
        <v>3.6</v>
      </c>
      <c r="T117" s="37">
        <v>140</v>
      </c>
    </row>
    <row r="118" spans="1:22" ht="15" customHeight="1" x14ac:dyDescent="0.2">
      <c r="A118" s="47">
        <f t="shared" si="5"/>
        <v>2014</v>
      </c>
      <c r="B118" s="7" t="s">
        <v>223</v>
      </c>
      <c r="C118" s="9" t="s">
        <v>7</v>
      </c>
      <c r="D118" s="29" t="s">
        <v>114</v>
      </c>
      <c r="E118" s="47">
        <v>4.2</v>
      </c>
      <c r="F118" s="47">
        <v>4.8</v>
      </c>
      <c r="G118" s="47">
        <v>151</v>
      </c>
      <c r="H118" s="2">
        <f t="shared" si="3"/>
        <v>3.7765106042416965E-2</v>
      </c>
      <c r="I118" s="29">
        <v>8554.6014745828488</v>
      </c>
      <c r="J118" s="29">
        <v>1718</v>
      </c>
      <c r="K118" s="29">
        <v>108</v>
      </c>
      <c r="L118" s="29">
        <v>9116.6195987654319</v>
      </c>
      <c r="M118" s="3">
        <f t="shared" si="4"/>
        <v>3921.9188300320129</v>
      </c>
      <c r="Q118" t="s">
        <v>198</v>
      </c>
      <c r="R118">
        <v>6.1</v>
      </c>
      <c r="S118">
        <v>2.4</v>
      </c>
      <c r="T118" s="37">
        <v>185</v>
      </c>
    </row>
    <row r="119" spans="1:22" ht="15" customHeight="1" x14ac:dyDescent="0.2">
      <c r="A119" s="47">
        <f t="shared" si="5"/>
        <v>2014</v>
      </c>
      <c r="B119" s="7" t="s">
        <v>223</v>
      </c>
      <c r="C119" s="9" t="s">
        <v>5</v>
      </c>
      <c r="D119" s="29" t="s">
        <v>117</v>
      </c>
      <c r="E119" s="47">
        <v>7.2</v>
      </c>
      <c r="F119" s="47">
        <v>7.3</v>
      </c>
      <c r="G119" s="47">
        <v>257</v>
      </c>
      <c r="H119" s="2">
        <f t="shared" si="3"/>
        <v>3.8505333812777175E-2</v>
      </c>
      <c r="I119" s="29">
        <v>5608.7625786163517</v>
      </c>
      <c r="J119" s="29">
        <v>2968</v>
      </c>
      <c r="K119" s="29">
        <v>102</v>
      </c>
      <c r="L119" s="29">
        <v>7582.9232026143773</v>
      </c>
      <c r="M119" s="3">
        <f t="shared" si="4"/>
        <v>2610.0122108354308</v>
      </c>
      <c r="Q119" t="s">
        <v>199</v>
      </c>
      <c r="R119">
        <v>8.8000000000000007</v>
      </c>
      <c r="S119">
        <v>1.5</v>
      </c>
      <c r="T119" s="37">
        <v>396</v>
      </c>
    </row>
    <row r="120" spans="1:22" ht="15" customHeight="1" x14ac:dyDescent="0.2">
      <c r="A120" s="47">
        <f t="shared" si="5"/>
        <v>2014</v>
      </c>
      <c r="B120" s="7" t="s">
        <v>223</v>
      </c>
      <c r="C120" s="9" t="s">
        <v>7</v>
      </c>
      <c r="D120" s="29" t="s">
        <v>119</v>
      </c>
      <c r="E120" s="47">
        <v>3.7</v>
      </c>
      <c r="F120" s="47">
        <v>2.6</v>
      </c>
      <c r="G120" s="47">
        <v>135</v>
      </c>
      <c r="H120" s="2">
        <f t="shared" si="3"/>
        <v>3.7460458405016925E-2</v>
      </c>
      <c r="I120" s="29">
        <v>5697.4997842968078</v>
      </c>
      <c r="J120" s="29">
        <v>1159</v>
      </c>
      <c r="K120" s="29">
        <v>113</v>
      </c>
      <c r="L120" s="29">
        <v>8752.1320058997062</v>
      </c>
      <c r="M120" s="3">
        <f t="shared" si="4"/>
        <v>2106.7742845514917</v>
      </c>
      <c r="Q120" t="s">
        <v>165</v>
      </c>
      <c r="R120">
        <v>5.0999999999999996</v>
      </c>
      <c r="S120">
        <v>4</v>
      </c>
      <c r="T120" s="37">
        <v>123</v>
      </c>
    </row>
    <row r="121" spans="1:22" ht="15" customHeight="1" x14ac:dyDescent="0.2">
      <c r="A121" s="47">
        <f t="shared" si="5"/>
        <v>2014</v>
      </c>
      <c r="B121" s="7" t="s">
        <v>223</v>
      </c>
      <c r="C121" s="9" t="s">
        <v>5</v>
      </c>
      <c r="D121" s="29" t="s">
        <v>123</v>
      </c>
      <c r="E121" s="47">
        <v>10.1</v>
      </c>
      <c r="F121" s="47">
        <v>3.9</v>
      </c>
      <c r="G121" s="47">
        <v>378</v>
      </c>
      <c r="H121" s="2">
        <f t="shared" si="3"/>
        <v>3.8944581242723653E-2</v>
      </c>
      <c r="I121" s="29">
        <v>4867.7123389758335</v>
      </c>
      <c r="J121" s="29">
        <v>3131</v>
      </c>
      <c r="K121" s="29">
        <v>145</v>
      </c>
      <c r="L121" s="29">
        <v>5468.6764367816086</v>
      </c>
      <c r="M121" s="3">
        <f t="shared" si="4"/>
        <v>1651.9266663919257</v>
      </c>
      <c r="Q121" t="s">
        <v>92</v>
      </c>
      <c r="R121">
        <v>8.4</v>
      </c>
      <c r="S121">
        <v>8.5</v>
      </c>
      <c r="T121" s="37">
        <v>178</v>
      </c>
    </row>
    <row r="122" spans="1:22" ht="15" customHeight="1" x14ac:dyDescent="0.2">
      <c r="A122" s="47">
        <f t="shared" si="5"/>
        <v>2014</v>
      </c>
      <c r="B122" s="7" t="s">
        <v>183</v>
      </c>
      <c r="C122" s="9" t="s">
        <v>7</v>
      </c>
      <c r="D122" s="29" t="s">
        <v>184</v>
      </c>
      <c r="E122" s="47">
        <v>50.6</v>
      </c>
      <c r="F122" s="47">
        <v>3.7</v>
      </c>
      <c r="G122" s="47">
        <v>1073</v>
      </c>
      <c r="H122" s="2">
        <f t="shared" si="3"/>
        <v>2.2020284108865983E-2</v>
      </c>
      <c r="I122" s="29">
        <v>5165</v>
      </c>
      <c r="J122" s="29">
        <v>15925</v>
      </c>
      <c r="K122" s="29">
        <v>1423</v>
      </c>
      <c r="L122" s="29">
        <v>7678</v>
      </c>
      <c r="M122" s="3">
        <f t="shared" si="4"/>
        <v>1912.2229815423639</v>
      </c>
      <c r="Q122" t="s">
        <v>200</v>
      </c>
      <c r="R122">
        <v>5</v>
      </c>
      <c r="S122">
        <v>1.9</v>
      </c>
      <c r="T122" s="37">
        <v>131</v>
      </c>
      <c r="U122" s="42"/>
      <c r="V122" s="43"/>
    </row>
    <row r="123" spans="1:22" ht="15" customHeight="1" x14ac:dyDescent="0.2">
      <c r="A123" s="47">
        <f t="shared" si="5"/>
        <v>2014</v>
      </c>
      <c r="B123" s="7" t="s">
        <v>183</v>
      </c>
      <c r="C123" s="9" t="s">
        <v>5</v>
      </c>
      <c r="D123" s="29" t="s">
        <v>136</v>
      </c>
      <c r="E123" s="47">
        <v>27.1</v>
      </c>
      <c r="F123" s="47">
        <v>4.4000000000000004</v>
      </c>
      <c r="G123" s="47">
        <v>587</v>
      </c>
      <c r="H123" s="2">
        <f t="shared" si="3"/>
        <v>2.2657444147663231E-2</v>
      </c>
      <c r="I123" s="29">
        <v>6064</v>
      </c>
      <c r="J123" s="29">
        <v>9970</v>
      </c>
      <c r="K123" s="29">
        <v>917</v>
      </c>
      <c r="L123" s="29">
        <v>7994</v>
      </c>
      <c r="M123" s="3">
        <f t="shared" si="4"/>
        <v>2616.551822631197</v>
      </c>
      <c r="Q123" t="s">
        <v>142</v>
      </c>
      <c r="R123">
        <v>10.9</v>
      </c>
      <c r="S123">
        <v>3.4</v>
      </c>
      <c r="T123" s="37">
        <v>307</v>
      </c>
      <c r="U123" s="42"/>
      <c r="V123" s="43"/>
    </row>
    <row r="124" spans="1:22" ht="15" customHeight="1" x14ac:dyDescent="0.2">
      <c r="A124" s="47">
        <f t="shared" si="5"/>
        <v>2014</v>
      </c>
      <c r="B124" s="7" t="s">
        <v>183</v>
      </c>
      <c r="C124" s="9" t="s">
        <v>7</v>
      </c>
      <c r="D124" s="29" t="s">
        <v>128</v>
      </c>
      <c r="E124" s="47">
        <v>39.6</v>
      </c>
      <c r="F124" s="47">
        <v>4.8</v>
      </c>
      <c r="G124" s="47">
        <v>783</v>
      </c>
      <c r="H124" s="2">
        <f t="shared" si="3"/>
        <v>2.0769671504965621E-2</v>
      </c>
      <c r="I124" s="29">
        <v>5793</v>
      </c>
      <c r="J124" s="29">
        <v>14391</v>
      </c>
      <c r="K124" s="29">
        <v>1411</v>
      </c>
      <c r="L124" s="29">
        <v>7071</v>
      </c>
      <c r="M124" s="3">
        <f t="shared" si="4"/>
        <v>2476.0271836007128</v>
      </c>
      <c r="Q124" t="s">
        <v>201</v>
      </c>
      <c r="R124">
        <v>5</v>
      </c>
      <c r="S124">
        <v>3.1</v>
      </c>
      <c r="T124" s="37">
        <v>108</v>
      </c>
      <c r="U124" s="42"/>
      <c r="V124" s="43"/>
    </row>
    <row r="125" spans="1:22" ht="15" customHeight="1" x14ac:dyDescent="0.2">
      <c r="A125" s="47">
        <f t="shared" si="5"/>
        <v>2014</v>
      </c>
      <c r="B125" s="7" t="s">
        <v>183</v>
      </c>
      <c r="C125" s="9" t="s">
        <v>7</v>
      </c>
      <c r="D125" s="29" t="s">
        <v>129</v>
      </c>
      <c r="E125" s="47">
        <v>24</v>
      </c>
      <c r="F125" s="47">
        <v>5.8</v>
      </c>
      <c r="G125" s="47">
        <v>422</v>
      </c>
      <c r="H125" s="2">
        <f t="shared" si="3"/>
        <v>1.8665958952583158E-2</v>
      </c>
      <c r="I125" s="29">
        <v>5967</v>
      </c>
      <c r="J125" s="29">
        <v>9966</v>
      </c>
      <c r="K125" s="29">
        <v>1075</v>
      </c>
      <c r="L125" s="29">
        <v>6954</v>
      </c>
      <c r="M125" s="3">
        <f t="shared" si="4"/>
        <v>2961.0169851380042</v>
      </c>
      <c r="Q125" t="s">
        <v>94</v>
      </c>
      <c r="R125">
        <v>2.7</v>
      </c>
      <c r="S125">
        <v>8</v>
      </c>
      <c r="T125" s="37">
        <v>98</v>
      </c>
      <c r="U125" s="42"/>
      <c r="V125" s="43"/>
    </row>
    <row r="126" spans="1:22" ht="15" customHeight="1" x14ac:dyDescent="0.2">
      <c r="A126" s="47">
        <f t="shared" si="5"/>
        <v>2014</v>
      </c>
      <c r="B126" s="7" t="s">
        <v>183</v>
      </c>
      <c r="C126" s="9" t="s">
        <v>5</v>
      </c>
      <c r="D126" s="29" t="s">
        <v>143</v>
      </c>
      <c r="E126" s="47">
        <v>31.1</v>
      </c>
      <c r="F126" s="47">
        <v>4.2</v>
      </c>
      <c r="G126" s="47">
        <v>587</v>
      </c>
      <c r="H126" s="2">
        <f t="shared" si="3"/>
        <v>1.970208566883043E-2</v>
      </c>
      <c r="I126" s="29">
        <v>5186</v>
      </c>
      <c r="J126" s="29">
        <v>11302</v>
      </c>
      <c r="K126" s="29">
        <v>802</v>
      </c>
      <c r="L126" s="29">
        <v>7961</v>
      </c>
      <c r="M126" s="3">
        <f t="shared" si="4"/>
        <v>2181.5577066369515</v>
      </c>
      <c r="Q126" t="s">
        <v>95</v>
      </c>
      <c r="R126">
        <v>1.2</v>
      </c>
      <c r="S126">
        <v>8.8000000000000007</v>
      </c>
      <c r="T126" s="37">
        <v>16</v>
      </c>
      <c r="U126" s="42"/>
      <c r="V126" s="43"/>
    </row>
    <row r="127" spans="1:22" ht="15" customHeight="1" x14ac:dyDescent="0.2">
      <c r="A127" s="47">
        <f t="shared" si="5"/>
        <v>2014</v>
      </c>
      <c r="B127" s="7" t="s">
        <v>183</v>
      </c>
      <c r="C127" s="9" t="s">
        <v>7</v>
      </c>
      <c r="D127" s="29" t="s">
        <v>150</v>
      </c>
      <c r="E127" s="47">
        <v>21</v>
      </c>
      <c r="F127" s="47">
        <v>3.5</v>
      </c>
      <c r="G127" s="47">
        <v>481</v>
      </c>
      <c r="H127" s="2">
        <f t="shared" si="3"/>
        <v>2.3735504564520109E-2</v>
      </c>
      <c r="I127" s="29">
        <v>5452</v>
      </c>
      <c r="J127" s="29">
        <v>7880</v>
      </c>
      <c r="K127" s="29">
        <v>697</v>
      </c>
      <c r="L127" s="29">
        <v>6578</v>
      </c>
      <c r="M127" s="3">
        <f t="shared" si="4"/>
        <v>2346.2435726622257</v>
      </c>
      <c r="Q127" t="s">
        <v>144</v>
      </c>
      <c r="R127">
        <v>16.2</v>
      </c>
      <c r="S127">
        <v>3.5</v>
      </c>
      <c r="T127" s="37">
        <v>382</v>
      </c>
      <c r="U127" s="42"/>
      <c r="V127" s="43"/>
    </row>
    <row r="128" spans="1:22" ht="15" customHeight="1" x14ac:dyDescent="0.2">
      <c r="A128" s="47">
        <f t="shared" si="5"/>
        <v>2014</v>
      </c>
      <c r="B128" s="7" t="s">
        <v>183</v>
      </c>
      <c r="C128" s="9" t="s">
        <v>7</v>
      </c>
      <c r="D128" s="29" t="s">
        <v>130</v>
      </c>
      <c r="E128" s="47">
        <v>74.400000000000006</v>
      </c>
      <c r="F128" s="47">
        <v>7.2</v>
      </c>
      <c r="G128" s="47">
        <v>1295</v>
      </c>
      <c r="H128" s="2">
        <f t="shared" si="3"/>
        <v>1.875637282165369E-2</v>
      </c>
      <c r="I128" s="29">
        <v>5984</v>
      </c>
      <c r="J128" s="29">
        <v>29041</v>
      </c>
      <c r="K128" s="29">
        <v>2389</v>
      </c>
      <c r="L128" s="29">
        <v>8563</v>
      </c>
      <c r="M128" s="3">
        <f t="shared" si="4"/>
        <v>2813.2872027947719</v>
      </c>
      <c r="Q128" t="s">
        <v>33</v>
      </c>
      <c r="R128">
        <v>17.8</v>
      </c>
      <c r="S128">
        <v>7.2</v>
      </c>
      <c r="T128" s="37">
        <v>401</v>
      </c>
      <c r="U128" s="42"/>
      <c r="V128" s="43"/>
    </row>
    <row r="129" spans="1:22" ht="15" customHeight="1" x14ac:dyDescent="0.2">
      <c r="A129" s="47">
        <f t="shared" si="5"/>
        <v>2014</v>
      </c>
      <c r="B129" s="7" t="s">
        <v>183</v>
      </c>
      <c r="C129" s="9" t="s">
        <v>5</v>
      </c>
      <c r="D129" s="29" t="s">
        <v>185</v>
      </c>
      <c r="E129" s="47">
        <v>28.1</v>
      </c>
      <c r="F129" s="47">
        <v>4.3</v>
      </c>
      <c r="G129" s="47">
        <v>618</v>
      </c>
      <c r="H129" s="2">
        <f t="shared" si="3"/>
        <v>2.2981068508127041E-2</v>
      </c>
      <c r="I129" s="29">
        <v>5821</v>
      </c>
      <c r="J129" s="29">
        <v>10958</v>
      </c>
      <c r="K129" s="29">
        <v>861</v>
      </c>
      <c r="L129" s="29">
        <v>7184</v>
      </c>
      <c r="M129" s="3">
        <f t="shared" si="4"/>
        <v>2601.9902795286275</v>
      </c>
      <c r="Q129" t="s">
        <v>96</v>
      </c>
      <c r="R129">
        <v>8.6999999999999993</v>
      </c>
      <c r="S129">
        <v>8.4</v>
      </c>
      <c r="T129" s="37">
        <v>199</v>
      </c>
      <c r="U129" s="42"/>
      <c r="V129" s="43"/>
    </row>
    <row r="130" spans="1:22" ht="15" customHeight="1" x14ac:dyDescent="0.2">
      <c r="A130" s="47">
        <f t="shared" si="5"/>
        <v>2014</v>
      </c>
      <c r="B130" s="7" t="s">
        <v>183</v>
      </c>
      <c r="C130" s="9" t="s">
        <v>7</v>
      </c>
      <c r="D130" s="29" t="s">
        <v>186</v>
      </c>
      <c r="E130" s="47">
        <v>20.6</v>
      </c>
      <c r="F130" s="47">
        <v>3.4</v>
      </c>
      <c r="G130" s="47">
        <v>462</v>
      </c>
      <c r="H130" s="2">
        <f t="shared" si="3"/>
        <v>2.3216547066272686E-2</v>
      </c>
      <c r="I130" s="29">
        <v>5893</v>
      </c>
      <c r="J130" s="29">
        <v>7347</v>
      </c>
      <c r="K130" s="29">
        <v>671</v>
      </c>
      <c r="L130" s="29">
        <v>6316</v>
      </c>
      <c r="M130" s="3">
        <f t="shared" si="4"/>
        <v>2388.6865565136986</v>
      </c>
      <c r="Q130" t="s">
        <v>145</v>
      </c>
      <c r="R130">
        <v>12.3</v>
      </c>
      <c r="S130">
        <v>3.3</v>
      </c>
      <c r="T130" s="37">
        <v>312</v>
      </c>
      <c r="U130" s="42"/>
      <c r="V130" s="43"/>
    </row>
    <row r="131" spans="1:22" ht="15" customHeight="1" x14ac:dyDescent="0.2">
      <c r="A131" s="47">
        <f t="shared" si="5"/>
        <v>2014</v>
      </c>
      <c r="B131" s="7" t="s">
        <v>183</v>
      </c>
      <c r="C131" s="9" t="s">
        <v>5</v>
      </c>
      <c r="D131" s="29" t="s">
        <v>131</v>
      </c>
      <c r="E131" s="47">
        <v>58.7</v>
      </c>
      <c r="F131" s="47">
        <v>2</v>
      </c>
      <c r="G131" s="47">
        <v>1858</v>
      </c>
      <c r="H131" s="2">
        <f t="shared" ref="H131:H194" si="6">IFERROR(G131/((E131-E131*F131/100)*1000),NA())</f>
        <v>3.2298438966728085E-2</v>
      </c>
      <c r="I131" s="29">
        <v>4671</v>
      </c>
      <c r="J131" s="29">
        <v>15224</v>
      </c>
      <c r="K131" s="29">
        <v>598</v>
      </c>
      <c r="L131" s="29">
        <v>8972</v>
      </c>
      <c r="M131" s="3">
        <f t="shared" ref="M131:M194" si="7">IFERROR(IF(D131="חריש",NA(),(L131*K131+J131*I131)/((E131-E131*F131/100)*1000)),NA())</f>
        <v>1329.4259986788582</v>
      </c>
      <c r="Q131" t="s">
        <v>146</v>
      </c>
      <c r="R131">
        <v>9.1999999999999993</v>
      </c>
      <c r="S131">
        <v>2.5</v>
      </c>
      <c r="T131" s="37">
        <v>242</v>
      </c>
      <c r="U131" s="42"/>
      <c r="V131" s="43"/>
    </row>
    <row r="132" spans="1:22" ht="15" customHeight="1" x14ac:dyDescent="0.2">
      <c r="A132" s="47">
        <f t="shared" ref="A132:A195" si="8">A131</f>
        <v>2014</v>
      </c>
      <c r="B132" s="7" t="s">
        <v>183</v>
      </c>
      <c r="C132" s="9" t="s">
        <v>5</v>
      </c>
      <c r="D132" s="29" t="s">
        <v>132</v>
      </c>
      <c r="E132" s="47">
        <v>38.700000000000003</v>
      </c>
      <c r="F132" s="47">
        <v>5.8</v>
      </c>
      <c r="G132" s="47">
        <v>652</v>
      </c>
      <c r="H132" s="2">
        <f t="shared" si="6"/>
        <v>1.7884867536770956E-2</v>
      </c>
      <c r="I132" s="29">
        <v>5956</v>
      </c>
      <c r="J132" s="29">
        <v>14572</v>
      </c>
      <c r="K132" s="29">
        <v>1096</v>
      </c>
      <c r="L132" s="29">
        <v>8026</v>
      </c>
      <c r="M132" s="3">
        <f t="shared" si="7"/>
        <v>2622.0348151439839</v>
      </c>
      <c r="Q132" t="s">
        <v>202</v>
      </c>
      <c r="R132">
        <v>2.7</v>
      </c>
      <c r="S132">
        <v>4.2</v>
      </c>
      <c r="T132" s="37">
        <v>68</v>
      </c>
      <c r="U132" s="42"/>
      <c r="V132" s="43"/>
    </row>
    <row r="133" spans="1:22" ht="15" customHeight="1" x14ac:dyDescent="0.2">
      <c r="A133" s="47">
        <f t="shared" si="8"/>
        <v>2014</v>
      </c>
      <c r="B133" s="7" t="s">
        <v>183</v>
      </c>
      <c r="C133" s="9" t="s">
        <v>7</v>
      </c>
      <c r="D133" s="29" t="s">
        <v>162</v>
      </c>
      <c r="E133" s="47">
        <v>6.6</v>
      </c>
      <c r="F133" s="47">
        <v>4.9000000000000004</v>
      </c>
      <c r="G133" s="47">
        <v>119</v>
      </c>
      <c r="H133" s="2">
        <f t="shared" si="6"/>
        <v>1.895930918012937E-2</v>
      </c>
      <c r="I133" s="29">
        <v>6028.4899103139023</v>
      </c>
      <c r="J133" s="29">
        <v>2676</v>
      </c>
      <c r="K133" s="29">
        <v>121</v>
      </c>
      <c r="L133" s="29">
        <v>6747.3794765840239</v>
      </c>
      <c r="M133" s="3">
        <f t="shared" si="7"/>
        <v>2700.2950509299094</v>
      </c>
      <c r="Q133" t="s">
        <v>97</v>
      </c>
      <c r="R133">
        <v>11.8</v>
      </c>
      <c r="S133">
        <v>2.6</v>
      </c>
      <c r="T133" s="37">
        <v>104</v>
      </c>
      <c r="U133" s="42"/>
      <c r="V133" s="43"/>
    </row>
    <row r="134" spans="1:22" ht="15" customHeight="1" x14ac:dyDescent="0.2">
      <c r="A134" s="47">
        <f t="shared" si="8"/>
        <v>2014</v>
      </c>
      <c r="B134" s="7" t="s">
        <v>183</v>
      </c>
      <c r="C134" s="9" t="s">
        <v>5</v>
      </c>
      <c r="D134" s="29" t="s">
        <v>133</v>
      </c>
      <c r="E134" s="47">
        <v>13</v>
      </c>
      <c r="F134" s="47">
        <v>5.4</v>
      </c>
      <c r="G134" s="47">
        <v>199</v>
      </c>
      <c r="H134" s="2">
        <f t="shared" si="6"/>
        <v>1.6181492925678973E-2</v>
      </c>
      <c r="I134" s="29">
        <v>5843.2011930199442</v>
      </c>
      <c r="J134" s="29">
        <v>4680</v>
      </c>
      <c r="K134" s="29">
        <v>431</v>
      </c>
      <c r="L134" s="29">
        <v>7278.1307037896386</v>
      </c>
      <c r="M134" s="3">
        <f t="shared" si="7"/>
        <v>2478.7002696915497</v>
      </c>
      <c r="Q134" t="s">
        <v>203</v>
      </c>
      <c r="R134">
        <v>9.4</v>
      </c>
      <c r="S134">
        <v>1.1000000000000001</v>
      </c>
      <c r="T134" s="37">
        <v>428</v>
      </c>
      <c r="U134" s="42"/>
      <c r="V134" s="43"/>
    </row>
    <row r="135" spans="1:22" ht="15" customHeight="1" x14ac:dyDescent="0.2">
      <c r="A135" s="47">
        <f t="shared" si="8"/>
        <v>2014</v>
      </c>
      <c r="B135" s="7" t="s">
        <v>183</v>
      </c>
      <c r="C135" s="9" t="s">
        <v>5</v>
      </c>
      <c r="D135" s="29" t="s">
        <v>134</v>
      </c>
      <c r="E135" s="47">
        <v>13.1</v>
      </c>
      <c r="F135" s="47">
        <v>3.5</v>
      </c>
      <c r="G135" s="47">
        <v>285</v>
      </c>
      <c r="H135" s="2">
        <f t="shared" si="6"/>
        <v>2.2544792943875333E-2</v>
      </c>
      <c r="I135" s="29">
        <v>6067.2756410256397</v>
      </c>
      <c r="J135" s="29">
        <v>4589</v>
      </c>
      <c r="K135" s="29">
        <v>531</v>
      </c>
      <c r="L135" s="29">
        <v>10133.843534212176</v>
      </c>
      <c r="M135" s="3">
        <f t="shared" si="7"/>
        <v>2628.1532123033921</v>
      </c>
      <c r="Q135" t="s">
        <v>204</v>
      </c>
      <c r="R135">
        <v>6.4</v>
      </c>
      <c r="S135">
        <v>3.3</v>
      </c>
      <c r="T135" s="37">
        <v>159</v>
      </c>
      <c r="U135" s="42"/>
      <c r="V135" s="43"/>
    </row>
    <row r="136" spans="1:22" ht="15" customHeight="1" x14ac:dyDescent="0.2">
      <c r="A136" s="47">
        <f t="shared" si="8"/>
        <v>2014</v>
      </c>
      <c r="B136" s="7" t="s">
        <v>183</v>
      </c>
      <c r="C136" s="9" t="s">
        <v>5</v>
      </c>
      <c r="D136" s="29" t="s">
        <v>135</v>
      </c>
      <c r="E136" s="47">
        <v>12.3</v>
      </c>
      <c r="F136" s="47">
        <v>4.9000000000000004</v>
      </c>
      <c r="G136" s="47">
        <v>210</v>
      </c>
      <c r="H136" s="2">
        <f t="shared" si="6"/>
        <v>1.7952860916621783E-2</v>
      </c>
      <c r="I136" s="29">
        <v>5782.9221813725489</v>
      </c>
      <c r="J136" s="29">
        <v>4624</v>
      </c>
      <c r="K136" s="29">
        <v>400</v>
      </c>
      <c r="L136" s="29">
        <v>6783.7635416666644</v>
      </c>
      <c r="M136" s="3">
        <f t="shared" si="7"/>
        <v>2517.9945443250435</v>
      </c>
      <c r="Q136" t="s">
        <v>205</v>
      </c>
      <c r="R136">
        <v>3.9</v>
      </c>
      <c r="S136">
        <v>2.5</v>
      </c>
      <c r="T136" s="37">
        <v>139</v>
      </c>
      <c r="U136" s="42"/>
      <c r="V136" s="43"/>
    </row>
    <row r="137" spans="1:22" ht="15" customHeight="1" x14ac:dyDescent="0.2">
      <c r="A137" s="47">
        <f t="shared" si="8"/>
        <v>2014</v>
      </c>
      <c r="B137" s="7" t="s">
        <v>183</v>
      </c>
      <c r="C137" s="9" t="s">
        <v>5</v>
      </c>
      <c r="D137" s="29" t="s">
        <v>187</v>
      </c>
      <c r="E137" s="47">
        <v>8.6999999999999993</v>
      </c>
      <c r="F137" s="47">
        <v>3.2</v>
      </c>
      <c r="G137" s="47">
        <v>203</v>
      </c>
      <c r="H137" s="2">
        <f t="shared" si="6"/>
        <v>2.4104683195592287E-2</v>
      </c>
      <c r="I137" s="29">
        <v>5283.145922310352</v>
      </c>
      <c r="J137" s="29">
        <v>3278</v>
      </c>
      <c r="K137" s="29">
        <v>163</v>
      </c>
      <c r="L137" s="29">
        <v>7722.5674846625789</v>
      </c>
      <c r="M137" s="3">
        <f t="shared" si="7"/>
        <v>2205.8671550932527</v>
      </c>
      <c r="Q137" t="s">
        <v>166</v>
      </c>
      <c r="R137">
        <v>2.5</v>
      </c>
      <c r="S137">
        <v>2.2000000000000002</v>
      </c>
      <c r="T137" s="37">
        <v>93</v>
      </c>
      <c r="U137" s="42"/>
      <c r="V137" s="43"/>
    </row>
    <row r="138" spans="1:22" ht="15" customHeight="1" x14ac:dyDescent="0.2">
      <c r="A138" s="47">
        <f t="shared" si="8"/>
        <v>2014</v>
      </c>
      <c r="B138" s="7" t="s">
        <v>183</v>
      </c>
      <c r="C138" s="9" t="s">
        <v>5</v>
      </c>
      <c r="D138" s="29" t="s">
        <v>188</v>
      </c>
      <c r="E138" s="47">
        <v>6.2</v>
      </c>
      <c r="F138" s="47">
        <v>5.4</v>
      </c>
      <c r="G138" s="47">
        <v>115</v>
      </c>
      <c r="H138" s="2">
        <f t="shared" si="6"/>
        <v>1.9607174520902954E-2</v>
      </c>
      <c r="I138" s="29">
        <v>4870.1244599135853</v>
      </c>
      <c r="J138" s="29">
        <v>2083</v>
      </c>
      <c r="K138" s="29">
        <v>259</v>
      </c>
      <c r="L138" s="29">
        <v>5242.4552767052764</v>
      </c>
      <c r="M138" s="3">
        <f t="shared" si="7"/>
        <v>1961.1036565959669</v>
      </c>
      <c r="Q138" t="s">
        <v>98</v>
      </c>
      <c r="R138">
        <v>5.4</v>
      </c>
      <c r="S138">
        <v>6</v>
      </c>
      <c r="T138" s="37">
        <v>87</v>
      </c>
      <c r="U138" s="42"/>
      <c r="V138" s="43"/>
    </row>
    <row r="139" spans="1:22" ht="15" customHeight="1" x14ac:dyDescent="0.2">
      <c r="A139" s="47">
        <f t="shared" si="8"/>
        <v>2014</v>
      </c>
      <c r="B139" s="7" t="s">
        <v>183</v>
      </c>
      <c r="C139" s="9" t="s">
        <v>5</v>
      </c>
      <c r="D139" s="29" t="s">
        <v>189</v>
      </c>
      <c r="E139" s="47">
        <v>8.3000000000000007</v>
      </c>
      <c r="F139" s="47">
        <v>3.9</v>
      </c>
      <c r="G139" s="47">
        <v>204</v>
      </c>
      <c r="H139" s="2">
        <f t="shared" si="6"/>
        <v>2.5575768213331993E-2</v>
      </c>
      <c r="I139" s="29">
        <v>5279.4066516709509</v>
      </c>
      <c r="J139" s="29">
        <v>3112</v>
      </c>
      <c r="K139" s="29">
        <v>140</v>
      </c>
      <c r="L139" s="29">
        <v>7621.3660714285697</v>
      </c>
      <c r="M139" s="3">
        <f t="shared" si="7"/>
        <v>2193.5615197522652</v>
      </c>
      <c r="Q139" t="s">
        <v>147</v>
      </c>
      <c r="R139">
        <v>8.1999999999999993</v>
      </c>
      <c r="S139">
        <v>5</v>
      </c>
      <c r="T139" s="37">
        <v>170</v>
      </c>
      <c r="U139" s="42"/>
      <c r="V139" s="43"/>
    </row>
    <row r="140" spans="1:22" ht="15" customHeight="1" x14ac:dyDescent="0.2">
      <c r="A140" s="47">
        <f t="shared" si="8"/>
        <v>2014</v>
      </c>
      <c r="B140" s="7" t="s">
        <v>183</v>
      </c>
      <c r="C140" s="9" t="s">
        <v>5</v>
      </c>
      <c r="D140" s="29" t="s">
        <v>137</v>
      </c>
      <c r="E140" s="47">
        <v>11.1</v>
      </c>
      <c r="F140" s="47">
        <v>5.7</v>
      </c>
      <c r="G140" s="47">
        <v>173</v>
      </c>
      <c r="H140" s="2">
        <f t="shared" si="6"/>
        <v>1.652766233890306E-2</v>
      </c>
      <c r="I140" s="29">
        <v>5938.4028323153007</v>
      </c>
      <c r="J140" s="29">
        <v>4584</v>
      </c>
      <c r="K140" s="29">
        <v>294</v>
      </c>
      <c r="L140" s="29">
        <v>5907.5870181405908</v>
      </c>
      <c r="M140" s="3">
        <f t="shared" si="7"/>
        <v>2766.5653192959667</v>
      </c>
      <c r="Q140" t="s">
        <v>35</v>
      </c>
      <c r="R140">
        <v>12.4</v>
      </c>
      <c r="S140">
        <v>4.5</v>
      </c>
      <c r="T140" s="37">
        <v>226</v>
      </c>
      <c r="U140" s="42"/>
      <c r="V140" s="43"/>
    </row>
    <row r="141" spans="1:22" ht="15" customHeight="1" x14ac:dyDescent="0.2">
      <c r="A141" s="47">
        <f t="shared" si="8"/>
        <v>2014</v>
      </c>
      <c r="B141" s="7" t="s">
        <v>183</v>
      </c>
      <c r="C141" s="9" t="s">
        <v>7</v>
      </c>
      <c r="D141" s="29" t="s">
        <v>190</v>
      </c>
      <c r="E141" s="47">
        <v>8.5</v>
      </c>
      <c r="F141" s="47">
        <v>3.5</v>
      </c>
      <c r="G141" s="47">
        <v>223</v>
      </c>
      <c r="H141" s="2">
        <f t="shared" si="6"/>
        <v>2.7186833282535811E-2</v>
      </c>
      <c r="I141" s="29">
        <v>5544.9472071529026</v>
      </c>
      <c r="J141" s="29">
        <v>3318</v>
      </c>
      <c r="K141" s="29">
        <v>241</v>
      </c>
      <c r="L141" s="29">
        <v>6685.3769017980649</v>
      </c>
      <c r="M141" s="3">
        <f t="shared" si="7"/>
        <v>2439.4161129736867</v>
      </c>
      <c r="Q141" t="s">
        <v>167</v>
      </c>
      <c r="R141">
        <v>2.8</v>
      </c>
      <c r="S141">
        <v>6.9</v>
      </c>
      <c r="T141" s="37">
        <v>45</v>
      </c>
      <c r="U141" s="42"/>
      <c r="V141" s="43"/>
    </row>
    <row r="142" spans="1:22" ht="15" customHeight="1" x14ac:dyDescent="0.2">
      <c r="A142" s="47">
        <f t="shared" si="8"/>
        <v>2014</v>
      </c>
      <c r="B142" s="7" t="s">
        <v>183</v>
      </c>
      <c r="C142" s="9" t="s">
        <v>5</v>
      </c>
      <c r="D142" s="29" t="s">
        <v>163</v>
      </c>
      <c r="E142" s="47">
        <v>7.2</v>
      </c>
      <c r="F142" s="47">
        <v>4.7</v>
      </c>
      <c r="G142" s="47">
        <v>130</v>
      </c>
      <c r="H142" s="2">
        <f t="shared" si="6"/>
        <v>1.8946018421359449E-2</v>
      </c>
      <c r="I142" s="29">
        <v>5467.714902935606</v>
      </c>
      <c r="J142" s="29">
        <v>2816</v>
      </c>
      <c r="K142" s="29">
        <v>172</v>
      </c>
      <c r="L142" s="29">
        <v>6795.0024224806193</v>
      </c>
      <c r="M142" s="3">
        <f t="shared" si="7"/>
        <v>2414.2802820527763</v>
      </c>
      <c r="Q142" t="s">
        <v>148</v>
      </c>
      <c r="R142">
        <v>17.100000000000001</v>
      </c>
      <c r="S142">
        <v>2.8</v>
      </c>
      <c r="T142" s="37">
        <v>489</v>
      </c>
      <c r="U142" s="42"/>
      <c r="V142" s="43"/>
    </row>
    <row r="143" spans="1:22" ht="15" customHeight="1" x14ac:dyDescent="0.2">
      <c r="A143" s="47">
        <f t="shared" si="8"/>
        <v>2014</v>
      </c>
      <c r="B143" s="7" t="s">
        <v>183</v>
      </c>
      <c r="C143" s="9" t="s">
        <v>5</v>
      </c>
      <c r="D143" s="29" t="s">
        <v>138</v>
      </c>
      <c r="E143" s="47">
        <v>7.7</v>
      </c>
      <c r="F143" s="47">
        <v>4.3</v>
      </c>
      <c r="G143" s="47">
        <v>156</v>
      </c>
      <c r="H143" s="2">
        <f t="shared" si="6"/>
        <v>2.11700525180149E-2</v>
      </c>
      <c r="I143" s="29">
        <v>4736.7618129514003</v>
      </c>
      <c r="J143" s="29">
        <v>2723</v>
      </c>
      <c r="K143" s="29">
        <v>218</v>
      </c>
      <c r="L143" s="29">
        <v>7557.9938837920499</v>
      </c>
      <c r="M143" s="3">
        <f t="shared" si="7"/>
        <v>1973.9506688017655</v>
      </c>
      <c r="Q143" t="s">
        <v>149</v>
      </c>
      <c r="R143">
        <v>14.6</v>
      </c>
      <c r="S143">
        <v>2.4</v>
      </c>
      <c r="T143" s="37">
        <v>464</v>
      </c>
      <c r="U143" s="42"/>
      <c r="V143" s="43"/>
    </row>
    <row r="144" spans="1:22" ht="15" customHeight="1" x14ac:dyDescent="0.2">
      <c r="A144" s="47">
        <f t="shared" si="8"/>
        <v>2014</v>
      </c>
      <c r="B144" s="7" t="s">
        <v>183</v>
      </c>
      <c r="C144" s="9" t="s">
        <v>5</v>
      </c>
      <c r="D144" s="29" t="s">
        <v>191</v>
      </c>
      <c r="E144" s="47">
        <v>19.600000000000001</v>
      </c>
      <c r="F144" s="47">
        <v>4.7</v>
      </c>
      <c r="G144" s="47">
        <v>316</v>
      </c>
      <c r="H144" s="2">
        <f t="shared" si="6"/>
        <v>1.6917575004818296E-2</v>
      </c>
      <c r="I144" s="29">
        <v>5360.0739386412788</v>
      </c>
      <c r="J144" s="29">
        <v>7247</v>
      </c>
      <c r="K144" s="29">
        <v>513</v>
      </c>
      <c r="L144" s="29">
        <v>7464.8823911630916</v>
      </c>
      <c r="M144" s="3">
        <f t="shared" si="7"/>
        <v>2284.6189530376687</v>
      </c>
      <c r="Q144" t="s">
        <v>150</v>
      </c>
      <c r="R144">
        <v>16.8</v>
      </c>
      <c r="S144">
        <v>2.7</v>
      </c>
      <c r="T144" s="37">
        <v>538</v>
      </c>
      <c r="U144" s="42"/>
      <c r="V144" s="43"/>
    </row>
    <row r="145" spans="1:22" ht="15" customHeight="1" x14ac:dyDescent="0.2">
      <c r="A145" s="47">
        <f t="shared" si="8"/>
        <v>2014</v>
      </c>
      <c r="B145" s="7" t="s">
        <v>183</v>
      </c>
      <c r="C145" s="9" t="s">
        <v>5</v>
      </c>
      <c r="D145" s="29" t="s">
        <v>192</v>
      </c>
      <c r="E145" s="47">
        <v>6</v>
      </c>
      <c r="F145" s="47">
        <v>5.9</v>
      </c>
      <c r="G145" s="47">
        <v>67</v>
      </c>
      <c r="H145" s="2">
        <f t="shared" si="6"/>
        <v>1.1866808359900815E-2</v>
      </c>
      <c r="I145" s="29">
        <v>6615.8847643429181</v>
      </c>
      <c r="J145" s="29">
        <v>2539</v>
      </c>
      <c r="K145" s="29">
        <v>136</v>
      </c>
      <c r="L145" s="29">
        <v>5544.3106617647054</v>
      </c>
      <c r="M145" s="3">
        <f t="shared" si="7"/>
        <v>3108.7066359664664</v>
      </c>
      <c r="Q145" t="s">
        <v>151</v>
      </c>
      <c r="R145">
        <v>13.9</v>
      </c>
      <c r="S145">
        <v>3.1</v>
      </c>
      <c r="T145" s="37">
        <v>355</v>
      </c>
      <c r="U145" s="42"/>
      <c r="V145" s="43"/>
    </row>
    <row r="146" spans="1:22" ht="15" customHeight="1" x14ac:dyDescent="0.2">
      <c r="A146" s="47">
        <f t="shared" si="8"/>
        <v>2014</v>
      </c>
      <c r="B146" s="7" t="s">
        <v>183</v>
      </c>
      <c r="C146" s="9" t="s">
        <v>7</v>
      </c>
      <c r="D146" s="29" t="s">
        <v>139</v>
      </c>
      <c r="E146" s="47">
        <v>9.1</v>
      </c>
      <c r="F146" s="47">
        <v>5.0999999999999996</v>
      </c>
      <c r="G146" s="47">
        <v>202</v>
      </c>
      <c r="H146" s="2">
        <f t="shared" si="6"/>
        <v>2.3390729397051842E-2</v>
      </c>
      <c r="I146" s="29">
        <v>4862.9814872594916</v>
      </c>
      <c r="J146" s="29">
        <v>3205</v>
      </c>
      <c r="K146" s="29">
        <v>325</v>
      </c>
      <c r="L146" s="29">
        <v>6938.2205128205123</v>
      </c>
      <c r="M146" s="3">
        <f t="shared" si="7"/>
        <v>2065.885122955724</v>
      </c>
      <c r="Q146" t="s">
        <v>99</v>
      </c>
      <c r="R146">
        <v>1.8</v>
      </c>
      <c r="S146">
        <v>21</v>
      </c>
      <c r="T146" s="37">
        <v>21</v>
      </c>
      <c r="U146" s="42"/>
      <c r="V146" s="43"/>
    </row>
    <row r="147" spans="1:22" ht="15" customHeight="1" x14ac:dyDescent="0.2">
      <c r="A147" s="47">
        <f t="shared" si="8"/>
        <v>2014</v>
      </c>
      <c r="B147" s="7" t="s">
        <v>183</v>
      </c>
      <c r="C147" s="9" t="s">
        <v>7</v>
      </c>
      <c r="D147" s="29" t="s">
        <v>140</v>
      </c>
      <c r="E147" s="47">
        <v>13.4</v>
      </c>
      <c r="F147" s="47">
        <v>2</v>
      </c>
      <c r="G147" s="47">
        <v>380</v>
      </c>
      <c r="H147" s="2">
        <f t="shared" si="6"/>
        <v>2.8936947913493757E-2</v>
      </c>
      <c r="I147" s="29">
        <v>4613.3058293838876</v>
      </c>
      <c r="J147" s="29">
        <v>5275</v>
      </c>
      <c r="K147" s="29">
        <v>122</v>
      </c>
      <c r="L147" s="29">
        <v>6434.2882513661198</v>
      </c>
      <c r="M147" s="3">
        <f t="shared" si="7"/>
        <v>1912.8976101634689</v>
      </c>
      <c r="Q147" t="s">
        <v>100</v>
      </c>
      <c r="R147">
        <v>2.4</v>
      </c>
      <c r="S147">
        <v>4.3</v>
      </c>
      <c r="T147" s="37">
        <v>28</v>
      </c>
      <c r="U147" s="42"/>
      <c r="V147" s="43"/>
    </row>
    <row r="148" spans="1:22" ht="15" customHeight="1" x14ac:dyDescent="0.2">
      <c r="A148" s="47">
        <f t="shared" si="8"/>
        <v>2014</v>
      </c>
      <c r="B148" s="7" t="s">
        <v>183</v>
      </c>
      <c r="C148" s="9" t="s">
        <v>5</v>
      </c>
      <c r="D148" s="29" t="s">
        <v>193</v>
      </c>
      <c r="E148" s="47">
        <v>3</v>
      </c>
      <c r="F148" s="47">
        <v>10.7</v>
      </c>
      <c r="G148" s="47">
        <v>43</v>
      </c>
      <c r="H148" s="2">
        <f t="shared" si="6"/>
        <v>1.6050765210899588E-2</v>
      </c>
      <c r="I148" s="29">
        <v>7534.9341883429679</v>
      </c>
      <c r="J148" s="29">
        <v>1384</v>
      </c>
      <c r="K148" s="29">
        <v>187</v>
      </c>
      <c r="L148" s="29">
        <v>9505.0249554367201</v>
      </c>
      <c r="M148" s="3">
        <f t="shared" si="7"/>
        <v>4556.0987619758607</v>
      </c>
      <c r="Q148" t="s">
        <v>101</v>
      </c>
      <c r="R148">
        <v>5.3</v>
      </c>
      <c r="S148">
        <v>3.1</v>
      </c>
      <c r="T148" s="37">
        <v>77</v>
      </c>
      <c r="U148" s="42"/>
      <c r="V148" s="43"/>
    </row>
    <row r="149" spans="1:22" ht="15" customHeight="1" x14ac:dyDescent="0.2">
      <c r="A149" s="47">
        <f t="shared" si="8"/>
        <v>2014</v>
      </c>
      <c r="B149" s="7" t="s">
        <v>183</v>
      </c>
      <c r="C149" s="9" t="s">
        <v>5</v>
      </c>
      <c r="D149" s="29" t="s">
        <v>141</v>
      </c>
      <c r="E149" s="47">
        <v>10.7</v>
      </c>
      <c r="F149" s="47">
        <v>4.9000000000000004</v>
      </c>
      <c r="G149" s="47">
        <v>196</v>
      </c>
      <c r="H149" s="2">
        <f t="shared" si="6"/>
        <v>1.9261574142319448E-2</v>
      </c>
      <c r="I149" s="29">
        <v>6953.7960312176356</v>
      </c>
      <c r="J149" s="29">
        <v>4506</v>
      </c>
      <c r="K149" s="29">
        <v>460</v>
      </c>
      <c r="L149" s="29">
        <v>7292.8076086956517</v>
      </c>
      <c r="M149" s="3">
        <f t="shared" si="7"/>
        <v>3408.9543143633036</v>
      </c>
      <c r="Q149" t="s">
        <v>206</v>
      </c>
      <c r="R149">
        <v>7.6</v>
      </c>
      <c r="S149">
        <v>2</v>
      </c>
      <c r="T149" s="37">
        <v>367</v>
      </c>
      <c r="U149" s="42"/>
      <c r="V149" s="43"/>
    </row>
    <row r="150" spans="1:22" ht="15" customHeight="1" x14ac:dyDescent="0.2">
      <c r="A150" s="47">
        <f t="shared" si="8"/>
        <v>2014</v>
      </c>
      <c r="B150" s="7" t="s">
        <v>183</v>
      </c>
      <c r="C150" s="9" t="s">
        <v>5</v>
      </c>
      <c r="D150" s="29" t="s">
        <v>194</v>
      </c>
      <c r="E150" s="47">
        <v>16.2</v>
      </c>
      <c r="F150" s="47">
        <v>5.7</v>
      </c>
      <c r="G150" s="47">
        <v>280</v>
      </c>
      <c r="H150" s="2">
        <f t="shared" si="6"/>
        <v>1.8328685702315963E-2</v>
      </c>
      <c r="I150" s="29">
        <v>6533.1851713302412</v>
      </c>
      <c r="J150" s="29">
        <v>6683</v>
      </c>
      <c r="K150" s="29">
        <v>651</v>
      </c>
      <c r="L150" s="29">
        <v>6503.6214797747052</v>
      </c>
      <c r="M150" s="3">
        <f t="shared" si="7"/>
        <v>3135.1959260132057</v>
      </c>
      <c r="Q150" t="s">
        <v>102</v>
      </c>
      <c r="R150">
        <v>21.7</v>
      </c>
      <c r="S150">
        <v>6.6</v>
      </c>
      <c r="T150" s="37">
        <v>395</v>
      </c>
      <c r="U150" s="42"/>
      <c r="V150" s="43"/>
    </row>
    <row r="151" spans="1:22" ht="15" customHeight="1" x14ac:dyDescent="0.2">
      <c r="A151" s="47">
        <f t="shared" si="8"/>
        <v>2014</v>
      </c>
      <c r="B151" s="7" t="s">
        <v>183</v>
      </c>
      <c r="C151" s="9" t="s">
        <v>5</v>
      </c>
      <c r="D151" s="29" t="s">
        <v>195</v>
      </c>
      <c r="E151" s="47">
        <v>9.6</v>
      </c>
      <c r="F151" s="47">
        <v>5.6</v>
      </c>
      <c r="G151" s="47">
        <v>174</v>
      </c>
      <c r="H151" s="2">
        <f t="shared" si="6"/>
        <v>1.9200211864406781E-2</v>
      </c>
      <c r="I151" s="29">
        <v>6208.749238530364</v>
      </c>
      <c r="J151" s="29">
        <v>3502</v>
      </c>
      <c r="K151" s="29">
        <v>363</v>
      </c>
      <c r="L151" s="29">
        <v>7644.3769513314946</v>
      </c>
      <c r="M151" s="3">
        <f t="shared" si="7"/>
        <v>2705.4586717278721</v>
      </c>
      <c r="Q151" t="s">
        <v>207</v>
      </c>
      <c r="R151">
        <v>18.600000000000001</v>
      </c>
      <c r="S151">
        <v>3.3</v>
      </c>
      <c r="T151" s="37">
        <v>426</v>
      </c>
      <c r="U151" s="42"/>
      <c r="V151" s="43"/>
    </row>
    <row r="152" spans="1:22" ht="15" customHeight="1" x14ac:dyDescent="0.2">
      <c r="A152" s="47">
        <f t="shared" si="8"/>
        <v>2014</v>
      </c>
      <c r="B152" s="7" t="s">
        <v>183</v>
      </c>
      <c r="C152" s="9" t="s">
        <v>5</v>
      </c>
      <c r="D152" s="29" t="s">
        <v>196</v>
      </c>
      <c r="E152" s="47">
        <v>11.3</v>
      </c>
      <c r="F152" s="47">
        <v>4.2</v>
      </c>
      <c r="G152" s="47">
        <v>245</v>
      </c>
      <c r="H152" s="2">
        <f t="shared" si="6"/>
        <v>2.2631958172446284E-2</v>
      </c>
      <c r="I152" s="29">
        <v>5985.4236445667984</v>
      </c>
      <c r="J152" s="29">
        <v>4359</v>
      </c>
      <c r="K152" s="29">
        <v>349</v>
      </c>
      <c r="L152" s="29">
        <v>8170.1241642788946</v>
      </c>
      <c r="M152" s="3">
        <f t="shared" si="7"/>
        <v>2673.5118332809884</v>
      </c>
      <c r="Q152" t="s">
        <v>103</v>
      </c>
      <c r="R152">
        <v>1.5</v>
      </c>
      <c r="S152">
        <v>6.7</v>
      </c>
      <c r="T152" s="37">
        <v>31</v>
      </c>
      <c r="U152" s="42"/>
      <c r="V152" s="43"/>
    </row>
    <row r="153" spans="1:22" ht="15" customHeight="1" x14ac:dyDescent="0.2">
      <c r="A153" s="47">
        <f t="shared" si="8"/>
        <v>2014</v>
      </c>
      <c r="B153" s="7" t="s">
        <v>183</v>
      </c>
      <c r="C153" s="9" t="s">
        <v>5</v>
      </c>
      <c r="D153" s="29" t="s">
        <v>197</v>
      </c>
      <c r="E153" s="47">
        <v>9.5</v>
      </c>
      <c r="F153" s="47">
        <v>5.0999999999999996</v>
      </c>
      <c r="G153" s="47">
        <v>182</v>
      </c>
      <c r="H153" s="2">
        <f t="shared" si="6"/>
        <v>2.0187454938716654E-2</v>
      </c>
      <c r="I153" s="29">
        <v>5630.3702974072194</v>
      </c>
      <c r="J153" s="29">
        <v>3934</v>
      </c>
      <c r="K153" s="29">
        <v>256</v>
      </c>
      <c r="L153" s="29">
        <v>6803.5520833333312</v>
      </c>
      <c r="M153" s="3">
        <f t="shared" si="7"/>
        <v>2650.0566894052836</v>
      </c>
      <c r="Q153" t="s">
        <v>209</v>
      </c>
      <c r="R153">
        <v>8.6</v>
      </c>
      <c r="S153">
        <v>4.2</v>
      </c>
      <c r="T153" s="37">
        <v>190</v>
      </c>
      <c r="U153" s="42"/>
      <c r="V153" s="43"/>
    </row>
    <row r="154" spans="1:22" ht="15" customHeight="1" x14ac:dyDescent="0.2">
      <c r="A154" s="47">
        <f t="shared" si="8"/>
        <v>2014</v>
      </c>
      <c r="B154" s="7" t="s">
        <v>183</v>
      </c>
      <c r="C154" s="9" t="s">
        <v>7</v>
      </c>
      <c r="D154" s="29" t="s">
        <v>164</v>
      </c>
      <c r="E154" s="47">
        <v>6.3</v>
      </c>
      <c r="F154" s="47">
        <v>5.3</v>
      </c>
      <c r="G154" s="47">
        <v>146</v>
      </c>
      <c r="H154" s="2">
        <f t="shared" si="6"/>
        <v>2.4471597861249392E-2</v>
      </c>
      <c r="I154" s="29">
        <v>6318.5831649831653</v>
      </c>
      <c r="J154" s="29">
        <v>2475</v>
      </c>
      <c r="K154" s="29">
        <v>298</v>
      </c>
      <c r="L154" s="29">
        <v>6607.2142058165527</v>
      </c>
      <c r="M154" s="3">
        <f t="shared" si="7"/>
        <v>2951.2484146539059</v>
      </c>
      <c r="Q154" t="s">
        <v>40</v>
      </c>
      <c r="R154">
        <v>27.4</v>
      </c>
      <c r="S154">
        <v>1.1000000000000001</v>
      </c>
      <c r="T154" s="37">
        <v>1902</v>
      </c>
      <c r="U154" s="42"/>
      <c r="V154" s="43"/>
    </row>
    <row r="155" spans="1:22" ht="15" customHeight="1" x14ac:dyDescent="0.2">
      <c r="A155" s="47">
        <f t="shared" si="8"/>
        <v>2014</v>
      </c>
      <c r="B155" s="7" t="s">
        <v>183</v>
      </c>
      <c r="C155" s="9" t="s">
        <v>5</v>
      </c>
      <c r="D155" s="29" t="s">
        <v>198</v>
      </c>
      <c r="E155" s="47">
        <v>7.1</v>
      </c>
      <c r="F155" s="47">
        <v>3.5</v>
      </c>
      <c r="G155" s="47">
        <v>183</v>
      </c>
      <c r="H155" s="2">
        <f t="shared" si="6"/>
        <v>2.6709479675983361E-2</v>
      </c>
      <c r="I155" s="29">
        <v>5190.5319268110543</v>
      </c>
      <c r="J155" s="29">
        <v>2678</v>
      </c>
      <c r="K155" s="29">
        <v>112</v>
      </c>
      <c r="L155" s="29">
        <v>8930.1071428571431</v>
      </c>
      <c r="M155" s="3">
        <f t="shared" si="7"/>
        <v>2174.7670583084</v>
      </c>
      <c r="Q155" t="s">
        <v>104</v>
      </c>
      <c r="R155">
        <v>7.8</v>
      </c>
      <c r="S155">
        <v>4.5999999999999996</v>
      </c>
      <c r="T155" s="37">
        <v>112</v>
      </c>
      <c r="U155" s="42"/>
      <c r="V155" s="43"/>
    </row>
    <row r="156" spans="1:22" ht="15" customHeight="1" x14ac:dyDescent="0.2">
      <c r="A156" s="47">
        <f t="shared" si="8"/>
        <v>2014</v>
      </c>
      <c r="B156" s="7" t="s">
        <v>183</v>
      </c>
      <c r="C156" s="9" t="s">
        <v>5</v>
      </c>
      <c r="D156" s="29" t="s">
        <v>199</v>
      </c>
      <c r="E156" s="47">
        <v>18.3</v>
      </c>
      <c r="F156" s="47">
        <v>1.8</v>
      </c>
      <c r="G156" s="47">
        <v>536</v>
      </c>
      <c r="H156" s="2">
        <f t="shared" si="6"/>
        <v>2.9826494385273721E-2</v>
      </c>
      <c r="I156" s="29">
        <v>5738.2816082717245</v>
      </c>
      <c r="J156" s="29">
        <v>3111</v>
      </c>
      <c r="K156" s="29">
        <v>139</v>
      </c>
      <c r="L156" s="29">
        <v>7412.8776978417281</v>
      </c>
      <c r="M156" s="3">
        <f t="shared" si="7"/>
        <v>1050.7264133269525</v>
      </c>
      <c r="Q156" t="s">
        <v>210</v>
      </c>
      <c r="R156">
        <v>3.3</v>
      </c>
      <c r="S156">
        <v>4.4000000000000004</v>
      </c>
      <c r="T156" s="37">
        <v>43</v>
      </c>
      <c r="U156" s="42"/>
      <c r="V156" s="43"/>
    </row>
    <row r="157" spans="1:22" ht="15" customHeight="1" x14ac:dyDescent="0.2">
      <c r="A157" s="47">
        <f t="shared" si="8"/>
        <v>2014</v>
      </c>
      <c r="B157" s="7" t="s">
        <v>183</v>
      </c>
      <c r="C157" s="9" t="s">
        <v>5</v>
      </c>
      <c r="D157" s="29" t="s">
        <v>165</v>
      </c>
      <c r="E157" s="47">
        <v>5.9</v>
      </c>
      <c r="F157" s="47">
        <v>5.0999999999999996</v>
      </c>
      <c r="G157" s="47">
        <v>117</v>
      </c>
      <c r="H157" s="2">
        <f t="shared" si="6"/>
        <v>2.089621546319944E-2</v>
      </c>
      <c r="I157" s="29">
        <v>6776.4568060945812</v>
      </c>
      <c r="J157" s="29">
        <v>2319</v>
      </c>
      <c r="K157" s="29">
        <v>217</v>
      </c>
      <c r="L157" s="29">
        <v>5863.9750384024574</v>
      </c>
      <c r="M157" s="3">
        <f t="shared" si="7"/>
        <v>3033.895789799551</v>
      </c>
      <c r="Q157" t="s">
        <v>105</v>
      </c>
      <c r="R157">
        <v>1.5</v>
      </c>
      <c r="S157">
        <v>6.3</v>
      </c>
      <c r="T157" s="37">
        <v>23</v>
      </c>
      <c r="U157" s="42"/>
      <c r="V157" s="43"/>
    </row>
    <row r="158" spans="1:22" ht="15" customHeight="1" x14ac:dyDescent="0.2">
      <c r="A158" s="47">
        <f t="shared" si="8"/>
        <v>2014</v>
      </c>
      <c r="B158" s="7" t="s">
        <v>183</v>
      </c>
      <c r="C158" s="9" t="s">
        <v>5</v>
      </c>
      <c r="D158" s="29" t="s">
        <v>200</v>
      </c>
      <c r="E158" s="47">
        <v>6</v>
      </c>
      <c r="F158" s="47">
        <v>3.2</v>
      </c>
      <c r="G158" s="47">
        <v>141</v>
      </c>
      <c r="H158" s="2">
        <f t="shared" si="6"/>
        <v>2.427685950413223E-2</v>
      </c>
      <c r="I158" s="29">
        <v>5062.7438658313758</v>
      </c>
      <c r="J158" s="29">
        <v>2554</v>
      </c>
      <c r="K158" s="29">
        <v>117</v>
      </c>
      <c r="L158" s="29">
        <v>8485.6424501424499</v>
      </c>
      <c r="M158" s="3">
        <f t="shared" si="7"/>
        <v>2397.2224517906334</v>
      </c>
      <c r="Q158" t="s">
        <v>106</v>
      </c>
      <c r="R158">
        <v>6.5</v>
      </c>
      <c r="S158">
        <v>5.4</v>
      </c>
      <c r="T158" s="37">
        <v>101</v>
      </c>
      <c r="U158" s="42"/>
      <c r="V158" s="43"/>
    </row>
    <row r="159" spans="1:22" ht="15" customHeight="1" x14ac:dyDescent="0.2">
      <c r="A159" s="47">
        <f t="shared" si="8"/>
        <v>2014</v>
      </c>
      <c r="B159" s="7" t="s">
        <v>183</v>
      </c>
      <c r="C159" s="9" t="s">
        <v>5</v>
      </c>
      <c r="D159" s="29" t="s">
        <v>142</v>
      </c>
      <c r="E159" s="47">
        <v>12.8</v>
      </c>
      <c r="F159" s="47">
        <v>4.5</v>
      </c>
      <c r="G159" s="47">
        <v>261</v>
      </c>
      <c r="H159" s="2">
        <f t="shared" si="6"/>
        <v>2.1351439790575917E-2</v>
      </c>
      <c r="I159" s="29">
        <v>5394.0197415521188</v>
      </c>
      <c r="J159" s="29">
        <v>4656</v>
      </c>
      <c r="K159" s="29">
        <v>498</v>
      </c>
      <c r="L159" s="29">
        <v>10655.578480589018</v>
      </c>
      <c r="M159" s="3">
        <f t="shared" si="7"/>
        <v>2488.6317081151828</v>
      </c>
      <c r="Q159" t="s">
        <v>269</v>
      </c>
      <c r="R159">
        <v>1.1000000000000001</v>
      </c>
      <c r="S159">
        <v>6.9</v>
      </c>
      <c r="T159" s="37">
        <v>16</v>
      </c>
      <c r="U159" s="42"/>
      <c r="V159" s="43"/>
    </row>
    <row r="160" spans="1:22" ht="15" customHeight="1" x14ac:dyDescent="0.2">
      <c r="A160" s="47">
        <f t="shared" si="8"/>
        <v>2014</v>
      </c>
      <c r="B160" s="7" t="s">
        <v>183</v>
      </c>
      <c r="C160" s="9" t="s">
        <v>5</v>
      </c>
      <c r="D160" s="29" t="s">
        <v>201</v>
      </c>
      <c r="E160" s="47">
        <v>6.1</v>
      </c>
      <c r="F160" s="47">
        <v>4</v>
      </c>
      <c r="G160" s="47">
        <v>127</v>
      </c>
      <c r="H160" s="2">
        <f t="shared" si="6"/>
        <v>2.1687158469945355E-2</v>
      </c>
      <c r="I160" s="29">
        <v>6473.2454149933083</v>
      </c>
      <c r="J160" s="29">
        <v>2490</v>
      </c>
      <c r="K160" s="29">
        <v>147</v>
      </c>
      <c r="L160" s="29">
        <v>5500.6955782312916</v>
      </c>
      <c r="M160" s="3">
        <f t="shared" si="7"/>
        <v>2890.5367714025506</v>
      </c>
      <c r="Q160" t="s">
        <v>168</v>
      </c>
      <c r="R160">
        <v>3.2</v>
      </c>
      <c r="S160">
        <v>4</v>
      </c>
      <c r="T160" s="37">
        <v>89</v>
      </c>
      <c r="U160" s="42"/>
      <c r="V160" s="43"/>
    </row>
    <row r="161" spans="1:22" ht="15" customHeight="1" x14ac:dyDescent="0.2">
      <c r="A161" s="47">
        <f t="shared" si="8"/>
        <v>2014</v>
      </c>
      <c r="B161" s="7" t="s">
        <v>183</v>
      </c>
      <c r="C161" s="9" t="s">
        <v>5</v>
      </c>
      <c r="D161" s="29" t="s">
        <v>144</v>
      </c>
      <c r="E161" s="47">
        <v>17.7</v>
      </c>
      <c r="F161" s="47">
        <v>4.9000000000000004</v>
      </c>
      <c r="G161" s="47">
        <v>349</v>
      </c>
      <c r="H161" s="2">
        <f t="shared" si="6"/>
        <v>2.0733453337848352E-2</v>
      </c>
      <c r="I161" s="29">
        <v>5647.5494752435479</v>
      </c>
      <c r="J161" s="29">
        <v>6638</v>
      </c>
      <c r="K161" s="29">
        <v>519</v>
      </c>
      <c r="L161" s="29">
        <v>8305.5690430314717</v>
      </c>
      <c r="M161" s="3">
        <f t="shared" si="7"/>
        <v>2483.2037492499721</v>
      </c>
      <c r="Q161" t="s">
        <v>169</v>
      </c>
      <c r="R161">
        <v>2.6</v>
      </c>
      <c r="S161">
        <v>10.5</v>
      </c>
      <c r="T161" s="37">
        <v>47</v>
      </c>
      <c r="U161" s="42"/>
      <c r="V161" s="43"/>
    </row>
    <row r="162" spans="1:22" ht="15" customHeight="1" x14ac:dyDescent="0.2">
      <c r="A162" s="47">
        <f t="shared" si="8"/>
        <v>2014</v>
      </c>
      <c r="B162" s="7" t="s">
        <v>183</v>
      </c>
      <c r="C162" s="9" t="s">
        <v>5</v>
      </c>
      <c r="D162" s="29" t="s">
        <v>145</v>
      </c>
      <c r="E162" s="47">
        <v>15.8</v>
      </c>
      <c r="F162" s="47">
        <v>5.3</v>
      </c>
      <c r="G162" s="47">
        <v>264</v>
      </c>
      <c r="H162" s="2">
        <f t="shared" si="6"/>
        <v>1.7643992354269979E-2</v>
      </c>
      <c r="I162" s="29">
        <v>5837.4173451635352</v>
      </c>
      <c r="J162" s="29">
        <v>4790</v>
      </c>
      <c r="K162" s="29">
        <v>485</v>
      </c>
      <c r="L162" s="29">
        <v>6508.3316151202753</v>
      </c>
      <c r="M162" s="3">
        <f t="shared" si="7"/>
        <v>2079.7033882257538</v>
      </c>
      <c r="Q162" t="s">
        <v>107</v>
      </c>
      <c r="R162">
        <v>1.5</v>
      </c>
      <c r="S162">
        <v>3.8</v>
      </c>
      <c r="T162" s="37">
        <v>16</v>
      </c>
      <c r="U162" s="42"/>
      <c r="V162" s="43"/>
    </row>
    <row r="163" spans="1:22" ht="15" customHeight="1" x14ac:dyDescent="0.2">
      <c r="A163" s="47">
        <f t="shared" si="8"/>
        <v>2014</v>
      </c>
      <c r="B163" s="7" t="s">
        <v>183</v>
      </c>
      <c r="C163" s="9" t="s">
        <v>5</v>
      </c>
      <c r="D163" s="29" t="s">
        <v>146</v>
      </c>
      <c r="E163" s="47">
        <v>12.8</v>
      </c>
      <c r="F163" s="47">
        <v>4</v>
      </c>
      <c r="G163" s="47">
        <v>222</v>
      </c>
      <c r="H163" s="2">
        <f t="shared" si="6"/>
        <v>1.806640625E-2</v>
      </c>
      <c r="I163" s="29">
        <v>5765.9450300567269</v>
      </c>
      <c r="J163" s="29">
        <v>3937</v>
      </c>
      <c r="K163" s="29">
        <v>272</v>
      </c>
      <c r="L163" s="29">
        <v>6213.6590073529405</v>
      </c>
      <c r="M163" s="3">
        <f t="shared" si="7"/>
        <v>1984.9154324001736</v>
      </c>
      <c r="Q163" t="s">
        <v>211</v>
      </c>
      <c r="R163">
        <v>11.3</v>
      </c>
      <c r="S163">
        <v>2.8</v>
      </c>
      <c r="T163" s="37">
        <v>362</v>
      </c>
      <c r="U163" s="42"/>
      <c r="V163" s="43"/>
    </row>
    <row r="164" spans="1:22" ht="15" customHeight="1" x14ac:dyDescent="0.2">
      <c r="A164" s="47">
        <f t="shared" si="8"/>
        <v>2014</v>
      </c>
      <c r="B164" s="7" t="s">
        <v>183</v>
      </c>
      <c r="C164" s="9" t="s">
        <v>5</v>
      </c>
      <c r="D164" s="29" t="s">
        <v>202</v>
      </c>
      <c r="E164" s="47">
        <v>3.2</v>
      </c>
      <c r="F164" s="47">
        <v>5.8</v>
      </c>
      <c r="G164" s="47">
        <v>66</v>
      </c>
      <c r="H164" s="2">
        <f t="shared" si="6"/>
        <v>2.1894904458598725E-2</v>
      </c>
      <c r="I164" s="29">
        <v>6345.6794193700052</v>
      </c>
      <c r="J164" s="29">
        <v>1418</v>
      </c>
      <c r="K164" s="29">
        <v>81</v>
      </c>
      <c r="L164" s="29">
        <v>5999.141975308642</v>
      </c>
      <c r="M164" s="3">
        <f t="shared" si="7"/>
        <v>3146.2658959217979</v>
      </c>
      <c r="Q164" t="s">
        <v>108</v>
      </c>
      <c r="R164">
        <v>4.5999999999999996</v>
      </c>
      <c r="S164">
        <v>8.9</v>
      </c>
      <c r="T164" s="37">
        <v>150</v>
      </c>
      <c r="U164" s="42"/>
      <c r="V164" s="43"/>
    </row>
    <row r="165" spans="1:22" ht="15" customHeight="1" x14ac:dyDescent="0.2">
      <c r="A165" s="47">
        <f t="shared" si="8"/>
        <v>2014</v>
      </c>
      <c r="B165" s="7" t="s">
        <v>183</v>
      </c>
      <c r="C165" s="9" t="s">
        <v>5</v>
      </c>
      <c r="D165" s="29" t="s">
        <v>203</v>
      </c>
      <c r="E165" s="47">
        <v>18.100000000000001</v>
      </c>
      <c r="F165" s="47">
        <v>2</v>
      </c>
      <c r="G165" s="47">
        <v>514</v>
      </c>
      <c r="H165" s="2">
        <f t="shared" si="6"/>
        <v>2.8977336791070014E-2</v>
      </c>
      <c r="I165" s="29">
        <v>5331.1042606163091</v>
      </c>
      <c r="J165" s="29">
        <v>3548</v>
      </c>
      <c r="K165" s="29">
        <v>92</v>
      </c>
      <c r="L165" s="29">
        <v>7412.7726449275378</v>
      </c>
      <c r="M165" s="3">
        <f t="shared" si="7"/>
        <v>1104.788194835945</v>
      </c>
      <c r="Q165" t="s">
        <v>152</v>
      </c>
      <c r="R165">
        <v>6.6</v>
      </c>
      <c r="S165">
        <v>2.8</v>
      </c>
      <c r="T165" s="37">
        <v>168</v>
      </c>
      <c r="U165" s="42"/>
      <c r="V165" s="43"/>
    </row>
    <row r="166" spans="1:22" ht="15" customHeight="1" x14ac:dyDescent="0.2">
      <c r="A166" s="47">
        <f t="shared" si="8"/>
        <v>2014</v>
      </c>
      <c r="B166" s="7" t="s">
        <v>183</v>
      </c>
      <c r="C166" s="9" t="s">
        <v>5</v>
      </c>
      <c r="D166" s="29" t="s">
        <v>204</v>
      </c>
      <c r="E166" s="47">
        <v>7.9</v>
      </c>
      <c r="F166" s="47">
        <v>3.7</v>
      </c>
      <c r="G166" s="47">
        <v>175</v>
      </c>
      <c r="H166" s="2">
        <f t="shared" si="6"/>
        <v>2.3003010108179869E-2</v>
      </c>
      <c r="I166" s="29">
        <v>6699.0632326918831</v>
      </c>
      <c r="J166" s="29">
        <v>3014</v>
      </c>
      <c r="K166" s="29">
        <v>192</v>
      </c>
      <c r="L166" s="29">
        <v>5938.4865451388887</v>
      </c>
      <c r="M166" s="3">
        <f t="shared" si="7"/>
        <v>2803.891583527216</v>
      </c>
      <c r="Q166" t="s">
        <v>153</v>
      </c>
      <c r="R166">
        <v>9.8000000000000007</v>
      </c>
      <c r="S166">
        <v>2.5</v>
      </c>
      <c r="T166" s="37">
        <v>303</v>
      </c>
      <c r="U166" s="42"/>
      <c r="V166" s="43"/>
    </row>
    <row r="167" spans="1:22" ht="15" customHeight="1" x14ac:dyDescent="0.2">
      <c r="A167" s="47">
        <f t="shared" si="8"/>
        <v>2014</v>
      </c>
      <c r="B167" s="7" t="s">
        <v>183</v>
      </c>
      <c r="C167" s="9" t="s">
        <v>5</v>
      </c>
      <c r="D167" s="29" t="s">
        <v>205</v>
      </c>
      <c r="E167" s="47">
        <v>4.8</v>
      </c>
      <c r="F167" s="47">
        <v>3.6</v>
      </c>
      <c r="G167" s="47">
        <v>108</v>
      </c>
      <c r="H167" s="2">
        <f t="shared" si="6"/>
        <v>2.3340248962655602E-2</v>
      </c>
      <c r="I167" s="29">
        <v>5427.0465575146945</v>
      </c>
      <c r="J167" s="29">
        <v>1985</v>
      </c>
      <c r="K167" s="29">
        <v>90</v>
      </c>
      <c r="L167" s="29">
        <v>6658.6685185185179</v>
      </c>
      <c r="M167" s="3">
        <f t="shared" si="7"/>
        <v>2457.6347647245275</v>
      </c>
      <c r="Q167" t="s">
        <v>170</v>
      </c>
      <c r="R167">
        <v>3.5</v>
      </c>
      <c r="S167">
        <v>3.4</v>
      </c>
      <c r="T167" s="37">
        <v>82</v>
      </c>
      <c r="U167" s="42"/>
      <c r="V167" s="43"/>
    </row>
    <row r="168" spans="1:22" ht="15" customHeight="1" x14ac:dyDescent="0.2">
      <c r="A168" s="47">
        <f t="shared" si="8"/>
        <v>2014</v>
      </c>
      <c r="B168" s="7" t="s">
        <v>183</v>
      </c>
      <c r="C168" s="9" t="s">
        <v>7</v>
      </c>
      <c r="D168" s="29" t="s">
        <v>166</v>
      </c>
      <c r="E168" s="47">
        <v>3.2</v>
      </c>
      <c r="F168" s="47">
        <v>3</v>
      </c>
      <c r="G168" s="47">
        <v>96</v>
      </c>
      <c r="H168" s="2">
        <f t="shared" si="6"/>
        <v>3.0927835051546393E-2</v>
      </c>
      <c r="I168" s="29">
        <v>6000.3207236842109</v>
      </c>
      <c r="J168" s="29">
        <v>1216</v>
      </c>
      <c r="K168" s="29">
        <v>126</v>
      </c>
      <c r="L168" s="29">
        <v>8291.8234126984134</v>
      </c>
      <c r="M168" s="3">
        <f t="shared" si="7"/>
        <v>2687.2293009020618</v>
      </c>
      <c r="Q168" t="s">
        <v>109</v>
      </c>
      <c r="R168">
        <v>3.2</v>
      </c>
      <c r="S168">
        <v>17.399999999999999</v>
      </c>
      <c r="T168" s="37">
        <v>35</v>
      </c>
      <c r="U168" s="42"/>
      <c r="V168" s="43"/>
    </row>
    <row r="169" spans="1:22" ht="15" customHeight="1" x14ac:dyDescent="0.2">
      <c r="A169" s="47">
        <f t="shared" si="8"/>
        <v>2014</v>
      </c>
      <c r="B169" s="7" t="s">
        <v>183</v>
      </c>
      <c r="C169" s="9" t="s">
        <v>5</v>
      </c>
      <c r="D169" s="29" t="s">
        <v>147</v>
      </c>
      <c r="E169" s="47">
        <v>9.3000000000000007</v>
      </c>
      <c r="F169" s="47">
        <v>6.9</v>
      </c>
      <c r="G169" s="47">
        <v>131</v>
      </c>
      <c r="H169" s="2">
        <f t="shared" si="6"/>
        <v>1.5129990875807027E-2</v>
      </c>
      <c r="I169" s="29">
        <v>6185.8808390831955</v>
      </c>
      <c r="J169" s="29">
        <v>4203</v>
      </c>
      <c r="K169" s="29">
        <v>497</v>
      </c>
      <c r="L169" s="29">
        <v>7163.1487256874561</v>
      </c>
      <c r="M169" s="3">
        <f t="shared" si="7"/>
        <v>3413.9891298907792</v>
      </c>
      <c r="Q169" t="s">
        <v>171</v>
      </c>
      <c r="R169">
        <v>2</v>
      </c>
      <c r="S169">
        <v>2.6</v>
      </c>
      <c r="T169" s="37">
        <v>62</v>
      </c>
      <c r="U169" s="42"/>
      <c r="V169" s="43"/>
    </row>
    <row r="170" spans="1:22" ht="15" customHeight="1" x14ac:dyDescent="0.2">
      <c r="A170" s="47">
        <f t="shared" si="8"/>
        <v>2014</v>
      </c>
      <c r="B170" s="7" t="s">
        <v>183</v>
      </c>
      <c r="C170" s="9" t="s">
        <v>5</v>
      </c>
      <c r="D170" s="29" t="s">
        <v>167</v>
      </c>
      <c r="E170" s="47">
        <v>3.1</v>
      </c>
      <c r="F170" s="47">
        <v>9.1999999999999993</v>
      </c>
      <c r="G170" s="47">
        <v>47</v>
      </c>
      <c r="H170" s="2">
        <f t="shared" si="6"/>
        <v>1.6697456302401589E-2</v>
      </c>
      <c r="I170" s="29">
        <v>7199.05910451197</v>
      </c>
      <c r="J170" s="29">
        <v>1448</v>
      </c>
      <c r="K170" s="29">
        <v>111</v>
      </c>
      <c r="L170" s="29">
        <v>7372.152402402402</v>
      </c>
      <c r="M170" s="3">
        <f t="shared" si="7"/>
        <v>3994.0835938610194</v>
      </c>
      <c r="Q170" t="s">
        <v>110</v>
      </c>
      <c r="R170">
        <v>6</v>
      </c>
      <c r="S170">
        <v>14.6</v>
      </c>
      <c r="T170" s="37">
        <v>63</v>
      </c>
      <c r="U170" s="42"/>
      <c r="V170" s="43"/>
    </row>
    <row r="171" spans="1:22" ht="15" customHeight="1" x14ac:dyDescent="0.2">
      <c r="A171" s="47">
        <f t="shared" si="8"/>
        <v>2014</v>
      </c>
      <c r="B171" s="7" t="s">
        <v>183</v>
      </c>
      <c r="C171" s="9" t="s">
        <v>5</v>
      </c>
      <c r="D171" s="29" t="s">
        <v>148</v>
      </c>
      <c r="E171" s="47">
        <v>20.5</v>
      </c>
      <c r="F171" s="47">
        <v>3.9</v>
      </c>
      <c r="G171" s="47">
        <v>450</v>
      </c>
      <c r="H171" s="2">
        <f t="shared" si="6"/>
        <v>2.2842059846196798E-2</v>
      </c>
      <c r="I171" s="29">
        <v>5003.1431489262386</v>
      </c>
      <c r="J171" s="29">
        <v>7140</v>
      </c>
      <c r="K171" s="29">
        <v>584</v>
      </c>
      <c r="L171" s="29">
        <v>8511.2926655251158</v>
      </c>
      <c r="M171" s="3">
        <f t="shared" si="7"/>
        <v>2065.583969950002</v>
      </c>
      <c r="Q171" t="s">
        <v>212</v>
      </c>
      <c r="R171">
        <v>4.2</v>
      </c>
      <c r="S171">
        <v>5</v>
      </c>
      <c r="T171" s="37">
        <v>91</v>
      </c>
      <c r="U171" s="42"/>
      <c r="V171" s="43"/>
    </row>
    <row r="172" spans="1:22" ht="15" customHeight="1" x14ac:dyDescent="0.2">
      <c r="A172" s="47">
        <f t="shared" si="8"/>
        <v>2014</v>
      </c>
      <c r="B172" s="7" t="s">
        <v>183</v>
      </c>
      <c r="C172" s="9" t="s">
        <v>5</v>
      </c>
      <c r="D172" s="29" t="s">
        <v>149</v>
      </c>
      <c r="E172" s="47">
        <v>17.7</v>
      </c>
      <c r="F172" s="47">
        <v>3</v>
      </c>
      <c r="G172" s="47">
        <v>480</v>
      </c>
      <c r="H172" s="2">
        <f t="shared" si="6"/>
        <v>2.795736501834702E-2</v>
      </c>
      <c r="I172" s="29">
        <v>4666.0614146368971</v>
      </c>
      <c r="J172" s="29">
        <v>5912</v>
      </c>
      <c r="K172" s="29">
        <v>469</v>
      </c>
      <c r="L172" s="29">
        <v>7927.8630063965902</v>
      </c>
      <c r="M172" s="3">
        <f t="shared" si="7"/>
        <v>1823.2816607451416</v>
      </c>
      <c r="Q172" t="s">
        <v>172</v>
      </c>
      <c r="R172">
        <v>6.3</v>
      </c>
      <c r="S172">
        <v>2.2999999999999998</v>
      </c>
      <c r="T172" s="37">
        <v>193</v>
      </c>
      <c r="U172" s="42"/>
      <c r="V172" s="43"/>
    </row>
    <row r="173" spans="1:22" ht="15" customHeight="1" x14ac:dyDescent="0.2">
      <c r="A173" s="47">
        <f t="shared" si="8"/>
        <v>2014</v>
      </c>
      <c r="B173" s="7" t="s">
        <v>183</v>
      </c>
      <c r="C173" s="9" t="s">
        <v>7</v>
      </c>
      <c r="D173" s="29" t="s">
        <v>151</v>
      </c>
      <c r="E173" s="47">
        <v>17.100000000000001</v>
      </c>
      <c r="F173" s="47">
        <v>4.4000000000000004</v>
      </c>
      <c r="G173" s="47">
        <v>330</v>
      </c>
      <c r="H173" s="2">
        <f t="shared" si="6"/>
        <v>2.0186449387065993E-2</v>
      </c>
      <c r="I173" s="29">
        <v>6594.7751004016018</v>
      </c>
      <c r="J173" s="29">
        <v>7304</v>
      </c>
      <c r="K173" s="29">
        <v>591</v>
      </c>
      <c r="L173" s="29">
        <v>7728.0207275803714</v>
      </c>
      <c r="M173" s="3">
        <f t="shared" si="7"/>
        <v>3225.8862208112077</v>
      </c>
      <c r="Q173" t="s">
        <v>154</v>
      </c>
      <c r="R173">
        <v>10.4</v>
      </c>
      <c r="S173">
        <v>2.6</v>
      </c>
      <c r="T173" s="37">
        <v>269</v>
      </c>
      <c r="U173" s="42"/>
      <c r="V173" s="43"/>
    </row>
    <row r="174" spans="1:22" ht="15" customHeight="1" x14ac:dyDescent="0.2">
      <c r="A174" s="47">
        <f t="shared" si="8"/>
        <v>2014</v>
      </c>
      <c r="B174" s="7" t="s">
        <v>183</v>
      </c>
      <c r="C174" s="9" t="s">
        <v>5</v>
      </c>
      <c r="D174" s="29" t="s">
        <v>206</v>
      </c>
      <c r="E174" s="47">
        <v>10.8</v>
      </c>
      <c r="F174" s="47">
        <v>2.2999999999999998</v>
      </c>
      <c r="G174" s="47">
        <v>430</v>
      </c>
      <c r="H174" s="2">
        <f t="shared" si="6"/>
        <v>4.0752113423556613E-2</v>
      </c>
      <c r="I174" s="29">
        <v>5357.544067975512</v>
      </c>
      <c r="J174" s="29">
        <v>3158</v>
      </c>
      <c r="K174" s="29">
        <v>118</v>
      </c>
      <c r="L174" s="29">
        <v>7423.8728813559292</v>
      </c>
      <c r="M174" s="3">
        <f t="shared" si="7"/>
        <v>1686.4874679353527</v>
      </c>
      <c r="Q174" t="s">
        <v>213</v>
      </c>
      <c r="R174">
        <v>1.8</v>
      </c>
      <c r="S174">
        <v>4.2</v>
      </c>
      <c r="T174" s="37">
        <v>45</v>
      </c>
      <c r="U174" s="42"/>
      <c r="V174" s="43"/>
    </row>
    <row r="175" spans="1:22" ht="15" customHeight="1" x14ac:dyDescent="0.2">
      <c r="A175" s="47">
        <f t="shared" si="8"/>
        <v>2014</v>
      </c>
      <c r="B175" s="7" t="s">
        <v>183</v>
      </c>
      <c r="C175" s="9" t="s">
        <v>5</v>
      </c>
      <c r="D175" s="29" t="s">
        <v>207</v>
      </c>
      <c r="E175" s="47">
        <v>21.1</v>
      </c>
      <c r="F175" s="47">
        <v>4.5</v>
      </c>
      <c r="G175" s="47">
        <v>390</v>
      </c>
      <c r="H175" s="2">
        <f t="shared" si="6"/>
        <v>1.9354358452643855E-2</v>
      </c>
      <c r="I175" s="29">
        <v>5658.668510928962</v>
      </c>
      <c r="J175" s="29">
        <v>7320</v>
      </c>
      <c r="K175" s="29">
        <v>576</v>
      </c>
      <c r="L175" s="29">
        <v>6803.0811631944453</v>
      </c>
      <c r="M175" s="3">
        <f t="shared" si="7"/>
        <v>2250.0696384705093</v>
      </c>
      <c r="Q175" t="s">
        <v>111</v>
      </c>
      <c r="R175">
        <v>2.6</v>
      </c>
      <c r="S175">
        <v>4.4000000000000004</v>
      </c>
      <c r="T175" s="37">
        <v>89</v>
      </c>
      <c r="U175" s="42"/>
      <c r="V175" s="43"/>
    </row>
    <row r="176" spans="1:22" ht="15" customHeight="1" x14ac:dyDescent="0.2">
      <c r="A176" s="47">
        <f t="shared" si="8"/>
        <v>2014</v>
      </c>
      <c r="B176" s="7" t="s">
        <v>183</v>
      </c>
      <c r="C176" s="9" t="s">
        <v>5</v>
      </c>
      <c r="D176" s="29" t="s">
        <v>208</v>
      </c>
      <c r="E176" s="47">
        <v>14.2</v>
      </c>
      <c r="F176" s="47">
        <v>4.3</v>
      </c>
      <c r="G176" s="47">
        <v>282</v>
      </c>
      <c r="H176" s="2">
        <f t="shared" si="6"/>
        <v>2.0751468055984813E-2</v>
      </c>
      <c r="I176" s="29">
        <v>5203.0238634305379</v>
      </c>
      <c r="J176" s="29">
        <v>5521</v>
      </c>
      <c r="K176" s="29">
        <v>399</v>
      </c>
      <c r="L176" s="29">
        <v>8448.9112364243938</v>
      </c>
      <c r="M176" s="3">
        <f t="shared" si="7"/>
        <v>2361.9151937048973</v>
      </c>
      <c r="Q176" t="s">
        <v>156</v>
      </c>
      <c r="R176">
        <v>19.100000000000001</v>
      </c>
      <c r="S176">
        <v>2.8</v>
      </c>
      <c r="T176" s="37">
        <v>564</v>
      </c>
      <c r="U176" s="42"/>
      <c r="V176" s="43"/>
    </row>
    <row r="177" spans="1:22" ht="15" customHeight="1" x14ac:dyDescent="0.2">
      <c r="A177" s="47">
        <f t="shared" si="8"/>
        <v>2014</v>
      </c>
      <c r="B177" s="7" t="s">
        <v>183</v>
      </c>
      <c r="C177" s="9" t="s">
        <v>5</v>
      </c>
      <c r="D177" s="29" t="s">
        <v>209</v>
      </c>
      <c r="E177" s="47">
        <v>10.3</v>
      </c>
      <c r="F177" s="47">
        <v>6.1</v>
      </c>
      <c r="G177" s="47">
        <v>196</v>
      </c>
      <c r="H177" s="2">
        <f t="shared" si="6"/>
        <v>2.0265310131621118E-2</v>
      </c>
      <c r="I177" s="29">
        <v>4546.6959998187904</v>
      </c>
      <c r="J177" s="29">
        <v>3679</v>
      </c>
      <c r="K177" s="29">
        <v>615</v>
      </c>
      <c r="L177" s="29">
        <v>5778.6424119241201</v>
      </c>
      <c r="M177" s="3">
        <f t="shared" si="7"/>
        <v>2096.9591350710489</v>
      </c>
      <c r="Q177" t="s">
        <v>157</v>
      </c>
      <c r="R177">
        <v>15.2</v>
      </c>
      <c r="S177">
        <v>3.8</v>
      </c>
      <c r="T177" s="37">
        <v>429</v>
      </c>
      <c r="U177" s="42"/>
      <c r="V177" s="43"/>
    </row>
    <row r="178" spans="1:22" ht="15" customHeight="1" x14ac:dyDescent="0.2">
      <c r="A178" s="47">
        <f t="shared" si="8"/>
        <v>2014</v>
      </c>
      <c r="B178" s="7" t="s">
        <v>183</v>
      </c>
      <c r="C178" s="9" t="s">
        <v>5</v>
      </c>
      <c r="D178" s="29" t="s">
        <v>210</v>
      </c>
      <c r="E178" s="47">
        <v>3.5</v>
      </c>
      <c r="F178" s="47">
        <v>5.8</v>
      </c>
      <c r="G178" s="47">
        <v>44</v>
      </c>
      <c r="H178" s="2">
        <f t="shared" si="6"/>
        <v>1.3345465574764938E-2</v>
      </c>
      <c r="I178" s="29">
        <v>5798.8012858851689</v>
      </c>
      <c r="J178" s="29">
        <v>1672</v>
      </c>
      <c r="K178" s="29">
        <v>112</v>
      </c>
      <c r="L178" s="29">
        <v>7792.1934523809505</v>
      </c>
      <c r="M178" s="3">
        <f t="shared" si="7"/>
        <v>3205.4356738449101</v>
      </c>
      <c r="Q178" t="s">
        <v>214</v>
      </c>
      <c r="R178">
        <v>11.7</v>
      </c>
      <c r="S178">
        <v>1.3</v>
      </c>
      <c r="T178" s="37">
        <v>518</v>
      </c>
      <c r="U178" s="42"/>
      <c r="V178" s="43"/>
    </row>
    <row r="179" spans="1:22" ht="15" customHeight="1" x14ac:dyDescent="0.2">
      <c r="A179" s="47">
        <f t="shared" si="8"/>
        <v>2014</v>
      </c>
      <c r="B179" s="7" t="s">
        <v>183</v>
      </c>
      <c r="C179" s="9" t="s">
        <v>5</v>
      </c>
      <c r="D179" s="29" t="s">
        <v>168</v>
      </c>
      <c r="E179" s="47">
        <v>3.4</v>
      </c>
      <c r="F179" s="47">
        <v>5.2</v>
      </c>
      <c r="G179" s="47">
        <v>72</v>
      </c>
      <c r="H179" s="2">
        <f t="shared" si="6"/>
        <v>2.2338049143708117E-2</v>
      </c>
      <c r="I179" s="29">
        <v>4590.3439619196652</v>
      </c>
      <c r="J179" s="29">
        <v>1278</v>
      </c>
      <c r="K179" s="29">
        <v>190</v>
      </c>
      <c r="L179" s="29">
        <v>5602.7385964912282</v>
      </c>
      <c r="M179" s="3">
        <f t="shared" si="7"/>
        <v>2150.3412498965827</v>
      </c>
      <c r="Q179" t="s">
        <v>158</v>
      </c>
      <c r="R179">
        <v>9.8000000000000007</v>
      </c>
      <c r="S179">
        <v>2.7</v>
      </c>
      <c r="T179" s="37">
        <v>253</v>
      </c>
      <c r="U179" s="42"/>
      <c r="V179" s="43"/>
    </row>
    <row r="180" spans="1:22" ht="15" customHeight="1" x14ac:dyDescent="0.2">
      <c r="A180" s="47">
        <f t="shared" si="8"/>
        <v>2014</v>
      </c>
      <c r="B180" s="7" t="s">
        <v>183</v>
      </c>
      <c r="C180" s="9" t="s">
        <v>5</v>
      </c>
      <c r="D180" s="29" t="s">
        <v>169</v>
      </c>
      <c r="E180" s="47">
        <v>3.1</v>
      </c>
      <c r="F180" s="47">
        <v>15.6</v>
      </c>
      <c r="G180" s="47">
        <v>47</v>
      </c>
      <c r="H180" s="2">
        <f t="shared" si="6"/>
        <v>1.7963614126280385E-2</v>
      </c>
      <c r="I180" s="29">
        <v>8396.7183668748567</v>
      </c>
      <c r="J180" s="29">
        <v>1441</v>
      </c>
      <c r="K180" s="29">
        <v>142</v>
      </c>
      <c r="L180" s="29">
        <v>8860.6120892018789</v>
      </c>
      <c r="M180" s="3">
        <f t="shared" si="7"/>
        <v>5105.4418603169752</v>
      </c>
      <c r="Q180" t="s">
        <v>173</v>
      </c>
      <c r="R180">
        <v>2.9</v>
      </c>
      <c r="S180">
        <v>8.1999999999999993</v>
      </c>
      <c r="T180" s="37">
        <v>41</v>
      </c>
      <c r="U180" s="42"/>
      <c r="V180" s="43"/>
    </row>
    <row r="181" spans="1:22" ht="15" customHeight="1" x14ac:dyDescent="0.2">
      <c r="A181" s="47">
        <f t="shared" si="8"/>
        <v>2014</v>
      </c>
      <c r="B181" s="7" t="s">
        <v>183</v>
      </c>
      <c r="C181" s="9" t="s">
        <v>5</v>
      </c>
      <c r="D181" s="29" t="s">
        <v>211</v>
      </c>
      <c r="E181" s="47">
        <v>13.7</v>
      </c>
      <c r="F181" s="47">
        <v>3.9</v>
      </c>
      <c r="G181" s="47">
        <v>278</v>
      </c>
      <c r="H181" s="2">
        <f t="shared" si="6"/>
        <v>2.1115474300644858E-2</v>
      </c>
      <c r="I181" s="29">
        <v>5356.75597696153</v>
      </c>
      <c r="J181" s="29">
        <v>4601</v>
      </c>
      <c r="K181" s="29">
        <v>347</v>
      </c>
      <c r="L181" s="29">
        <v>7742.3148414985599</v>
      </c>
      <c r="M181" s="3">
        <f t="shared" si="7"/>
        <v>2076.0778006486553</v>
      </c>
      <c r="Q181" t="s">
        <v>215</v>
      </c>
      <c r="R181">
        <v>4.9000000000000004</v>
      </c>
      <c r="S181">
        <v>5.8</v>
      </c>
      <c r="T181" s="37">
        <v>115</v>
      </c>
      <c r="U181" s="42"/>
      <c r="V181" s="43"/>
    </row>
    <row r="182" spans="1:22" ht="15" customHeight="1" x14ac:dyDescent="0.2">
      <c r="A182" s="47">
        <f t="shared" si="8"/>
        <v>2014</v>
      </c>
      <c r="B182" s="7" t="s">
        <v>183</v>
      </c>
      <c r="C182" s="9" t="s">
        <v>5</v>
      </c>
      <c r="D182" s="29" t="s">
        <v>152</v>
      </c>
      <c r="E182" s="47">
        <v>7.6</v>
      </c>
      <c r="F182" s="47">
        <v>4.0999999999999996</v>
      </c>
      <c r="G182" s="47">
        <v>180</v>
      </c>
      <c r="H182" s="2">
        <f t="shared" si="6"/>
        <v>2.4696778442456508E-2</v>
      </c>
      <c r="I182" s="29">
        <v>5156.4062772178659</v>
      </c>
      <c r="J182" s="29">
        <v>2679</v>
      </c>
      <c r="K182" s="29">
        <v>238</v>
      </c>
      <c r="L182" s="29">
        <v>8151.28256302521</v>
      </c>
      <c r="M182" s="3">
        <f t="shared" si="7"/>
        <v>2161.5193549567343</v>
      </c>
      <c r="Q182" t="s">
        <v>112</v>
      </c>
      <c r="R182">
        <v>29.3</v>
      </c>
      <c r="S182">
        <v>11.6</v>
      </c>
      <c r="T182" s="37">
        <v>499</v>
      </c>
      <c r="U182" s="42"/>
      <c r="V182" s="43"/>
    </row>
    <row r="183" spans="1:22" ht="15" customHeight="1" x14ac:dyDescent="0.2">
      <c r="A183" s="47">
        <f t="shared" si="8"/>
        <v>2014</v>
      </c>
      <c r="B183" s="7" t="s">
        <v>183</v>
      </c>
      <c r="C183" s="9" t="s">
        <v>5</v>
      </c>
      <c r="D183" s="29" t="s">
        <v>153</v>
      </c>
      <c r="E183" s="47">
        <v>11.7</v>
      </c>
      <c r="F183" s="47">
        <v>3.5</v>
      </c>
      <c r="G183" s="47">
        <v>292</v>
      </c>
      <c r="H183" s="2">
        <f t="shared" si="6"/>
        <v>2.5862450732917056E-2</v>
      </c>
      <c r="I183" s="29">
        <v>5150.3904225908364</v>
      </c>
      <c r="J183" s="29">
        <v>4220</v>
      </c>
      <c r="K183" s="29">
        <v>325</v>
      </c>
      <c r="L183" s="29">
        <v>5663.4953846153821</v>
      </c>
      <c r="M183" s="3">
        <f t="shared" si="7"/>
        <v>2088.0637335222823</v>
      </c>
      <c r="Q183" t="s">
        <v>113</v>
      </c>
      <c r="R183">
        <v>6.1</v>
      </c>
      <c r="S183">
        <v>2.4</v>
      </c>
      <c r="T183" s="37">
        <v>71</v>
      </c>
      <c r="U183" s="42"/>
      <c r="V183" s="43"/>
    </row>
    <row r="184" spans="1:22" ht="15" customHeight="1" x14ac:dyDescent="0.2">
      <c r="A184" s="47">
        <f t="shared" si="8"/>
        <v>2014</v>
      </c>
      <c r="B184" s="7" t="s">
        <v>183</v>
      </c>
      <c r="C184" s="9" t="s">
        <v>5</v>
      </c>
      <c r="D184" s="29" t="s">
        <v>170</v>
      </c>
      <c r="E184" s="47">
        <v>3.9</v>
      </c>
      <c r="F184" s="47">
        <v>3.8</v>
      </c>
      <c r="G184" s="47">
        <v>56</v>
      </c>
      <c r="H184" s="2">
        <f t="shared" si="6"/>
        <v>1.4926168772322619E-2</v>
      </c>
      <c r="I184" s="29">
        <v>5941.9353439153419</v>
      </c>
      <c r="J184" s="29">
        <v>1575</v>
      </c>
      <c r="K184" s="29">
        <v>85</v>
      </c>
      <c r="L184" s="29">
        <v>4998.237254901961</v>
      </c>
      <c r="M184" s="3">
        <f t="shared" si="7"/>
        <v>2607.6545480391628</v>
      </c>
      <c r="Q184" t="s">
        <v>115</v>
      </c>
      <c r="R184">
        <v>15.7</v>
      </c>
      <c r="S184">
        <v>5</v>
      </c>
      <c r="T184" s="37">
        <v>305</v>
      </c>
      <c r="U184" s="42"/>
      <c r="V184" s="43"/>
    </row>
    <row r="185" spans="1:22" ht="15" customHeight="1" x14ac:dyDescent="0.2">
      <c r="A185" s="47">
        <f t="shared" si="8"/>
        <v>2014</v>
      </c>
      <c r="B185" s="7" t="s">
        <v>183</v>
      </c>
      <c r="C185" s="9" t="s">
        <v>5</v>
      </c>
      <c r="D185" s="29" t="s">
        <v>171</v>
      </c>
      <c r="E185" s="47">
        <v>2.4</v>
      </c>
      <c r="F185" s="47">
        <v>2.6</v>
      </c>
      <c r="G185" s="47">
        <v>67</v>
      </c>
      <c r="H185" s="2">
        <f t="shared" si="6"/>
        <v>2.8661875427789186E-2</v>
      </c>
      <c r="I185" s="29">
        <v>6507.3479768786128</v>
      </c>
      <c r="J185" s="29">
        <v>865</v>
      </c>
      <c r="K185" s="29">
        <v>72</v>
      </c>
      <c r="L185" s="29">
        <v>6206.8379629629617</v>
      </c>
      <c r="M185" s="3">
        <f t="shared" si="7"/>
        <v>2599.1394307551905</v>
      </c>
      <c r="Q185" t="s">
        <v>114</v>
      </c>
      <c r="R185">
        <v>3</v>
      </c>
      <c r="S185">
        <v>2.9</v>
      </c>
      <c r="T185" s="37">
        <v>125</v>
      </c>
      <c r="U185" s="42"/>
      <c r="V185" s="43"/>
    </row>
    <row r="186" spans="1:22" ht="15" customHeight="1" x14ac:dyDescent="0.2">
      <c r="A186" s="47">
        <f t="shared" si="8"/>
        <v>2014</v>
      </c>
      <c r="B186" s="7" t="s">
        <v>183</v>
      </c>
      <c r="C186" s="9" t="s">
        <v>5</v>
      </c>
      <c r="D186" s="29" t="s">
        <v>212</v>
      </c>
      <c r="E186" s="47">
        <v>5.3</v>
      </c>
      <c r="F186" s="47">
        <v>6.9</v>
      </c>
      <c r="G186" s="47">
        <v>111</v>
      </c>
      <c r="H186" s="2">
        <f t="shared" si="6"/>
        <v>2.2495592079930286E-2</v>
      </c>
      <c r="I186" s="29">
        <v>6896.0577631392525</v>
      </c>
      <c r="J186" s="29">
        <v>2353</v>
      </c>
      <c r="K186" s="29">
        <v>187</v>
      </c>
      <c r="L186" s="29">
        <v>7372.6800356506237</v>
      </c>
      <c r="M186" s="3">
        <f t="shared" si="7"/>
        <v>3567.9052922062565</v>
      </c>
      <c r="Q186" t="s">
        <v>93</v>
      </c>
      <c r="R186">
        <v>3.7</v>
      </c>
      <c r="S186">
        <v>4.8</v>
      </c>
      <c r="T186" s="37">
        <v>71</v>
      </c>
      <c r="U186" s="42"/>
      <c r="V186" s="43"/>
    </row>
    <row r="187" spans="1:22" ht="15" customHeight="1" x14ac:dyDescent="0.2">
      <c r="A187" s="47">
        <f t="shared" si="8"/>
        <v>2014</v>
      </c>
      <c r="B187" s="7" t="s">
        <v>183</v>
      </c>
      <c r="C187" s="9" t="s">
        <v>5</v>
      </c>
      <c r="D187" s="29" t="s">
        <v>172</v>
      </c>
      <c r="E187" s="47">
        <v>7.3</v>
      </c>
      <c r="F187" s="47">
        <v>3.4</v>
      </c>
      <c r="G187" s="47">
        <v>176</v>
      </c>
      <c r="H187" s="2">
        <f t="shared" si="6"/>
        <v>2.4958166709208994E-2</v>
      </c>
      <c r="I187" s="29">
        <v>5164.0726072607267</v>
      </c>
      <c r="J187" s="29">
        <v>2323</v>
      </c>
      <c r="K187" s="29">
        <v>169</v>
      </c>
      <c r="L187" s="29">
        <v>9913.5759368836279</v>
      </c>
      <c r="M187" s="3">
        <f t="shared" si="7"/>
        <v>1938.7298278453727</v>
      </c>
      <c r="Q187" t="s">
        <v>116</v>
      </c>
      <c r="R187">
        <v>6.4</v>
      </c>
      <c r="S187">
        <v>9.6</v>
      </c>
      <c r="T187" s="37">
        <v>90</v>
      </c>
      <c r="U187" s="42"/>
      <c r="V187" s="43"/>
    </row>
    <row r="188" spans="1:22" ht="15" customHeight="1" x14ac:dyDescent="0.2">
      <c r="A188" s="47">
        <f t="shared" si="8"/>
        <v>2014</v>
      </c>
      <c r="B188" s="7" t="s">
        <v>183</v>
      </c>
      <c r="C188" s="9" t="s">
        <v>5</v>
      </c>
      <c r="D188" s="29" t="s">
        <v>154</v>
      </c>
      <c r="E188" s="47">
        <v>12.1</v>
      </c>
      <c r="F188" s="47">
        <v>3.7</v>
      </c>
      <c r="G188" s="47">
        <v>289</v>
      </c>
      <c r="H188" s="2">
        <f t="shared" si="6"/>
        <v>2.4801970426439415E-2</v>
      </c>
      <c r="I188" s="29">
        <v>4808.8465658827909</v>
      </c>
      <c r="J188" s="29">
        <v>4465</v>
      </c>
      <c r="K188" s="29">
        <v>243</v>
      </c>
      <c r="L188" s="29">
        <v>7376.1189986282589</v>
      </c>
      <c r="M188" s="3">
        <f t="shared" si="7"/>
        <v>1996.5068555850198</v>
      </c>
      <c r="Q188" t="s">
        <v>117</v>
      </c>
      <c r="R188">
        <v>6.7</v>
      </c>
      <c r="S188">
        <v>5.0999999999999996</v>
      </c>
      <c r="T188" s="37">
        <v>187</v>
      </c>
      <c r="U188" s="42"/>
      <c r="V188" s="43"/>
    </row>
    <row r="189" spans="1:22" ht="15" customHeight="1" x14ac:dyDescent="0.2">
      <c r="A189" s="47">
        <f t="shared" si="8"/>
        <v>2014</v>
      </c>
      <c r="B189" s="7" t="s">
        <v>183</v>
      </c>
      <c r="C189" s="9" t="s">
        <v>5</v>
      </c>
      <c r="D189" s="29" t="s">
        <v>213</v>
      </c>
      <c r="E189" s="47">
        <v>1.9</v>
      </c>
      <c r="F189" s="47">
        <v>5</v>
      </c>
      <c r="G189" s="47">
        <v>37</v>
      </c>
      <c r="H189" s="2">
        <f t="shared" si="6"/>
        <v>2.0498614958448753E-2</v>
      </c>
      <c r="I189" s="29">
        <v>5322.8740953597262</v>
      </c>
      <c r="J189" s="29">
        <v>783</v>
      </c>
      <c r="K189" s="29">
        <v>84</v>
      </c>
      <c r="L189" s="29">
        <v>4812.2936507936511</v>
      </c>
      <c r="M189" s="3">
        <f t="shared" si="7"/>
        <v>2532.9878578024</v>
      </c>
      <c r="Q189" t="s">
        <v>118</v>
      </c>
      <c r="R189">
        <v>13.6</v>
      </c>
      <c r="S189">
        <v>15.1</v>
      </c>
      <c r="T189" s="37">
        <v>169</v>
      </c>
      <c r="U189" s="42"/>
      <c r="V189" s="43"/>
    </row>
    <row r="190" spans="1:22" ht="15" customHeight="1" x14ac:dyDescent="0.2">
      <c r="A190" s="47">
        <f t="shared" si="8"/>
        <v>2014</v>
      </c>
      <c r="B190" s="7" t="s">
        <v>183</v>
      </c>
      <c r="C190" s="9" t="s">
        <v>5</v>
      </c>
      <c r="D190" s="29" t="s">
        <v>155</v>
      </c>
      <c r="E190" s="47">
        <v>11.6</v>
      </c>
      <c r="F190" s="47">
        <v>7</v>
      </c>
      <c r="G190" s="47">
        <v>192</v>
      </c>
      <c r="H190" s="2">
        <f t="shared" si="6"/>
        <v>1.7797552836484983E-2</v>
      </c>
      <c r="I190" s="29">
        <v>6976.5270745428988</v>
      </c>
      <c r="J190" s="29">
        <v>4740</v>
      </c>
      <c r="K190" s="29">
        <v>410</v>
      </c>
      <c r="L190" s="29">
        <v>6009.4491869918702</v>
      </c>
      <c r="M190" s="3">
        <f t="shared" si="7"/>
        <v>3293.7163978494632</v>
      </c>
      <c r="Q190" t="s">
        <v>119</v>
      </c>
      <c r="R190">
        <v>3</v>
      </c>
      <c r="S190">
        <v>2.6</v>
      </c>
      <c r="T190" s="37">
        <v>73</v>
      </c>
      <c r="U190" s="42"/>
      <c r="V190" s="43"/>
    </row>
    <row r="191" spans="1:22" ht="15" customHeight="1" x14ac:dyDescent="0.2">
      <c r="A191" s="47">
        <f t="shared" si="8"/>
        <v>2014</v>
      </c>
      <c r="B191" s="7" t="s">
        <v>183</v>
      </c>
      <c r="C191" s="9" t="s">
        <v>5</v>
      </c>
      <c r="D191" s="29" t="s">
        <v>156</v>
      </c>
      <c r="E191" s="47">
        <v>23</v>
      </c>
      <c r="F191" s="47">
        <v>3.7</v>
      </c>
      <c r="G191" s="47">
        <v>507</v>
      </c>
      <c r="H191" s="2">
        <f t="shared" si="6"/>
        <v>2.2890423946905051E-2</v>
      </c>
      <c r="I191" s="29">
        <v>5638.2079834605611</v>
      </c>
      <c r="J191" s="29">
        <v>7860</v>
      </c>
      <c r="K191" s="29">
        <v>678</v>
      </c>
      <c r="L191" s="29">
        <v>8286.2434857423777</v>
      </c>
      <c r="M191" s="3">
        <f t="shared" si="7"/>
        <v>2254.4759507577473</v>
      </c>
      <c r="Q191" t="s">
        <v>120</v>
      </c>
      <c r="R191">
        <v>9.6999999999999993</v>
      </c>
      <c r="S191">
        <v>8.3000000000000007</v>
      </c>
      <c r="T191" s="37">
        <v>148</v>
      </c>
      <c r="U191" s="42"/>
      <c r="V191" s="43"/>
    </row>
    <row r="192" spans="1:22" ht="15" customHeight="1" x14ac:dyDescent="0.2">
      <c r="A192" s="47">
        <f t="shared" si="8"/>
        <v>2014</v>
      </c>
      <c r="B192" s="7" t="s">
        <v>183</v>
      </c>
      <c r="C192" s="9" t="s">
        <v>7</v>
      </c>
      <c r="D192" s="29" t="s">
        <v>157</v>
      </c>
      <c r="E192" s="47">
        <v>23.3</v>
      </c>
      <c r="F192" s="47">
        <v>5.2</v>
      </c>
      <c r="G192" s="47">
        <v>340</v>
      </c>
      <c r="H192" s="2">
        <f t="shared" si="6"/>
        <v>1.5392694808134585E-2</v>
      </c>
      <c r="I192" s="29">
        <v>6037.3722261989988</v>
      </c>
      <c r="J192" s="29">
        <v>6985</v>
      </c>
      <c r="K192" s="29">
        <v>497</v>
      </c>
      <c r="L192" s="29">
        <v>6410.0278336686797</v>
      </c>
      <c r="M192" s="3">
        <f t="shared" si="7"/>
        <v>2053.4230108714683</v>
      </c>
      <c r="Q192" t="s">
        <v>121</v>
      </c>
      <c r="R192">
        <v>6.2</v>
      </c>
      <c r="S192">
        <v>3.6</v>
      </c>
      <c r="T192" s="37">
        <v>148</v>
      </c>
      <c r="U192" s="42"/>
      <c r="V192" s="43"/>
    </row>
    <row r="193" spans="1:22" ht="15" customHeight="1" x14ac:dyDescent="0.2">
      <c r="A193" s="47">
        <f t="shared" si="8"/>
        <v>2014</v>
      </c>
      <c r="B193" s="7" t="s">
        <v>183</v>
      </c>
      <c r="C193" s="9" t="s">
        <v>5</v>
      </c>
      <c r="D193" s="29" t="s">
        <v>214</v>
      </c>
      <c r="E193" s="47">
        <v>14.8</v>
      </c>
      <c r="F193" s="47">
        <v>1.6</v>
      </c>
      <c r="G193" s="47">
        <v>521</v>
      </c>
      <c r="H193" s="2">
        <f t="shared" si="6"/>
        <v>3.5775104372665345E-2</v>
      </c>
      <c r="I193" s="29">
        <v>5659.6299551029351</v>
      </c>
      <c r="J193" s="29">
        <v>3044</v>
      </c>
      <c r="K193" s="29">
        <v>113</v>
      </c>
      <c r="L193" s="29">
        <v>11466.670353982299</v>
      </c>
      <c r="M193" s="3">
        <f t="shared" si="7"/>
        <v>1271.94897641544</v>
      </c>
      <c r="Q193" t="s">
        <v>159</v>
      </c>
      <c r="R193">
        <v>7.4</v>
      </c>
      <c r="S193">
        <v>7.2</v>
      </c>
      <c r="T193" s="37">
        <v>134</v>
      </c>
      <c r="U193" s="42"/>
      <c r="V193" s="43"/>
    </row>
    <row r="194" spans="1:22" ht="15" customHeight="1" x14ac:dyDescent="0.2">
      <c r="A194" s="47">
        <f t="shared" si="8"/>
        <v>2014</v>
      </c>
      <c r="B194" s="7" t="s">
        <v>183</v>
      </c>
      <c r="C194" s="9" t="s">
        <v>7</v>
      </c>
      <c r="D194" s="29" t="s">
        <v>158</v>
      </c>
      <c r="E194" s="47">
        <v>11.9</v>
      </c>
      <c r="F194" s="47">
        <v>4.0999999999999996</v>
      </c>
      <c r="G194" s="47">
        <v>228</v>
      </c>
      <c r="H194" s="2">
        <f t="shared" si="6"/>
        <v>1.9978794437483023E-2</v>
      </c>
      <c r="I194" s="29">
        <v>5272.9806637506081</v>
      </c>
      <c r="J194" s="29">
        <v>4801</v>
      </c>
      <c r="K194" s="29">
        <v>335</v>
      </c>
      <c r="L194" s="29">
        <v>7194.862686567164</v>
      </c>
      <c r="M194" s="3">
        <f t="shared" si="7"/>
        <v>2429.5142144449019</v>
      </c>
      <c r="Q194" t="s">
        <v>122</v>
      </c>
      <c r="R194">
        <v>2.2999999999999998</v>
      </c>
      <c r="S194">
        <v>6.5</v>
      </c>
      <c r="T194" s="37">
        <v>29</v>
      </c>
      <c r="U194" s="42"/>
      <c r="V194" s="43"/>
    </row>
    <row r="195" spans="1:22" ht="15" customHeight="1" x14ac:dyDescent="0.2">
      <c r="A195" s="47">
        <f t="shared" si="8"/>
        <v>2014</v>
      </c>
      <c r="B195" s="7" t="s">
        <v>183</v>
      </c>
      <c r="C195" s="9" t="s">
        <v>5</v>
      </c>
      <c r="D195" s="29" t="s">
        <v>173</v>
      </c>
      <c r="E195" s="47">
        <v>3</v>
      </c>
      <c r="F195" s="47">
        <v>9.6</v>
      </c>
      <c r="G195" s="47">
        <v>53</v>
      </c>
      <c r="H195" s="2">
        <f t="shared" ref="H195:H202" si="9">IFERROR(G195/((E195-E195*F195/100)*1000),NA())</f>
        <v>1.9542772861356934E-2</v>
      </c>
      <c r="I195" s="29">
        <v>7014.5766195524147</v>
      </c>
      <c r="J195" s="29">
        <v>1415</v>
      </c>
      <c r="K195" s="29">
        <v>178</v>
      </c>
      <c r="L195" s="29">
        <v>8545.1947565543069</v>
      </c>
      <c r="M195" s="3">
        <f t="shared" ref="M195:M202" si="10">IFERROR(IF(D195="חריש",NA(),(L195*K195+J195*I195)/((E195-E195*F195/100)*1000)),NA())</f>
        <v>4220.7487401671578</v>
      </c>
      <c r="Q195" t="s">
        <v>160</v>
      </c>
      <c r="R195">
        <v>15.3</v>
      </c>
      <c r="S195">
        <v>3.3</v>
      </c>
      <c r="T195" s="37">
        <v>291</v>
      </c>
      <c r="U195" s="42"/>
      <c r="V195" s="43"/>
    </row>
    <row r="196" spans="1:22" ht="15" customHeight="1" x14ac:dyDescent="0.2">
      <c r="A196" s="47">
        <f t="shared" ref="A196:A201" si="11">A195</f>
        <v>2014</v>
      </c>
      <c r="B196" s="7" t="s">
        <v>183</v>
      </c>
      <c r="C196" s="9" t="s">
        <v>5</v>
      </c>
      <c r="D196" s="29" t="s">
        <v>215</v>
      </c>
      <c r="E196" s="47">
        <v>5.5</v>
      </c>
      <c r="F196" s="47">
        <v>7.1</v>
      </c>
      <c r="G196" s="47">
        <v>88</v>
      </c>
      <c r="H196" s="2">
        <f t="shared" si="9"/>
        <v>1.7222820236813777E-2</v>
      </c>
      <c r="I196" s="29">
        <v>6808.9296564452015</v>
      </c>
      <c r="J196" s="29">
        <v>2348</v>
      </c>
      <c r="K196" s="29">
        <v>257</v>
      </c>
      <c r="L196" s="29">
        <v>5696.7094682230863</v>
      </c>
      <c r="M196" s="3">
        <f t="shared" si="10"/>
        <v>3415.4851094366704</v>
      </c>
      <c r="Q196" t="s">
        <v>123</v>
      </c>
      <c r="R196">
        <v>8.3000000000000007</v>
      </c>
      <c r="S196">
        <v>4</v>
      </c>
      <c r="T196" s="37">
        <v>268</v>
      </c>
      <c r="U196" s="42"/>
      <c r="V196" s="43"/>
    </row>
    <row r="197" spans="1:22" ht="15" customHeight="1" x14ac:dyDescent="0.2">
      <c r="A197" s="47">
        <f t="shared" si="11"/>
        <v>2014</v>
      </c>
      <c r="B197" s="7" t="s">
        <v>183</v>
      </c>
      <c r="C197" s="9" t="s">
        <v>5</v>
      </c>
      <c r="D197" s="29" t="s">
        <v>159</v>
      </c>
      <c r="E197" s="47">
        <v>7.3</v>
      </c>
      <c r="F197" s="47">
        <v>9.5</v>
      </c>
      <c r="G197" s="47">
        <v>117</v>
      </c>
      <c r="H197" s="2">
        <f t="shared" si="9"/>
        <v>1.770983122682207E-2</v>
      </c>
      <c r="I197" s="29">
        <v>6496.6156773211587</v>
      </c>
      <c r="J197" s="29">
        <v>3285</v>
      </c>
      <c r="K197" s="29">
        <v>296</v>
      </c>
      <c r="L197" s="29">
        <v>6841.4769144144148</v>
      </c>
      <c r="M197" s="3">
        <f t="shared" si="10"/>
        <v>3536.889376624033</v>
      </c>
      <c r="Q197" t="s">
        <v>124</v>
      </c>
      <c r="R197">
        <v>5.4</v>
      </c>
      <c r="S197">
        <v>3.9</v>
      </c>
      <c r="T197" s="37">
        <v>74</v>
      </c>
      <c r="U197" s="42"/>
      <c r="V197" s="43"/>
    </row>
    <row r="198" spans="1:22" ht="15" customHeight="1" x14ac:dyDescent="0.2">
      <c r="A198" s="47">
        <f t="shared" si="11"/>
        <v>2014</v>
      </c>
      <c r="B198" s="30" t="s">
        <v>183</v>
      </c>
      <c r="C198" s="30" t="s">
        <v>5</v>
      </c>
      <c r="D198" s="29" t="s">
        <v>160</v>
      </c>
      <c r="E198" s="47">
        <v>17.8</v>
      </c>
      <c r="F198" s="47">
        <v>4.5</v>
      </c>
      <c r="G198" s="47">
        <v>272</v>
      </c>
      <c r="H198" s="2">
        <f t="shared" si="9"/>
        <v>1.6000941231837162E-2</v>
      </c>
      <c r="I198" s="29">
        <v>5413.5649346862619</v>
      </c>
      <c r="J198" s="29">
        <v>5716</v>
      </c>
      <c r="K198" s="29">
        <v>433</v>
      </c>
      <c r="L198" s="29">
        <v>7936.8612394149359</v>
      </c>
      <c r="M198" s="3">
        <f t="shared" si="10"/>
        <v>2022.5070935545225</v>
      </c>
      <c r="Q198" t="s">
        <v>216</v>
      </c>
      <c r="R198">
        <v>4.7</v>
      </c>
      <c r="S198">
        <v>3</v>
      </c>
      <c r="T198" s="37">
        <v>136</v>
      </c>
      <c r="U198" s="42"/>
      <c r="V198" s="43"/>
    </row>
    <row r="199" spans="1:22" ht="15" customHeight="1" x14ac:dyDescent="0.2">
      <c r="A199" s="47">
        <f t="shared" si="11"/>
        <v>2014</v>
      </c>
      <c r="B199" s="30" t="s">
        <v>183</v>
      </c>
      <c r="C199" s="30" t="s">
        <v>5</v>
      </c>
      <c r="D199" s="29" t="s">
        <v>216</v>
      </c>
      <c r="E199" s="47">
        <v>5.5</v>
      </c>
      <c r="F199" s="47">
        <v>4.5999999999999996</v>
      </c>
      <c r="G199" s="47">
        <v>114</v>
      </c>
      <c r="H199" s="2">
        <f t="shared" si="9"/>
        <v>2.1726700971983991E-2</v>
      </c>
      <c r="I199" s="29">
        <v>5753.0234099616864</v>
      </c>
      <c r="J199" s="29">
        <v>2175</v>
      </c>
      <c r="K199" s="29">
        <v>181</v>
      </c>
      <c r="L199" s="29">
        <v>9381.307090239412</v>
      </c>
      <c r="M199" s="3">
        <f t="shared" si="10"/>
        <v>2708.3747855917672</v>
      </c>
      <c r="Q199" t="s">
        <v>217</v>
      </c>
      <c r="R199">
        <v>5.9</v>
      </c>
      <c r="S199">
        <v>1.4</v>
      </c>
      <c r="T199" s="37">
        <v>246</v>
      </c>
      <c r="U199" s="42"/>
      <c r="V199" s="43"/>
    </row>
    <row r="200" spans="1:22" ht="15" customHeight="1" x14ac:dyDescent="0.2">
      <c r="A200" s="47">
        <f t="shared" si="11"/>
        <v>2014</v>
      </c>
      <c r="B200" s="30" t="s">
        <v>183</v>
      </c>
      <c r="C200" s="30" t="s">
        <v>5</v>
      </c>
      <c r="D200" s="29" t="s">
        <v>217</v>
      </c>
      <c r="E200" s="47">
        <v>8.5</v>
      </c>
      <c r="F200" s="47">
        <v>1.6</v>
      </c>
      <c r="G200" s="47">
        <v>309</v>
      </c>
      <c r="H200" s="2">
        <f t="shared" si="9"/>
        <v>3.6944045911047343E-2</v>
      </c>
      <c r="I200" s="29">
        <v>5044.8949610516065</v>
      </c>
      <c r="J200" s="29">
        <v>2054</v>
      </c>
      <c r="K200" s="29">
        <v>73</v>
      </c>
      <c r="L200" s="29">
        <v>6200.1929223744282</v>
      </c>
      <c r="M200" s="3">
        <f t="shared" si="10"/>
        <v>1293.0210824167066</v>
      </c>
      <c r="Q200" t="s">
        <v>208</v>
      </c>
      <c r="R200">
        <v>27.8</v>
      </c>
      <c r="S200">
        <v>3.1</v>
      </c>
      <c r="T200" s="37">
        <v>752</v>
      </c>
      <c r="U200" s="42"/>
      <c r="V200" s="43"/>
    </row>
    <row r="201" spans="1:22" ht="15" customHeight="1" x14ac:dyDescent="0.2">
      <c r="A201" s="47">
        <f t="shared" si="11"/>
        <v>2014</v>
      </c>
      <c r="B201" s="30" t="s">
        <v>183</v>
      </c>
      <c r="C201" s="30" t="s">
        <v>5</v>
      </c>
      <c r="D201" s="29" t="s">
        <v>174</v>
      </c>
      <c r="E201" s="47">
        <v>6.4</v>
      </c>
      <c r="F201" s="47">
        <v>4.2</v>
      </c>
      <c r="G201" s="47">
        <v>157</v>
      </c>
      <c r="H201" s="2">
        <f t="shared" si="9"/>
        <v>2.5606732776617951E-2</v>
      </c>
      <c r="I201" s="29">
        <v>5105.8261554621859</v>
      </c>
      <c r="J201" s="29">
        <v>2380</v>
      </c>
      <c r="K201" s="29">
        <v>154</v>
      </c>
      <c r="L201" s="29">
        <v>6254.9036796536784</v>
      </c>
      <c r="M201" s="3">
        <f t="shared" si="10"/>
        <v>2139.0790410795057</v>
      </c>
      <c r="Q201" t="s">
        <v>125</v>
      </c>
      <c r="R201">
        <v>17.5</v>
      </c>
      <c r="S201">
        <v>1.9</v>
      </c>
      <c r="T201" s="37">
        <v>328</v>
      </c>
      <c r="U201" s="42"/>
      <c r="V201" s="43"/>
    </row>
    <row r="202" spans="1:22" ht="15" customHeight="1" x14ac:dyDescent="0.2">
      <c r="A202" s="47">
        <f>A201</f>
        <v>2014</v>
      </c>
      <c r="B202" s="30" t="s">
        <v>183</v>
      </c>
      <c r="C202" s="30" t="s">
        <v>5</v>
      </c>
      <c r="D202" s="29" t="s">
        <v>161</v>
      </c>
      <c r="E202" s="47">
        <v>17.5</v>
      </c>
      <c r="F202" s="47">
        <v>1.6</v>
      </c>
      <c r="G202" s="47">
        <v>652</v>
      </c>
      <c r="H202" s="2">
        <f t="shared" si="9"/>
        <v>3.7862950058072012E-2</v>
      </c>
      <c r="I202" s="29">
        <v>5127.4530026710881</v>
      </c>
      <c r="J202" s="29">
        <v>3619</v>
      </c>
      <c r="K202" s="29">
        <v>129</v>
      </c>
      <c r="L202" s="29">
        <v>11519.551679586562</v>
      </c>
      <c r="M202" s="3">
        <f t="shared" si="10"/>
        <v>1163.8951558265585</v>
      </c>
      <c r="Q202" t="s">
        <v>126</v>
      </c>
      <c r="R202">
        <v>5.4</v>
      </c>
      <c r="S202">
        <v>7.1</v>
      </c>
      <c r="T202" s="37">
        <v>132</v>
      </c>
      <c r="U202" s="42"/>
      <c r="V202" s="43"/>
    </row>
    <row r="203" spans="1:22" ht="15" customHeight="1" x14ac:dyDescent="0.2">
      <c r="A203" s="29"/>
      <c r="B203" s="30"/>
      <c r="C203" s="30"/>
      <c r="D203" s="29"/>
      <c r="E203" s="29"/>
      <c r="F203" s="47"/>
      <c r="G203" s="29"/>
      <c r="H203" s="2"/>
      <c r="I203" s="29"/>
      <c r="J203" s="29"/>
      <c r="K203" s="29"/>
      <c r="L203" s="29"/>
      <c r="M203" s="3"/>
      <c r="Q203" t="s">
        <v>174</v>
      </c>
      <c r="R203">
        <v>5.8</v>
      </c>
      <c r="S203">
        <v>2.8</v>
      </c>
      <c r="T203" s="37">
        <v>160</v>
      </c>
      <c r="U203" s="42"/>
      <c r="V203" s="43"/>
    </row>
    <row r="204" spans="1:22" ht="15" customHeight="1" x14ac:dyDescent="0.2">
      <c r="A204" s="4">
        <v>2004</v>
      </c>
      <c r="B204" s="7" t="s">
        <v>4</v>
      </c>
      <c r="C204" s="9" t="s">
        <v>5</v>
      </c>
      <c r="D204" s="12" t="s">
        <v>221</v>
      </c>
      <c r="E204" s="13" t="e">
        <f>VLOOKUP($D204,$Q:$BB,2,0)</f>
        <v>#N/A</v>
      </c>
      <c r="F204" s="45" t="e">
        <f>VLOOKUP($D204,$Q:$BB,3,0)</f>
        <v>#N/A</v>
      </c>
      <c r="G204" s="45" t="e">
        <f>VLOOKUP($D204,$Q:$BB,4,0)</f>
        <v>#N/A</v>
      </c>
      <c r="H204" s="2" t="e">
        <f t="shared" ref="H204:H235" si="12">IFERROR(G204/(E204*1000),NA())</f>
        <v>#N/A</v>
      </c>
      <c r="I204" s="21">
        <v>8348.7675810014734</v>
      </c>
      <c r="J204" s="18">
        <v>5432</v>
      </c>
      <c r="K204" s="24">
        <v>735</v>
      </c>
      <c r="L204" s="27">
        <v>7459.3773242630386</v>
      </c>
      <c r="M204" s="3" t="e">
        <f t="shared" ref="M204:M267" si="13">IFERROR(IF(D204="חריש",NA(),(L204*K204+J204*I204)/((E204-E204*F204/100)*1000)),NA())</f>
        <v>#N/A</v>
      </c>
      <c r="Q204" t="s">
        <v>127</v>
      </c>
      <c r="R204">
        <v>8.3000000000000007</v>
      </c>
      <c r="S204">
        <v>4.8</v>
      </c>
      <c r="T204" s="37">
        <v>156</v>
      </c>
      <c r="U204" s="44"/>
      <c r="V204" s="46"/>
    </row>
    <row r="205" spans="1:22" ht="15" customHeight="1" x14ac:dyDescent="0.2">
      <c r="A205" s="4">
        <f>A204</f>
        <v>2004</v>
      </c>
      <c r="B205" s="30" t="s">
        <v>4</v>
      </c>
      <c r="C205" s="9" t="s">
        <v>5</v>
      </c>
      <c r="D205" s="12" t="s">
        <v>222</v>
      </c>
      <c r="E205" s="45" t="e">
        <f t="shared" ref="E205:E268" si="14">VLOOKUP(D205,Q:R,2,0)</f>
        <v>#N/A</v>
      </c>
      <c r="F205" s="45" t="e">
        <f t="shared" ref="F205:F238" si="15">VLOOKUP($D205,$Q:$BB,3,0)</f>
        <v>#N/A</v>
      </c>
      <c r="G205" s="45" t="e">
        <f t="shared" ref="G205:G238" si="16">VLOOKUP($D205,$Q:$BB,4,0)</f>
        <v>#N/A</v>
      </c>
      <c r="H205" s="2" t="e">
        <f t="shared" si="12"/>
        <v>#N/A</v>
      </c>
      <c r="I205" s="21">
        <v>6177.1644542772865</v>
      </c>
      <c r="J205" s="18">
        <v>1243</v>
      </c>
      <c r="K205" s="24">
        <v>104</v>
      </c>
      <c r="L205" s="27">
        <v>5761.6346153846152</v>
      </c>
      <c r="M205" s="3" t="e">
        <f t="shared" si="13"/>
        <v>#N/A</v>
      </c>
      <c r="Q205" t="s">
        <v>161</v>
      </c>
      <c r="R205">
        <v>12.5</v>
      </c>
      <c r="S205">
        <v>1.2</v>
      </c>
      <c r="T205" s="37">
        <v>622</v>
      </c>
      <c r="U205" s="44"/>
      <c r="V205" s="45"/>
    </row>
    <row r="206" spans="1:22" ht="15" customHeight="1" x14ac:dyDescent="0.2">
      <c r="A206" s="45">
        <f t="shared" ref="A206:A269" si="17">A205</f>
        <v>2004</v>
      </c>
      <c r="B206" s="7" t="s">
        <v>4</v>
      </c>
      <c r="C206" s="9" t="s">
        <v>5</v>
      </c>
      <c r="D206" s="12" t="s">
        <v>6</v>
      </c>
      <c r="E206" s="45">
        <f t="shared" si="14"/>
        <v>24</v>
      </c>
      <c r="F206" s="45">
        <f t="shared" si="15"/>
        <v>9.8000000000000007</v>
      </c>
      <c r="G206" s="45">
        <f t="shared" si="16"/>
        <v>542</v>
      </c>
      <c r="H206" s="2">
        <f t="shared" si="12"/>
        <v>2.2583333333333334E-2</v>
      </c>
      <c r="I206" s="21">
        <v>4207</v>
      </c>
      <c r="J206" s="18">
        <v>7219</v>
      </c>
      <c r="K206" s="24">
        <v>336</v>
      </c>
      <c r="L206" s="27">
        <v>4642</v>
      </c>
      <c r="M206" s="3">
        <f t="shared" si="13"/>
        <v>1474.9651237989654</v>
      </c>
      <c r="U206" s="44"/>
      <c r="V206" s="45"/>
    </row>
    <row r="207" spans="1:22" ht="15" customHeight="1" x14ac:dyDescent="0.2">
      <c r="A207" s="45">
        <f t="shared" si="17"/>
        <v>2004</v>
      </c>
      <c r="B207" s="30" t="s">
        <v>4</v>
      </c>
      <c r="C207" s="9" t="s">
        <v>5</v>
      </c>
      <c r="D207" s="30" t="s">
        <v>8</v>
      </c>
      <c r="E207" s="45">
        <f t="shared" si="14"/>
        <v>30.1</v>
      </c>
      <c r="F207" s="45">
        <f t="shared" si="15"/>
        <v>8.3000000000000007</v>
      </c>
      <c r="G207" s="45">
        <f t="shared" si="16"/>
        <v>604</v>
      </c>
      <c r="H207" s="2">
        <f t="shared" si="12"/>
        <v>2.0066445182724251E-2</v>
      </c>
      <c r="I207" s="32">
        <v>5386</v>
      </c>
      <c r="J207" s="32">
        <v>11538</v>
      </c>
      <c r="K207" s="32">
        <v>1258</v>
      </c>
      <c r="L207" s="32">
        <v>6323</v>
      </c>
      <c r="M207" s="3">
        <f t="shared" si="13"/>
        <v>2539.6262549045891</v>
      </c>
      <c r="Q207" t="s">
        <v>34</v>
      </c>
      <c r="R207">
        <v>591.4</v>
      </c>
      <c r="U207" s="44"/>
      <c r="V207" s="45"/>
    </row>
    <row r="208" spans="1:22" ht="15" customHeight="1" x14ac:dyDescent="0.2">
      <c r="A208" s="45">
        <f t="shared" si="17"/>
        <v>2004</v>
      </c>
      <c r="B208" s="30" t="s">
        <v>4</v>
      </c>
      <c r="C208" s="9" t="s">
        <v>5</v>
      </c>
      <c r="D208" s="30" t="s">
        <v>9</v>
      </c>
      <c r="E208" s="45">
        <f t="shared" si="14"/>
        <v>15.8</v>
      </c>
      <c r="F208" s="45">
        <f t="shared" si="15"/>
        <v>10.3</v>
      </c>
      <c r="G208" s="45">
        <f t="shared" si="16"/>
        <v>237</v>
      </c>
      <c r="H208" s="2">
        <f t="shared" si="12"/>
        <v>1.4999999999999999E-2</v>
      </c>
      <c r="I208" s="32">
        <v>4175</v>
      </c>
      <c r="J208" s="32">
        <v>6533</v>
      </c>
      <c r="K208" s="32">
        <v>430</v>
      </c>
      <c r="L208" s="32">
        <v>4484</v>
      </c>
      <c r="M208" s="3">
        <f t="shared" si="13"/>
        <v>2060.5531095211886</v>
      </c>
      <c r="Q208" t="s">
        <v>224</v>
      </c>
      <c r="R208">
        <v>355.9</v>
      </c>
      <c r="U208" s="44"/>
      <c r="V208" s="45"/>
    </row>
    <row r="209" spans="1:22" ht="15" customHeight="1" x14ac:dyDescent="0.2">
      <c r="A209" s="45">
        <f t="shared" si="17"/>
        <v>2004</v>
      </c>
      <c r="B209" s="7" t="s">
        <v>4</v>
      </c>
      <c r="C209" s="9" t="s">
        <v>5</v>
      </c>
      <c r="D209" s="30" t="s">
        <v>10</v>
      </c>
      <c r="E209" s="45">
        <f t="shared" si="14"/>
        <v>44.5</v>
      </c>
      <c r="F209" s="45">
        <f t="shared" si="15"/>
        <v>6.1</v>
      </c>
      <c r="G209" s="45">
        <f t="shared" si="16"/>
        <v>883</v>
      </c>
      <c r="H209" s="2">
        <f t="shared" si="12"/>
        <v>1.9842696629213483E-2</v>
      </c>
      <c r="I209" s="32">
        <v>5106</v>
      </c>
      <c r="J209" s="32">
        <v>24417</v>
      </c>
      <c r="K209" s="32">
        <v>1949</v>
      </c>
      <c r="L209" s="32">
        <v>5708</v>
      </c>
      <c r="M209" s="3">
        <f t="shared" si="13"/>
        <v>3249.8855823192257</v>
      </c>
      <c r="Q209" t="s">
        <v>28</v>
      </c>
      <c r="R209">
        <v>252.3</v>
      </c>
      <c r="U209" s="44"/>
      <c r="V209" s="45"/>
    </row>
    <row r="210" spans="1:22" ht="15" customHeight="1" x14ac:dyDescent="0.2">
      <c r="A210" s="45">
        <f t="shared" si="17"/>
        <v>2004</v>
      </c>
      <c r="B210" s="7" t="s">
        <v>4</v>
      </c>
      <c r="C210" s="9" t="s">
        <v>5</v>
      </c>
      <c r="D210" s="30" t="s">
        <v>12</v>
      </c>
      <c r="E210" s="45">
        <f t="shared" si="14"/>
        <v>16.399999999999999</v>
      </c>
      <c r="F210" s="45">
        <f t="shared" si="15"/>
        <v>8</v>
      </c>
      <c r="G210" s="45">
        <f t="shared" si="16"/>
        <v>218</v>
      </c>
      <c r="H210" s="2">
        <f t="shared" si="12"/>
        <v>1.3292682926829268E-2</v>
      </c>
      <c r="I210" s="32">
        <v>5280</v>
      </c>
      <c r="J210" s="32">
        <v>7572</v>
      </c>
      <c r="K210" s="32">
        <v>407</v>
      </c>
      <c r="L210" s="32">
        <v>4566</v>
      </c>
      <c r="M210" s="3">
        <f t="shared" si="13"/>
        <v>2772.9667285259811</v>
      </c>
      <c r="Q210" t="s">
        <v>225</v>
      </c>
      <c r="R210">
        <v>30.1</v>
      </c>
      <c r="U210" s="44"/>
      <c r="V210" s="45"/>
    </row>
    <row r="211" spans="1:22" ht="15" customHeight="1" x14ac:dyDescent="0.2">
      <c r="A211" s="45">
        <f t="shared" si="17"/>
        <v>2004</v>
      </c>
      <c r="B211" s="7" t="s">
        <v>4</v>
      </c>
      <c r="C211" s="9" t="s">
        <v>5</v>
      </c>
      <c r="D211" s="30" t="s">
        <v>13</v>
      </c>
      <c r="E211" s="45">
        <f t="shared" si="14"/>
        <v>196.9</v>
      </c>
      <c r="F211" s="45">
        <f t="shared" si="15"/>
        <v>11.3</v>
      </c>
      <c r="G211" s="45">
        <f t="shared" si="16"/>
        <v>3931</v>
      </c>
      <c r="H211" s="2">
        <f t="shared" si="12"/>
        <v>1.9964448958862367E-2</v>
      </c>
      <c r="I211" s="32">
        <v>5083</v>
      </c>
      <c r="J211" s="32">
        <v>68406</v>
      </c>
      <c r="K211" s="32">
        <v>4301</v>
      </c>
      <c r="L211" s="32">
        <v>5232</v>
      </c>
      <c r="M211" s="3">
        <f t="shared" si="13"/>
        <v>2119.7245581599341</v>
      </c>
      <c r="Q211" t="s">
        <v>6</v>
      </c>
      <c r="R211">
        <v>21.6</v>
      </c>
      <c r="U211" s="44"/>
      <c r="V211" s="45"/>
    </row>
    <row r="212" spans="1:22" ht="15" customHeight="1" x14ac:dyDescent="0.2">
      <c r="A212" s="45">
        <f t="shared" si="17"/>
        <v>2004</v>
      </c>
      <c r="B212" s="7" t="s">
        <v>4</v>
      </c>
      <c r="C212" s="9" t="s">
        <v>5</v>
      </c>
      <c r="D212" s="30" t="s">
        <v>14</v>
      </c>
      <c r="E212" s="45">
        <f t="shared" si="14"/>
        <v>105.1</v>
      </c>
      <c r="F212" s="45">
        <f t="shared" si="15"/>
        <v>13.7</v>
      </c>
      <c r="G212" s="45">
        <f t="shared" si="16"/>
        <v>1564</v>
      </c>
      <c r="H212" s="2">
        <f t="shared" si="12"/>
        <v>1.4881065651760228E-2</v>
      </c>
      <c r="I212" s="32">
        <v>4739</v>
      </c>
      <c r="J212" s="32">
        <v>37631</v>
      </c>
      <c r="K212" s="32">
        <v>2806</v>
      </c>
      <c r="L212" s="32">
        <v>5336</v>
      </c>
      <c r="M212" s="3">
        <f t="shared" si="13"/>
        <v>2131.2387474049433</v>
      </c>
      <c r="Q212" t="s">
        <v>8</v>
      </c>
      <c r="R212">
        <v>24.1</v>
      </c>
      <c r="U212" s="44"/>
      <c r="V212" s="45"/>
    </row>
    <row r="213" spans="1:22" ht="15" customHeight="1" x14ac:dyDescent="0.2">
      <c r="A213" s="45">
        <f t="shared" si="17"/>
        <v>2004</v>
      </c>
      <c r="B213" s="7" t="s">
        <v>4</v>
      </c>
      <c r="C213" s="9" t="s">
        <v>5</v>
      </c>
      <c r="D213" s="30" t="s">
        <v>15</v>
      </c>
      <c r="E213" s="45">
        <f t="shared" si="14"/>
        <v>184.5</v>
      </c>
      <c r="F213" s="45">
        <f t="shared" si="15"/>
        <v>12</v>
      </c>
      <c r="G213" s="45">
        <f t="shared" si="16"/>
        <v>3153</v>
      </c>
      <c r="H213" s="2">
        <f t="shared" si="12"/>
        <v>1.7089430894308942E-2</v>
      </c>
      <c r="I213" s="32">
        <v>5630</v>
      </c>
      <c r="J213" s="32">
        <v>69650</v>
      </c>
      <c r="K213" s="32">
        <v>3466</v>
      </c>
      <c r="L213" s="32">
        <v>5424</v>
      </c>
      <c r="M213" s="3">
        <f t="shared" si="13"/>
        <v>2530.9748952944074</v>
      </c>
      <c r="Q213" t="s">
        <v>10</v>
      </c>
      <c r="R213">
        <v>38.6</v>
      </c>
      <c r="U213" s="44"/>
      <c r="V213" s="45"/>
    </row>
    <row r="214" spans="1:22" ht="15" customHeight="1" x14ac:dyDescent="0.2">
      <c r="A214" s="45">
        <f t="shared" si="17"/>
        <v>2004</v>
      </c>
      <c r="B214" s="7" t="s">
        <v>4</v>
      </c>
      <c r="C214" s="9" t="s">
        <v>5</v>
      </c>
      <c r="D214" s="30" t="s">
        <v>16</v>
      </c>
      <c r="E214" s="45">
        <f t="shared" si="14"/>
        <v>16</v>
      </c>
      <c r="F214" s="45">
        <f t="shared" si="15"/>
        <v>7</v>
      </c>
      <c r="G214" s="45">
        <f t="shared" si="16"/>
        <v>364</v>
      </c>
      <c r="H214" s="2">
        <f t="shared" si="12"/>
        <v>2.2749999999999999E-2</v>
      </c>
      <c r="I214" s="32">
        <v>4591</v>
      </c>
      <c r="J214" s="32">
        <v>6580</v>
      </c>
      <c r="K214" s="32">
        <v>407</v>
      </c>
      <c r="L214" s="32">
        <v>5172</v>
      </c>
      <c r="M214" s="3">
        <f t="shared" si="13"/>
        <v>2171.6252688172044</v>
      </c>
      <c r="Q214" t="s">
        <v>13</v>
      </c>
      <c r="R214">
        <v>128.4</v>
      </c>
      <c r="U214" s="44"/>
      <c r="V214" s="45"/>
    </row>
    <row r="215" spans="1:22" ht="15" customHeight="1" x14ac:dyDescent="0.2">
      <c r="A215" s="45">
        <f t="shared" si="17"/>
        <v>2004</v>
      </c>
      <c r="B215" s="7" t="s">
        <v>4</v>
      </c>
      <c r="C215" s="9" t="s">
        <v>5</v>
      </c>
      <c r="D215" s="30" t="s">
        <v>20</v>
      </c>
      <c r="E215" s="45">
        <f t="shared" si="14"/>
        <v>130.4</v>
      </c>
      <c r="F215" s="45">
        <f t="shared" si="15"/>
        <v>18.8</v>
      </c>
      <c r="G215" s="45">
        <f t="shared" si="16"/>
        <v>1704</v>
      </c>
      <c r="H215" s="2">
        <f t="shared" si="12"/>
        <v>1.3067484662576687E-2</v>
      </c>
      <c r="I215" s="32">
        <v>4568</v>
      </c>
      <c r="J215" s="32">
        <v>54168</v>
      </c>
      <c r="K215" s="32">
        <v>4145</v>
      </c>
      <c r="L215" s="32">
        <v>4830</v>
      </c>
      <c r="M215" s="3">
        <f t="shared" si="13"/>
        <v>2525.9505991417082</v>
      </c>
      <c r="Q215" t="s">
        <v>14</v>
      </c>
      <c r="R215">
        <v>84.2</v>
      </c>
      <c r="U215" s="44"/>
      <c r="V215" s="45"/>
    </row>
    <row r="216" spans="1:22" ht="15" customHeight="1" x14ac:dyDescent="0.2">
      <c r="A216" s="45">
        <f t="shared" si="17"/>
        <v>2004</v>
      </c>
      <c r="B216" s="30" t="s">
        <v>4</v>
      </c>
      <c r="C216" s="9" t="s">
        <v>5</v>
      </c>
      <c r="D216" s="30" t="s">
        <v>22</v>
      </c>
      <c r="E216" s="45">
        <f t="shared" si="14"/>
        <v>47.9</v>
      </c>
      <c r="F216" s="45">
        <f t="shared" si="15"/>
        <v>19.5</v>
      </c>
      <c r="G216" s="45">
        <f t="shared" si="16"/>
        <v>757</v>
      </c>
      <c r="H216" s="2">
        <f t="shared" si="12"/>
        <v>1.5803757828810022E-2</v>
      </c>
      <c r="I216" s="32">
        <v>8262</v>
      </c>
      <c r="J216" s="32">
        <v>20052</v>
      </c>
      <c r="K216" s="32">
        <v>1953</v>
      </c>
      <c r="L216" s="32">
        <v>8231</v>
      </c>
      <c r="M216" s="3">
        <f t="shared" si="13"/>
        <v>4713.359016584759</v>
      </c>
      <c r="Q216" t="s">
        <v>15</v>
      </c>
      <c r="R216">
        <v>152.6</v>
      </c>
      <c r="U216" s="44"/>
      <c r="V216" s="45"/>
    </row>
    <row r="217" spans="1:22" ht="15" customHeight="1" x14ac:dyDescent="0.2">
      <c r="A217" s="45">
        <f t="shared" si="17"/>
        <v>2004</v>
      </c>
      <c r="B217" s="30" t="s">
        <v>4</v>
      </c>
      <c r="C217" s="9" t="s">
        <v>5</v>
      </c>
      <c r="D217" s="30" t="s">
        <v>23</v>
      </c>
      <c r="E217" s="45">
        <f t="shared" si="14"/>
        <v>33.700000000000003</v>
      </c>
      <c r="F217" s="45">
        <f t="shared" si="15"/>
        <v>9.6</v>
      </c>
      <c r="G217" s="45">
        <f t="shared" si="16"/>
        <v>604</v>
      </c>
      <c r="H217" s="2">
        <f t="shared" si="12"/>
        <v>1.7922848664688427E-2</v>
      </c>
      <c r="I217" s="32">
        <v>5707</v>
      </c>
      <c r="J217" s="32">
        <v>11499</v>
      </c>
      <c r="K217" s="32">
        <v>495</v>
      </c>
      <c r="L217" s="32">
        <v>4993</v>
      </c>
      <c r="M217" s="3">
        <f t="shared" si="13"/>
        <v>2235.2461857619282</v>
      </c>
      <c r="Q217" t="s">
        <v>17</v>
      </c>
      <c r="R217">
        <v>24.9</v>
      </c>
      <c r="U217" s="44"/>
      <c r="V217" s="45"/>
    </row>
    <row r="218" spans="1:22" ht="15" customHeight="1" x14ac:dyDescent="0.2">
      <c r="A218" s="45">
        <f t="shared" si="17"/>
        <v>2004</v>
      </c>
      <c r="B218" s="30" t="s">
        <v>4</v>
      </c>
      <c r="C218" s="9" t="s">
        <v>5</v>
      </c>
      <c r="D218" s="30" t="s">
        <v>24</v>
      </c>
      <c r="E218" s="45">
        <f t="shared" si="14"/>
        <v>41.7</v>
      </c>
      <c r="F218" s="45">
        <f t="shared" si="15"/>
        <v>8.3000000000000007</v>
      </c>
      <c r="G218" s="45">
        <f t="shared" si="16"/>
        <v>718</v>
      </c>
      <c r="H218" s="2">
        <f t="shared" si="12"/>
        <v>1.7218225419664269E-2</v>
      </c>
      <c r="I218" s="32">
        <v>8943</v>
      </c>
      <c r="J218" s="32">
        <v>16754</v>
      </c>
      <c r="K218" s="32">
        <v>1844</v>
      </c>
      <c r="L218" s="32">
        <v>8053</v>
      </c>
      <c r="M218" s="3">
        <f t="shared" si="13"/>
        <v>4306.6289563768833</v>
      </c>
      <c r="Q218" t="s">
        <v>19</v>
      </c>
      <c r="R218">
        <v>128.6</v>
      </c>
      <c r="U218" s="44"/>
      <c r="V218" s="45"/>
    </row>
    <row r="219" spans="1:22" ht="15" customHeight="1" x14ac:dyDescent="0.2">
      <c r="A219" s="45">
        <f t="shared" si="17"/>
        <v>2004</v>
      </c>
      <c r="B219" s="7" t="s">
        <v>4</v>
      </c>
      <c r="C219" s="9" t="s">
        <v>5</v>
      </c>
      <c r="D219" s="30" t="s">
        <v>25</v>
      </c>
      <c r="E219" s="45">
        <f t="shared" si="14"/>
        <v>83.6</v>
      </c>
      <c r="F219" s="45">
        <f t="shared" si="15"/>
        <v>13.5</v>
      </c>
      <c r="G219" s="45">
        <f t="shared" si="16"/>
        <v>1244</v>
      </c>
      <c r="H219" s="2">
        <f t="shared" si="12"/>
        <v>1.4880382775119617E-2</v>
      </c>
      <c r="I219" s="32">
        <v>8038</v>
      </c>
      <c r="J219" s="32">
        <v>34837</v>
      </c>
      <c r="K219" s="32">
        <v>3814</v>
      </c>
      <c r="L219" s="32">
        <v>8430</v>
      </c>
      <c r="M219" s="3">
        <f t="shared" si="13"/>
        <v>4316.8933539840145</v>
      </c>
      <c r="Q219" t="s">
        <v>20</v>
      </c>
      <c r="R219">
        <v>142.30000000000001</v>
      </c>
      <c r="U219" s="44"/>
      <c r="V219" s="45"/>
    </row>
    <row r="220" spans="1:22" ht="15" customHeight="1" x14ac:dyDescent="0.2">
      <c r="A220" s="45">
        <f t="shared" si="17"/>
        <v>2004</v>
      </c>
      <c r="B220" s="7" t="s">
        <v>4</v>
      </c>
      <c r="C220" s="9" t="s">
        <v>5</v>
      </c>
      <c r="D220" s="30" t="s">
        <v>26</v>
      </c>
      <c r="E220" s="45">
        <f t="shared" si="14"/>
        <v>75.3</v>
      </c>
      <c r="F220" s="45">
        <f t="shared" si="15"/>
        <v>12.3</v>
      </c>
      <c r="G220" s="45">
        <f t="shared" si="16"/>
        <v>1178</v>
      </c>
      <c r="H220" s="2">
        <f t="shared" si="12"/>
        <v>1.5644090305444888E-2</v>
      </c>
      <c r="I220" s="32">
        <v>5269</v>
      </c>
      <c r="J220" s="32">
        <v>30477</v>
      </c>
      <c r="K220" s="32">
        <v>2052</v>
      </c>
      <c r="L220" s="32">
        <v>5789</v>
      </c>
      <c r="M220" s="3">
        <f t="shared" si="13"/>
        <v>2611.558191407687</v>
      </c>
      <c r="Q220" t="s">
        <v>22</v>
      </c>
      <c r="R220">
        <v>45.8</v>
      </c>
      <c r="U220" s="44"/>
      <c r="V220" s="45"/>
    </row>
    <row r="221" spans="1:22" ht="15" customHeight="1" x14ac:dyDescent="0.2">
      <c r="A221" s="45">
        <f t="shared" si="17"/>
        <v>2004</v>
      </c>
      <c r="B221" s="7" t="s">
        <v>4</v>
      </c>
      <c r="C221" s="9" t="s">
        <v>5</v>
      </c>
      <c r="D221" s="30" t="s">
        <v>27</v>
      </c>
      <c r="E221" s="45">
        <f t="shared" si="14"/>
        <v>165.8</v>
      </c>
      <c r="F221" s="45">
        <f t="shared" si="15"/>
        <v>14.9</v>
      </c>
      <c r="G221" s="45">
        <f t="shared" si="16"/>
        <v>2439</v>
      </c>
      <c r="H221" s="2">
        <f t="shared" si="12"/>
        <v>1.471049457177322E-2</v>
      </c>
      <c r="I221" s="32">
        <v>5646</v>
      </c>
      <c r="J221" s="32">
        <v>68144</v>
      </c>
      <c r="K221" s="32">
        <v>6586</v>
      </c>
      <c r="L221" s="32">
        <v>6010</v>
      </c>
      <c r="M221" s="3">
        <f t="shared" si="13"/>
        <v>3007.3388718870442</v>
      </c>
      <c r="Q221" t="s">
        <v>23</v>
      </c>
      <c r="R221">
        <v>31.2</v>
      </c>
      <c r="U221" s="44"/>
      <c r="V221" s="45"/>
    </row>
    <row r="222" spans="1:22" ht="15" customHeight="1" x14ac:dyDescent="0.2">
      <c r="A222" s="45">
        <f t="shared" si="17"/>
        <v>2004</v>
      </c>
      <c r="B222" s="7" t="s">
        <v>4</v>
      </c>
      <c r="C222" s="9" t="s">
        <v>5</v>
      </c>
      <c r="D222" s="30" t="s">
        <v>28</v>
      </c>
      <c r="E222" s="45">
        <f t="shared" si="14"/>
        <v>268.3</v>
      </c>
      <c r="F222" s="45">
        <f t="shared" si="15"/>
        <v>18</v>
      </c>
      <c r="G222" s="45">
        <f t="shared" si="16"/>
        <v>3304</v>
      </c>
      <c r="H222" s="2">
        <f t="shared" si="12"/>
        <v>1.2314573238911665E-2</v>
      </c>
      <c r="I222" s="32">
        <v>6936</v>
      </c>
      <c r="J222" s="32">
        <v>100120</v>
      </c>
      <c r="K222" s="32">
        <v>7067</v>
      </c>
      <c r="L222" s="32">
        <v>6981</v>
      </c>
      <c r="M222" s="3">
        <f t="shared" si="13"/>
        <v>3380.6671045335129</v>
      </c>
      <c r="Q222" t="s">
        <v>24</v>
      </c>
      <c r="R222">
        <v>29.2</v>
      </c>
      <c r="U222" s="44"/>
      <c r="V222" s="45"/>
    </row>
    <row r="223" spans="1:22" ht="15" customHeight="1" x14ac:dyDescent="0.2">
      <c r="A223" s="45">
        <f t="shared" si="17"/>
        <v>2004</v>
      </c>
      <c r="B223" s="7" t="s">
        <v>4</v>
      </c>
      <c r="C223" s="9" t="s">
        <v>5</v>
      </c>
      <c r="D223" s="30" t="s">
        <v>29</v>
      </c>
      <c r="E223" s="45">
        <f t="shared" si="14"/>
        <v>39.9</v>
      </c>
      <c r="F223" s="45">
        <f t="shared" si="15"/>
        <v>9.6999999999999993</v>
      </c>
      <c r="G223" s="45">
        <f t="shared" si="16"/>
        <v>776</v>
      </c>
      <c r="H223" s="2">
        <f t="shared" si="12"/>
        <v>1.9448621553884712E-2</v>
      </c>
      <c r="I223" s="32">
        <v>4414</v>
      </c>
      <c r="J223" s="32">
        <v>14435</v>
      </c>
      <c r="K223" s="32">
        <v>1231</v>
      </c>
      <c r="L223" s="32">
        <v>4727</v>
      </c>
      <c r="M223" s="3">
        <f t="shared" si="13"/>
        <v>1929.936330305276</v>
      </c>
      <c r="Q223" t="s">
        <v>226</v>
      </c>
      <c r="R223">
        <v>84.1</v>
      </c>
      <c r="U223" s="44"/>
      <c r="V223" s="45"/>
    </row>
    <row r="224" spans="1:22" ht="15" customHeight="1" x14ac:dyDescent="0.2">
      <c r="A224" s="45">
        <f t="shared" si="17"/>
        <v>2004</v>
      </c>
      <c r="B224" s="7" t="s">
        <v>4</v>
      </c>
      <c r="C224" s="9" t="s">
        <v>5</v>
      </c>
      <c r="D224" s="30" t="s">
        <v>30</v>
      </c>
      <c r="E224" s="45">
        <f t="shared" si="14"/>
        <v>18.899999999999999</v>
      </c>
      <c r="F224" s="45">
        <f t="shared" si="15"/>
        <v>11.5</v>
      </c>
      <c r="G224" s="45">
        <f t="shared" si="16"/>
        <v>293</v>
      </c>
      <c r="H224" s="2">
        <f t="shared" si="12"/>
        <v>1.5502645502645502E-2</v>
      </c>
      <c r="I224" s="32">
        <v>4704</v>
      </c>
      <c r="J224" s="32">
        <v>6907</v>
      </c>
      <c r="K224" s="32">
        <v>453</v>
      </c>
      <c r="L224" s="32">
        <v>4805</v>
      </c>
      <c r="M224" s="3">
        <f t="shared" si="13"/>
        <v>2072.5909783875891</v>
      </c>
      <c r="Q224" t="s">
        <v>26</v>
      </c>
      <c r="R224">
        <v>62.8</v>
      </c>
      <c r="U224" s="44"/>
      <c r="V224" s="45"/>
    </row>
    <row r="225" spans="1:22" ht="15" customHeight="1" x14ac:dyDescent="0.2">
      <c r="A225" s="45">
        <f t="shared" si="17"/>
        <v>2004</v>
      </c>
      <c r="B225" s="7" t="s">
        <v>4</v>
      </c>
      <c r="C225" s="9" t="s">
        <v>5</v>
      </c>
      <c r="D225" s="12" t="s">
        <v>31</v>
      </c>
      <c r="E225" s="45">
        <f t="shared" si="14"/>
        <v>31.8</v>
      </c>
      <c r="F225" s="45">
        <f t="shared" si="15"/>
        <v>6.1</v>
      </c>
      <c r="G225" s="45">
        <f t="shared" si="16"/>
        <v>533</v>
      </c>
      <c r="H225" s="2">
        <f t="shared" si="12"/>
        <v>1.6761006289308177E-2</v>
      </c>
      <c r="I225" s="21">
        <v>6515</v>
      </c>
      <c r="J225" s="18">
        <v>12253</v>
      </c>
      <c r="K225" s="24">
        <v>1055</v>
      </c>
      <c r="L225" s="27">
        <v>6221</v>
      </c>
      <c r="M225" s="3">
        <f t="shared" si="13"/>
        <v>2893.1972994152752</v>
      </c>
      <c r="Q225" t="s">
        <v>27</v>
      </c>
      <c r="R225">
        <v>163.9</v>
      </c>
      <c r="U225" s="44"/>
      <c r="V225" s="45"/>
    </row>
    <row r="226" spans="1:22" ht="15" customHeight="1" x14ac:dyDescent="0.2">
      <c r="A226" s="45">
        <f t="shared" si="17"/>
        <v>2004</v>
      </c>
      <c r="B226" s="7" t="s">
        <v>4</v>
      </c>
      <c r="C226" s="9" t="s">
        <v>5</v>
      </c>
      <c r="D226" s="12" t="s">
        <v>32</v>
      </c>
      <c r="E226" s="45">
        <f t="shared" si="14"/>
        <v>25.1</v>
      </c>
      <c r="F226" s="45">
        <f t="shared" si="15"/>
        <v>9.3000000000000007</v>
      </c>
      <c r="G226" s="45">
        <f t="shared" si="16"/>
        <v>433</v>
      </c>
      <c r="H226" s="2">
        <f t="shared" si="12"/>
        <v>1.7250996015936253E-2</v>
      </c>
      <c r="I226" s="21">
        <v>7504</v>
      </c>
      <c r="J226" s="18">
        <v>10154</v>
      </c>
      <c r="K226" s="24">
        <v>1044</v>
      </c>
      <c r="L226" s="27">
        <v>7419</v>
      </c>
      <c r="M226" s="3">
        <f t="shared" si="13"/>
        <v>3687.1720175527216</v>
      </c>
      <c r="Q226" t="s">
        <v>29</v>
      </c>
      <c r="R226">
        <v>37.299999999999997</v>
      </c>
      <c r="U226" s="44"/>
      <c r="V226" s="45"/>
    </row>
    <row r="227" spans="1:22" ht="15" customHeight="1" x14ac:dyDescent="0.2">
      <c r="A227" s="45">
        <f t="shared" si="17"/>
        <v>2004</v>
      </c>
      <c r="B227" s="7" t="s">
        <v>4</v>
      </c>
      <c r="C227" s="9" t="s">
        <v>5</v>
      </c>
      <c r="D227" s="12" t="s">
        <v>34</v>
      </c>
      <c r="E227" s="45">
        <f t="shared" si="14"/>
        <v>706.4</v>
      </c>
      <c r="F227" s="45">
        <f t="shared" si="15"/>
        <v>8.3000000000000007</v>
      </c>
      <c r="G227" s="45">
        <f t="shared" si="16"/>
        <v>19743</v>
      </c>
      <c r="H227" s="2">
        <f t="shared" si="12"/>
        <v>2.7948754246885619E-2</v>
      </c>
      <c r="I227" s="21">
        <v>5567</v>
      </c>
      <c r="J227" s="18">
        <v>171546</v>
      </c>
      <c r="K227" s="24">
        <v>16952</v>
      </c>
      <c r="L227" s="27">
        <v>5664</v>
      </c>
      <c r="M227" s="3">
        <f t="shared" si="13"/>
        <v>1622.5120907336077</v>
      </c>
      <c r="Q227" t="s">
        <v>128</v>
      </c>
      <c r="R227">
        <v>24.5</v>
      </c>
      <c r="U227" s="44"/>
      <c r="V227" s="45"/>
    </row>
    <row r="228" spans="1:22" ht="15" customHeight="1" x14ac:dyDescent="0.2">
      <c r="A228" s="45">
        <f t="shared" si="17"/>
        <v>2004</v>
      </c>
      <c r="B228" s="7" t="s">
        <v>4</v>
      </c>
      <c r="C228" s="9" t="s">
        <v>5</v>
      </c>
      <c r="D228" s="12" t="s">
        <v>36</v>
      </c>
      <c r="E228" s="45">
        <f t="shared" si="14"/>
        <v>79.8</v>
      </c>
      <c r="F228" s="45">
        <f t="shared" si="15"/>
        <v>11.9</v>
      </c>
      <c r="G228" s="45">
        <f t="shared" si="16"/>
        <v>1192</v>
      </c>
      <c r="H228" s="2">
        <f t="shared" si="12"/>
        <v>1.493734335839599E-2</v>
      </c>
      <c r="I228" s="21">
        <v>7511</v>
      </c>
      <c r="J228" s="18">
        <v>34009</v>
      </c>
      <c r="K228" s="24">
        <v>2993</v>
      </c>
      <c r="L228" s="27">
        <v>7411</v>
      </c>
      <c r="M228" s="3">
        <f t="shared" si="13"/>
        <v>3948.9006568634986</v>
      </c>
      <c r="Q228" t="s">
        <v>129</v>
      </c>
      <c r="R228">
        <v>16.100000000000001</v>
      </c>
      <c r="U228" s="44"/>
      <c r="V228" s="45"/>
    </row>
    <row r="229" spans="1:22" ht="15" customHeight="1" x14ac:dyDescent="0.2">
      <c r="A229" s="45">
        <f t="shared" si="17"/>
        <v>2004</v>
      </c>
      <c r="B229" s="7" t="s">
        <v>4</v>
      </c>
      <c r="C229" s="9" t="s">
        <v>5</v>
      </c>
      <c r="D229" s="12" t="s">
        <v>37</v>
      </c>
      <c r="E229" s="45">
        <f t="shared" si="14"/>
        <v>43.5</v>
      </c>
      <c r="F229" s="45">
        <f t="shared" si="15"/>
        <v>12.6</v>
      </c>
      <c r="G229" s="45">
        <f t="shared" si="16"/>
        <v>628</v>
      </c>
      <c r="H229" s="2">
        <f t="shared" si="12"/>
        <v>1.4436781609195402E-2</v>
      </c>
      <c r="I229" s="21">
        <v>5675</v>
      </c>
      <c r="J229" s="18">
        <v>18291</v>
      </c>
      <c r="K229" s="24">
        <v>995</v>
      </c>
      <c r="L229" s="27">
        <v>5473</v>
      </c>
      <c r="M229" s="3">
        <f t="shared" si="13"/>
        <v>2873.4858886346301</v>
      </c>
      <c r="Q229" t="s">
        <v>227</v>
      </c>
      <c r="R229">
        <v>17.600000000000001</v>
      </c>
      <c r="U229" s="44"/>
      <c r="V229" s="45"/>
    </row>
    <row r="230" spans="1:22" ht="15" customHeight="1" x14ac:dyDescent="0.2">
      <c r="A230" s="45">
        <f t="shared" si="17"/>
        <v>2004</v>
      </c>
      <c r="B230" s="7" t="s">
        <v>4</v>
      </c>
      <c r="C230" s="9" t="s">
        <v>5</v>
      </c>
      <c r="D230" s="12" t="s">
        <v>38</v>
      </c>
      <c r="E230" s="45">
        <f t="shared" si="14"/>
        <v>66.599999999999994</v>
      </c>
      <c r="F230" s="45">
        <f t="shared" si="15"/>
        <v>10.3</v>
      </c>
      <c r="G230" s="45">
        <f t="shared" si="16"/>
        <v>1506</v>
      </c>
      <c r="H230" s="2">
        <f t="shared" si="12"/>
        <v>2.2612612612612614E-2</v>
      </c>
      <c r="I230" s="21">
        <v>4735</v>
      </c>
      <c r="J230" s="18">
        <v>23221</v>
      </c>
      <c r="K230" s="24">
        <v>1511</v>
      </c>
      <c r="L230" s="27">
        <v>4495</v>
      </c>
      <c r="M230" s="3">
        <f t="shared" si="13"/>
        <v>1954.1846194020109</v>
      </c>
      <c r="Q230" t="s">
        <v>31</v>
      </c>
      <c r="R230">
        <v>27.5</v>
      </c>
      <c r="U230" s="44"/>
      <c r="V230" s="45"/>
    </row>
    <row r="231" spans="1:22" ht="15" customHeight="1" x14ac:dyDescent="0.2">
      <c r="A231" s="45">
        <f t="shared" si="17"/>
        <v>2004</v>
      </c>
      <c r="B231" s="7" t="s">
        <v>4</v>
      </c>
      <c r="C231" s="9" t="s">
        <v>5</v>
      </c>
      <c r="D231" s="12" t="s">
        <v>39</v>
      </c>
      <c r="E231" s="45">
        <f t="shared" si="14"/>
        <v>24.8</v>
      </c>
      <c r="F231" s="45">
        <f t="shared" si="15"/>
        <v>11.2</v>
      </c>
      <c r="G231" s="45">
        <f t="shared" si="16"/>
        <v>412</v>
      </c>
      <c r="H231" s="2">
        <f t="shared" si="12"/>
        <v>1.6612903225806452E-2</v>
      </c>
      <c r="I231" s="21">
        <v>4734</v>
      </c>
      <c r="J231" s="18">
        <v>8796</v>
      </c>
      <c r="K231" s="24">
        <v>467</v>
      </c>
      <c r="L231" s="27">
        <v>4759</v>
      </c>
      <c r="M231" s="3">
        <f t="shared" si="13"/>
        <v>1991.7319184103458</v>
      </c>
      <c r="Q231" t="s">
        <v>32</v>
      </c>
      <c r="R231">
        <v>18.7</v>
      </c>
      <c r="U231" s="44"/>
      <c r="V231" s="45"/>
    </row>
    <row r="232" spans="1:22" ht="15" customHeight="1" x14ac:dyDescent="0.2">
      <c r="A232" s="45">
        <f t="shared" si="17"/>
        <v>2004</v>
      </c>
      <c r="B232" s="7" t="s">
        <v>4</v>
      </c>
      <c r="C232" s="9" t="s">
        <v>5</v>
      </c>
      <c r="D232" s="12" t="s">
        <v>41</v>
      </c>
      <c r="E232" s="45">
        <f t="shared" si="14"/>
        <v>53.1</v>
      </c>
      <c r="F232" s="45">
        <f t="shared" si="15"/>
        <v>2.6</v>
      </c>
      <c r="G232" s="45">
        <f t="shared" si="16"/>
        <v>1325</v>
      </c>
      <c r="H232" s="2">
        <f t="shared" si="12"/>
        <v>2.4952919020715631E-2</v>
      </c>
      <c r="I232" s="21">
        <v>9472</v>
      </c>
      <c r="J232" s="18">
        <v>20889</v>
      </c>
      <c r="K232" s="24">
        <v>1740</v>
      </c>
      <c r="L232" s="27">
        <v>6975</v>
      </c>
      <c r="M232" s="3">
        <f t="shared" si="13"/>
        <v>4060.316012946786</v>
      </c>
      <c r="Q232" t="s">
        <v>36</v>
      </c>
      <c r="R232">
        <v>69</v>
      </c>
      <c r="U232" s="44"/>
      <c r="V232" s="45"/>
    </row>
    <row r="233" spans="1:22" ht="15" customHeight="1" x14ac:dyDescent="0.2">
      <c r="A233" s="45">
        <f t="shared" si="17"/>
        <v>2004</v>
      </c>
      <c r="B233" s="7" t="s">
        <v>4</v>
      </c>
      <c r="C233" s="9" t="s">
        <v>5</v>
      </c>
      <c r="D233" s="12" t="s">
        <v>42</v>
      </c>
      <c r="E233" s="45">
        <f t="shared" si="14"/>
        <v>28.9</v>
      </c>
      <c r="F233" s="45">
        <f t="shared" si="15"/>
        <v>4.5</v>
      </c>
      <c r="G233" s="45">
        <f t="shared" si="16"/>
        <v>584</v>
      </c>
      <c r="H233" s="2">
        <f t="shared" si="12"/>
        <v>2.0207612456747404E-2</v>
      </c>
      <c r="I233" s="21">
        <v>6498</v>
      </c>
      <c r="J233" s="18">
        <v>11804</v>
      </c>
      <c r="K233" s="24">
        <v>769</v>
      </c>
      <c r="L233" s="27">
        <v>6375</v>
      </c>
      <c r="M233" s="3">
        <f t="shared" si="13"/>
        <v>2956.7480207974781</v>
      </c>
      <c r="Q233" t="s">
        <v>37</v>
      </c>
      <c r="R233">
        <v>35.1</v>
      </c>
      <c r="U233" s="44"/>
      <c r="V233" s="45"/>
    </row>
    <row r="234" spans="1:22" ht="15" customHeight="1" x14ac:dyDescent="0.2">
      <c r="A234" s="45">
        <f t="shared" si="17"/>
        <v>2004</v>
      </c>
      <c r="B234" s="7" t="s">
        <v>4</v>
      </c>
      <c r="C234" s="9" t="s">
        <v>5</v>
      </c>
      <c r="D234" s="12" t="s">
        <v>43</v>
      </c>
      <c r="E234" s="45">
        <f t="shared" si="14"/>
        <v>21</v>
      </c>
      <c r="F234" s="45">
        <f t="shared" si="15"/>
        <v>11.2</v>
      </c>
      <c r="G234" s="45">
        <f t="shared" si="16"/>
        <v>362</v>
      </c>
      <c r="H234" s="2">
        <f t="shared" si="12"/>
        <v>1.7238095238095236E-2</v>
      </c>
      <c r="I234" s="21">
        <v>4930</v>
      </c>
      <c r="J234" s="18">
        <v>7191</v>
      </c>
      <c r="K234" s="24">
        <v>498</v>
      </c>
      <c r="L234" s="27">
        <v>5843</v>
      </c>
      <c r="M234" s="3">
        <f t="shared" si="13"/>
        <v>2057.1344916344915</v>
      </c>
      <c r="Q234" t="s">
        <v>38</v>
      </c>
      <c r="R234">
        <v>52.6</v>
      </c>
      <c r="U234" s="44"/>
      <c r="V234" s="45"/>
    </row>
    <row r="235" spans="1:22" ht="15" customHeight="1" x14ac:dyDescent="0.2">
      <c r="A235" s="45">
        <f t="shared" si="17"/>
        <v>2004</v>
      </c>
      <c r="B235" s="7" t="s">
        <v>4</v>
      </c>
      <c r="C235" s="9" t="s">
        <v>5</v>
      </c>
      <c r="D235" s="12" t="s">
        <v>44</v>
      </c>
      <c r="E235" s="45">
        <f t="shared" si="14"/>
        <v>49.3</v>
      </c>
      <c r="F235" s="45">
        <f t="shared" si="15"/>
        <v>14</v>
      </c>
      <c r="G235" s="45">
        <f t="shared" si="16"/>
        <v>970</v>
      </c>
      <c r="H235" s="2">
        <f t="shared" si="12"/>
        <v>1.9675456389452332E-2</v>
      </c>
      <c r="I235" s="21">
        <v>6126</v>
      </c>
      <c r="J235" s="18">
        <v>19024</v>
      </c>
      <c r="K235" s="24">
        <v>1445</v>
      </c>
      <c r="L235" s="27">
        <v>7046</v>
      </c>
      <c r="M235" s="3">
        <f t="shared" si="13"/>
        <v>2988.8790508986276</v>
      </c>
      <c r="Q235" t="s">
        <v>39</v>
      </c>
      <c r="R235">
        <v>21.9</v>
      </c>
      <c r="U235" s="44"/>
      <c r="V235" s="45"/>
    </row>
    <row r="236" spans="1:22" ht="15" customHeight="1" x14ac:dyDescent="0.2">
      <c r="A236" s="45">
        <f t="shared" si="17"/>
        <v>2004</v>
      </c>
      <c r="B236" s="7" t="s">
        <v>4</v>
      </c>
      <c r="C236" s="9" t="s">
        <v>5</v>
      </c>
      <c r="D236" s="12" t="s">
        <v>45</v>
      </c>
      <c r="E236" s="45">
        <f t="shared" si="14"/>
        <v>27.8</v>
      </c>
      <c r="F236" s="45">
        <f t="shared" si="15"/>
        <v>9.9</v>
      </c>
      <c r="G236" s="45">
        <f t="shared" si="16"/>
        <v>453</v>
      </c>
      <c r="H236" s="2">
        <f t="shared" ref="H236:H267" si="18">IFERROR(G236/(E236*1000),NA())</f>
        <v>1.6294964028776979E-2</v>
      </c>
      <c r="I236" s="21">
        <v>7597</v>
      </c>
      <c r="J236" s="18">
        <v>11830</v>
      </c>
      <c r="K236" s="24">
        <v>984</v>
      </c>
      <c r="L236" s="27">
        <v>7064</v>
      </c>
      <c r="M236" s="3">
        <f t="shared" si="13"/>
        <v>3865.5485112464962</v>
      </c>
      <c r="Q236" t="s">
        <v>42</v>
      </c>
      <c r="R236">
        <v>19.3</v>
      </c>
      <c r="U236" s="44"/>
      <c r="V236" s="45"/>
    </row>
    <row r="237" spans="1:22" ht="15" customHeight="1" x14ac:dyDescent="0.2">
      <c r="A237" s="45">
        <f t="shared" si="17"/>
        <v>2004</v>
      </c>
      <c r="B237" s="7" t="s">
        <v>4</v>
      </c>
      <c r="C237" s="9" t="s">
        <v>5</v>
      </c>
      <c r="D237" s="12" t="s">
        <v>46</v>
      </c>
      <c r="E237" s="45">
        <f t="shared" si="14"/>
        <v>43.9</v>
      </c>
      <c r="F237" s="45">
        <f t="shared" si="15"/>
        <v>16.399999999999999</v>
      </c>
      <c r="G237" s="45">
        <f t="shared" si="16"/>
        <v>508</v>
      </c>
      <c r="H237" s="2">
        <f t="shared" si="18"/>
        <v>1.1571753986332574E-2</v>
      </c>
      <c r="I237" s="21">
        <v>4876</v>
      </c>
      <c r="J237" s="18">
        <v>17343</v>
      </c>
      <c r="K237" s="24">
        <v>865</v>
      </c>
      <c r="L237" s="27">
        <v>5750</v>
      </c>
      <c r="M237" s="3">
        <f t="shared" si="13"/>
        <v>2439.7068696798942</v>
      </c>
      <c r="Q237" t="s">
        <v>228</v>
      </c>
      <c r="R237">
        <v>38.4</v>
      </c>
      <c r="U237" s="44"/>
      <c r="V237" s="45"/>
    </row>
    <row r="238" spans="1:22" ht="15" customHeight="1" x14ac:dyDescent="0.2">
      <c r="A238" s="45">
        <f t="shared" si="17"/>
        <v>2004</v>
      </c>
      <c r="B238" s="7" t="s">
        <v>4</v>
      </c>
      <c r="C238" s="9" t="s">
        <v>5</v>
      </c>
      <c r="D238" s="12" t="s">
        <v>47</v>
      </c>
      <c r="E238" s="45">
        <f t="shared" si="14"/>
        <v>21.2</v>
      </c>
      <c r="F238" s="45">
        <f t="shared" si="15"/>
        <v>12.3</v>
      </c>
      <c r="G238" s="45">
        <f t="shared" si="16"/>
        <v>320</v>
      </c>
      <c r="H238" s="2">
        <f t="shared" si="18"/>
        <v>1.509433962264151E-2</v>
      </c>
      <c r="I238" s="21">
        <v>6311</v>
      </c>
      <c r="J238" s="18">
        <v>8530</v>
      </c>
      <c r="K238" s="24">
        <v>521</v>
      </c>
      <c r="L238" s="27">
        <v>5277</v>
      </c>
      <c r="M238" s="3">
        <f t="shared" si="13"/>
        <v>3043.2944106193931</v>
      </c>
      <c r="Q238" t="s">
        <v>45</v>
      </c>
      <c r="R238">
        <v>22.3</v>
      </c>
      <c r="U238" s="44"/>
      <c r="V238" s="45"/>
    </row>
    <row r="239" spans="1:22" ht="15" customHeight="1" x14ac:dyDescent="0.25">
      <c r="A239" s="45">
        <f t="shared" si="17"/>
        <v>2004</v>
      </c>
      <c r="B239" s="7" t="s">
        <v>4</v>
      </c>
      <c r="C239" s="9" t="s">
        <v>5</v>
      </c>
      <c r="D239" s="12" t="s">
        <v>48</v>
      </c>
      <c r="E239" s="45">
        <f t="shared" si="14"/>
        <v>23.7</v>
      </c>
      <c r="F239" s="39"/>
      <c r="G239" s="16">
        <v>780</v>
      </c>
      <c r="H239" s="2">
        <f t="shared" si="18"/>
        <v>3.2911392405063293E-2</v>
      </c>
      <c r="I239" s="21">
        <v>3897</v>
      </c>
      <c r="J239" s="18">
        <v>6549</v>
      </c>
      <c r="K239" s="24">
        <v>427</v>
      </c>
      <c r="L239" s="27">
        <v>5302</v>
      </c>
      <c r="M239" s="3">
        <f t="shared" si="13"/>
        <v>1172.3800421940928</v>
      </c>
      <c r="Q239" t="s">
        <v>130</v>
      </c>
      <c r="R239">
        <v>54.9</v>
      </c>
      <c r="U239" s="44"/>
      <c r="V239" s="45"/>
    </row>
    <row r="240" spans="1:22" ht="15" customHeight="1" x14ac:dyDescent="0.25">
      <c r="A240" s="45">
        <f t="shared" si="17"/>
        <v>2004</v>
      </c>
      <c r="B240" s="7" t="s">
        <v>4</v>
      </c>
      <c r="C240" s="9" t="s">
        <v>5</v>
      </c>
      <c r="D240" s="12" t="s">
        <v>49</v>
      </c>
      <c r="E240" s="45">
        <f t="shared" si="14"/>
        <v>169.4</v>
      </c>
      <c r="F240" s="39"/>
      <c r="G240" s="16">
        <v>2761</v>
      </c>
      <c r="H240" s="2">
        <f t="shared" si="18"/>
        <v>1.6298701298701299E-2</v>
      </c>
      <c r="I240" s="21">
        <v>5187</v>
      </c>
      <c r="J240" s="18">
        <v>63881</v>
      </c>
      <c r="K240" s="24">
        <v>4971</v>
      </c>
      <c r="L240" s="27">
        <v>5941</v>
      </c>
      <c r="M240" s="3">
        <f t="shared" si="13"/>
        <v>2130.3627981109798</v>
      </c>
      <c r="Q240" t="s">
        <v>46</v>
      </c>
      <c r="R240">
        <v>40</v>
      </c>
      <c r="U240" s="44"/>
      <c r="V240" s="45"/>
    </row>
    <row r="241" spans="1:22" ht="15" customHeight="1" x14ac:dyDescent="0.25">
      <c r="A241" s="45">
        <f t="shared" si="17"/>
        <v>2004</v>
      </c>
      <c r="B241" s="7" t="s">
        <v>4</v>
      </c>
      <c r="C241" s="9" t="s">
        <v>5</v>
      </c>
      <c r="D241" s="12" t="s">
        <v>50</v>
      </c>
      <c r="E241" s="45">
        <f t="shared" si="14"/>
        <v>45.6</v>
      </c>
      <c r="F241" s="39"/>
      <c r="G241" s="16">
        <v>776</v>
      </c>
      <c r="H241" s="2">
        <f t="shared" si="18"/>
        <v>1.7017543859649122E-2</v>
      </c>
      <c r="I241" s="21">
        <v>4485</v>
      </c>
      <c r="J241" s="18">
        <v>15153</v>
      </c>
      <c r="K241" s="24">
        <v>1107</v>
      </c>
      <c r="L241" s="27">
        <v>5164</v>
      </c>
      <c r="M241" s="3">
        <f t="shared" si="13"/>
        <v>1615.7401973684211</v>
      </c>
      <c r="Q241" t="s">
        <v>47</v>
      </c>
      <c r="R241">
        <v>18.100000000000001</v>
      </c>
      <c r="U241" s="44"/>
      <c r="V241" s="45"/>
    </row>
    <row r="242" spans="1:22" ht="15" customHeight="1" x14ac:dyDescent="0.25">
      <c r="A242" s="45">
        <f t="shared" si="17"/>
        <v>2004</v>
      </c>
      <c r="B242" s="7" t="s">
        <v>4</v>
      </c>
      <c r="C242" s="9" t="s">
        <v>5</v>
      </c>
      <c r="D242" s="30" t="s">
        <v>51</v>
      </c>
      <c r="E242" s="45">
        <f t="shared" si="14"/>
        <v>38.9</v>
      </c>
      <c r="F242" s="39"/>
      <c r="G242" s="32">
        <v>605</v>
      </c>
      <c r="H242" s="2">
        <f t="shared" si="18"/>
        <v>1.5552699228791773E-2</v>
      </c>
      <c r="I242" s="32">
        <v>5068</v>
      </c>
      <c r="J242" s="32">
        <v>14821</v>
      </c>
      <c r="K242" s="32">
        <v>934</v>
      </c>
      <c r="L242" s="32">
        <v>5233</v>
      </c>
      <c r="M242" s="3">
        <f t="shared" si="13"/>
        <v>2056.5668380462726</v>
      </c>
      <c r="Q242" t="s">
        <v>49</v>
      </c>
      <c r="R242">
        <v>148.4</v>
      </c>
      <c r="U242" s="44"/>
      <c r="V242" s="45"/>
    </row>
    <row r="243" spans="1:22" ht="15" customHeight="1" x14ac:dyDescent="0.25">
      <c r="A243" s="45">
        <f t="shared" si="17"/>
        <v>2004</v>
      </c>
      <c r="B243" s="7" t="s">
        <v>4</v>
      </c>
      <c r="C243" s="9" t="s">
        <v>5</v>
      </c>
      <c r="D243" s="30" t="s">
        <v>52</v>
      </c>
      <c r="E243" s="45">
        <f t="shared" si="14"/>
        <v>23.5</v>
      </c>
      <c r="F243" s="39"/>
      <c r="G243" s="32">
        <v>323</v>
      </c>
      <c r="H243" s="2">
        <f t="shared" si="18"/>
        <v>1.3744680851063829E-2</v>
      </c>
      <c r="I243" s="32">
        <v>5549</v>
      </c>
      <c r="J243" s="32">
        <v>9797</v>
      </c>
      <c r="K243" s="32">
        <v>462</v>
      </c>
      <c r="L243" s="32">
        <v>5165</v>
      </c>
      <c r="M243" s="3">
        <f t="shared" si="13"/>
        <v>2414.8843829787234</v>
      </c>
      <c r="Q243" t="s">
        <v>229</v>
      </c>
      <c r="R243">
        <v>18.899999999999999</v>
      </c>
      <c r="U243" s="44"/>
      <c r="V243" s="45"/>
    </row>
    <row r="244" spans="1:22" ht="15" customHeight="1" x14ac:dyDescent="0.25">
      <c r="A244" s="45">
        <f t="shared" si="17"/>
        <v>2004</v>
      </c>
      <c r="B244" s="7" t="s">
        <v>4</v>
      </c>
      <c r="C244" s="9" t="s">
        <v>5</v>
      </c>
      <c r="D244" s="30" t="s">
        <v>53</v>
      </c>
      <c r="E244" s="45">
        <f t="shared" si="14"/>
        <v>176.2</v>
      </c>
      <c r="F244" s="39"/>
      <c r="G244" s="32">
        <v>2948</v>
      </c>
      <c r="H244" s="2">
        <f t="shared" si="18"/>
        <v>1.6730987514188424E-2</v>
      </c>
      <c r="I244" s="32">
        <v>6215</v>
      </c>
      <c r="J244" s="32">
        <v>73460</v>
      </c>
      <c r="K244" s="32">
        <v>5543</v>
      </c>
      <c r="L244" s="32">
        <v>6282</v>
      </c>
      <c r="M244" s="3">
        <f t="shared" si="13"/>
        <v>2788.7345402951191</v>
      </c>
      <c r="Q244" t="s">
        <v>50</v>
      </c>
      <c r="R244">
        <v>45.3</v>
      </c>
      <c r="U244" s="44"/>
      <c r="V244" s="45"/>
    </row>
    <row r="245" spans="1:22" ht="15" customHeight="1" x14ac:dyDescent="0.25">
      <c r="A245" s="45">
        <f t="shared" si="17"/>
        <v>2004</v>
      </c>
      <c r="B245" s="7" t="s">
        <v>4</v>
      </c>
      <c r="C245" s="9" t="s">
        <v>5</v>
      </c>
      <c r="D245" s="30" t="s">
        <v>55</v>
      </c>
      <c r="E245" s="45">
        <f t="shared" si="14"/>
        <v>24.8</v>
      </c>
      <c r="F245" s="39"/>
      <c r="G245" s="32">
        <v>431</v>
      </c>
      <c r="H245" s="2">
        <f t="shared" si="18"/>
        <v>1.7379032258064517E-2</v>
      </c>
      <c r="I245" s="32">
        <v>8543</v>
      </c>
      <c r="J245" s="32">
        <v>10506</v>
      </c>
      <c r="K245" s="32">
        <v>997</v>
      </c>
      <c r="L245" s="32">
        <v>8497</v>
      </c>
      <c r="M245" s="3">
        <f t="shared" si="13"/>
        <v>3960.6559274193546</v>
      </c>
      <c r="Q245" t="s">
        <v>51</v>
      </c>
      <c r="R245">
        <v>35</v>
      </c>
      <c r="U245" s="44"/>
      <c r="V245" s="45"/>
    </row>
    <row r="246" spans="1:22" ht="15" customHeight="1" x14ac:dyDescent="0.25">
      <c r="A246" s="45">
        <f t="shared" si="17"/>
        <v>2004</v>
      </c>
      <c r="B246" s="7" t="s">
        <v>4</v>
      </c>
      <c r="C246" s="9" t="s">
        <v>5</v>
      </c>
      <c r="D246" s="30" t="s">
        <v>56</v>
      </c>
      <c r="E246" s="45">
        <f t="shared" si="14"/>
        <v>48.9</v>
      </c>
      <c r="F246" s="39"/>
      <c r="G246" s="32">
        <v>656</v>
      </c>
      <c r="H246" s="2">
        <f t="shared" si="18"/>
        <v>1.3415132924335379E-2</v>
      </c>
      <c r="I246" s="32">
        <v>5565</v>
      </c>
      <c r="J246" s="32">
        <v>18374</v>
      </c>
      <c r="K246" s="32">
        <v>1343</v>
      </c>
      <c r="L246" s="32">
        <v>5679</v>
      </c>
      <c r="M246" s="3">
        <f t="shared" si="13"/>
        <v>2246.998098159509</v>
      </c>
      <c r="Q246" t="s">
        <v>52</v>
      </c>
      <c r="R246">
        <v>20.3</v>
      </c>
      <c r="U246" s="44"/>
      <c r="V246" s="45"/>
    </row>
    <row r="247" spans="1:22" ht="15" customHeight="1" x14ac:dyDescent="0.25">
      <c r="A247" s="45">
        <f t="shared" si="17"/>
        <v>2004</v>
      </c>
      <c r="B247" s="7" t="s">
        <v>4</v>
      </c>
      <c r="C247" s="9" t="s">
        <v>5</v>
      </c>
      <c r="D247" s="30" t="s">
        <v>57</v>
      </c>
      <c r="E247" s="45">
        <f t="shared" si="14"/>
        <v>36.799999999999997</v>
      </c>
      <c r="F247" s="39"/>
      <c r="G247" s="32">
        <v>435</v>
      </c>
      <c r="H247" s="2">
        <f t="shared" si="18"/>
        <v>1.1820652173913043E-2</v>
      </c>
      <c r="I247" s="32">
        <v>6272</v>
      </c>
      <c r="J247" s="32">
        <v>15247</v>
      </c>
      <c r="K247" s="32">
        <v>951</v>
      </c>
      <c r="L247" s="32">
        <v>6024</v>
      </c>
      <c r="M247" s="3">
        <f t="shared" si="13"/>
        <v>2754.2936956521739</v>
      </c>
      <c r="Q247" t="s">
        <v>230</v>
      </c>
      <c r="R247">
        <v>153.1</v>
      </c>
      <c r="U247" s="44"/>
      <c r="V247" s="45"/>
    </row>
    <row r="248" spans="1:22" ht="15" customHeight="1" x14ac:dyDescent="0.25">
      <c r="A248" s="45">
        <f t="shared" si="17"/>
        <v>2004</v>
      </c>
      <c r="B248" s="7" t="s">
        <v>4</v>
      </c>
      <c r="C248" s="9" t="s">
        <v>5</v>
      </c>
      <c r="D248" s="30" t="s">
        <v>58</v>
      </c>
      <c r="E248" s="45">
        <f t="shared" si="14"/>
        <v>47.8</v>
      </c>
      <c r="F248" s="39"/>
      <c r="G248" s="32">
        <v>818</v>
      </c>
      <c r="H248" s="2">
        <f t="shared" si="18"/>
        <v>1.7112970711297072E-2</v>
      </c>
      <c r="I248" s="32">
        <v>4116</v>
      </c>
      <c r="J248" s="32">
        <v>16221</v>
      </c>
      <c r="K248" s="32">
        <v>1175</v>
      </c>
      <c r="L248" s="32">
        <v>5205</v>
      </c>
      <c r="M248" s="3">
        <f t="shared" si="13"/>
        <v>1524.7178033472803</v>
      </c>
      <c r="Q248" t="s">
        <v>54</v>
      </c>
      <c r="R248">
        <v>22.8</v>
      </c>
      <c r="U248" s="44"/>
      <c r="V248" s="45"/>
    </row>
    <row r="249" spans="1:22" ht="15" customHeight="1" x14ac:dyDescent="0.25">
      <c r="A249" s="45">
        <f t="shared" si="17"/>
        <v>2004</v>
      </c>
      <c r="B249" s="30" t="s">
        <v>4</v>
      </c>
      <c r="C249" s="9" t="s">
        <v>5</v>
      </c>
      <c r="D249" s="30" t="s">
        <v>59</v>
      </c>
      <c r="E249" s="45">
        <f t="shared" si="14"/>
        <v>38</v>
      </c>
      <c r="F249" s="39"/>
      <c r="G249" s="32">
        <v>414</v>
      </c>
      <c r="H249" s="2">
        <f t="shared" si="18"/>
        <v>1.0894736842105263E-2</v>
      </c>
      <c r="I249" s="32">
        <v>5025</v>
      </c>
      <c r="J249" s="32">
        <v>14151</v>
      </c>
      <c r="K249" s="32">
        <v>793</v>
      </c>
      <c r="L249" s="32">
        <v>4753</v>
      </c>
      <c r="M249" s="3">
        <f t="shared" si="13"/>
        <v>1970.4711578947367</v>
      </c>
      <c r="Q249" t="s">
        <v>231</v>
      </c>
      <c r="R249">
        <v>23.4</v>
      </c>
      <c r="U249" s="44"/>
      <c r="V249" s="45"/>
    </row>
    <row r="250" spans="1:22" ht="15" customHeight="1" x14ac:dyDescent="0.25">
      <c r="A250" s="45">
        <f t="shared" si="17"/>
        <v>2004</v>
      </c>
      <c r="B250" s="7" t="s">
        <v>4</v>
      </c>
      <c r="C250" s="9" t="s">
        <v>5</v>
      </c>
      <c r="D250" s="30" t="s">
        <v>60</v>
      </c>
      <c r="E250" s="45">
        <f t="shared" si="14"/>
        <v>39.5</v>
      </c>
      <c r="F250" s="39"/>
      <c r="G250" s="32">
        <v>543</v>
      </c>
      <c r="H250" s="2">
        <f t="shared" si="18"/>
        <v>1.3746835443037975E-2</v>
      </c>
      <c r="I250" s="32">
        <v>6459</v>
      </c>
      <c r="J250" s="32">
        <v>16243</v>
      </c>
      <c r="K250" s="32">
        <v>958</v>
      </c>
      <c r="L250" s="32">
        <v>6325</v>
      </c>
      <c r="M250" s="3">
        <f t="shared" si="13"/>
        <v>2809.44017721519</v>
      </c>
      <c r="Q250" t="s">
        <v>232</v>
      </c>
      <c r="R250">
        <v>43.9</v>
      </c>
      <c r="U250" s="44"/>
      <c r="V250" s="45"/>
    </row>
    <row r="251" spans="1:22" ht="15" customHeight="1" x14ac:dyDescent="0.25">
      <c r="A251" s="45">
        <f t="shared" si="17"/>
        <v>2004</v>
      </c>
      <c r="B251" s="7" t="s">
        <v>4</v>
      </c>
      <c r="C251" s="9" t="s">
        <v>5</v>
      </c>
      <c r="D251" s="30" t="s">
        <v>61</v>
      </c>
      <c r="E251" s="45">
        <f t="shared" si="14"/>
        <v>19.399999999999999</v>
      </c>
      <c r="F251" s="39"/>
      <c r="G251" s="32">
        <v>405</v>
      </c>
      <c r="H251" s="2">
        <f t="shared" si="18"/>
        <v>2.0876288659793813E-2</v>
      </c>
      <c r="I251" s="32">
        <v>3809</v>
      </c>
      <c r="J251" s="32">
        <v>6478</v>
      </c>
      <c r="K251" s="32">
        <v>449</v>
      </c>
      <c r="L251" s="32">
        <v>5526</v>
      </c>
      <c r="M251" s="3">
        <f t="shared" si="13"/>
        <v>1399.7874226804124</v>
      </c>
      <c r="Q251" t="s">
        <v>233</v>
      </c>
      <c r="R251">
        <v>35.700000000000003</v>
      </c>
      <c r="U251" s="44"/>
      <c r="V251" s="45"/>
    </row>
    <row r="252" spans="1:22" ht="15" customHeight="1" x14ac:dyDescent="0.25">
      <c r="A252" s="45">
        <f t="shared" si="17"/>
        <v>2004</v>
      </c>
      <c r="B252" s="7" t="s">
        <v>4</v>
      </c>
      <c r="C252" s="9" t="s">
        <v>5</v>
      </c>
      <c r="D252" s="30" t="s">
        <v>62</v>
      </c>
      <c r="E252" s="45">
        <f t="shared" si="14"/>
        <v>22</v>
      </c>
      <c r="F252" s="39"/>
      <c r="G252" s="32">
        <v>388</v>
      </c>
      <c r="H252" s="2">
        <f t="shared" si="18"/>
        <v>1.7636363636363638E-2</v>
      </c>
      <c r="I252" s="32">
        <v>4780</v>
      </c>
      <c r="J252" s="32">
        <v>9413</v>
      </c>
      <c r="K252" s="32">
        <v>530</v>
      </c>
      <c r="L252" s="32">
        <v>5727</v>
      </c>
      <c r="M252" s="3">
        <f t="shared" si="13"/>
        <v>2183.1568181818184</v>
      </c>
      <c r="Q252" t="s">
        <v>234</v>
      </c>
      <c r="R252">
        <v>45.2</v>
      </c>
      <c r="U252" s="44"/>
      <c r="V252" s="45"/>
    </row>
    <row r="253" spans="1:22" ht="15" customHeight="1" x14ac:dyDescent="0.25">
      <c r="A253" s="45">
        <f t="shared" si="17"/>
        <v>2004</v>
      </c>
      <c r="B253" s="7" t="s">
        <v>4</v>
      </c>
      <c r="C253" s="9" t="s">
        <v>5</v>
      </c>
      <c r="D253" s="30" t="s">
        <v>63</v>
      </c>
      <c r="E253" s="45">
        <f t="shared" si="14"/>
        <v>36.299999999999997</v>
      </c>
      <c r="F253" s="39"/>
      <c r="G253" s="32">
        <v>653</v>
      </c>
      <c r="H253" s="2">
        <f t="shared" si="18"/>
        <v>1.7988980716253444E-2</v>
      </c>
      <c r="I253" s="32">
        <v>7013</v>
      </c>
      <c r="J253" s="32">
        <v>12838</v>
      </c>
      <c r="K253" s="32">
        <v>1257</v>
      </c>
      <c r="L253" s="32">
        <v>5835</v>
      </c>
      <c r="M253" s="3">
        <f t="shared" si="13"/>
        <v>2682.2999724517908</v>
      </c>
      <c r="Q253" t="s">
        <v>235</v>
      </c>
      <c r="R253">
        <v>40.9</v>
      </c>
      <c r="U253" s="44"/>
      <c r="V253" s="45"/>
    </row>
    <row r="254" spans="1:22" ht="15" customHeight="1" x14ac:dyDescent="0.25">
      <c r="A254" s="45">
        <f t="shared" si="17"/>
        <v>2004</v>
      </c>
      <c r="B254" s="7" t="s">
        <v>4</v>
      </c>
      <c r="C254" s="9" t="s">
        <v>5</v>
      </c>
      <c r="D254" s="30" t="s">
        <v>64</v>
      </c>
      <c r="E254" s="45">
        <f t="shared" si="14"/>
        <v>217.4</v>
      </c>
      <c r="F254" s="39"/>
      <c r="G254" s="32">
        <v>3176</v>
      </c>
      <c r="H254" s="2">
        <f t="shared" si="18"/>
        <v>1.4609015639374424E-2</v>
      </c>
      <c r="I254" s="32">
        <v>6603</v>
      </c>
      <c r="J254" s="32">
        <v>91935</v>
      </c>
      <c r="K254" s="32">
        <v>7765</v>
      </c>
      <c r="L254" s="32">
        <v>6830</v>
      </c>
      <c r="M254" s="3">
        <f t="shared" si="13"/>
        <v>3036.2546228150873</v>
      </c>
      <c r="Q254" t="s">
        <v>236</v>
      </c>
      <c r="R254">
        <v>34.299999999999997</v>
      </c>
      <c r="U254" s="44"/>
      <c r="V254" s="45"/>
    </row>
    <row r="255" spans="1:22" ht="15" customHeight="1" x14ac:dyDescent="0.25">
      <c r="A255" s="45">
        <f t="shared" si="17"/>
        <v>2004</v>
      </c>
      <c r="B255" s="7" t="s">
        <v>4</v>
      </c>
      <c r="C255" s="9" t="s">
        <v>5</v>
      </c>
      <c r="D255" s="30" t="s">
        <v>65</v>
      </c>
      <c r="E255" s="45">
        <f t="shared" si="14"/>
        <v>101.9</v>
      </c>
      <c r="F255" s="39"/>
      <c r="G255" s="32">
        <v>1963</v>
      </c>
      <c r="H255" s="2">
        <f t="shared" si="18"/>
        <v>1.9263984298331698E-2</v>
      </c>
      <c r="I255" s="32">
        <v>6736</v>
      </c>
      <c r="J255" s="32">
        <v>41513</v>
      </c>
      <c r="K255" s="32">
        <v>2786</v>
      </c>
      <c r="L255" s="32">
        <v>6983</v>
      </c>
      <c r="M255" s="3">
        <f t="shared" si="13"/>
        <v>2935.0952502453388</v>
      </c>
      <c r="Q255" t="s">
        <v>237</v>
      </c>
      <c r="R255">
        <v>19.5</v>
      </c>
      <c r="U255" s="44"/>
      <c r="V255" s="45"/>
    </row>
    <row r="256" spans="1:22" ht="15" customHeight="1" x14ac:dyDescent="0.25">
      <c r="A256" s="45">
        <f t="shared" si="17"/>
        <v>2004</v>
      </c>
      <c r="B256" s="7" t="s">
        <v>4</v>
      </c>
      <c r="C256" s="9" t="s">
        <v>5</v>
      </c>
      <c r="D256" s="30" t="s">
        <v>66</v>
      </c>
      <c r="E256" s="45">
        <f t="shared" si="14"/>
        <v>63.5</v>
      </c>
      <c r="F256" s="39"/>
      <c r="G256" s="32">
        <v>1280</v>
      </c>
      <c r="H256" s="2">
        <f t="shared" si="18"/>
        <v>2.0157480314960629E-2</v>
      </c>
      <c r="I256" s="32">
        <v>4423</v>
      </c>
      <c r="J256" s="32">
        <v>21830</v>
      </c>
      <c r="K256" s="32">
        <v>1867</v>
      </c>
      <c r="L256" s="32">
        <v>4881</v>
      </c>
      <c r="M256" s="3">
        <f t="shared" si="13"/>
        <v>1664.045937007874</v>
      </c>
      <c r="Q256" t="s">
        <v>63</v>
      </c>
      <c r="R256">
        <v>27.5</v>
      </c>
      <c r="U256" s="44"/>
      <c r="V256" s="45"/>
    </row>
    <row r="257" spans="1:22" ht="15" customHeight="1" x14ac:dyDescent="0.25">
      <c r="A257" s="45">
        <f t="shared" si="17"/>
        <v>2004</v>
      </c>
      <c r="B257" s="7" t="s">
        <v>4</v>
      </c>
      <c r="C257" s="9" t="s">
        <v>5</v>
      </c>
      <c r="D257" s="30" t="s">
        <v>67</v>
      </c>
      <c r="E257" s="45">
        <f t="shared" si="14"/>
        <v>127.4</v>
      </c>
      <c r="F257" s="39"/>
      <c r="G257" s="32">
        <v>2019</v>
      </c>
      <c r="H257" s="2">
        <f t="shared" si="18"/>
        <v>1.5847723704866562E-2</v>
      </c>
      <c r="I257" s="32">
        <v>7180</v>
      </c>
      <c r="J257" s="32">
        <v>51611</v>
      </c>
      <c r="K257" s="32">
        <v>5164</v>
      </c>
      <c r="L257" s="32">
        <v>7530</v>
      </c>
      <c r="M257" s="3">
        <f t="shared" si="13"/>
        <v>3213.908163265306</v>
      </c>
      <c r="Q257" t="s">
        <v>64</v>
      </c>
      <c r="R257">
        <v>165.3</v>
      </c>
      <c r="U257" s="44"/>
      <c r="V257" s="45"/>
    </row>
    <row r="258" spans="1:22" ht="15" customHeight="1" x14ac:dyDescent="0.25">
      <c r="A258" s="45">
        <f t="shared" si="17"/>
        <v>2004</v>
      </c>
      <c r="B258" s="7" t="s">
        <v>4</v>
      </c>
      <c r="C258" s="9" t="s">
        <v>5</v>
      </c>
      <c r="D258" s="30" t="s">
        <v>68</v>
      </c>
      <c r="E258" s="45">
        <f t="shared" si="14"/>
        <v>35.9</v>
      </c>
      <c r="F258" s="39"/>
      <c r="G258" s="32">
        <v>501</v>
      </c>
      <c r="H258" s="2">
        <f t="shared" si="18"/>
        <v>1.3955431754874651E-2</v>
      </c>
      <c r="I258" s="32">
        <v>10164</v>
      </c>
      <c r="J258" s="32">
        <v>14641</v>
      </c>
      <c r="K258" s="32">
        <v>1863</v>
      </c>
      <c r="L258" s="32">
        <v>9076</v>
      </c>
      <c r="M258" s="3">
        <f t="shared" si="13"/>
        <v>4616.1479665738161</v>
      </c>
      <c r="Q258" t="s">
        <v>131</v>
      </c>
      <c r="R258">
        <v>28</v>
      </c>
      <c r="U258" s="44"/>
      <c r="V258" s="45"/>
    </row>
    <row r="259" spans="1:22" ht="15" customHeight="1" x14ac:dyDescent="0.25">
      <c r="A259" s="45">
        <f t="shared" si="17"/>
        <v>2004</v>
      </c>
      <c r="B259" s="7" t="s">
        <v>4</v>
      </c>
      <c r="C259" s="9" t="s">
        <v>5</v>
      </c>
      <c r="D259" s="30" t="s">
        <v>69</v>
      </c>
      <c r="E259" s="45">
        <f t="shared" si="14"/>
        <v>70.5</v>
      </c>
      <c r="F259" s="39"/>
      <c r="G259" s="32">
        <v>1158</v>
      </c>
      <c r="H259" s="2">
        <f t="shared" si="18"/>
        <v>1.6425531914893616E-2</v>
      </c>
      <c r="I259" s="32">
        <v>9489</v>
      </c>
      <c r="J259" s="32">
        <v>27086</v>
      </c>
      <c r="K259" s="32">
        <v>3073</v>
      </c>
      <c r="L259" s="32">
        <v>8803</v>
      </c>
      <c r="M259" s="3">
        <f t="shared" si="13"/>
        <v>4029.3712482269502</v>
      </c>
      <c r="Q259" t="s">
        <v>65</v>
      </c>
      <c r="R259">
        <v>86.7</v>
      </c>
      <c r="U259" s="44"/>
      <c r="V259" s="45"/>
    </row>
    <row r="260" spans="1:22" ht="15" customHeight="1" x14ac:dyDescent="0.25">
      <c r="A260" s="45">
        <f t="shared" si="17"/>
        <v>2004</v>
      </c>
      <c r="B260" s="7" t="s">
        <v>4</v>
      </c>
      <c r="C260" s="9" t="s">
        <v>5</v>
      </c>
      <c r="D260" s="30" t="s">
        <v>70</v>
      </c>
      <c r="E260" s="45">
        <f t="shared" si="14"/>
        <v>20</v>
      </c>
      <c r="F260" s="39"/>
      <c r="G260" s="32">
        <v>350</v>
      </c>
      <c r="H260" s="2">
        <f t="shared" si="18"/>
        <v>1.7500000000000002E-2</v>
      </c>
      <c r="I260" s="32">
        <v>4222</v>
      </c>
      <c r="J260" s="32">
        <v>8478</v>
      </c>
      <c r="K260" s="32">
        <v>446</v>
      </c>
      <c r="L260" s="32">
        <v>5075</v>
      </c>
      <c r="M260" s="3">
        <f t="shared" si="13"/>
        <v>1902.8783000000001</v>
      </c>
      <c r="Q260" t="s">
        <v>66</v>
      </c>
      <c r="R260">
        <v>58.6</v>
      </c>
      <c r="U260" s="44"/>
      <c r="V260" s="45"/>
    </row>
    <row r="261" spans="1:22" ht="15" customHeight="1" x14ac:dyDescent="0.25">
      <c r="A261" s="45">
        <f t="shared" si="17"/>
        <v>2004</v>
      </c>
      <c r="B261" s="7" t="s">
        <v>4</v>
      </c>
      <c r="C261" s="9" t="s">
        <v>5</v>
      </c>
      <c r="D261" s="30" t="s">
        <v>71</v>
      </c>
      <c r="E261" s="45">
        <f t="shared" si="14"/>
        <v>371.4</v>
      </c>
      <c r="F261" s="39"/>
      <c r="G261" s="32">
        <v>6668</v>
      </c>
      <c r="H261" s="2">
        <f t="shared" si="18"/>
        <v>1.7953688745288097E-2</v>
      </c>
      <c r="I261" s="32">
        <v>7207</v>
      </c>
      <c r="J261" s="32">
        <v>167623</v>
      </c>
      <c r="K261" s="32">
        <v>18504</v>
      </c>
      <c r="L261" s="32">
        <v>7898</v>
      </c>
      <c r="M261" s="3">
        <f t="shared" si="13"/>
        <v>3646.2131206246636</v>
      </c>
      <c r="Q261" t="s">
        <v>67</v>
      </c>
      <c r="R261">
        <v>121.7</v>
      </c>
      <c r="U261" s="44"/>
      <c r="V261" s="45"/>
    </row>
    <row r="262" spans="1:22" ht="15" customHeight="1" x14ac:dyDescent="0.25">
      <c r="A262" s="45">
        <f t="shared" si="17"/>
        <v>2004</v>
      </c>
      <c r="B262" s="7" t="s">
        <v>4</v>
      </c>
      <c r="C262" s="9" t="s">
        <v>5</v>
      </c>
      <c r="D262" s="30" t="s">
        <v>73</v>
      </c>
      <c r="E262" s="45">
        <f t="shared" si="14"/>
        <v>9</v>
      </c>
      <c r="F262" s="39"/>
      <c r="G262" s="32">
        <v>132</v>
      </c>
      <c r="H262" s="2">
        <f t="shared" si="18"/>
        <v>1.4666666666666666E-2</v>
      </c>
      <c r="I262" s="32">
        <v>9179.4549283909018</v>
      </c>
      <c r="J262" s="32">
        <v>3561</v>
      </c>
      <c r="K262" s="32">
        <v>440</v>
      </c>
      <c r="L262" s="32">
        <v>8114.15</v>
      </c>
      <c r="M262" s="3">
        <f t="shared" si="13"/>
        <v>4028.6961111111109</v>
      </c>
      <c r="Q262" t="s">
        <v>69</v>
      </c>
      <c r="R262">
        <v>58.6</v>
      </c>
      <c r="U262" s="44"/>
      <c r="V262" s="45"/>
    </row>
    <row r="263" spans="1:22" ht="15" customHeight="1" x14ac:dyDescent="0.25">
      <c r="A263" s="45">
        <f t="shared" si="17"/>
        <v>2004</v>
      </c>
      <c r="B263" s="7" t="s">
        <v>4</v>
      </c>
      <c r="C263" s="9" t="s">
        <v>5</v>
      </c>
      <c r="D263" s="30" t="s">
        <v>74</v>
      </c>
      <c r="E263" s="45">
        <f t="shared" si="14"/>
        <v>5.5</v>
      </c>
      <c r="F263" s="39"/>
      <c r="G263" s="32">
        <v>74</v>
      </c>
      <c r="H263" s="2">
        <f t="shared" si="18"/>
        <v>1.3454545454545455E-2</v>
      </c>
      <c r="I263" s="32">
        <v>8494.2840802987866</v>
      </c>
      <c r="J263" s="32">
        <v>2142</v>
      </c>
      <c r="K263" s="32">
        <v>262</v>
      </c>
      <c r="L263" s="32">
        <v>6757.7897582697206</v>
      </c>
      <c r="M263" s="3">
        <f t="shared" si="13"/>
        <v>3630.0540757575759</v>
      </c>
      <c r="Q263" t="s">
        <v>132</v>
      </c>
      <c r="R263">
        <v>24.2</v>
      </c>
      <c r="U263" s="44"/>
      <c r="V263" s="45"/>
    </row>
    <row r="264" spans="1:22" ht="15" customHeight="1" x14ac:dyDescent="0.25">
      <c r="A264" s="45">
        <f t="shared" si="17"/>
        <v>2004</v>
      </c>
      <c r="B264" s="7" t="s">
        <v>4</v>
      </c>
      <c r="C264" s="9" t="s">
        <v>5</v>
      </c>
      <c r="D264" s="30" t="s">
        <v>75</v>
      </c>
      <c r="E264" s="45">
        <f t="shared" si="14"/>
        <v>10</v>
      </c>
      <c r="F264" s="39"/>
      <c r="G264" s="32">
        <v>161</v>
      </c>
      <c r="H264" s="2">
        <f t="shared" si="18"/>
        <v>1.61E-2</v>
      </c>
      <c r="I264" s="32">
        <v>5959.6193295114654</v>
      </c>
      <c r="J264" s="32">
        <v>4012</v>
      </c>
      <c r="K264" s="32">
        <v>426</v>
      </c>
      <c r="L264" s="32">
        <v>6555.5334507042253</v>
      </c>
      <c r="M264" s="3">
        <f t="shared" si="13"/>
        <v>2670.2649999999999</v>
      </c>
      <c r="Q264" t="s">
        <v>133</v>
      </c>
      <c r="R264">
        <v>9</v>
      </c>
      <c r="U264" s="44"/>
      <c r="V264" s="45"/>
    </row>
    <row r="265" spans="1:22" ht="15" customHeight="1" x14ac:dyDescent="0.25">
      <c r="A265" s="45">
        <f t="shared" si="17"/>
        <v>2004</v>
      </c>
      <c r="B265" s="7" t="s">
        <v>4</v>
      </c>
      <c r="C265" s="9" t="s">
        <v>5</v>
      </c>
      <c r="D265" s="30" t="s">
        <v>76</v>
      </c>
      <c r="E265" s="45">
        <f t="shared" si="14"/>
        <v>2.6</v>
      </c>
      <c r="F265" s="39"/>
      <c r="G265" s="32">
        <v>46</v>
      </c>
      <c r="H265" s="2">
        <f t="shared" si="18"/>
        <v>1.7692307692307691E-2</v>
      </c>
      <c r="I265" s="32">
        <v>5754.9535629854781</v>
      </c>
      <c r="J265" s="32">
        <v>987</v>
      </c>
      <c r="K265" s="32">
        <v>103</v>
      </c>
      <c r="L265" s="32">
        <v>5519.6003236245951</v>
      </c>
      <c r="M265" s="3">
        <f t="shared" si="13"/>
        <v>2403.33</v>
      </c>
      <c r="Q265" t="s">
        <v>73</v>
      </c>
      <c r="R265">
        <v>7.5</v>
      </c>
      <c r="U265" s="44"/>
      <c r="V265" s="45"/>
    </row>
    <row r="266" spans="1:22" ht="15" customHeight="1" x14ac:dyDescent="0.25">
      <c r="A266" s="45">
        <f t="shared" si="17"/>
        <v>2004</v>
      </c>
      <c r="B266" s="7" t="s">
        <v>4</v>
      </c>
      <c r="C266" s="9" t="s">
        <v>5</v>
      </c>
      <c r="D266" s="30" t="s">
        <v>80</v>
      </c>
      <c r="E266" s="45">
        <f t="shared" si="14"/>
        <v>8.9</v>
      </c>
      <c r="F266" s="39"/>
      <c r="G266" s="32">
        <v>113</v>
      </c>
      <c r="H266" s="2">
        <f t="shared" si="18"/>
        <v>1.2696629213483145E-2</v>
      </c>
      <c r="I266" s="32">
        <v>5944.3733295511847</v>
      </c>
      <c r="J266" s="32">
        <v>2644</v>
      </c>
      <c r="K266" s="32">
        <v>237</v>
      </c>
      <c r="L266" s="32">
        <v>6329.1114627285515</v>
      </c>
      <c r="M266" s="3">
        <f t="shared" si="13"/>
        <v>1934.4856741573033</v>
      </c>
      <c r="Q266" t="s">
        <v>9</v>
      </c>
      <c r="R266">
        <v>15</v>
      </c>
      <c r="U266" s="44"/>
      <c r="V266" s="45"/>
    </row>
    <row r="267" spans="1:22" ht="15" customHeight="1" x14ac:dyDescent="0.25">
      <c r="A267" s="45">
        <f t="shared" si="17"/>
        <v>2004</v>
      </c>
      <c r="B267" s="7" t="s">
        <v>4</v>
      </c>
      <c r="C267" s="9" t="s">
        <v>5</v>
      </c>
      <c r="D267" s="30" t="s">
        <v>82</v>
      </c>
      <c r="E267" s="45">
        <f t="shared" si="14"/>
        <v>3.4</v>
      </c>
      <c r="F267" s="39"/>
      <c r="G267" s="32">
        <v>52</v>
      </c>
      <c r="H267" s="2">
        <f t="shared" si="18"/>
        <v>1.5294117647058824E-2</v>
      </c>
      <c r="I267" s="32">
        <v>6941.9345637583892</v>
      </c>
      <c r="J267" s="32">
        <v>1341</v>
      </c>
      <c r="K267" s="32">
        <v>139</v>
      </c>
      <c r="L267" s="32">
        <v>6192.9484412470028</v>
      </c>
      <c r="M267" s="3">
        <f t="shared" si="13"/>
        <v>2991.1629656862747</v>
      </c>
      <c r="Q267" t="s">
        <v>75</v>
      </c>
      <c r="R267">
        <v>8</v>
      </c>
      <c r="U267" s="44"/>
      <c r="V267" s="45"/>
    </row>
    <row r="268" spans="1:22" ht="15" customHeight="1" x14ac:dyDescent="0.25">
      <c r="A268" s="45">
        <f t="shared" si="17"/>
        <v>2004</v>
      </c>
      <c r="B268" s="7" t="s">
        <v>4</v>
      </c>
      <c r="C268" s="9" t="s">
        <v>5</v>
      </c>
      <c r="D268" s="30" t="s">
        <v>83</v>
      </c>
      <c r="E268" s="45">
        <f t="shared" si="14"/>
        <v>5.4</v>
      </c>
      <c r="F268" s="39"/>
      <c r="G268" s="32">
        <v>84</v>
      </c>
      <c r="H268" s="2">
        <f t="shared" ref="H268:H299" si="19">IFERROR(G268/(E268*1000),NA())</f>
        <v>1.5555555555555555E-2</v>
      </c>
      <c r="I268" s="32">
        <v>6587.3213084426507</v>
      </c>
      <c r="J268" s="32">
        <v>1982</v>
      </c>
      <c r="K268" s="32">
        <v>244</v>
      </c>
      <c r="L268" s="32">
        <v>6485.5290300546449</v>
      </c>
      <c r="M268" s="3">
        <f t="shared" ref="M268:M331" si="20">IFERROR(IF(D268="חריש",NA(),(L268*K268+J268*I268)/((E268-E268*F268/100)*1000)),NA())</f>
        <v>2710.840725308642</v>
      </c>
      <c r="Q268" t="s">
        <v>134</v>
      </c>
      <c r="R268">
        <v>8.1</v>
      </c>
      <c r="U268" s="44"/>
      <c r="V268" s="45"/>
    </row>
    <row r="269" spans="1:22" ht="15" customHeight="1" x14ac:dyDescent="0.25">
      <c r="A269" s="45">
        <f t="shared" si="17"/>
        <v>2004</v>
      </c>
      <c r="B269" s="7" t="s">
        <v>4</v>
      </c>
      <c r="C269" s="9" t="s">
        <v>5</v>
      </c>
      <c r="D269" s="30" t="s">
        <v>84</v>
      </c>
      <c r="E269" s="45">
        <f t="shared" ref="E269:E332" si="21">VLOOKUP(D269,Q:R,2,0)</f>
        <v>7.7</v>
      </c>
      <c r="F269" s="39"/>
      <c r="G269" s="32">
        <v>82</v>
      </c>
      <c r="H269" s="2">
        <f t="shared" si="19"/>
        <v>1.064935064935065E-2</v>
      </c>
      <c r="I269" s="32">
        <v>4949.2371991371483</v>
      </c>
      <c r="J269" s="32">
        <v>2936</v>
      </c>
      <c r="K269" s="32">
        <v>148</v>
      </c>
      <c r="L269" s="32">
        <v>4259.7927927927931</v>
      </c>
      <c r="M269" s="3">
        <f t="shared" si="20"/>
        <v>1969.0142532467535</v>
      </c>
      <c r="Q269" t="s">
        <v>135</v>
      </c>
      <c r="R269">
        <v>8.3000000000000007</v>
      </c>
      <c r="U269" s="44"/>
      <c r="V269" s="45"/>
    </row>
    <row r="270" spans="1:22" ht="15" customHeight="1" x14ac:dyDescent="0.25">
      <c r="A270" s="45">
        <f t="shared" ref="A270:A333" si="22">A269</f>
        <v>2004</v>
      </c>
      <c r="B270" s="7" t="s">
        <v>4</v>
      </c>
      <c r="C270" s="9" t="s">
        <v>5</v>
      </c>
      <c r="D270" s="30" t="s">
        <v>85</v>
      </c>
      <c r="E270" s="45">
        <f t="shared" si="21"/>
        <v>9.8000000000000007</v>
      </c>
      <c r="F270" s="39"/>
      <c r="G270" s="32">
        <v>207</v>
      </c>
      <c r="H270" s="2">
        <f t="shared" si="19"/>
        <v>2.1122448979591837E-2</v>
      </c>
      <c r="I270" s="32">
        <v>8465.5632991175935</v>
      </c>
      <c r="J270" s="32">
        <v>3702</v>
      </c>
      <c r="K270" s="32">
        <v>448</v>
      </c>
      <c r="L270" s="32">
        <v>6440.9259672619046</v>
      </c>
      <c r="M270" s="3">
        <f t="shared" si="20"/>
        <v>3492.3520578231291</v>
      </c>
      <c r="Q270" t="s">
        <v>238</v>
      </c>
      <c r="R270">
        <v>5.3</v>
      </c>
      <c r="U270" s="44"/>
      <c r="V270" s="45"/>
    </row>
    <row r="271" spans="1:22" ht="15" customHeight="1" x14ac:dyDescent="0.25">
      <c r="A271" s="45">
        <f t="shared" si="22"/>
        <v>2004</v>
      </c>
      <c r="B271" s="30" t="s">
        <v>4</v>
      </c>
      <c r="C271" s="9" t="s">
        <v>5</v>
      </c>
      <c r="D271" s="30" t="s">
        <v>86</v>
      </c>
      <c r="E271" s="45">
        <f t="shared" si="21"/>
        <v>10.6</v>
      </c>
      <c r="F271" s="39"/>
      <c r="G271" s="32">
        <v>188</v>
      </c>
      <c r="H271" s="2">
        <f t="shared" si="19"/>
        <v>1.7735849056603775E-2</v>
      </c>
      <c r="I271" s="32">
        <v>7194.7554071246823</v>
      </c>
      <c r="J271" s="32">
        <v>4192</v>
      </c>
      <c r="K271" s="32">
        <v>351</v>
      </c>
      <c r="L271" s="32">
        <v>6592.6858974358975</v>
      </c>
      <c r="M271" s="3">
        <f t="shared" si="20"/>
        <v>3063.6271147798743</v>
      </c>
      <c r="Q271" t="s">
        <v>12</v>
      </c>
      <c r="R271">
        <v>13.8</v>
      </c>
      <c r="U271" s="44"/>
      <c r="V271" s="45"/>
    </row>
    <row r="272" spans="1:22" ht="15" customHeight="1" x14ac:dyDescent="0.25">
      <c r="A272" s="45">
        <f t="shared" si="22"/>
        <v>2004</v>
      </c>
      <c r="B272" s="30" t="s">
        <v>4</v>
      </c>
      <c r="C272" s="9" t="s">
        <v>5</v>
      </c>
      <c r="D272" s="30" t="s">
        <v>21</v>
      </c>
      <c r="E272" s="45">
        <f t="shared" si="21"/>
        <v>17.399999999999999</v>
      </c>
      <c r="F272" s="39"/>
      <c r="G272" s="32">
        <v>475</v>
      </c>
      <c r="H272" s="2">
        <f t="shared" si="19"/>
        <v>2.7298850574712645E-2</v>
      </c>
      <c r="I272" s="32">
        <v>8550.7735072707728</v>
      </c>
      <c r="J272" s="32">
        <v>7129</v>
      </c>
      <c r="K272" s="32">
        <v>609</v>
      </c>
      <c r="L272" s="32">
        <v>8336.9976737821562</v>
      </c>
      <c r="M272" s="3">
        <f t="shared" si="20"/>
        <v>3795.154937739464</v>
      </c>
      <c r="Q272" t="s">
        <v>136</v>
      </c>
      <c r="R272">
        <v>16.5</v>
      </c>
      <c r="U272" s="44"/>
      <c r="V272" s="45"/>
    </row>
    <row r="273" spans="1:22" ht="15" customHeight="1" x14ac:dyDescent="0.25">
      <c r="A273" s="45">
        <f t="shared" si="22"/>
        <v>2004</v>
      </c>
      <c r="B273" s="30" t="s">
        <v>4</v>
      </c>
      <c r="C273" s="9" t="s">
        <v>5</v>
      </c>
      <c r="D273" s="30" t="s">
        <v>87</v>
      </c>
      <c r="E273" s="45">
        <f t="shared" si="21"/>
        <v>13.6</v>
      </c>
      <c r="F273" s="39"/>
      <c r="G273" s="32">
        <v>355</v>
      </c>
      <c r="H273" s="2">
        <f t="shared" si="19"/>
        <v>2.6102941176470589E-2</v>
      </c>
      <c r="I273" s="32">
        <v>6918.9051962137646</v>
      </c>
      <c r="J273" s="32">
        <v>5071</v>
      </c>
      <c r="K273" s="32">
        <v>428</v>
      </c>
      <c r="L273" s="32">
        <v>6436.4343847352029</v>
      </c>
      <c r="M273" s="3">
        <f t="shared" si="20"/>
        <v>2782.3942769607843</v>
      </c>
      <c r="Q273" t="s">
        <v>80</v>
      </c>
      <c r="R273">
        <v>6.4</v>
      </c>
      <c r="U273" s="44"/>
      <c r="V273" s="45"/>
    </row>
    <row r="274" spans="1:22" ht="15" customHeight="1" x14ac:dyDescent="0.25">
      <c r="A274" s="45">
        <f t="shared" si="22"/>
        <v>2004</v>
      </c>
      <c r="B274" s="7" t="s">
        <v>4</v>
      </c>
      <c r="C274" s="9" t="s">
        <v>5</v>
      </c>
      <c r="D274" s="30" t="s">
        <v>88</v>
      </c>
      <c r="E274" s="45">
        <f t="shared" si="21"/>
        <v>14</v>
      </c>
      <c r="F274" s="39"/>
      <c r="G274" s="32">
        <v>298</v>
      </c>
      <c r="H274" s="2">
        <f t="shared" si="19"/>
        <v>2.1285714285714286E-2</v>
      </c>
      <c r="I274" s="32">
        <v>6979.995995161501</v>
      </c>
      <c r="J274" s="32">
        <v>5098</v>
      </c>
      <c r="K274" s="32">
        <v>568</v>
      </c>
      <c r="L274" s="32">
        <v>6432.7539612676055</v>
      </c>
      <c r="M274" s="3">
        <f t="shared" si="20"/>
        <v>2802.7017023809526</v>
      </c>
      <c r="Q274" t="s">
        <v>239</v>
      </c>
      <c r="R274">
        <v>5.5</v>
      </c>
      <c r="U274" s="44"/>
      <c r="V274" s="45"/>
    </row>
    <row r="275" spans="1:22" ht="15" customHeight="1" x14ac:dyDescent="0.25">
      <c r="A275" s="45">
        <f t="shared" si="22"/>
        <v>2004</v>
      </c>
      <c r="B275" s="30" t="s">
        <v>4</v>
      </c>
      <c r="C275" s="9" t="s">
        <v>5</v>
      </c>
      <c r="D275" s="30" t="s">
        <v>89</v>
      </c>
      <c r="E275" s="45">
        <f t="shared" si="21"/>
        <v>12</v>
      </c>
      <c r="F275" s="39"/>
      <c r="G275" s="32">
        <v>194</v>
      </c>
      <c r="H275" s="2">
        <f t="shared" si="19"/>
        <v>1.6166666666666666E-2</v>
      </c>
      <c r="I275" s="32">
        <v>8826.7360347016511</v>
      </c>
      <c r="J275" s="32">
        <v>4726</v>
      </c>
      <c r="K275" s="32">
        <v>468</v>
      </c>
      <c r="L275" s="32">
        <v>7992.6759259259261</v>
      </c>
      <c r="M275" s="3">
        <f t="shared" si="20"/>
        <v>3787.9772361111113</v>
      </c>
      <c r="Q275" t="s">
        <v>240</v>
      </c>
      <c r="R275">
        <v>5.4</v>
      </c>
      <c r="U275" s="44"/>
      <c r="V275" s="45"/>
    </row>
    <row r="276" spans="1:22" ht="15" customHeight="1" x14ac:dyDescent="0.25">
      <c r="A276" s="45">
        <f t="shared" si="22"/>
        <v>2004</v>
      </c>
      <c r="B276" s="7" t="s">
        <v>4</v>
      </c>
      <c r="C276" s="9" t="s">
        <v>5</v>
      </c>
      <c r="D276" s="30" t="s">
        <v>90</v>
      </c>
      <c r="E276" s="45">
        <f t="shared" si="21"/>
        <v>2.1</v>
      </c>
      <c r="F276" s="39"/>
      <c r="G276" s="32">
        <v>26</v>
      </c>
      <c r="H276" s="2">
        <f t="shared" si="19"/>
        <v>1.2380952380952381E-2</v>
      </c>
      <c r="I276" s="32">
        <v>12878.612460401268</v>
      </c>
      <c r="J276" s="32">
        <v>947</v>
      </c>
      <c r="K276" s="32">
        <v>104</v>
      </c>
      <c r="L276" s="32">
        <v>8837.4695512820508</v>
      </c>
      <c r="M276" s="3">
        <f t="shared" si="20"/>
        <v>6245.306111111111</v>
      </c>
      <c r="Q276" t="s">
        <v>137</v>
      </c>
      <c r="R276">
        <v>8.1</v>
      </c>
      <c r="U276" s="44"/>
      <c r="V276" s="45"/>
    </row>
    <row r="277" spans="1:22" ht="15" customHeight="1" x14ac:dyDescent="0.25">
      <c r="A277" s="45">
        <f t="shared" si="22"/>
        <v>2004</v>
      </c>
      <c r="B277" s="7" t="s">
        <v>4</v>
      </c>
      <c r="C277" s="9" t="s">
        <v>5</v>
      </c>
      <c r="D277" s="30" t="s">
        <v>91</v>
      </c>
      <c r="E277" s="45">
        <f t="shared" si="21"/>
        <v>15.7</v>
      </c>
      <c r="F277" s="39"/>
      <c r="G277" s="32">
        <v>264</v>
      </c>
      <c r="H277" s="2">
        <f t="shared" si="19"/>
        <v>1.6815286624203823E-2</v>
      </c>
      <c r="I277" s="32">
        <v>10148.945288197621</v>
      </c>
      <c r="J277" s="32">
        <v>5465</v>
      </c>
      <c r="K277" s="32">
        <v>699</v>
      </c>
      <c r="L277" s="32">
        <v>7159.6771578445396</v>
      </c>
      <c r="M277" s="3">
        <f t="shared" si="20"/>
        <v>3851.5032059447985</v>
      </c>
      <c r="Q277" t="s">
        <v>16</v>
      </c>
      <c r="R277">
        <v>14.9</v>
      </c>
      <c r="U277" s="44"/>
      <c r="V277" s="45"/>
    </row>
    <row r="278" spans="1:22" ht="15" customHeight="1" x14ac:dyDescent="0.25">
      <c r="A278" s="45">
        <f t="shared" si="22"/>
        <v>2004</v>
      </c>
      <c r="B278" s="7" t="s">
        <v>4</v>
      </c>
      <c r="C278" s="9" t="s">
        <v>5</v>
      </c>
      <c r="D278" s="30" t="s">
        <v>92</v>
      </c>
      <c r="E278" s="45">
        <f t="shared" si="21"/>
        <v>8.4</v>
      </c>
      <c r="F278" s="39"/>
      <c r="G278" s="32">
        <v>185</v>
      </c>
      <c r="H278" s="2">
        <f t="shared" si="19"/>
        <v>2.2023809523809525E-2</v>
      </c>
      <c r="I278" s="32">
        <v>4164.9348791455877</v>
      </c>
      <c r="J278" s="32">
        <v>2965</v>
      </c>
      <c r="K278" s="32">
        <v>215</v>
      </c>
      <c r="L278" s="32">
        <v>3876.0248062015503</v>
      </c>
      <c r="M278" s="3">
        <f t="shared" si="20"/>
        <v>1569.3306250000003</v>
      </c>
      <c r="Q278" t="s">
        <v>18</v>
      </c>
      <c r="R278">
        <v>5.5</v>
      </c>
      <c r="U278" s="44"/>
      <c r="V278" s="45"/>
    </row>
    <row r="279" spans="1:22" ht="15" customHeight="1" x14ac:dyDescent="0.25">
      <c r="A279" s="45">
        <f t="shared" si="22"/>
        <v>2004</v>
      </c>
      <c r="B279" s="7" t="s">
        <v>4</v>
      </c>
      <c r="C279" s="9" t="s">
        <v>5</v>
      </c>
      <c r="D279" s="30" t="s">
        <v>95</v>
      </c>
      <c r="E279" s="45">
        <f t="shared" si="21"/>
        <v>1.2</v>
      </c>
      <c r="F279" s="39"/>
      <c r="G279" s="32">
        <v>24</v>
      </c>
      <c r="H279" s="2">
        <f t="shared" si="19"/>
        <v>0.02</v>
      </c>
      <c r="I279" s="32" t="s">
        <v>72</v>
      </c>
      <c r="J279" s="32" t="s">
        <v>72</v>
      </c>
      <c r="K279" s="32" t="s">
        <v>72</v>
      </c>
      <c r="L279" s="32" t="s">
        <v>72</v>
      </c>
      <c r="M279" s="3" t="e">
        <f t="shared" si="20"/>
        <v>#N/A</v>
      </c>
      <c r="Q279" t="s">
        <v>138</v>
      </c>
      <c r="R279">
        <v>5.3</v>
      </c>
      <c r="U279" s="44"/>
      <c r="V279" s="45"/>
    </row>
    <row r="280" spans="1:22" ht="15" customHeight="1" x14ac:dyDescent="0.25">
      <c r="A280" s="45">
        <f t="shared" si="22"/>
        <v>2004</v>
      </c>
      <c r="B280" s="7" t="s">
        <v>4</v>
      </c>
      <c r="C280" s="9" t="s">
        <v>5</v>
      </c>
      <c r="D280" s="30" t="s">
        <v>33</v>
      </c>
      <c r="E280" s="45">
        <f t="shared" si="21"/>
        <v>17.8</v>
      </c>
      <c r="F280" s="39"/>
      <c r="G280" s="32">
        <v>365</v>
      </c>
      <c r="H280" s="2">
        <f t="shared" si="19"/>
        <v>2.050561797752809E-2</v>
      </c>
      <c r="I280" s="32">
        <v>6704.3944216968257</v>
      </c>
      <c r="J280" s="32">
        <v>7571</v>
      </c>
      <c r="K280" s="32">
        <v>427</v>
      </c>
      <c r="L280" s="32">
        <v>5947.0439110070256</v>
      </c>
      <c r="M280" s="3">
        <f t="shared" si="20"/>
        <v>2994.2897705992509</v>
      </c>
      <c r="Q280" t="s">
        <v>86</v>
      </c>
      <c r="R280">
        <v>7.1</v>
      </c>
      <c r="U280" s="44"/>
      <c r="V280" s="45"/>
    </row>
    <row r="281" spans="1:22" ht="15" customHeight="1" x14ac:dyDescent="0.25">
      <c r="A281" s="45">
        <f t="shared" si="22"/>
        <v>2004</v>
      </c>
      <c r="B281" s="7" t="s">
        <v>4</v>
      </c>
      <c r="C281" s="9" t="s">
        <v>5</v>
      </c>
      <c r="D281" s="30" t="s">
        <v>96</v>
      </c>
      <c r="E281" s="45">
        <f t="shared" si="21"/>
        <v>8.6999999999999993</v>
      </c>
      <c r="F281" s="39"/>
      <c r="G281" s="32">
        <v>197</v>
      </c>
      <c r="H281" s="2">
        <f t="shared" si="19"/>
        <v>2.2643678160919539E-2</v>
      </c>
      <c r="I281" s="32">
        <v>5291.5901439645622</v>
      </c>
      <c r="J281" s="32">
        <v>3010</v>
      </c>
      <c r="K281" s="32">
        <v>92</v>
      </c>
      <c r="L281" s="32">
        <v>5920.709239130435</v>
      </c>
      <c r="M281" s="3">
        <f t="shared" si="20"/>
        <v>1893.3783429118773</v>
      </c>
      <c r="Q281" t="s">
        <v>21</v>
      </c>
      <c r="R281">
        <v>10.7</v>
      </c>
      <c r="U281" s="44"/>
      <c r="V281" s="45"/>
    </row>
    <row r="282" spans="1:22" ht="15" customHeight="1" x14ac:dyDescent="0.25">
      <c r="A282" s="45">
        <f t="shared" si="22"/>
        <v>2004</v>
      </c>
      <c r="B282" s="7" t="s">
        <v>4</v>
      </c>
      <c r="C282" s="9" t="s">
        <v>5</v>
      </c>
      <c r="D282" s="30" t="s">
        <v>97</v>
      </c>
      <c r="E282" s="45">
        <f t="shared" si="21"/>
        <v>11.8</v>
      </c>
      <c r="F282" s="39"/>
      <c r="G282" s="32">
        <v>99</v>
      </c>
      <c r="H282" s="2">
        <f t="shared" si="19"/>
        <v>8.3898305084745758E-3</v>
      </c>
      <c r="I282" s="32">
        <v>11054.240693841453</v>
      </c>
      <c r="J282" s="32">
        <v>4146</v>
      </c>
      <c r="K282" s="32">
        <v>495</v>
      </c>
      <c r="L282" s="32">
        <v>8075.1247474747479</v>
      </c>
      <c r="M282" s="3">
        <f t="shared" si="20"/>
        <v>4222.7176836158187</v>
      </c>
      <c r="Q282" t="s">
        <v>241</v>
      </c>
      <c r="R282">
        <v>13.3</v>
      </c>
      <c r="U282" s="44"/>
      <c r="V282" s="45"/>
    </row>
    <row r="283" spans="1:22" ht="15" customHeight="1" x14ac:dyDescent="0.25">
      <c r="A283" s="45">
        <f t="shared" si="22"/>
        <v>2004</v>
      </c>
      <c r="B283" s="7" t="s">
        <v>4</v>
      </c>
      <c r="C283" s="9" t="s">
        <v>5</v>
      </c>
      <c r="D283" s="30" t="s">
        <v>98</v>
      </c>
      <c r="E283" s="45">
        <f t="shared" si="21"/>
        <v>5.4</v>
      </c>
      <c r="F283" s="39"/>
      <c r="G283" s="32">
        <v>69</v>
      </c>
      <c r="H283" s="2">
        <f t="shared" si="19"/>
        <v>1.2777777777777779E-2</v>
      </c>
      <c r="I283" s="32">
        <v>9585.8863779775984</v>
      </c>
      <c r="J283" s="32">
        <v>2113</v>
      </c>
      <c r="K283" s="32">
        <v>178</v>
      </c>
      <c r="L283" s="32">
        <v>7461.1240636704124</v>
      </c>
      <c r="M283" s="3">
        <f t="shared" si="20"/>
        <v>3996.8625925925917</v>
      </c>
      <c r="Q283" t="s">
        <v>87</v>
      </c>
      <c r="R283">
        <v>9.6</v>
      </c>
      <c r="U283" s="44"/>
      <c r="V283" s="45"/>
    </row>
    <row r="284" spans="1:22" ht="15" customHeight="1" x14ac:dyDescent="0.25">
      <c r="A284" s="45">
        <f t="shared" si="22"/>
        <v>2004</v>
      </c>
      <c r="B284" s="7" t="s">
        <v>4</v>
      </c>
      <c r="C284" s="9" t="s">
        <v>5</v>
      </c>
      <c r="D284" s="30" t="s">
        <v>35</v>
      </c>
      <c r="E284" s="45">
        <f t="shared" si="21"/>
        <v>12.4</v>
      </c>
      <c r="F284" s="39"/>
      <c r="G284" s="32">
        <v>267</v>
      </c>
      <c r="H284" s="2">
        <f t="shared" si="19"/>
        <v>2.1532258064516131E-2</v>
      </c>
      <c r="I284" s="32">
        <v>6396.8664523266261</v>
      </c>
      <c r="J284" s="32">
        <v>4821</v>
      </c>
      <c r="K284" s="32">
        <v>481</v>
      </c>
      <c r="L284" s="32">
        <v>6023.6808731808733</v>
      </c>
      <c r="M284" s="3">
        <f t="shared" si="20"/>
        <v>2720.7002956989245</v>
      </c>
      <c r="Q284" t="s">
        <v>139</v>
      </c>
      <c r="R284">
        <v>5.2</v>
      </c>
      <c r="U284" s="44"/>
      <c r="V284" s="45"/>
    </row>
    <row r="285" spans="1:22" ht="15" customHeight="1" x14ac:dyDescent="0.25">
      <c r="A285" s="45">
        <f t="shared" si="22"/>
        <v>2004</v>
      </c>
      <c r="B285" s="7" t="s">
        <v>4</v>
      </c>
      <c r="C285" s="9" t="s">
        <v>5</v>
      </c>
      <c r="D285" s="30" t="s">
        <v>99</v>
      </c>
      <c r="E285" s="45">
        <f t="shared" si="21"/>
        <v>1.8</v>
      </c>
      <c r="F285" s="39"/>
      <c r="G285" s="32">
        <v>16</v>
      </c>
      <c r="H285" s="2">
        <f t="shared" si="19"/>
        <v>8.8888888888888889E-3</v>
      </c>
      <c r="I285" s="32" t="s">
        <v>72</v>
      </c>
      <c r="J285" s="32" t="s">
        <v>72</v>
      </c>
      <c r="K285" s="32" t="s">
        <v>72</v>
      </c>
      <c r="L285" s="32" t="s">
        <v>72</v>
      </c>
      <c r="M285" s="3" t="e">
        <f t="shared" si="20"/>
        <v>#N/A</v>
      </c>
      <c r="Q285" t="s">
        <v>88</v>
      </c>
      <c r="R285">
        <v>6.4</v>
      </c>
      <c r="U285" s="44"/>
      <c r="V285" s="45"/>
    </row>
    <row r="286" spans="1:22" ht="15" customHeight="1" x14ac:dyDescent="0.25">
      <c r="A286" s="45">
        <f t="shared" si="22"/>
        <v>2004</v>
      </c>
      <c r="B286" s="7" t="s">
        <v>4</v>
      </c>
      <c r="C286" s="9" t="s">
        <v>5</v>
      </c>
      <c r="D286" s="30" t="s">
        <v>100</v>
      </c>
      <c r="E286" s="45">
        <f t="shared" si="21"/>
        <v>2.4</v>
      </c>
      <c r="F286" s="39"/>
      <c r="G286" s="32">
        <v>33</v>
      </c>
      <c r="H286" s="2">
        <f t="shared" si="19"/>
        <v>1.375E-2</v>
      </c>
      <c r="I286" s="32">
        <v>8544.6243398570987</v>
      </c>
      <c r="J286" s="32">
        <v>1073</v>
      </c>
      <c r="K286" s="32">
        <v>108</v>
      </c>
      <c r="L286" s="32">
        <v>7780.2924382716046</v>
      </c>
      <c r="M286" s="3">
        <f t="shared" si="20"/>
        <v>4170.2722916666671</v>
      </c>
      <c r="Q286" t="s">
        <v>89</v>
      </c>
      <c r="R286">
        <v>9.6</v>
      </c>
      <c r="U286" s="44"/>
      <c r="V286" s="45"/>
    </row>
    <row r="287" spans="1:22" ht="15" customHeight="1" x14ac:dyDescent="0.25">
      <c r="A287" s="45">
        <f t="shared" si="22"/>
        <v>2004</v>
      </c>
      <c r="B287" s="7" t="s">
        <v>4</v>
      </c>
      <c r="C287" s="9" t="s">
        <v>5</v>
      </c>
      <c r="D287" s="30" t="s">
        <v>101</v>
      </c>
      <c r="E287" s="45">
        <f t="shared" si="21"/>
        <v>5.3</v>
      </c>
      <c r="F287" s="39"/>
      <c r="G287" s="32">
        <v>55</v>
      </c>
      <c r="H287" s="2">
        <f t="shared" si="19"/>
        <v>1.0377358490566037E-2</v>
      </c>
      <c r="I287" s="32">
        <v>12264.091952861952</v>
      </c>
      <c r="J287" s="32">
        <v>2475</v>
      </c>
      <c r="K287" s="32">
        <v>136</v>
      </c>
      <c r="L287" s="32">
        <v>10839.420955882353</v>
      </c>
      <c r="M287" s="3">
        <f t="shared" si="20"/>
        <v>6005.2431761006283</v>
      </c>
      <c r="Q287" t="s">
        <v>140</v>
      </c>
      <c r="R287">
        <v>8.1</v>
      </c>
      <c r="U287" s="44"/>
      <c r="V287" s="45"/>
    </row>
    <row r="288" spans="1:22" ht="15" customHeight="1" x14ac:dyDescent="0.25">
      <c r="A288" s="45">
        <f t="shared" si="22"/>
        <v>2004</v>
      </c>
      <c r="B288" s="30" t="s">
        <v>4</v>
      </c>
      <c r="C288" s="9" t="s">
        <v>5</v>
      </c>
      <c r="D288" s="30" t="s">
        <v>102</v>
      </c>
      <c r="E288" s="45">
        <f t="shared" si="21"/>
        <v>21.7</v>
      </c>
      <c r="F288" s="39"/>
      <c r="G288" s="32">
        <v>423</v>
      </c>
      <c r="H288" s="2">
        <f t="shared" si="19"/>
        <v>1.9493087557603688E-2</v>
      </c>
      <c r="I288" s="32">
        <v>9205.8367521861401</v>
      </c>
      <c r="J288" s="32">
        <v>8653</v>
      </c>
      <c r="K288" s="32">
        <v>834</v>
      </c>
      <c r="L288" s="32">
        <v>9029.8810951239011</v>
      </c>
      <c r="M288" s="3">
        <f t="shared" si="20"/>
        <v>4017.9274769585254</v>
      </c>
      <c r="Q288" t="s">
        <v>141</v>
      </c>
      <c r="R288">
        <v>7.1</v>
      </c>
      <c r="U288" s="44"/>
      <c r="V288" s="45"/>
    </row>
    <row r="289" spans="1:22" ht="15" customHeight="1" x14ac:dyDescent="0.25">
      <c r="A289" s="45">
        <f t="shared" si="22"/>
        <v>2004</v>
      </c>
      <c r="B289" s="7" t="s">
        <v>4</v>
      </c>
      <c r="C289" s="9" t="s">
        <v>5</v>
      </c>
      <c r="D289" s="30" t="s">
        <v>103</v>
      </c>
      <c r="E289" s="45">
        <f t="shared" si="21"/>
        <v>1.5</v>
      </c>
      <c r="F289" s="39"/>
      <c r="G289" s="32">
        <v>31</v>
      </c>
      <c r="H289" s="2">
        <f t="shared" si="19"/>
        <v>2.0666666666666667E-2</v>
      </c>
      <c r="I289" s="32" t="s">
        <v>72</v>
      </c>
      <c r="J289" s="32" t="s">
        <v>72</v>
      </c>
      <c r="K289" s="32" t="s">
        <v>72</v>
      </c>
      <c r="L289" s="32" t="s">
        <v>72</v>
      </c>
      <c r="M289" s="3" t="e">
        <f t="shared" si="20"/>
        <v>#N/A</v>
      </c>
      <c r="Q289" t="s">
        <v>242</v>
      </c>
      <c r="R289">
        <v>11.5</v>
      </c>
      <c r="U289" s="44"/>
      <c r="V289" s="45"/>
    </row>
    <row r="290" spans="1:22" ht="15" customHeight="1" x14ac:dyDescent="0.25">
      <c r="A290" s="45">
        <f t="shared" si="22"/>
        <v>2004</v>
      </c>
      <c r="B290" s="7" t="s">
        <v>4</v>
      </c>
      <c r="C290" s="9" t="s">
        <v>5</v>
      </c>
      <c r="D290" s="30" t="s">
        <v>104</v>
      </c>
      <c r="E290" s="45">
        <f t="shared" si="21"/>
        <v>7.8</v>
      </c>
      <c r="F290" s="39"/>
      <c r="G290" s="32">
        <v>111</v>
      </c>
      <c r="H290" s="2">
        <f t="shared" si="19"/>
        <v>1.4230769230769231E-2</v>
      </c>
      <c r="I290" s="32">
        <v>8337.9767053170381</v>
      </c>
      <c r="J290" s="32">
        <v>3191</v>
      </c>
      <c r="K290" s="32">
        <v>310</v>
      </c>
      <c r="L290" s="32">
        <v>6907.3182795698922</v>
      </c>
      <c r="M290" s="3">
        <f t="shared" si="20"/>
        <v>3685.6092735042739</v>
      </c>
      <c r="Q290" t="s">
        <v>243</v>
      </c>
      <c r="R290">
        <v>6.1</v>
      </c>
      <c r="U290" s="44"/>
      <c r="V290" s="45"/>
    </row>
    <row r="291" spans="1:22" ht="15" customHeight="1" x14ac:dyDescent="0.25">
      <c r="A291" s="45">
        <f t="shared" si="22"/>
        <v>2004</v>
      </c>
      <c r="B291" s="7" t="s">
        <v>4</v>
      </c>
      <c r="C291" s="9" t="s">
        <v>5</v>
      </c>
      <c r="D291" s="30" t="s">
        <v>105</v>
      </c>
      <c r="E291" s="45">
        <f t="shared" si="21"/>
        <v>1.5</v>
      </c>
      <c r="F291" s="39"/>
      <c r="G291" s="32">
        <v>20</v>
      </c>
      <c r="H291" s="2">
        <f t="shared" si="19"/>
        <v>1.3333333333333334E-2</v>
      </c>
      <c r="I291" s="32" t="s">
        <v>72</v>
      </c>
      <c r="J291" s="32" t="s">
        <v>72</v>
      </c>
      <c r="K291" s="32" t="s">
        <v>72</v>
      </c>
      <c r="L291" s="32" t="s">
        <v>72</v>
      </c>
      <c r="M291" s="3" t="e">
        <f t="shared" si="20"/>
        <v>#N/A</v>
      </c>
      <c r="Q291" t="s">
        <v>244</v>
      </c>
      <c r="R291">
        <v>6.5</v>
      </c>
      <c r="U291" s="44"/>
      <c r="V291" s="45"/>
    </row>
    <row r="292" spans="1:22" ht="15" customHeight="1" x14ac:dyDescent="0.25">
      <c r="A292" s="45">
        <f t="shared" si="22"/>
        <v>2004</v>
      </c>
      <c r="B292" s="7" t="s">
        <v>4</v>
      </c>
      <c r="C292" s="9" t="s">
        <v>5</v>
      </c>
      <c r="D292" s="30" t="s">
        <v>106</v>
      </c>
      <c r="E292" s="45">
        <f t="shared" si="21"/>
        <v>6.5</v>
      </c>
      <c r="F292" s="39"/>
      <c r="G292" s="32">
        <v>86</v>
      </c>
      <c r="H292" s="2">
        <f t="shared" si="19"/>
        <v>1.323076923076923E-2</v>
      </c>
      <c r="I292" s="32">
        <v>10620.877787406123</v>
      </c>
      <c r="J292" s="32">
        <v>2885</v>
      </c>
      <c r="K292" s="32">
        <v>171</v>
      </c>
      <c r="L292" s="32">
        <v>9176.5404483430793</v>
      </c>
      <c r="M292" s="3">
        <f t="shared" si="20"/>
        <v>4955.4493589743588</v>
      </c>
      <c r="Q292" t="s">
        <v>245</v>
      </c>
      <c r="R292">
        <v>6.3</v>
      </c>
      <c r="U292" s="44"/>
      <c r="V292" s="45"/>
    </row>
    <row r="293" spans="1:22" ht="15" customHeight="1" x14ac:dyDescent="0.25">
      <c r="A293" s="45">
        <f t="shared" si="22"/>
        <v>2004</v>
      </c>
      <c r="B293" s="7" t="s">
        <v>4</v>
      </c>
      <c r="C293" s="9" t="s">
        <v>5</v>
      </c>
      <c r="D293" s="30" t="s">
        <v>107</v>
      </c>
      <c r="E293" s="45">
        <f t="shared" si="21"/>
        <v>1.5</v>
      </c>
      <c r="F293" s="39"/>
      <c r="G293" s="32">
        <v>23</v>
      </c>
      <c r="H293" s="2">
        <f t="shared" si="19"/>
        <v>1.5333333333333332E-2</v>
      </c>
      <c r="I293" s="32" t="s">
        <v>72</v>
      </c>
      <c r="J293" s="32" t="s">
        <v>72</v>
      </c>
      <c r="K293" s="32" t="s">
        <v>72</v>
      </c>
      <c r="L293" s="32" t="s">
        <v>72</v>
      </c>
      <c r="M293" s="3" t="e">
        <f t="shared" si="20"/>
        <v>#N/A</v>
      </c>
      <c r="Q293" t="s">
        <v>91</v>
      </c>
      <c r="R293">
        <v>9.1</v>
      </c>
      <c r="U293" s="44"/>
      <c r="V293" s="45"/>
    </row>
    <row r="294" spans="1:22" ht="15" customHeight="1" x14ac:dyDescent="0.25">
      <c r="A294" s="45">
        <f t="shared" si="22"/>
        <v>2004</v>
      </c>
      <c r="B294" s="7" t="s">
        <v>4</v>
      </c>
      <c r="C294" s="9" t="s">
        <v>5</v>
      </c>
      <c r="D294" s="30" t="s">
        <v>108</v>
      </c>
      <c r="E294" s="45">
        <f t="shared" si="21"/>
        <v>4.5999999999999996</v>
      </c>
      <c r="F294" s="39"/>
      <c r="G294" s="32">
        <v>122</v>
      </c>
      <c r="H294" s="2">
        <f t="shared" si="19"/>
        <v>2.6521739130434784E-2</v>
      </c>
      <c r="I294" s="32">
        <v>4326.8507050889029</v>
      </c>
      <c r="J294" s="32">
        <v>1631</v>
      </c>
      <c r="K294" s="32">
        <v>73</v>
      </c>
      <c r="L294" s="32">
        <v>4385.6495433789951</v>
      </c>
      <c r="M294" s="3">
        <f t="shared" si="20"/>
        <v>1603.7491123188408</v>
      </c>
      <c r="Q294" t="s">
        <v>92</v>
      </c>
      <c r="R294">
        <v>8.4</v>
      </c>
      <c r="U294" s="44"/>
      <c r="V294" s="45"/>
    </row>
    <row r="295" spans="1:22" ht="15" customHeight="1" x14ac:dyDescent="0.25">
      <c r="A295" s="45">
        <f t="shared" si="22"/>
        <v>2004</v>
      </c>
      <c r="B295" s="7" t="s">
        <v>4</v>
      </c>
      <c r="C295" s="9" t="s">
        <v>5</v>
      </c>
      <c r="D295" s="30" t="s">
        <v>109</v>
      </c>
      <c r="E295" s="45">
        <f t="shared" si="21"/>
        <v>3.2</v>
      </c>
      <c r="F295" s="39"/>
      <c r="G295" s="32">
        <v>35</v>
      </c>
      <c r="H295" s="2">
        <f t="shared" si="19"/>
        <v>1.0937499999999999E-2</v>
      </c>
      <c r="I295" s="32">
        <v>18071.256464904804</v>
      </c>
      <c r="J295" s="32">
        <v>1173</v>
      </c>
      <c r="K295" s="32">
        <v>136</v>
      </c>
      <c r="L295" s="32">
        <v>14860.831495098038</v>
      </c>
      <c r="M295" s="3">
        <f t="shared" si="20"/>
        <v>7255.8302864583338</v>
      </c>
      <c r="Q295" t="s">
        <v>142</v>
      </c>
      <c r="R295">
        <v>8.4</v>
      </c>
      <c r="U295" s="44"/>
      <c r="V295" s="45"/>
    </row>
    <row r="296" spans="1:22" ht="15" customHeight="1" x14ac:dyDescent="0.25">
      <c r="A296" s="45">
        <f t="shared" si="22"/>
        <v>2004</v>
      </c>
      <c r="B296" s="7" t="s">
        <v>4</v>
      </c>
      <c r="C296" s="9" t="s">
        <v>5</v>
      </c>
      <c r="D296" s="30" t="s">
        <v>110</v>
      </c>
      <c r="E296" s="45">
        <f t="shared" si="21"/>
        <v>6</v>
      </c>
      <c r="F296" s="39"/>
      <c r="G296" s="32">
        <v>83</v>
      </c>
      <c r="H296" s="2">
        <f t="shared" si="19"/>
        <v>1.3833333333333333E-2</v>
      </c>
      <c r="I296" s="32">
        <v>12670.077907986111</v>
      </c>
      <c r="J296" s="32">
        <v>3072</v>
      </c>
      <c r="K296" s="32">
        <v>219</v>
      </c>
      <c r="L296" s="32">
        <v>9829.6914003044149</v>
      </c>
      <c r="M296" s="3">
        <f t="shared" si="20"/>
        <v>6845.863625</v>
      </c>
      <c r="Q296" t="s">
        <v>143</v>
      </c>
      <c r="R296">
        <v>19.100000000000001</v>
      </c>
      <c r="U296" s="44"/>
      <c r="V296" s="45"/>
    </row>
    <row r="297" spans="1:22" ht="15" customHeight="1" x14ac:dyDescent="0.25">
      <c r="A297" s="45">
        <f t="shared" si="22"/>
        <v>2004</v>
      </c>
      <c r="B297" s="7" t="s">
        <v>4</v>
      </c>
      <c r="C297" s="9" t="s">
        <v>5</v>
      </c>
      <c r="D297" s="30" t="s">
        <v>112</v>
      </c>
      <c r="E297" s="45">
        <f t="shared" si="21"/>
        <v>29.3</v>
      </c>
      <c r="F297" s="39"/>
      <c r="G297" s="32">
        <v>438</v>
      </c>
      <c r="H297" s="2">
        <f t="shared" si="19"/>
        <v>1.4948805460750853E-2</v>
      </c>
      <c r="I297" s="32">
        <v>5935.0938337801608</v>
      </c>
      <c r="J297" s="32">
        <v>10817</v>
      </c>
      <c r="K297" s="32">
        <v>1037</v>
      </c>
      <c r="L297" s="32">
        <v>5732.2912246865963</v>
      </c>
      <c r="M297" s="3">
        <f t="shared" si="20"/>
        <v>2394.0032764505117</v>
      </c>
      <c r="Q297" t="s">
        <v>144</v>
      </c>
      <c r="R297">
        <v>11.8</v>
      </c>
      <c r="U297" s="44"/>
      <c r="V297" s="45"/>
    </row>
    <row r="298" spans="1:22" ht="15" customHeight="1" x14ac:dyDescent="0.25">
      <c r="A298" s="45">
        <f t="shared" si="22"/>
        <v>2004</v>
      </c>
      <c r="B298" s="7" t="s">
        <v>4</v>
      </c>
      <c r="C298" s="9" t="s">
        <v>5</v>
      </c>
      <c r="D298" s="30" t="s">
        <v>113</v>
      </c>
      <c r="E298" s="45">
        <f t="shared" si="21"/>
        <v>6.1</v>
      </c>
      <c r="F298" s="39"/>
      <c r="G298" s="32">
        <v>58</v>
      </c>
      <c r="H298" s="2">
        <f t="shared" si="19"/>
        <v>9.5081967213114758E-3</v>
      </c>
      <c r="I298" s="32">
        <v>8389.5196474086661</v>
      </c>
      <c r="J298" s="32">
        <v>2354</v>
      </c>
      <c r="K298" s="32">
        <v>271</v>
      </c>
      <c r="L298" s="32">
        <v>6757.0565805658052</v>
      </c>
      <c r="M298" s="3">
        <f t="shared" si="20"/>
        <v>3537.7199316939887</v>
      </c>
      <c r="Q298" t="s">
        <v>246</v>
      </c>
      <c r="R298">
        <v>10</v>
      </c>
      <c r="U298" s="44"/>
      <c r="V298" s="45"/>
    </row>
    <row r="299" spans="1:22" ht="15" customHeight="1" x14ac:dyDescent="0.25">
      <c r="A299" s="45">
        <f t="shared" si="22"/>
        <v>2004</v>
      </c>
      <c r="B299" s="7" t="s">
        <v>4</v>
      </c>
      <c r="C299" s="9" t="s">
        <v>5</v>
      </c>
      <c r="D299" s="30" t="s">
        <v>116</v>
      </c>
      <c r="E299" s="45">
        <f t="shared" si="21"/>
        <v>6.4</v>
      </c>
      <c r="F299" s="39"/>
      <c r="G299" s="32">
        <v>81</v>
      </c>
      <c r="H299" s="2">
        <f t="shared" si="19"/>
        <v>1.2656250000000001E-2</v>
      </c>
      <c r="I299" s="32">
        <v>4235.2981366459626</v>
      </c>
      <c r="J299" s="32">
        <v>2898</v>
      </c>
      <c r="K299" s="32">
        <v>174</v>
      </c>
      <c r="L299" s="32">
        <v>5258.3793103448279</v>
      </c>
      <c r="M299" s="3">
        <f t="shared" si="20"/>
        <v>2060.7581249999998</v>
      </c>
      <c r="Q299" t="s">
        <v>96</v>
      </c>
      <c r="R299">
        <v>7.7</v>
      </c>
      <c r="U299" s="44"/>
      <c r="V299" s="45"/>
    </row>
    <row r="300" spans="1:22" ht="15" customHeight="1" x14ac:dyDescent="0.25">
      <c r="A300" s="45">
        <f t="shared" si="22"/>
        <v>2004</v>
      </c>
      <c r="B300" s="30" t="s">
        <v>4</v>
      </c>
      <c r="C300" s="9" t="s">
        <v>5</v>
      </c>
      <c r="D300" s="30" t="s">
        <v>118</v>
      </c>
      <c r="E300" s="45">
        <f t="shared" si="21"/>
        <v>13.6</v>
      </c>
      <c r="F300" s="39"/>
      <c r="G300" s="32">
        <v>181</v>
      </c>
      <c r="H300" s="2">
        <f t="shared" ref="H300:H331" si="23">IFERROR(G300/(E300*1000),NA())</f>
        <v>1.3308823529411765E-2</v>
      </c>
      <c r="I300" s="32">
        <v>8598.6521668150781</v>
      </c>
      <c r="J300" s="32">
        <v>5615</v>
      </c>
      <c r="K300" s="32">
        <v>558</v>
      </c>
      <c r="L300" s="32">
        <v>7035.7819593787335</v>
      </c>
      <c r="M300" s="3">
        <f t="shared" si="20"/>
        <v>3838.7792830882354</v>
      </c>
      <c r="Q300" t="s">
        <v>145</v>
      </c>
      <c r="R300">
        <v>9.6</v>
      </c>
      <c r="U300" s="44"/>
      <c r="V300" s="45"/>
    </row>
    <row r="301" spans="1:22" ht="15" customHeight="1" x14ac:dyDescent="0.25">
      <c r="A301" s="45">
        <f t="shared" si="22"/>
        <v>2004</v>
      </c>
      <c r="B301" s="7" t="s">
        <v>4</v>
      </c>
      <c r="C301" s="9" t="s">
        <v>5</v>
      </c>
      <c r="D301" s="30" t="s">
        <v>121</v>
      </c>
      <c r="E301" s="45">
        <f t="shared" si="21"/>
        <v>6.2</v>
      </c>
      <c r="F301" s="39"/>
      <c r="G301" s="32">
        <v>145</v>
      </c>
      <c r="H301" s="2">
        <f t="shared" si="23"/>
        <v>2.3387096774193549E-2</v>
      </c>
      <c r="I301" s="32">
        <v>5968.0228524638978</v>
      </c>
      <c r="J301" s="32">
        <v>2239</v>
      </c>
      <c r="K301" s="32">
        <v>154</v>
      </c>
      <c r="L301" s="32">
        <v>6307.9080086580088</v>
      </c>
      <c r="M301" s="3">
        <f t="shared" si="20"/>
        <v>2311.9066129032262</v>
      </c>
      <c r="Q301" t="s">
        <v>146</v>
      </c>
      <c r="R301">
        <v>7.1</v>
      </c>
      <c r="U301" s="44"/>
      <c r="V301" s="45"/>
    </row>
    <row r="302" spans="1:22" ht="15" customHeight="1" x14ac:dyDescent="0.25">
      <c r="A302" s="45">
        <f t="shared" si="22"/>
        <v>2004</v>
      </c>
      <c r="B302" s="7" t="s">
        <v>4</v>
      </c>
      <c r="C302" s="9" t="s">
        <v>5</v>
      </c>
      <c r="D302" s="30" t="s">
        <v>122</v>
      </c>
      <c r="E302" s="45">
        <f t="shared" si="21"/>
        <v>2.2999999999999998</v>
      </c>
      <c r="F302" s="39"/>
      <c r="G302" s="32">
        <v>33</v>
      </c>
      <c r="H302" s="2">
        <f t="shared" si="23"/>
        <v>1.4347826086956521E-2</v>
      </c>
      <c r="I302" s="32">
        <v>6312.8797435897432</v>
      </c>
      <c r="J302" s="32">
        <v>975</v>
      </c>
      <c r="K302" s="32">
        <v>140</v>
      </c>
      <c r="L302" s="32">
        <v>4678.4196428571431</v>
      </c>
      <c r="M302" s="3">
        <f t="shared" si="20"/>
        <v>2960.8854347826086</v>
      </c>
      <c r="Q302" t="s">
        <v>97</v>
      </c>
      <c r="R302">
        <v>5.2</v>
      </c>
      <c r="U302" s="44"/>
      <c r="V302" s="45"/>
    </row>
    <row r="303" spans="1:22" ht="15" customHeight="1" x14ac:dyDescent="0.25">
      <c r="A303" s="45">
        <f t="shared" si="22"/>
        <v>2004</v>
      </c>
      <c r="B303" s="7" t="s">
        <v>4</v>
      </c>
      <c r="C303" s="9" t="s">
        <v>5</v>
      </c>
      <c r="D303" s="30" t="s">
        <v>124</v>
      </c>
      <c r="E303" s="45">
        <f t="shared" si="21"/>
        <v>5.4</v>
      </c>
      <c r="F303" s="39"/>
      <c r="G303" s="32">
        <v>71</v>
      </c>
      <c r="H303" s="2">
        <f t="shared" si="23"/>
        <v>1.3148148148148148E-2</v>
      </c>
      <c r="I303" s="32">
        <v>8360.5221743729217</v>
      </c>
      <c r="J303" s="32">
        <v>2206</v>
      </c>
      <c r="K303" s="32">
        <v>209</v>
      </c>
      <c r="L303" s="32">
        <v>6298.045454545455</v>
      </c>
      <c r="M303" s="3">
        <f t="shared" si="20"/>
        <v>3659.1858179012343</v>
      </c>
      <c r="Q303" t="s">
        <v>247</v>
      </c>
      <c r="R303">
        <v>5</v>
      </c>
      <c r="U303" s="44"/>
      <c r="V303" s="45"/>
    </row>
    <row r="304" spans="1:22" ht="15" customHeight="1" x14ac:dyDescent="0.25">
      <c r="A304" s="45">
        <f t="shared" si="22"/>
        <v>2004</v>
      </c>
      <c r="B304" s="7" t="s">
        <v>4</v>
      </c>
      <c r="C304" s="9" t="s">
        <v>5</v>
      </c>
      <c r="D304" s="30" t="s">
        <v>125</v>
      </c>
      <c r="E304" s="45">
        <f t="shared" si="21"/>
        <v>17.5</v>
      </c>
      <c r="F304" s="39"/>
      <c r="G304" s="32">
        <v>328</v>
      </c>
      <c r="H304" s="2">
        <f t="shared" si="23"/>
        <v>1.8742857142857144E-2</v>
      </c>
      <c r="I304" s="32">
        <v>11157.075409293864</v>
      </c>
      <c r="J304" s="32">
        <v>6047</v>
      </c>
      <c r="K304" s="32">
        <v>614</v>
      </c>
      <c r="L304" s="32">
        <v>9183.8792073832792</v>
      </c>
      <c r="M304" s="3">
        <f t="shared" si="20"/>
        <v>4177.4706761904763</v>
      </c>
      <c r="Q304" t="s">
        <v>147</v>
      </c>
      <c r="R304">
        <v>6.8</v>
      </c>
      <c r="U304" s="44"/>
      <c r="V304" s="45"/>
    </row>
    <row r="305" spans="1:22" ht="15" customHeight="1" x14ac:dyDescent="0.25">
      <c r="A305" s="45">
        <f t="shared" si="22"/>
        <v>2004</v>
      </c>
      <c r="B305" s="7" t="s">
        <v>4</v>
      </c>
      <c r="C305" s="9" t="s">
        <v>5</v>
      </c>
      <c r="D305" s="30" t="s">
        <v>126</v>
      </c>
      <c r="E305" s="45">
        <f t="shared" si="21"/>
        <v>5.4</v>
      </c>
      <c r="F305" s="39"/>
      <c r="G305" s="32">
        <v>105</v>
      </c>
      <c r="H305" s="2">
        <f t="shared" si="23"/>
        <v>1.9444444444444445E-2</v>
      </c>
      <c r="I305" s="32">
        <v>4856.5134740003159</v>
      </c>
      <c r="J305" s="32">
        <v>2109</v>
      </c>
      <c r="K305" s="32">
        <v>157</v>
      </c>
      <c r="L305" s="32">
        <v>4900.0079617834399</v>
      </c>
      <c r="M305" s="3">
        <f t="shared" si="20"/>
        <v>2039.2015123456788</v>
      </c>
      <c r="Q305" t="s">
        <v>35</v>
      </c>
      <c r="R305">
        <v>6.9</v>
      </c>
      <c r="U305" s="44"/>
      <c r="V305" s="45"/>
    </row>
    <row r="306" spans="1:22" ht="15" customHeight="1" x14ac:dyDescent="0.25">
      <c r="A306" s="45">
        <f t="shared" si="22"/>
        <v>2004</v>
      </c>
      <c r="B306" s="7" t="s">
        <v>4</v>
      </c>
      <c r="C306" s="9" t="s">
        <v>5</v>
      </c>
      <c r="D306" s="30" t="s">
        <v>127</v>
      </c>
      <c r="E306" s="45">
        <f t="shared" si="21"/>
        <v>8.3000000000000007</v>
      </c>
      <c r="F306" s="39"/>
      <c r="G306" s="32">
        <v>154</v>
      </c>
      <c r="H306" s="2">
        <f t="shared" si="23"/>
        <v>1.8554216867469879E-2</v>
      </c>
      <c r="I306" s="32">
        <v>10089.870184384014</v>
      </c>
      <c r="J306" s="32">
        <v>3236</v>
      </c>
      <c r="K306" s="32">
        <v>383</v>
      </c>
      <c r="L306" s="32">
        <v>7533.011749347258</v>
      </c>
      <c r="M306" s="3">
        <f t="shared" si="20"/>
        <v>4281.4413755020087</v>
      </c>
      <c r="Q306" t="s">
        <v>148</v>
      </c>
      <c r="R306">
        <v>12.7</v>
      </c>
      <c r="U306" s="44"/>
      <c r="V306" s="45"/>
    </row>
    <row r="307" spans="1:22" ht="15" customHeight="1" x14ac:dyDescent="0.25">
      <c r="A307" s="45">
        <f t="shared" si="22"/>
        <v>2004</v>
      </c>
      <c r="B307" s="7" t="s">
        <v>223</v>
      </c>
      <c r="C307" s="9" t="s">
        <v>5</v>
      </c>
      <c r="D307" s="30" t="s">
        <v>79</v>
      </c>
      <c r="E307" s="45">
        <f t="shared" si="21"/>
        <v>7.3</v>
      </c>
      <c r="F307" s="39"/>
      <c r="G307" s="32">
        <v>170</v>
      </c>
      <c r="H307" s="2">
        <f t="shared" si="23"/>
        <v>2.3287671232876714E-2</v>
      </c>
      <c r="I307" s="32">
        <v>7512.3798614057414</v>
      </c>
      <c r="J307" s="32">
        <v>2357</v>
      </c>
      <c r="K307" s="32">
        <v>204</v>
      </c>
      <c r="L307" s="32">
        <v>10290.448120915033</v>
      </c>
      <c r="M307" s="3">
        <f t="shared" si="20"/>
        <v>2713.1411986301368</v>
      </c>
      <c r="Q307" t="s">
        <v>149</v>
      </c>
      <c r="R307">
        <v>10.7</v>
      </c>
      <c r="U307" s="44"/>
      <c r="V307" s="45"/>
    </row>
    <row r="308" spans="1:22" ht="15" customHeight="1" x14ac:dyDescent="0.25">
      <c r="A308" s="45">
        <f t="shared" si="22"/>
        <v>2004</v>
      </c>
      <c r="B308" s="30" t="s">
        <v>223</v>
      </c>
      <c r="C308" s="9" t="s">
        <v>5</v>
      </c>
      <c r="D308" s="30" t="s">
        <v>17</v>
      </c>
      <c r="E308" s="45">
        <f t="shared" si="21"/>
        <v>61.9</v>
      </c>
      <c r="F308" s="39"/>
      <c r="G308" s="32">
        <v>2444</v>
      </c>
      <c r="H308" s="2">
        <f t="shared" si="23"/>
        <v>3.9483037156704363E-2</v>
      </c>
      <c r="I308" s="32">
        <v>4896</v>
      </c>
      <c r="J308" s="32">
        <v>15321</v>
      </c>
      <c r="K308" s="32">
        <v>1058</v>
      </c>
      <c r="L308" s="32">
        <v>5153</v>
      </c>
      <c r="M308" s="3">
        <f t="shared" si="20"/>
        <v>1299.894830371567</v>
      </c>
      <c r="Q308" t="s">
        <v>150</v>
      </c>
      <c r="R308">
        <v>12.4</v>
      </c>
      <c r="U308" s="44"/>
      <c r="V308" s="45"/>
    </row>
    <row r="309" spans="1:22" ht="15" customHeight="1" x14ac:dyDescent="0.25">
      <c r="A309" s="45">
        <f t="shared" si="22"/>
        <v>2004</v>
      </c>
      <c r="B309" s="7" t="s">
        <v>223</v>
      </c>
      <c r="C309" s="9" t="s">
        <v>5</v>
      </c>
      <c r="D309" s="30" t="s">
        <v>18</v>
      </c>
      <c r="E309" s="45">
        <f t="shared" si="21"/>
        <v>24.9</v>
      </c>
      <c r="F309" s="39"/>
      <c r="G309" s="32">
        <v>1445</v>
      </c>
      <c r="H309" s="2">
        <f t="shared" si="23"/>
        <v>5.8032128514056223E-2</v>
      </c>
      <c r="I309" s="32">
        <v>3156</v>
      </c>
      <c r="J309" s="32">
        <v>3602</v>
      </c>
      <c r="K309" s="32">
        <v>185</v>
      </c>
      <c r="L309" s="32">
        <v>4000</v>
      </c>
      <c r="M309" s="3">
        <f t="shared" si="20"/>
        <v>486.26152610441767</v>
      </c>
      <c r="Q309" t="s">
        <v>151</v>
      </c>
      <c r="R309">
        <v>10.7</v>
      </c>
      <c r="U309" s="44"/>
      <c r="V309" s="45"/>
    </row>
    <row r="310" spans="1:22" ht="15" customHeight="1" x14ac:dyDescent="0.25">
      <c r="A310" s="45">
        <f t="shared" si="22"/>
        <v>2004</v>
      </c>
      <c r="B310" s="7" t="s">
        <v>223</v>
      </c>
      <c r="C310" s="9" t="s">
        <v>5</v>
      </c>
      <c r="D310" s="30" t="s">
        <v>19</v>
      </c>
      <c r="E310" s="45">
        <f t="shared" si="21"/>
        <v>142.30000000000001</v>
      </c>
      <c r="F310" s="39"/>
      <c r="G310" s="32">
        <v>4589</v>
      </c>
      <c r="H310" s="2">
        <f t="shared" si="23"/>
        <v>3.2248770203794797E-2</v>
      </c>
      <c r="I310" s="32">
        <v>4419</v>
      </c>
      <c r="J310" s="32">
        <v>29161</v>
      </c>
      <c r="K310" s="32">
        <v>2061</v>
      </c>
      <c r="L310" s="32">
        <v>5861</v>
      </c>
      <c r="M310" s="3">
        <f t="shared" si="20"/>
        <v>990.4566408995081</v>
      </c>
      <c r="Q310" t="s">
        <v>102</v>
      </c>
      <c r="R310">
        <v>16.7</v>
      </c>
      <c r="U310" s="44"/>
      <c r="V310" s="45"/>
    </row>
    <row r="311" spans="1:22" ht="15" customHeight="1" x14ac:dyDescent="0.25">
      <c r="A311" s="45">
        <f t="shared" si="22"/>
        <v>2004</v>
      </c>
      <c r="B311" s="30" t="s">
        <v>223</v>
      </c>
      <c r="C311" s="9" t="s">
        <v>5</v>
      </c>
      <c r="D311" s="30" t="s">
        <v>54</v>
      </c>
      <c r="E311" s="45">
        <f t="shared" si="21"/>
        <v>27.3</v>
      </c>
      <c r="F311" s="39"/>
      <c r="G311" s="32">
        <v>790</v>
      </c>
      <c r="H311" s="2">
        <f t="shared" si="23"/>
        <v>2.8937728937728939E-2</v>
      </c>
      <c r="I311" s="32">
        <v>4428</v>
      </c>
      <c r="J311" s="32">
        <v>7753</v>
      </c>
      <c r="K311" s="32">
        <v>603</v>
      </c>
      <c r="L311" s="32">
        <v>4427</v>
      </c>
      <c r="M311" s="3">
        <f t="shared" si="20"/>
        <v>1355.3027472527472</v>
      </c>
      <c r="Q311" t="s">
        <v>248</v>
      </c>
      <c r="R311">
        <v>15.3</v>
      </c>
      <c r="U311" s="44"/>
      <c r="V311" s="45"/>
    </row>
    <row r="312" spans="1:22" ht="15" customHeight="1" x14ac:dyDescent="0.25">
      <c r="A312" s="45">
        <f t="shared" si="22"/>
        <v>2004</v>
      </c>
      <c r="B312" s="7" t="s">
        <v>223</v>
      </c>
      <c r="C312" s="9" t="s">
        <v>5</v>
      </c>
      <c r="D312" s="30" t="s">
        <v>11</v>
      </c>
      <c r="E312" s="45">
        <f t="shared" si="21"/>
        <v>22.6</v>
      </c>
      <c r="F312" s="39"/>
      <c r="G312" s="32">
        <v>1561</v>
      </c>
      <c r="H312" s="2">
        <f t="shared" si="23"/>
        <v>6.9070796460176997E-2</v>
      </c>
      <c r="I312" s="32">
        <v>3854.1820300702516</v>
      </c>
      <c r="J312" s="32">
        <v>5077</v>
      </c>
      <c r="K312" s="32">
        <v>381</v>
      </c>
      <c r="L312" s="32">
        <v>4065.4206036745409</v>
      </c>
      <c r="M312" s="3">
        <f t="shared" si="20"/>
        <v>934.36316002949854</v>
      </c>
      <c r="Q312" t="s">
        <v>249</v>
      </c>
      <c r="R312">
        <v>9</v>
      </c>
      <c r="U312" s="44"/>
      <c r="V312" s="45"/>
    </row>
    <row r="313" spans="1:22" ht="15" customHeight="1" x14ac:dyDescent="0.25">
      <c r="A313" s="45">
        <f t="shared" si="22"/>
        <v>2004</v>
      </c>
      <c r="B313" s="30" t="s">
        <v>223</v>
      </c>
      <c r="C313" s="9" t="s">
        <v>5</v>
      </c>
      <c r="D313" s="30" t="s">
        <v>77</v>
      </c>
      <c r="E313" s="45">
        <f t="shared" si="21"/>
        <v>5.4</v>
      </c>
      <c r="F313" s="39"/>
      <c r="G313" s="32">
        <v>93</v>
      </c>
      <c r="H313" s="2">
        <f t="shared" si="23"/>
        <v>1.7222222222222222E-2</v>
      </c>
      <c r="I313" s="32">
        <v>7534.7629304186312</v>
      </c>
      <c r="J313" s="32">
        <v>2333</v>
      </c>
      <c r="K313" s="32">
        <v>292</v>
      </c>
      <c r="L313" s="32">
        <v>6510.7925228310505</v>
      </c>
      <c r="M313" s="3">
        <f t="shared" si="20"/>
        <v>3607.3617283950621</v>
      </c>
      <c r="Q313" t="s">
        <v>250</v>
      </c>
      <c r="R313">
        <v>7.2</v>
      </c>
      <c r="U313" s="44"/>
      <c r="V313" s="45"/>
    </row>
    <row r="314" spans="1:22" ht="15" customHeight="1" x14ac:dyDescent="0.25">
      <c r="A314" s="45">
        <f t="shared" si="22"/>
        <v>2004</v>
      </c>
      <c r="B314" s="7" t="s">
        <v>223</v>
      </c>
      <c r="C314" s="9" t="s">
        <v>5</v>
      </c>
      <c r="D314" s="30" t="s">
        <v>78</v>
      </c>
      <c r="E314" s="45">
        <f t="shared" si="21"/>
        <v>3</v>
      </c>
      <c r="F314" s="39"/>
      <c r="G314" s="32">
        <v>99</v>
      </c>
      <c r="H314" s="2">
        <f t="shared" si="23"/>
        <v>3.3000000000000002E-2</v>
      </c>
      <c r="I314" s="32">
        <v>8870.2654659357868</v>
      </c>
      <c r="J314" s="32">
        <v>1277</v>
      </c>
      <c r="K314" s="32">
        <v>88</v>
      </c>
      <c r="L314" s="32">
        <v>8983.10321969697</v>
      </c>
      <c r="M314" s="3">
        <f t="shared" si="20"/>
        <v>4039.2806944444446</v>
      </c>
      <c r="Q314" t="s">
        <v>251</v>
      </c>
      <c r="R314">
        <v>10.3</v>
      </c>
      <c r="U314" s="44"/>
      <c r="V314" s="45"/>
    </row>
    <row r="315" spans="1:22" ht="15" customHeight="1" x14ac:dyDescent="0.25">
      <c r="A315" s="45">
        <f t="shared" si="22"/>
        <v>2004</v>
      </c>
      <c r="B315" s="30" t="s">
        <v>223</v>
      </c>
      <c r="C315" s="9" t="s">
        <v>5</v>
      </c>
      <c r="D315" s="30" t="s">
        <v>81</v>
      </c>
      <c r="E315" s="45">
        <f t="shared" si="21"/>
        <v>4.8</v>
      </c>
      <c r="F315" s="39"/>
      <c r="G315" s="32">
        <v>164</v>
      </c>
      <c r="H315" s="2">
        <f t="shared" si="23"/>
        <v>3.4166666666666665E-2</v>
      </c>
      <c r="I315" s="32">
        <v>5395.7085354585352</v>
      </c>
      <c r="J315" s="32">
        <v>1443</v>
      </c>
      <c r="K315" s="32">
        <v>76</v>
      </c>
      <c r="L315" s="32">
        <v>5973.229166666667</v>
      </c>
      <c r="M315" s="3">
        <f t="shared" si="20"/>
        <v>1716.6610069444444</v>
      </c>
      <c r="Q315" t="s">
        <v>252</v>
      </c>
      <c r="R315">
        <v>16.3</v>
      </c>
      <c r="U315" s="44"/>
      <c r="V315" s="45"/>
    </row>
    <row r="316" spans="1:22" ht="15" customHeight="1" x14ac:dyDescent="0.25">
      <c r="A316" s="45">
        <f t="shared" si="22"/>
        <v>2004</v>
      </c>
      <c r="B316" s="30" t="s">
        <v>223</v>
      </c>
      <c r="C316" s="9" t="s">
        <v>5</v>
      </c>
      <c r="D316" s="30" t="s">
        <v>94</v>
      </c>
      <c r="E316" s="45">
        <f t="shared" si="21"/>
        <v>2.7</v>
      </c>
      <c r="F316" s="39"/>
      <c r="G316" s="32">
        <v>68</v>
      </c>
      <c r="H316" s="2">
        <f t="shared" si="23"/>
        <v>2.5185185185185185E-2</v>
      </c>
      <c r="I316" s="32">
        <v>5065.1796875</v>
      </c>
      <c r="J316" s="32">
        <v>768</v>
      </c>
      <c r="K316" s="32">
        <v>124</v>
      </c>
      <c r="L316" s="32">
        <v>5882.7715053763441</v>
      </c>
      <c r="M316" s="3">
        <f t="shared" si="20"/>
        <v>1710.9339506172842</v>
      </c>
      <c r="Q316" t="s">
        <v>152</v>
      </c>
      <c r="R316">
        <v>5.3</v>
      </c>
      <c r="U316" s="44"/>
      <c r="V316" s="45"/>
    </row>
    <row r="317" spans="1:22" ht="15" customHeight="1" x14ac:dyDescent="0.25">
      <c r="A317" s="45">
        <f t="shared" si="22"/>
        <v>2004</v>
      </c>
      <c r="B317" s="7" t="s">
        <v>223</v>
      </c>
      <c r="C317" s="9" t="s">
        <v>5</v>
      </c>
      <c r="D317" s="30" t="s">
        <v>40</v>
      </c>
      <c r="E317" s="45">
        <f t="shared" si="21"/>
        <v>27.4</v>
      </c>
      <c r="F317" s="39"/>
      <c r="G317" s="32">
        <v>1966</v>
      </c>
      <c r="H317" s="2">
        <f t="shared" si="23"/>
        <v>7.1751824817518253E-2</v>
      </c>
      <c r="I317" s="32">
        <v>2959.5257065669161</v>
      </c>
      <c r="J317" s="32">
        <v>4010</v>
      </c>
      <c r="K317" s="32">
        <v>282</v>
      </c>
      <c r="L317" s="32">
        <v>3223.7059692671396</v>
      </c>
      <c r="M317" s="3">
        <f t="shared" si="20"/>
        <v>466.30595498783458</v>
      </c>
      <c r="Q317" t="s">
        <v>153</v>
      </c>
      <c r="R317">
        <v>7.2</v>
      </c>
      <c r="U317" s="44"/>
      <c r="V317" s="45"/>
    </row>
    <row r="318" spans="1:22" ht="15" customHeight="1" x14ac:dyDescent="0.25">
      <c r="A318" s="45">
        <f t="shared" si="22"/>
        <v>2004</v>
      </c>
      <c r="B318" s="7" t="s">
        <v>223</v>
      </c>
      <c r="C318" s="9" t="s">
        <v>5</v>
      </c>
      <c r="D318" s="30" t="s">
        <v>111</v>
      </c>
      <c r="E318" s="45">
        <f t="shared" si="21"/>
        <v>2.6</v>
      </c>
      <c r="F318" s="39"/>
      <c r="G318" s="32">
        <v>92</v>
      </c>
      <c r="H318" s="2">
        <f t="shared" si="23"/>
        <v>3.5384615384615382E-2</v>
      </c>
      <c r="I318" s="32">
        <v>3622.0105769230768</v>
      </c>
      <c r="J318" s="32">
        <v>520</v>
      </c>
      <c r="K318" s="32">
        <v>30</v>
      </c>
      <c r="L318" s="32">
        <v>3468.05</v>
      </c>
      <c r="M318" s="3">
        <f t="shared" si="20"/>
        <v>764.41807692307691</v>
      </c>
      <c r="Q318" t="s">
        <v>48</v>
      </c>
      <c r="R318">
        <v>15.6</v>
      </c>
      <c r="U318" s="44"/>
      <c r="V318" s="45"/>
    </row>
    <row r="319" spans="1:22" ht="15" customHeight="1" x14ac:dyDescent="0.25">
      <c r="A319" s="45">
        <f t="shared" si="22"/>
        <v>2004</v>
      </c>
      <c r="B319" s="30" t="s">
        <v>223</v>
      </c>
      <c r="C319" s="9" t="s">
        <v>5</v>
      </c>
      <c r="D319" s="30" t="s">
        <v>114</v>
      </c>
      <c r="E319" s="45">
        <f t="shared" si="21"/>
        <v>3</v>
      </c>
      <c r="F319" s="39"/>
      <c r="G319" s="32">
        <v>120</v>
      </c>
      <c r="H319" s="2">
        <f t="shared" si="23"/>
        <v>0.04</v>
      </c>
      <c r="I319" s="32">
        <v>5563.646891276042</v>
      </c>
      <c r="J319" s="32">
        <v>1024</v>
      </c>
      <c r="K319" s="32">
        <v>80</v>
      </c>
      <c r="L319" s="32">
        <v>4976.1958333333332</v>
      </c>
      <c r="M319" s="3">
        <f t="shared" si="20"/>
        <v>2031.7566944444447</v>
      </c>
      <c r="Q319" t="s">
        <v>110</v>
      </c>
      <c r="R319">
        <v>6.2</v>
      </c>
      <c r="U319" s="44"/>
      <c r="V319" s="45"/>
    </row>
    <row r="320" spans="1:22" ht="15" customHeight="1" x14ac:dyDescent="0.25">
      <c r="A320" s="45">
        <f t="shared" si="22"/>
        <v>2004</v>
      </c>
      <c r="B320" s="7" t="s">
        <v>223</v>
      </c>
      <c r="C320" s="9" t="s">
        <v>5</v>
      </c>
      <c r="D320" s="30" t="s">
        <v>117</v>
      </c>
      <c r="E320" s="45">
        <f t="shared" si="21"/>
        <v>6.7</v>
      </c>
      <c r="F320" s="39"/>
      <c r="G320" s="32">
        <v>179</v>
      </c>
      <c r="H320" s="2">
        <f t="shared" si="23"/>
        <v>2.6716417910447762E-2</v>
      </c>
      <c r="I320" s="32">
        <v>4122.0630904183536</v>
      </c>
      <c r="J320" s="32">
        <v>1976</v>
      </c>
      <c r="K320" s="32">
        <v>95</v>
      </c>
      <c r="L320" s="32">
        <v>5325.4894736842107</v>
      </c>
      <c r="M320" s="3">
        <f t="shared" si="20"/>
        <v>1291.2116666666668</v>
      </c>
      <c r="Q320" t="s">
        <v>154</v>
      </c>
      <c r="R320">
        <v>7.7</v>
      </c>
      <c r="U320" s="44"/>
      <c r="V320" s="45"/>
    </row>
    <row r="321" spans="1:22" ht="15" customHeight="1" x14ac:dyDescent="0.25">
      <c r="A321" s="45">
        <f t="shared" si="22"/>
        <v>2004</v>
      </c>
      <c r="B321" s="7" t="s">
        <v>223</v>
      </c>
      <c r="C321" s="9" t="s">
        <v>5</v>
      </c>
      <c r="D321" s="30" t="s">
        <v>119</v>
      </c>
      <c r="E321" s="45">
        <f t="shared" si="21"/>
        <v>3</v>
      </c>
      <c r="F321" s="39"/>
      <c r="G321" s="32">
        <v>94</v>
      </c>
      <c r="H321" s="2">
        <f t="shared" si="23"/>
        <v>3.1333333333333331E-2</v>
      </c>
      <c r="I321" s="32">
        <v>5038.895833333333</v>
      </c>
      <c r="J321" s="32">
        <v>440</v>
      </c>
      <c r="K321" s="32">
        <v>56</v>
      </c>
      <c r="L321" s="32">
        <v>5169.395833333333</v>
      </c>
      <c r="M321" s="3">
        <f t="shared" si="20"/>
        <v>835.53344444444429</v>
      </c>
      <c r="Q321" t="s">
        <v>155</v>
      </c>
      <c r="R321">
        <v>8.4</v>
      </c>
      <c r="U321" s="44"/>
      <c r="V321" s="45"/>
    </row>
    <row r="322" spans="1:22" ht="15" customHeight="1" x14ac:dyDescent="0.25">
      <c r="A322" s="45">
        <f t="shared" si="22"/>
        <v>2004</v>
      </c>
      <c r="B322" s="7" t="s">
        <v>223</v>
      </c>
      <c r="C322" s="9" t="s">
        <v>5</v>
      </c>
      <c r="D322" s="30" t="s">
        <v>120</v>
      </c>
      <c r="E322" s="45">
        <f t="shared" si="21"/>
        <v>9.6999999999999993</v>
      </c>
      <c r="F322" s="39"/>
      <c r="G322" s="32">
        <v>158</v>
      </c>
      <c r="H322" s="2">
        <f t="shared" si="23"/>
        <v>1.6288659793814431E-2</v>
      </c>
      <c r="I322" s="32">
        <v>5200.9748978816378</v>
      </c>
      <c r="J322" s="32">
        <v>3509</v>
      </c>
      <c r="K322" s="32">
        <v>274</v>
      </c>
      <c r="L322" s="32">
        <v>5195.8199513381996</v>
      </c>
      <c r="M322" s="3">
        <f t="shared" si="20"/>
        <v>2028.2345962199315</v>
      </c>
      <c r="Q322" t="s">
        <v>156</v>
      </c>
      <c r="R322">
        <v>14.2</v>
      </c>
      <c r="U322" s="44"/>
      <c r="V322" s="45"/>
    </row>
    <row r="323" spans="1:22" ht="15" customHeight="1" x14ac:dyDescent="0.25">
      <c r="A323" s="45">
        <f t="shared" si="22"/>
        <v>2004</v>
      </c>
      <c r="B323" s="7" t="s">
        <v>223</v>
      </c>
      <c r="C323" s="9" t="s">
        <v>5</v>
      </c>
      <c r="D323" s="12" t="s">
        <v>123</v>
      </c>
      <c r="E323" s="45">
        <f t="shared" si="21"/>
        <v>8.3000000000000007</v>
      </c>
      <c r="F323" s="39"/>
      <c r="G323" s="16">
        <v>267</v>
      </c>
      <c r="H323" s="2">
        <f t="shared" si="23"/>
        <v>3.2168674698795183E-2</v>
      </c>
      <c r="I323" s="21">
        <v>3876.28391415633</v>
      </c>
      <c r="J323" s="18">
        <v>1693</v>
      </c>
      <c r="K323" s="24">
        <v>105</v>
      </c>
      <c r="L323" s="27">
        <v>4100.6706349206352</v>
      </c>
      <c r="M323" s="3">
        <f t="shared" si="20"/>
        <v>842.54446787148606</v>
      </c>
      <c r="Q323" t="s">
        <v>157</v>
      </c>
      <c r="R323">
        <v>11.2</v>
      </c>
      <c r="U323" s="44"/>
      <c r="V323" s="45"/>
    </row>
    <row r="324" spans="1:22" ht="15" customHeight="1" x14ac:dyDescent="0.25">
      <c r="A324" s="45">
        <f t="shared" si="22"/>
        <v>2004</v>
      </c>
      <c r="B324" s="7" t="s">
        <v>183</v>
      </c>
      <c r="C324" s="9" t="s">
        <v>5</v>
      </c>
      <c r="D324" s="12" t="s">
        <v>219</v>
      </c>
      <c r="E324" s="45" t="e">
        <f t="shared" si="21"/>
        <v>#N/A</v>
      </c>
      <c r="F324" s="39"/>
      <c r="G324" s="16">
        <v>432</v>
      </c>
      <c r="H324" s="2" t="e">
        <f t="shared" si="23"/>
        <v>#N/A</v>
      </c>
      <c r="I324" s="21">
        <v>4982</v>
      </c>
      <c r="J324" s="18">
        <v>6332</v>
      </c>
      <c r="K324" s="24">
        <v>840</v>
      </c>
      <c r="L324" s="27">
        <v>4198</v>
      </c>
      <c r="M324" s="3" t="e">
        <f t="shared" si="20"/>
        <v>#N/A</v>
      </c>
      <c r="Q324" t="s">
        <v>158</v>
      </c>
      <c r="R324">
        <v>7.7</v>
      </c>
      <c r="U324" s="44"/>
      <c r="V324" s="45"/>
    </row>
    <row r="325" spans="1:22" ht="15" customHeight="1" x14ac:dyDescent="0.25">
      <c r="A325" s="45">
        <f t="shared" si="22"/>
        <v>2004</v>
      </c>
      <c r="B325" s="7" t="s">
        <v>183</v>
      </c>
      <c r="C325" s="9" t="s">
        <v>5</v>
      </c>
      <c r="D325" s="12" t="s">
        <v>220</v>
      </c>
      <c r="E325" s="45" t="e">
        <f t="shared" si="21"/>
        <v>#N/A</v>
      </c>
      <c r="F325" s="39"/>
      <c r="G325" s="16">
        <v>795</v>
      </c>
      <c r="H325" s="2" t="e">
        <f t="shared" si="23"/>
        <v>#N/A</v>
      </c>
      <c r="I325" s="21">
        <v>3663</v>
      </c>
      <c r="J325" s="18">
        <v>6674</v>
      </c>
      <c r="K325" s="24">
        <v>728</v>
      </c>
      <c r="L325" s="27">
        <v>4966</v>
      </c>
      <c r="M325" s="3" t="e">
        <f t="shared" si="20"/>
        <v>#N/A</v>
      </c>
      <c r="Q325" t="s">
        <v>112</v>
      </c>
      <c r="R325">
        <v>21.3</v>
      </c>
      <c r="U325" s="44"/>
      <c r="V325" s="45"/>
    </row>
    <row r="326" spans="1:22" ht="15" customHeight="1" x14ac:dyDescent="0.25">
      <c r="A326" s="45">
        <f t="shared" si="22"/>
        <v>2004</v>
      </c>
      <c r="B326" s="7" t="s">
        <v>183</v>
      </c>
      <c r="C326" s="9" t="s">
        <v>5</v>
      </c>
      <c r="D326" s="12" t="s">
        <v>184</v>
      </c>
      <c r="E326" s="45">
        <f t="shared" si="21"/>
        <v>40</v>
      </c>
      <c r="F326" s="39"/>
      <c r="G326" s="16">
        <v>1195</v>
      </c>
      <c r="H326" s="2">
        <f t="shared" si="23"/>
        <v>2.9874999999999999E-2</v>
      </c>
      <c r="I326" s="21">
        <v>3307</v>
      </c>
      <c r="J326" s="18">
        <v>7872</v>
      </c>
      <c r="K326" s="24">
        <v>1223</v>
      </c>
      <c r="L326" s="27">
        <v>4768</v>
      </c>
      <c r="M326" s="3">
        <f t="shared" si="20"/>
        <v>796.5992</v>
      </c>
      <c r="Q326" t="s">
        <v>253</v>
      </c>
      <c r="R326">
        <v>5</v>
      </c>
      <c r="U326" s="44"/>
      <c r="V326" s="45"/>
    </row>
    <row r="327" spans="1:22" ht="15" customHeight="1" x14ac:dyDescent="0.25">
      <c r="A327" s="45">
        <f t="shared" si="22"/>
        <v>2004</v>
      </c>
      <c r="B327" s="7" t="s">
        <v>183</v>
      </c>
      <c r="C327" s="9" t="s">
        <v>5</v>
      </c>
      <c r="D327" s="12" t="s">
        <v>218</v>
      </c>
      <c r="E327" s="45" t="e">
        <f t="shared" si="21"/>
        <v>#N/A</v>
      </c>
      <c r="F327" s="39"/>
      <c r="G327" s="16">
        <v>825</v>
      </c>
      <c r="H327" s="2" t="e">
        <f t="shared" si="23"/>
        <v>#N/A</v>
      </c>
      <c r="I327" s="21">
        <v>4340</v>
      </c>
      <c r="J327" s="18">
        <v>7175</v>
      </c>
      <c r="K327" s="24">
        <v>1216</v>
      </c>
      <c r="L327" s="27">
        <v>4516</v>
      </c>
      <c r="M327" s="3" t="e">
        <f t="shared" si="20"/>
        <v>#N/A</v>
      </c>
      <c r="Q327" t="s">
        <v>254</v>
      </c>
      <c r="R327">
        <v>12</v>
      </c>
      <c r="U327" s="44"/>
      <c r="V327" s="45"/>
    </row>
    <row r="328" spans="1:22" ht="15" customHeight="1" x14ac:dyDescent="0.25">
      <c r="A328" s="45">
        <f t="shared" si="22"/>
        <v>2004</v>
      </c>
      <c r="B328" s="7" t="s">
        <v>183</v>
      </c>
      <c r="C328" s="9" t="s">
        <v>5</v>
      </c>
      <c r="D328" s="12" t="s">
        <v>128</v>
      </c>
      <c r="E328" s="45">
        <f t="shared" si="21"/>
        <v>32.1</v>
      </c>
      <c r="F328" s="39"/>
      <c r="G328" s="16">
        <v>952</v>
      </c>
      <c r="H328" s="2">
        <f t="shared" si="23"/>
        <v>2.9657320872274143E-2</v>
      </c>
      <c r="I328" s="21">
        <v>3948</v>
      </c>
      <c r="J328" s="18">
        <v>7650</v>
      </c>
      <c r="K328" s="24">
        <v>1128</v>
      </c>
      <c r="L328" s="27">
        <v>3877</v>
      </c>
      <c r="M328" s="3">
        <f t="shared" si="20"/>
        <v>1077.1170093457945</v>
      </c>
      <c r="Q328" t="s">
        <v>116</v>
      </c>
      <c r="R328">
        <v>5.5</v>
      </c>
      <c r="U328" s="44"/>
      <c r="V328" s="45"/>
    </row>
    <row r="329" spans="1:22" ht="15" customHeight="1" x14ac:dyDescent="0.25">
      <c r="A329" s="45">
        <f t="shared" si="22"/>
        <v>2004</v>
      </c>
      <c r="B329" s="7" t="s">
        <v>183</v>
      </c>
      <c r="C329" s="9" t="s">
        <v>5</v>
      </c>
      <c r="D329" s="12" t="s">
        <v>129</v>
      </c>
      <c r="E329" s="45">
        <f t="shared" si="21"/>
        <v>20.3</v>
      </c>
      <c r="F329" s="39"/>
      <c r="G329" s="16">
        <v>462</v>
      </c>
      <c r="H329" s="2">
        <f t="shared" si="23"/>
        <v>2.2758620689655173E-2</v>
      </c>
      <c r="I329" s="21">
        <v>4201</v>
      </c>
      <c r="J329" s="18">
        <v>4863</v>
      </c>
      <c r="K329" s="24">
        <v>996</v>
      </c>
      <c r="L329" s="27">
        <v>4087</v>
      </c>
      <c r="M329" s="3">
        <f t="shared" si="20"/>
        <v>1206.9022167487685</v>
      </c>
      <c r="Q329" t="s">
        <v>255</v>
      </c>
      <c r="R329">
        <v>5.2</v>
      </c>
      <c r="U329" s="44"/>
      <c r="V329" s="45"/>
    </row>
    <row r="330" spans="1:22" ht="15" customHeight="1" x14ac:dyDescent="0.25">
      <c r="A330" s="45">
        <f t="shared" si="22"/>
        <v>2004</v>
      </c>
      <c r="B330" s="7" t="s">
        <v>183</v>
      </c>
      <c r="C330" s="9" t="s">
        <v>5</v>
      </c>
      <c r="D330" s="12" t="s">
        <v>143</v>
      </c>
      <c r="E330" s="45">
        <f t="shared" si="21"/>
        <v>25.3</v>
      </c>
      <c r="F330" s="39"/>
      <c r="G330" s="16">
        <v>671</v>
      </c>
      <c r="H330" s="2">
        <f t="shared" si="23"/>
        <v>2.6521739130434784E-2</v>
      </c>
      <c r="I330" s="21">
        <v>3484</v>
      </c>
      <c r="J330" s="18">
        <v>5080</v>
      </c>
      <c r="K330" s="24">
        <v>662</v>
      </c>
      <c r="L330" s="27">
        <v>4678</v>
      </c>
      <c r="M330" s="3">
        <f t="shared" si="20"/>
        <v>821.95873517786561</v>
      </c>
      <c r="Q330" t="s">
        <v>256</v>
      </c>
      <c r="R330">
        <v>13.1</v>
      </c>
      <c r="U330" s="44"/>
      <c r="V330" s="45"/>
    </row>
    <row r="331" spans="1:22" ht="15" customHeight="1" x14ac:dyDescent="0.25">
      <c r="A331" s="45">
        <f t="shared" si="22"/>
        <v>2004</v>
      </c>
      <c r="B331" s="7" t="s">
        <v>183</v>
      </c>
      <c r="C331" s="9" t="s">
        <v>5</v>
      </c>
      <c r="D331" s="12" t="s">
        <v>130</v>
      </c>
      <c r="E331" s="45">
        <f t="shared" si="21"/>
        <v>63.8</v>
      </c>
      <c r="F331" s="39"/>
      <c r="G331" s="16">
        <v>1481</v>
      </c>
      <c r="H331" s="2">
        <f t="shared" si="23"/>
        <v>2.3213166144200627E-2</v>
      </c>
      <c r="I331" s="21">
        <v>4186</v>
      </c>
      <c r="J331" s="18">
        <v>17071</v>
      </c>
      <c r="K331" s="24">
        <v>2363</v>
      </c>
      <c r="L331" s="27">
        <v>5809</v>
      </c>
      <c r="M331" s="3">
        <f t="shared" si="20"/>
        <v>1335.2017711598746</v>
      </c>
      <c r="Q331" t="s">
        <v>257</v>
      </c>
      <c r="R331">
        <v>20.100000000000001</v>
      </c>
      <c r="U331" s="44"/>
      <c r="V331" s="45"/>
    </row>
    <row r="332" spans="1:22" ht="15" customHeight="1" x14ac:dyDescent="0.25">
      <c r="A332" s="45">
        <f t="shared" si="22"/>
        <v>2004</v>
      </c>
      <c r="B332" s="7" t="s">
        <v>183</v>
      </c>
      <c r="C332" s="9" t="s">
        <v>5</v>
      </c>
      <c r="D332" s="12" t="s">
        <v>185</v>
      </c>
      <c r="E332" s="45">
        <f t="shared" si="21"/>
        <v>23.9</v>
      </c>
      <c r="F332" s="39"/>
      <c r="G332" s="16">
        <v>604</v>
      </c>
      <c r="H332" s="2">
        <f t="shared" ref="H332:H363" si="24">IFERROR(G332/(E332*1000),NA())</f>
        <v>2.5271966527196654E-2</v>
      </c>
      <c r="I332" s="21">
        <v>3647</v>
      </c>
      <c r="J332" s="18">
        <v>5645</v>
      </c>
      <c r="K332" s="24">
        <v>690</v>
      </c>
      <c r="L332" s="27">
        <v>4623</v>
      </c>
      <c r="M332" s="3">
        <f t="shared" ref="M332:M395" si="25">IFERROR(IF(D332="חריש",NA(),(L332*K332+J332*I332)/((E332-E332*F332/100)*1000)),NA())</f>
        <v>994.86129707112968</v>
      </c>
      <c r="Q332" t="s">
        <v>258</v>
      </c>
      <c r="R332">
        <v>6.3</v>
      </c>
      <c r="U332" s="44"/>
      <c r="V332" s="45"/>
    </row>
    <row r="333" spans="1:22" ht="15" customHeight="1" x14ac:dyDescent="0.25">
      <c r="A333" s="45">
        <f t="shared" si="22"/>
        <v>2004</v>
      </c>
      <c r="B333" s="7" t="s">
        <v>183</v>
      </c>
      <c r="C333" s="9" t="s">
        <v>5</v>
      </c>
      <c r="D333" s="12" t="s">
        <v>186</v>
      </c>
      <c r="E333" s="45">
        <f t="shared" ref="E333:E396" si="26">VLOOKUP(D333,Q:R,2,0)</f>
        <v>16.399999999999999</v>
      </c>
      <c r="F333" s="39"/>
      <c r="G333" s="16">
        <v>469</v>
      </c>
      <c r="H333" s="2">
        <f t="shared" si="24"/>
        <v>2.8597560975609757E-2</v>
      </c>
      <c r="I333" s="21">
        <v>4138</v>
      </c>
      <c r="J333" s="18">
        <v>3248</v>
      </c>
      <c r="K333" s="24">
        <v>580</v>
      </c>
      <c r="L333" s="27">
        <v>3841</v>
      </c>
      <c r="M333" s="3">
        <f t="shared" si="25"/>
        <v>955.36609756097562</v>
      </c>
      <c r="Q333" t="s">
        <v>121</v>
      </c>
      <c r="R333">
        <v>5</v>
      </c>
      <c r="U333" s="44"/>
      <c r="V333" s="45"/>
    </row>
    <row r="334" spans="1:22" ht="15" customHeight="1" x14ac:dyDescent="0.25">
      <c r="A334" s="45">
        <f t="shared" ref="A334:A397" si="27">A333</f>
        <v>2004</v>
      </c>
      <c r="B334" s="7" t="s">
        <v>183</v>
      </c>
      <c r="C334" s="9" t="s">
        <v>5</v>
      </c>
      <c r="D334" s="12" t="s">
        <v>131</v>
      </c>
      <c r="E334" s="45">
        <f t="shared" si="26"/>
        <v>37.4</v>
      </c>
      <c r="F334" s="39"/>
      <c r="G334" s="16">
        <v>1649</v>
      </c>
      <c r="H334" s="2">
        <f t="shared" si="24"/>
        <v>4.409090909090909E-2</v>
      </c>
      <c r="I334" s="21">
        <v>3435</v>
      </c>
      <c r="J334" s="18">
        <v>5509</v>
      </c>
      <c r="K334" s="24">
        <v>467</v>
      </c>
      <c r="L334" s="27">
        <v>5507</v>
      </c>
      <c r="M334" s="3">
        <f t="shared" si="25"/>
        <v>574.73754010695188</v>
      </c>
      <c r="Q334" t="s">
        <v>159</v>
      </c>
      <c r="R334">
        <v>6.8</v>
      </c>
      <c r="U334" s="44"/>
      <c r="V334" s="45"/>
    </row>
    <row r="335" spans="1:22" ht="15" customHeight="1" x14ac:dyDescent="0.25">
      <c r="A335" s="45">
        <f t="shared" si="27"/>
        <v>2004</v>
      </c>
      <c r="B335" s="7" t="s">
        <v>183</v>
      </c>
      <c r="C335" s="9" t="s">
        <v>5</v>
      </c>
      <c r="D335" s="12" t="s">
        <v>132</v>
      </c>
      <c r="E335" s="45">
        <f t="shared" si="26"/>
        <v>32</v>
      </c>
      <c r="F335" s="39"/>
      <c r="G335" s="16">
        <v>753</v>
      </c>
      <c r="H335" s="2">
        <f t="shared" si="24"/>
        <v>2.353125E-2</v>
      </c>
      <c r="I335" s="21">
        <v>4268</v>
      </c>
      <c r="J335" s="18">
        <v>7844</v>
      </c>
      <c r="K335" s="24">
        <v>1008</v>
      </c>
      <c r="L335" s="27">
        <v>5189</v>
      </c>
      <c r="M335" s="3">
        <f t="shared" si="25"/>
        <v>1209.6469999999999</v>
      </c>
      <c r="Q335" t="s">
        <v>160</v>
      </c>
      <c r="R335">
        <v>10.8</v>
      </c>
      <c r="U335" s="44"/>
      <c r="V335" s="45"/>
    </row>
    <row r="336" spans="1:22" ht="15" customHeight="1" x14ac:dyDescent="0.25">
      <c r="A336" s="45">
        <f t="shared" si="27"/>
        <v>2004</v>
      </c>
      <c r="B336" s="7" t="s">
        <v>183</v>
      </c>
      <c r="C336" s="9" t="s">
        <v>5</v>
      </c>
      <c r="D336" s="12" t="s">
        <v>162</v>
      </c>
      <c r="E336" s="45">
        <f t="shared" si="26"/>
        <v>5.5</v>
      </c>
      <c r="F336" s="39"/>
      <c r="G336" s="16">
        <v>148</v>
      </c>
      <c r="H336" s="2">
        <f t="shared" si="24"/>
        <v>2.690909090909091E-2</v>
      </c>
      <c r="I336" s="21">
        <v>3638.7178633111275</v>
      </c>
      <c r="J336" s="18">
        <v>1351</v>
      </c>
      <c r="K336" s="24">
        <v>110</v>
      </c>
      <c r="L336" s="27">
        <v>4838.6318181818178</v>
      </c>
      <c r="M336" s="3">
        <f t="shared" si="25"/>
        <v>990.57406060606058</v>
      </c>
      <c r="Q336" t="s">
        <v>123</v>
      </c>
      <c r="R336">
        <v>5.5</v>
      </c>
      <c r="U336" s="44"/>
      <c r="V336" s="45"/>
    </row>
    <row r="337" spans="1:22" ht="15" customHeight="1" x14ac:dyDescent="0.25">
      <c r="A337" s="45">
        <f t="shared" si="27"/>
        <v>2004</v>
      </c>
      <c r="B337" s="7" t="s">
        <v>183</v>
      </c>
      <c r="C337" s="9" t="s">
        <v>5</v>
      </c>
      <c r="D337" s="12" t="s">
        <v>133</v>
      </c>
      <c r="E337" s="45">
        <f t="shared" si="26"/>
        <v>11.1</v>
      </c>
      <c r="F337" s="39"/>
      <c r="G337" s="16">
        <v>247</v>
      </c>
      <c r="H337" s="2">
        <f t="shared" si="24"/>
        <v>2.2252252252252254E-2</v>
      </c>
      <c r="I337" s="21">
        <v>3826.9872967479673</v>
      </c>
      <c r="J337" s="18">
        <v>2624</v>
      </c>
      <c r="K337" s="24">
        <v>365</v>
      </c>
      <c r="L337" s="27">
        <v>4672.1680365296806</v>
      </c>
      <c r="M337" s="3">
        <f t="shared" si="25"/>
        <v>1058.3203603603604</v>
      </c>
      <c r="Q337" t="s">
        <v>68</v>
      </c>
      <c r="R337">
        <v>36.200000000000003</v>
      </c>
      <c r="U337" s="44"/>
      <c r="V337" s="45"/>
    </row>
    <row r="338" spans="1:22" ht="15" customHeight="1" x14ac:dyDescent="0.25">
      <c r="A338" s="45">
        <f t="shared" si="27"/>
        <v>2004</v>
      </c>
      <c r="B338" s="7" t="s">
        <v>183</v>
      </c>
      <c r="C338" s="9" t="s">
        <v>5</v>
      </c>
      <c r="D338" s="12" t="s">
        <v>134</v>
      </c>
      <c r="E338" s="45">
        <f t="shared" si="26"/>
        <v>11</v>
      </c>
      <c r="F338" s="39"/>
      <c r="G338" s="16">
        <v>310</v>
      </c>
      <c r="H338" s="2">
        <f t="shared" si="24"/>
        <v>2.8181818181818183E-2</v>
      </c>
      <c r="I338" s="21">
        <v>4063.6322848879249</v>
      </c>
      <c r="J338" s="18">
        <v>2305</v>
      </c>
      <c r="K338" s="24">
        <v>394</v>
      </c>
      <c r="L338" s="27">
        <v>5935.4158206429784</v>
      </c>
      <c r="M338" s="3">
        <f t="shared" si="25"/>
        <v>1064.1114772727274</v>
      </c>
      <c r="Q338" t="s">
        <v>70</v>
      </c>
      <c r="R338">
        <v>18.2</v>
      </c>
      <c r="U338" s="44"/>
      <c r="V338" s="45"/>
    </row>
    <row r="339" spans="1:22" ht="15" customHeight="1" x14ac:dyDescent="0.25">
      <c r="A339" s="45">
        <f t="shared" si="27"/>
        <v>2004</v>
      </c>
      <c r="B339" s="7" t="s">
        <v>183</v>
      </c>
      <c r="C339" s="9" t="s">
        <v>5</v>
      </c>
      <c r="D339" s="12" t="s">
        <v>135</v>
      </c>
      <c r="E339" s="45">
        <f t="shared" si="26"/>
        <v>10.5</v>
      </c>
      <c r="F339" s="39"/>
      <c r="G339" s="16">
        <v>265</v>
      </c>
      <c r="H339" s="2">
        <f t="shared" si="24"/>
        <v>2.5238095238095237E-2</v>
      </c>
      <c r="I339" s="21">
        <v>4060.472314507198</v>
      </c>
      <c r="J339" s="18">
        <v>2408</v>
      </c>
      <c r="K339" s="24">
        <v>348</v>
      </c>
      <c r="L339" s="27">
        <v>4076.1997126436781</v>
      </c>
      <c r="M339" s="3">
        <f t="shared" si="25"/>
        <v>1066.2985555555554</v>
      </c>
      <c r="Q339" t="s">
        <v>161</v>
      </c>
      <c r="R339">
        <v>8.8000000000000007</v>
      </c>
      <c r="U339" s="44"/>
      <c r="V339" s="45"/>
    </row>
    <row r="340" spans="1:22" ht="15" customHeight="1" x14ac:dyDescent="0.25">
      <c r="A340" s="45">
        <f t="shared" si="27"/>
        <v>2004</v>
      </c>
      <c r="B340" s="7" t="s">
        <v>183</v>
      </c>
      <c r="C340" s="9" t="s">
        <v>5</v>
      </c>
      <c r="D340" s="12" t="s">
        <v>187</v>
      </c>
      <c r="E340" s="45">
        <f t="shared" si="26"/>
        <v>7.5</v>
      </c>
      <c r="F340" s="39"/>
      <c r="G340" s="16">
        <v>201</v>
      </c>
      <c r="H340" s="2">
        <f t="shared" si="24"/>
        <v>2.6800000000000001E-2</v>
      </c>
      <c r="I340" s="21">
        <v>3394.5254380053907</v>
      </c>
      <c r="J340" s="18">
        <v>1484</v>
      </c>
      <c r="K340" s="24">
        <v>133</v>
      </c>
      <c r="L340" s="27">
        <v>5575.6422305764409</v>
      </c>
      <c r="M340" s="3">
        <f t="shared" si="25"/>
        <v>770.53815555555559</v>
      </c>
      <c r="Q340" t="s">
        <v>162</v>
      </c>
      <c r="R340">
        <v>4.2</v>
      </c>
      <c r="U340" s="44"/>
      <c r="V340" s="45"/>
    </row>
    <row r="341" spans="1:22" ht="15" customHeight="1" x14ac:dyDescent="0.25">
      <c r="A341" s="45">
        <f t="shared" si="27"/>
        <v>2004</v>
      </c>
      <c r="B341" s="7" t="s">
        <v>183</v>
      </c>
      <c r="C341" s="9" t="s">
        <v>5</v>
      </c>
      <c r="D341" s="12" t="s">
        <v>188</v>
      </c>
      <c r="E341" s="45">
        <f t="shared" si="26"/>
        <v>5.3</v>
      </c>
      <c r="F341" s="39"/>
      <c r="G341" s="16">
        <v>138</v>
      </c>
      <c r="H341" s="2">
        <f t="shared" si="24"/>
        <v>2.6037735849056602E-2</v>
      </c>
      <c r="I341" s="21">
        <v>3425.8458725182863</v>
      </c>
      <c r="J341" s="18">
        <v>1276</v>
      </c>
      <c r="K341" s="24">
        <v>171</v>
      </c>
      <c r="L341" s="27">
        <v>3612.4444444444443</v>
      </c>
      <c r="M341" s="3">
        <f t="shared" si="25"/>
        <v>941.3410062893081</v>
      </c>
      <c r="Q341" t="s">
        <v>74</v>
      </c>
      <c r="R341">
        <v>3.6</v>
      </c>
      <c r="U341" s="44"/>
      <c r="V341" s="45"/>
    </row>
    <row r="342" spans="1:22" ht="15" customHeight="1" x14ac:dyDescent="0.25">
      <c r="A342" s="45">
        <f t="shared" si="27"/>
        <v>2004</v>
      </c>
      <c r="B342" s="7" t="s">
        <v>183</v>
      </c>
      <c r="C342" s="9" t="s">
        <v>5</v>
      </c>
      <c r="D342" s="12" t="s">
        <v>189</v>
      </c>
      <c r="E342" s="45">
        <f t="shared" si="26"/>
        <v>6.9</v>
      </c>
      <c r="F342" s="39"/>
      <c r="G342" s="16">
        <v>200</v>
      </c>
      <c r="H342" s="2">
        <f t="shared" si="24"/>
        <v>2.8985507246376812E-2</v>
      </c>
      <c r="I342" s="21">
        <v>3468.8555852247441</v>
      </c>
      <c r="J342" s="18">
        <v>1498</v>
      </c>
      <c r="K342" s="24">
        <v>105</v>
      </c>
      <c r="L342" s="27">
        <v>4034.0198412698414</v>
      </c>
      <c r="M342" s="3">
        <f t="shared" si="25"/>
        <v>814.48083333333329</v>
      </c>
      <c r="Q342" t="s">
        <v>76</v>
      </c>
      <c r="R342">
        <v>1.9</v>
      </c>
      <c r="U342" s="44"/>
      <c r="V342" s="45"/>
    </row>
    <row r="343" spans="1:22" ht="15" customHeight="1" x14ac:dyDescent="0.25">
      <c r="A343" s="45">
        <f t="shared" si="27"/>
        <v>2004</v>
      </c>
      <c r="B343" s="7" t="s">
        <v>183</v>
      </c>
      <c r="C343" s="9" t="s">
        <v>5</v>
      </c>
      <c r="D343" s="12" t="s">
        <v>137</v>
      </c>
      <c r="E343" s="45">
        <f t="shared" si="26"/>
        <v>9.8000000000000007</v>
      </c>
      <c r="F343" s="39"/>
      <c r="G343" s="16">
        <v>214</v>
      </c>
      <c r="H343" s="2">
        <f t="shared" si="24"/>
        <v>2.1836734693877553E-2</v>
      </c>
      <c r="I343" s="21">
        <v>4707.7806782225889</v>
      </c>
      <c r="J343" s="18">
        <v>2423</v>
      </c>
      <c r="K343" s="24">
        <v>215</v>
      </c>
      <c r="L343" s="27">
        <v>3699.1957364341083</v>
      </c>
      <c r="M343" s="3">
        <f t="shared" si="25"/>
        <v>1245.1305782312925</v>
      </c>
      <c r="Q343" t="s">
        <v>77</v>
      </c>
      <c r="R343">
        <v>4.0999999999999996</v>
      </c>
      <c r="U343" s="44"/>
      <c r="V343" s="45"/>
    </row>
    <row r="344" spans="1:22" ht="15" customHeight="1" x14ac:dyDescent="0.25">
      <c r="A344" s="45">
        <f t="shared" si="27"/>
        <v>2004</v>
      </c>
      <c r="B344" s="7" t="s">
        <v>183</v>
      </c>
      <c r="C344" s="9" t="s">
        <v>5</v>
      </c>
      <c r="D344" s="12" t="s">
        <v>190</v>
      </c>
      <c r="E344" s="45">
        <f t="shared" si="26"/>
        <v>7.2</v>
      </c>
      <c r="F344" s="39"/>
      <c r="G344" s="16">
        <v>249</v>
      </c>
      <c r="H344" s="2">
        <f t="shared" si="24"/>
        <v>3.4583333333333334E-2</v>
      </c>
      <c r="I344" s="21">
        <v>3553.5864018087855</v>
      </c>
      <c r="J344" s="18">
        <v>1548</v>
      </c>
      <c r="K344" s="24">
        <v>163</v>
      </c>
      <c r="L344" s="27">
        <v>3627.7137014314931</v>
      </c>
      <c r="M344" s="3">
        <f t="shared" si="25"/>
        <v>846.1484837962962</v>
      </c>
      <c r="Q344" t="s">
        <v>78</v>
      </c>
      <c r="R344">
        <v>2.8</v>
      </c>
      <c r="U344" s="44"/>
      <c r="V344" s="45"/>
    </row>
    <row r="345" spans="1:22" ht="15" customHeight="1" x14ac:dyDescent="0.25">
      <c r="A345" s="45">
        <f t="shared" si="27"/>
        <v>2004</v>
      </c>
      <c r="B345" s="7" t="s">
        <v>183</v>
      </c>
      <c r="C345" s="9" t="s">
        <v>5</v>
      </c>
      <c r="D345" s="12" t="s">
        <v>163</v>
      </c>
      <c r="E345" s="45">
        <f t="shared" si="26"/>
        <v>6</v>
      </c>
      <c r="F345" s="39"/>
      <c r="G345" s="16">
        <v>191</v>
      </c>
      <c r="H345" s="2">
        <f t="shared" si="24"/>
        <v>3.1833333333333332E-2</v>
      </c>
      <c r="I345" s="21">
        <v>3816.6549866860323</v>
      </c>
      <c r="J345" s="18">
        <v>1377</v>
      </c>
      <c r="K345" s="24">
        <v>140</v>
      </c>
      <c r="L345" s="27">
        <v>4104.2011904761903</v>
      </c>
      <c r="M345" s="3">
        <f t="shared" si="25"/>
        <v>971.68701388888883</v>
      </c>
      <c r="Q345" t="s">
        <v>259</v>
      </c>
      <c r="R345">
        <v>4.2</v>
      </c>
      <c r="U345" s="44"/>
      <c r="V345" s="45"/>
    </row>
    <row r="346" spans="1:22" ht="15" customHeight="1" x14ac:dyDescent="0.25">
      <c r="A346" s="45">
        <f t="shared" si="27"/>
        <v>2004</v>
      </c>
      <c r="B346" s="7" t="s">
        <v>183</v>
      </c>
      <c r="C346" s="9" t="s">
        <v>5</v>
      </c>
      <c r="D346" s="12" t="s">
        <v>191</v>
      </c>
      <c r="E346" s="45">
        <f t="shared" si="26"/>
        <v>17.2</v>
      </c>
      <c r="F346" s="39"/>
      <c r="G346" s="16">
        <v>418</v>
      </c>
      <c r="H346" s="2">
        <f t="shared" si="24"/>
        <v>2.4302325581395348E-2</v>
      </c>
      <c r="I346" s="21">
        <v>3430.6614995602463</v>
      </c>
      <c r="J346" s="18">
        <v>3790</v>
      </c>
      <c r="K346" s="24">
        <v>465</v>
      </c>
      <c r="L346" s="27">
        <v>4069.8983870967741</v>
      </c>
      <c r="M346" s="3">
        <f t="shared" si="25"/>
        <v>865.9715019379845</v>
      </c>
      <c r="Q346" t="s">
        <v>82</v>
      </c>
      <c r="R346">
        <v>2</v>
      </c>
      <c r="U346" s="44"/>
      <c r="V346" s="45"/>
    </row>
    <row r="347" spans="1:22" ht="15" customHeight="1" x14ac:dyDescent="0.25">
      <c r="A347" s="45">
        <f t="shared" si="27"/>
        <v>2004</v>
      </c>
      <c r="B347" s="7" t="s">
        <v>183</v>
      </c>
      <c r="C347" s="9" t="s">
        <v>5</v>
      </c>
      <c r="D347" s="12" t="s">
        <v>192</v>
      </c>
      <c r="E347" s="45">
        <f t="shared" si="26"/>
        <v>5.2</v>
      </c>
      <c r="F347" s="39"/>
      <c r="G347" s="16">
        <v>102</v>
      </c>
      <c r="H347" s="2">
        <f t="shared" si="24"/>
        <v>1.9615384615384614E-2</v>
      </c>
      <c r="I347" s="21">
        <v>4846.9374383629192</v>
      </c>
      <c r="J347" s="18">
        <v>1352</v>
      </c>
      <c r="K347" s="24">
        <v>107</v>
      </c>
      <c r="L347" s="27">
        <v>3486.7928348909659</v>
      </c>
      <c r="M347" s="3">
        <f t="shared" si="25"/>
        <v>1331.951201923077</v>
      </c>
      <c r="Q347" t="s">
        <v>83</v>
      </c>
      <c r="R347">
        <v>2.6</v>
      </c>
      <c r="U347" s="44"/>
      <c r="V347" s="45"/>
    </row>
    <row r="348" spans="1:22" ht="15" customHeight="1" x14ac:dyDescent="0.25">
      <c r="A348" s="45">
        <f t="shared" si="27"/>
        <v>2004</v>
      </c>
      <c r="B348" s="7" t="s">
        <v>183</v>
      </c>
      <c r="C348" s="9" t="s">
        <v>5</v>
      </c>
      <c r="D348" s="12" t="s">
        <v>139</v>
      </c>
      <c r="E348" s="45">
        <f t="shared" si="26"/>
        <v>7.3</v>
      </c>
      <c r="F348" s="39"/>
      <c r="G348" s="16">
        <v>240</v>
      </c>
      <c r="H348" s="2">
        <f t="shared" si="24"/>
        <v>3.287671232876712E-2</v>
      </c>
      <c r="I348" s="21">
        <v>3943.2500555555557</v>
      </c>
      <c r="J348" s="18">
        <v>1500</v>
      </c>
      <c r="K348" s="24">
        <v>282</v>
      </c>
      <c r="L348" s="27">
        <v>3846.82121749409</v>
      </c>
      <c r="M348" s="3">
        <f t="shared" si="25"/>
        <v>958.86009132420111</v>
      </c>
      <c r="Q348" t="s">
        <v>84</v>
      </c>
      <c r="R348">
        <v>3.8</v>
      </c>
      <c r="U348" s="44"/>
      <c r="V348" s="45"/>
    </row>
    <row r="349" spans="1:22" ht="15" customHeight="1" x14ac:dyDescent="0.25">
      <c r="A349" s="45">
        <f t="shared" si="27"/>
        <v>2004</v>
      </c>
      <c r="B349" s="7" t="s">
        <v>183</v>
      </c>
      <c r="C349" s="9" t="s">
        <v>5</v>
      </c>
      <c r="D349" s="12" t="s">
        <v>140</v>
      </c>
      <c r="E349" s="45">
        <f t="shared" si="26"/>
        <v>10.8</v>
      </c>
      <c r="F349" s="39"/>
      <c r="G349" s="16">
        <v>343</v>
      </c>
      <c r="H349" s="2">
        <f t="shared" si="24"/>
        <v>3.1759259259259258E-2</v>
      </c>
      <c r="I349" s="21">
        <v>2873.7041039598676</v>
      </c>
      <c r="J349" s="18">
        <v>3123</v>
      </c>
      <c r="K349" s="24">
        <v>138</v>
      </c>
      <c r="L349" s="27">
        <v>4544.748188405797</v>
      </c>
      <c r="M349" s="3">
        <f t="shared" si="25"/>
        <v>889.0512191358024</v>
      </c>
      <c r="Q349" t="s">
        <v>260</v>
      </c>
      <c r="R349">
        <v>4.3</v>
      </c>
      <c r="U349" s="44"/>
      <c r="V349" s="45"/>
    </row>
    <row r="350" spans="1:22" ht="15" customHeight="1" x14ac:dyDescent="0.25">
      <c r="A350" s="45">
        <f t="shared" si="27"/>
        <v>2004</v>
      </c>
      <c r="B350" s="7" t="s">
        <v>183</v>
      </c>
      <c r="C350" s="9" t="s">
        <v>5</v>
      </c>
      <c r="D350" s="12" t="s">
        <v>193</v>
      </c>
      <c r="E350" s="45">
        <f t="shared" si="26"/>
        <v>2.6</v>
      </c>
      <c r="F350" s="39"/>
      <c r="G350" s="16">
        <v>49</v>
      </c>
      <c r="H350" s="2">
        <f t="shared" si="24"/>
        <v>1.8846153846153846E-2</v>
      </c>
      <c r="I350" s="21">
        <v>5027.4381355932201</v>
      </c>
      <c r="J350" s="18">
        <v>885</v>
      </c>
      <c r="K350" s="24">
        <v>162</v>
      </c>
      <c r="L350" s="27">
        <v>4371.2788065843624</v>
      </c>
      <c r="M350" s="3">
        <f t="shared" si="25"/>
        <v>1983.626891025641</v>
      </c>
      <c r="Q350" t="s">
        <v>163</v>
      </c>
      <c r="R350">
        <v>4</v>
      </c>
      <c r="U350" s="44"/>
      <c r="V350" s="45"/>
    </row>
    <row r="351" spans="1:22" ht="15" customHeight="1" x14ac:dyDescent="0.25">
      <c r="A351" s="45">
        <f t="shared" si="27"/>
        <v>2004</v>
      </c>
      <c r="B351" s="7" t="s">
        <v>183</v>
      </c>
      <c r="C351" s="9" t="s">
        <v>5</v>
      </c>
      <c r="D351" s="12" t="s">
        <v>195</v>
      </c>
      <c r="E351" s="45">
        <f t="shared" si="26"/>
        <v>8.1</v>
      </c>
      <c r="F351" s="39"/>
      <c r="G351" s="16">
        <v>213</v>
      </c>
      <c r="H351" s="2">
        <f t="shared" si="24"/>
        <v>2.6296296296296297E-2</v>
      </c>
      <c r="I351" s="21">
        <v>4122.5140704429923</v>
      </c>
      <c r="J351" s="18">
        <v>1836</v>
      </c>
      <c r="K351" s="24">
        <v>345</v>
      </c>
      <c r="L351" s="27">
        <v>4628.9463768115938</v>
      </c>
      <c r="M351" s="3">
        <f t="shared" si="25"/>
        <v>1131.5953497942387</v>
      </c>
      <c r="Q351" t="s">
        <v>261</v>
      </c>
      <c r="R351">
        <v>1.7</v>
      </c>
      <c r="U351" s="44"/>
      <c r="V351" s="45"/>
    </row>
    <row r="352" spans="1:22" ht="15" customHeight="1" x14ac:dyDescent="0.25">
      <c r="A352" s="45">
        <f t="shared" si="27"/>
        <v>2004</v>
      </c>
      <c r="B352" s="7" t="s">
        <v>183</v>
      </c>
      <c r="C352" s="9" t="s">
        <v>5</v>
      </c>
      <c r="D352" s="12" t="s">
        <v>197</v>
      </c>
      <c r="E352" s="45">
        <f t="shared" si="26"/>
        <v>8.3000000000000007</v>
      </c>
      <c r="F352" s="39"/>
      <c r="G352" s="16">
        <v>211</v>
      </c>
      <c r="H352" s="2">
        <f t="shared" si="24"/>
        <v>2.5421686746987953E-2</v>
      </c>
      <c r="I352" s="21">
        <v>3448.3901766004415</v>
      </c>
      <c r="J352" s="18">
        <v>1963</v>
      </c>
      <c r="K352" s="24">
        <v>211</v>
      </c>
      <c r="L352" s="27">
        <v>4174.67140600316</v>
      </c>
      <c r="M352" s="3">
        <f t="shared" si="25"/>
        <v>921.69223895582331</v>
      </c>
      <c r="Q352" t="s">
        <v>262</v>
      </c>
      <c r="R352">
        <v>4.3</v>
      </c>
      <c r="U352" s="44"/>
      <c r="V352" s="45"/>
    </row>
    <row r="353" spans="1:22" ht="15" customHeight="1" x14ac:dyDescent="0.25">
      <c r="A353" s="45">
        <f t="shared" si="27"/>
        <v>2004</v>
      </c>
      <c r="B353" s="7" t="s">
        <v>183</v>
      </c>
      <c r="C353" s="9" t="s">
        <v>5</v>
      </c>
      <c r="D353" s="12" t="s">
        <v>164</v>
      </c>
      <c r="E353" s="45">
        <f t="shared" si="26"/>
        <v>5</v>
      </c>
      <c r="F353" s="39"/>
      <c r="G353" s="16">
        <v>134</v>
      </c>
      <c r="H353" s="2">
        <f t="shared" si="24"/>
        <v>2.6800000000000001E-2</v>
      </c>
      <c r="I353" s="21">
        <v>4276.799987100103</v>
      </c>
      <c r="J353" s="18">
        <v>1292</v>
      </c>
      <c r="K353" s="24">
        <v>249</v>
      </c>
      <c r="L353" s="27">
        <v>4262.5585676037481</v>
      </c>
      <c r="M353" s="3">
        <f t="shared" si="25"/>
        <v>1317.4005333333332</v>
      </c>
      <c r="Q353" t="s">
        <v>263</v>
      </c>
      <c r="R353">
        <v>2.2999999999999998</v>
      </c>
      <c r="U353" s="44"/>
      <c r="V353" s="45"/>
    </row>
    <row r="354" spans="1:22" ht="15" customHeight="1" x14ac:dyDescent="0.25">
      <c r="A354" s="45">
        <f t="shared" si="27"/>
        <v>2004</v>
      </c>
      <c r="B354" s="7" t="s">
        <v>183</v>
      </c>
      <c r="C354" s="9" t="s">
        <v>5</v>
      </c>
      <c r="D354" s="12" t="s">
        <v>198</v>
      </c>
      <c r="E354" s="45">
        <f t="shared" si="26"/>
        <v>6.1</v>
      </c>
      <c r="F354" s="39"/>
      <c r="G354" s="16">
        <v>168</v>
      </c>
      <c r="H354" s="2">
        <f t="shared" si="24"/>
        <v>2.7540983606557379E-2</v>
      </c>
      <c r="I354" s="21">
        <v>3746.0851302785263</v>
      </c>
      <c r="J354" s="18">
        <v>1113</v>
      </c>
      <c r="K354" s="24">
        <v>93</v>
      </c>
      <c r="L354" s="27">
        <v>5049.2240143369172</v>
      </c>
      <c r="M354" s="3">
        <f t="shared" si="25"/>
        <v>760.48698087431694</v>
      </c>
      <c r="Q354" t="s">
        <v>164</v>
      </c>
      <c r="R354">
        <v>3.8</v>
      </c>
      <c r="U354" s="44"/>
      <c r="V354" s="45"/>
    </row>
    <row r="355" spans="1:22" ht="15" customHeight="1" x14ac:dyDescent="0.25">
      <c r="A355" s="45">
        <f t="shared" si="27"/>
        <v>2004</v>
      </c>
      <c r="B355" s="7" t="s">
        <v>183</v>
      </c>
      <c r="C355" s="9" t="s">
        <v>5</v>
      </c>
      <c r="D355" s="12" t="s">
        <v>199</v>
      </c>
      <c r="E355" s="45">
        <f t="shared" si="26"/>
        <v>8.8000000000000007</v>
      </c>
      <c r="F355" s="39"/>
      <c r="G355" s="16">
        <v>418</v>
      </c>
      <c r="H355" s="2">
        <f t="shared" si="24"/>
        <v>4.7500000000000001E-2</v>
      </c>
      <c r="I355" s="21">
        <v>4077.196266325951</v>
      </c>
      <c r="J355" s="18">
        <v>1174</v>
      </c>
      <c r="K355" s="24">
        <v>73</v>
      </c>
      <c r="L355" s="27">
        <v>4904.4394977168949</v>
      </c>
      <c r="M355" s="3">
        <f t="shared" si="25"/>
        <v>584.61960227272721</v>
      </c>
      <c r="Q355" t="s">
        <v>165</v>
      </c>
      <c r="R355">
        <v>4.0999999999999996</v>
      </c>
      <c r="U355" s="44"/>
      <c r="V355" s="45"/>
    </row>
    <row r="356" spans="1:22" ht="15" customHeight="1" x14ac:dyDescent="0.25">
      <c r="A356" s="45">
        <f t="shared" si="27"/>
        <v>2004</v>
      </c>
      <c r="B356" s="7" t="s">
        <v>183</v>
      </c>
      <c r="C356" s="9" t="s">
        <v>5</v>
      </c>
      <c r="D356" s="12" t="s">
        <v>165</v>
      </c>
      <c r="E356" s="45">
        <f t="shared" si="26"/>
        <v>5.0999999999999996</v>
      </c>
      <c r="F356" s="39"/>
      <c r="G356" s="16">
        <v>108</v>
      </c>
      <c r="H356" s="2">
        <f t="shared" si="24"/>
        <v>2.1176470588235293E-2</v>
      </c>
      <c r="I356" s="21">
        <v>4996.9425573046119</v>
      </c>
      <c r="J356" s="18">
        <v>1207</v>
      </c>
      <c r="K356" s="24">
        <v>173</v>
      </c>
      <c r="L356" s="27">
        <v>4167.5443159922925</v>
      </c>
      <c r="M356" s="3">
        <f t="shared" si="25"/>
        <v>1323.9793790849674</v>
      </c>
      <c r="Q356" t="s">
        <v>264</v>
      </c>
      <c r="R356">
        <v>1</v>
      </c>
      <c r="U356" s="44"/>
      <c r="V356" s="45"/>
    </row>
    <row r="357" spans="1:22" ht="15" customHeight="1" x14ac:dyDescent="0.25">
      <c r="A357" s="45">
        <f t="shared" si="27"/>
        <v>2004</v>
      </c>
      <c r="B357" s="7" t="s">
        <v>183</v>
      </c>
      <c r="C357" s="9" t="s">
        <v>5</v>
      </c>
      <c r="D357" s="12" t="s">
        <v>200</v>
      </c>
      <c r="E357" s="45">
        <f t="shared" si="26"/>
        <v>5</v>
      </c>
      <c r="F357" s="39"/>
      <c r="G357" s="16">
        <v>139</v>
      </c>
      <c r="H357" s="2">
        <f t="shared" si="24"/>
        <v>2.7799999999999998E-2</v>
      </c>
      <c r="I357" s="21">
        <v>3091.3166326992755</v>
      </c>
      <c r="J357" s="18">
        <v>1472</v>
      </c>
      <c r="K357" s="24">
        <v>83</v>
      </c>
      <c r="L357" s="27">
        <v>4876.3775100401608</v>
      </c>
      <c r="M357" s="3">
        <f t="shared" si="25"/>
        <v>991.03148333333343</v>
      </c>
      <c r="Q357" t="s">
        <v>265</v>
      </c>
      <c r="R357">
        <v>3.6</v>
      </c>
      <c r="U357" s="44"/>
      <c r="V357" s="45"/>
    </row>
    <row r="358" spans="1:22" ht="15" customHeight="1" x14ac:dyDescent="0.25">
      <c r="A358" s="45">
        <f t="shared" si="27"/>
        <v>2004</v>
      </c>
      <c r="B358" s="7" t="s">
        <v>183</v>
      </c>
      <c r="C358" s="9" t="s">
        <v>5</v>
      </c>
      <c r="D358" s="12" t="s">
        <v>142</v>
      </c>
      <c r="E358" s="45">
        <f t="shared" si="26"/>
        <v>10.9</v>
      </c>
      <c r="F358" s="39"/>
      <c r="G358" s="16">
        <v>291</v>
      </c>
      <c r="H358" s="2">
        <f t="shared" si="24"/>
        <v>2.6697247706422018E-2</v>
      </c>
      <c r="I358" s="21">
        <v>3751.1519317540892</v>
      </c>
      <c r="J358" s="18">
        <v>2364</v>
      </c>
      <c r="K358" s="24">
        <v>424</v>
      </c>
      <c r="L358" s="27">
        <v>6551.3349056603774</v>
      </c>
      <c r="M358" s="3">
        <f t="shared" si="25"/>
        <v>1068.3935015290519</v>
      </c>
      <c r="Q358" t="s">
        <v>266</v>
      </c>
      <c r="R358">
        <v>4.0999999999999996</v>
      </c>
      <c r="U358" s="44"/>
      <c r="V358" s="45"/>
    </row>
    <row r="359" spans="1:22" ht="15" customHeight="1" x14ac:dyDescent="0.25">
      <c r="A359" s="45">
        <f t="shared" si="27"/>
        <v>2004</v>
      </c>
      <c r="B359" s="7" t="s">
        <v>183</v>
      </c>
      <c r="C359" s="9" t="s">
        <v>5</v>
      </c>
      <c r="D359" s="12" t="s">
        <v>201</v>
      </c>
      <c r="E359" s="45">
        <f t="shared" si="26"/>
        <v>5</v>
      </c>
      <c r="F359" s="39"/>
      <c r="G359" s="16">
        <v>150</v>
      </c>
      <c r="H359" s="2">
        <f t="shared" si="24"/>
        <v>0.03</v>
      </c>
      <c r="I359" s="21">
        <v>4624.349920742754</v>
      </c>
      <c r="J359" s="18">
        <v>1472</v>
      </c>
      <c r="K359" s="24">
        <v>114</v>
      </c>
      <c r="L359" s="27">
        <v>3917.1630116959063</v>
      </c>
      <c r="M359" s="3">
        <f t="shared" si="25"/>
        <v>1450.7199333333333</v>
      </c>
      <c r="Q359" t="s">
        <v>94</v>
      </c>
      <c r="R359">
        <v>2</v>
      </c>
      <c r="U359" s="44"/>
      <c r="V359" s="45"/>
    </row>
    <row r="360" spans="1:22" ht="15" customHeight="1" x14ac:dyDescent="0.25">
      <c r="A360" s="45">
        <f t="shared" si="27"/>
        <v>2004</v>
      </c>
      <c r="B360" s="7" t="s">
        <v>183</v>
      </c>
      <c r="C360" s="9" t="s">
        <v>5</v>
      </c>
      <c r="D360" s="12" t="s">
        <v>144</v>
      </c>
      <c r="E360" s="45">
        <f t="shared" si="26"/>
        <v>16.2</v>
      </c>
      <c r="F360" s="39"/>
      <c r="G360" s="16">
        <v>388</v>
      </c>
      <c r="H360" s="2">
        <f t="shared" si="24"/>
        <v>2.3950617283950617E-2</v>
      </c>
      <c r="I360" s="21">
        <v>3969.889749461207</v>
      </c>
      <c r="J360" s="18">
        <v>3712</v>
      </c>
      <c r="K360" s="24">
        <v>407</v>
      </c>
      <c r="L360" s="27">
        <v>5395.8237100737097</v>
      </c>
      <c r="M360" s="3">
        <f t="shared" si="25"/>
        <v>1045.2056172839507</v>
      </c>
      <c r="Q360" t="s">
        <v>95</v>
      </c>
      <c r="R360">
        <v>0.9</v>
      </c>
      <c r="U360" s="44"/>
      <c r="V360" s="45"/>
    </row>
    <row r="361" spans="1:22" ht="15" customHeight="1" x14ac:dyDescent="0.25">
      <c r="A361" s="45">
        <f t="shared" si="27"/>
        <v>2004</v>
      </c>
      <c r="B361" s="7" t="s">
        <v>183</v>
      </c>
      <c r="C361" s="9" t="s">
        <v>5</v>
      </c>
      <c r="D361" s="12" t="s">
        <v>145</v>
      </c>
      <c r="E361" s="45">
        <f t="shared" si="26"/>
        <v>12.3</v>
      </c>
      <c r="F361" s="39"/>
      <c r="G361" s="16">
        <v>309</v>
      </c>
      <c r="H361" s="2">
        <f t="shared" si="24"/>
        <v>2.5121951219512197E-2</v>
      </c>
      <c r="I361" s="21">
        <v>4291.5638025708222</v>
      </c>
      <c r="J361" s="18">
        <v>2671</v>
      </c>
      <c r="K361" s="24">
        <v>380</v>
      </c>
      <c r="L361" s="27">
        <v>4159.8796052631578</v>
      </c>
      <c r="M361" s="3">
        <f t="shared" si="25"/>
        <v>1060.4488753387534</v>
      </c>
      <c r="Q361" t="s">
        <v>202</v>
      </c>
      <c r="R361">
        <v>2.2000000000000002</v>
      </c>
      <c r="U361" s="44"/>
      <c r="V361" s="45"/>
    </row>
    <row r="362" spans="1:22" ht="15" customHeight="1" x14ac:dyDescent="0.25">
      <c r="A362" s="45">
        <f t="shared" si="27"/>
        <v>2004</v>
      </c>
      <c r="B362" s="7" t="s">
        <v>183</v>
      </c>
      <c r="C362" s="9" t="s">
        <v>5</v>
      </c>
      <c r="D362" s="12" t="s">
        <v>146</v>
      </c>
      <c r="E362" s="45">
        <f t="shared" si="26"/>
        <v>9.1999999999999993</v>
      </c>
      <c r="F362" s="39"/>
      <c r="G362" s="16">
        <v>223</v>
      </c>
      <c r="H362" s="2">
        <f t="shared" si="24"/>
        <v>2.423913043478261E-2</v>
      </c>
      <c r="I362" s="21">
        <v>3783.2445738276301</v>
      </c>
      <c r="J362" s="18">
        <v>2104</v>
      </c>
      <c r="K362" s="24">
        <v>205</v>
      </c>
      <c r="L362" s="27">
        <v>3757.151219512195</v>
      </c>
      <c r="M362" s="3">
        <f t="shared" si="25"/>
        <v>948.93071557971018</v>
      </c>
      <c r="Q362" t="s">
        <v>267</v>
      </c>
      <c r="R362">
        <v>0.4</v>
      </c>
      <c r="U362" s="44"/>
      <c r="V362" s="45"/>
    </row>
    <row r="363" spans="1:22" ht="15" customHeight="1" x14ac:dyDescent="0.25">
      <c r="A363" s="45">
        <f t="shared" si="27"/>
        <v>2004</v>
      </c>
      <c r="B363" s="7" t="s">
        <v>183</v>
      </c>
      <c r="C363" s="9" t="s">
        <v>5</v>
      </c>
      <c r="D363" s="12" t="s">
        <v>202</v>
      </c>
      <c r="E363" s="45">
        <f t="shared" si="26"/>
        <v>2.7</v>
      </c>
      <c r="F363" s="39"/>
      <c r="G363" s="16">
        <v>78</v>
      </c>
      <c r="H363" s="2">
        <f t="shared" si="24"/>
        <v>2.8888888888888888E-2</v>
      </c>
      <c r="I363" s="21">
        <v>4137.2907124681933</v>
      </c>
      <c r="J363" s="18">
        <v>786</v>
      </c>
      <c r="K363" s="24">
        <v>68</v>
      </c>
      <c r="L363" s="27">
        <v>3475.6752450980393</v>
      </c>
      <c r="M363" s="3">
        <f t="shared" si="25"/>
        <v>1291.9468209876543</v>
      </c>
      <c r="Q363" t="s">
        <v>166</v>
      </c>
      <c r="R363">
        <v>1.7</v>
      </c>
      <c r="U363" s="44"/>
      <c r="V363" s="45"/>
    </row>
    <row r="364" spans="1:22" ht="15" customHeight="1" x14ac:dyDescent="0.25">
      <c r="A364" s="45">
        <f t="shared" si="27"/>
        <v>2004</v>
      </c>
      <c r="B364" s="7" t="s">
        <v>183</v>
      </c>
      <c r="C364" s="9" t="s">
        <v>5</v>
      </c>
      <c r="D364" s="12" t="s">
        <v>203</v>
      </c>
      <c r="E364" s="45">
        <f t="shared" si="26"/>
        <v>9.4</v>
      </c>
      <c r="F364" s="39"/>
      <c r="G364" s="16">
        <v>438</v>
      </c>
      <c r="H364" s="2">
        <f t="shared" ref="H364:H395" si="28">IFERROR(G364/(E364*1000),NA())</f>
        <v>4.6595744680851064E-2</v>
      </c>
      <c r="I364" s="21">
        <v>3711.3795007731392</v>
      </c>
      <c r="J364" s="18">
        <v>1509</v>
      </c>
      <c r="K364" s="24">
        <v>92</v>
      </c>
      <c r="L364" s="27">
        <v>3589.316123188406</v>
      </c>
      <c r="M364" s="3">
        <f t="shared" si="25"/>
        <v>630.92433510638296</v>
      </c>
      <c r="Q364" t="s">
        <v>98</v>
      </c>
      <c r="R364">
        <v>2.5</v>
      </c>
      <c r="U364" s="44"/>
      <c r="V364" s="45"/>
    </row>
    <row r="365" spans="1:22" ht="15" customHeight="1" x14ac:dyDescent="0.25">
      <c r="A365" s="45">
        <f t="shared" si="27"/>
        <v>2004</v>
      </c>
      <c r="B365" s="7" t="s">
        <v>183</v>
      </c>
      <c r="C365" s="9" t="s">
        <v>5</v>
      </c>
      <c r="D365" s="12" t="s">
        <v>204</v>
      </c>
      <c r="E365" s="45">
        <f t="shared" si="26"/>
        <v>6.4</v>
      </c>
      <c r="F365" s="39"/>
      <c r="G365" s="16">
        <v>173</v>
      </c>
      <c r="H365" s="2">
        <f t="shared" si="28"/>
        <v>2.703125E-2</v>
      </c>
      <c r="I365" s="21">
        <v>4589.215391908976</v>
      </c>
      <c r="J365" s="18">
        <v>1582</v>
      </c>
      <c r="K365" s="24">
        <v>158</v>
      </c>
      <c r="L365" s="27">
        <v>2612.4008438818564</v>
      </c>
      <c r="M365" s="3">
        <f t="shared" si="25"/>
        <v>1198.8903255208334</v>
      </c>
      <c r="Q365" t="s">
        <v>167</v>
      </c>
      <c r="R365">
        <v>2.2999999999999998</v>
      </c>
      <c r="U365" s="44"/>
      <c r="V365" s="45"/>
    </row>
    <row r="366" spans="1:22" ht="15" customHeight="1" x14ac:dyDescent="0.25">
      <c r="A366" s="45">
        <f t="shared" si="27"/>
        <v>2004</v>
      </c>
      <c r="B366" s="7" t="s">
        <v>183</v>
      </c>
      <c r="C366" s="9" t="s">
        <v>5</v>
      </c>
      <c r="D366" s="12" t="s">
        <v>205</v>
      </c>
      <c r="E366" s="45">
        <f t="shared" si="26"/>
        <v>3.9</v>
      </c>
      <c r="F366" s="39"/>
      <c r="G366" s="16">
        <v>116</v>
      </c>
      <c r="H366" s="2">
        <f t="shared" si="28"/>
        <v>2.9743589743589743E-2</v>
      </c>
      <c r="I366" s="21">
        <v>3479.6765809217577</v>
      </c>
      <c r="J366" s="18">
        <v>933</v>
      </c>
      <c r="K366" s="24">
        <v>62</v>
      </c>
      <c r="L366" s="27">
        <v>4418.6639784946237</v>
      </c>
      <c r="M366" s="3">
        <f t="shared" si="25"/>
        <v>902.69113247863243</v>
      </c>
      <c r="Q366" t="s">
        <v>99</v>
      </c>
      <c r="R366">
        <v>1.7</v>
      </c>
      <c r="U366" s="44"/>
      <c r="V366" s="45"/>
    </row>
    <row r="367" spans="1:22" ht="15" customHeight="1" x14ac:dyDescent="0.25">
      <c r="A367" s="45">
        <f t="shared" si="27"/>
        <v>2004</v>
      </c>
      <c r="B367" s="7" t="s">
        <v>183</v>
      </c>
      <c r="C367" s="9" t="s">
        <v>5</v>
      </c>
      <c r="D367" s="12" t="s">
        <v>166</v>
      </c>
      <c r="E367" s="45">
        <f t="shared" si="26"/>
        <v>2.5</v>
      </c>
      <c r="F367" s="39"/>
      <c r="G367" s="16">
        <v>72</v>
      </c>
      <c r="H367" s="2">
        <f t="shared" si="28"/>
        <v>2.8799999999999999E-2</v>
      </c>
      <c r="I367" s="21">
        <v>4424.1987295825775</v>
      </c>
      <c r="J367" s="18">
        <v>551</v>
      </c>
      <c r="K367" s="24">
        <v>95</v>
      </c>
      <c r="L367" s="27">
        <v>4175.4807017543862</v>
      </c>
      <c r="M367" s="3">
        <f t="shared" si="25"/>
        <v>1133.7616666666665</v>
      </c>
      <c r="Q367" t="s">
        <v>100</v>
      </c>
      <c r="R367">
        <v>1.4</v>
      </c>
      <c r="U367" s="44"/>
      <c r="V367" s="45"/>
    </row>
    <row r="368" spans="1:22" ht="15" customHeight="1" x14ac:dyDescent="0.25">
      <c r="A368" s="45">
        <f t="shared" si="27"/>
        <v>2004</v>
      </c>
      <c r="B368" s="7" t="s">
        <v>183</v>
      </c>
      <c r="C368" s="9" t="s">
        <v>5</v>
      </c>
      <c r="D368" s="12" t="s">
        <v>147</v>
      </c>
      <c r="E368" s="45">
        <f t="shared" si="26"/>
        <v>8.1999999999999993</v>
      </c>
      <c r="F368" s="39"/>
      <c r="G368" s="16">
        <v>150</v>
      </c>
      <c r="H368" s="2">
        <f t="shared" si="28"/>
        <v>1.8292682926829267E-2</v>
      </c>
      <c r="I368" s="21">
        <v>4094.9896878483837</v>
      </c>
      <c r="J368" s="18">
        <v>2392</v>
      </c>
      <c r="K368" s="24">
        <v>435</v>
      </c>
      <c r="L368" s="27">
        <v>4327.3871647509577</v>
      </c>
      <c r="M368" s="3">
        <f t="shared" si="25"/>
        <v>1424.1010670731707</v>
      </c>
      <c r="Q368" t="s">
        <v>101</v>
      </c>
      <c r="R368">
        <v>2.6</v>
      </c>
      <c r="U368" s="44"/>
      <c r="V368" s="45"/>
    </row>
    <row r="369" spans="1:22" ht="15" customHeight="1" x14ac:dyDescent="0.25">
      <c r="A369" s="45">
        <f t="shared" si="27"/>
        <v>2004</v>
      </c>
      <c r="B369" s="7" t="s">
        <v>183</v>
      </c>
      <c r="C369" s="9" t="s">
        <v>5</v>
      </c>
      <c r="D369" s="12" t="s">
        <v>167</v>
      </c>
      <c r="E369" s="45">
        <f t="shared" si="26"/>
        <v>2.8</v>
      </c>
      <c r="F369" s="39"/>
      <c r="G369" s="16">
        <v>50</v>
      </c>
      <c r="H369" s="2">
        <f t="shared" si="28"/>
        <v>1.7857142857142856E-2</v>
      </c>
      <c r="I369" s="21">
        <v>5165.163369304556</v>
      </c>
      <c r="J369" s="18">
        <v>834</v>
      </c>
      <c r="K369" s="24">
        <v>75</v>
      </c>
      <c r="L369" s="27">
        <v>4275.6255555555554</v>
      </c>
      <c r="M369" s="3">
        <f t="shared" si="25"/>
        <v>1653.0064880952382</v>
      </c>
      <c r="Q369" t="s">
        <v>103</v>
      </c>
      <c r="R369">
        <v>1.4</v>
      </c>
      <c r="U369" s="44"/>
      <c r="V369" s="45"/>
    </row>
    <row r="370" spans="1:22" ht="15" customHeight="1" x14ac:dyDescent="0.25">
      <c r="A370" s="45">
        <f t="shared" si="27"/>
        <v>2004</v>
      </c>
      <c r="B370" s="7" t="s">
        <v>183</v>
      </c>
      <c r="C370" s="9" t="s">
        <v>5</v>
      </c>
      <c r="D370" s="12" t="s">
        <v>148</v>
      </c>
      <c r="E370" s="45">
        <f t="shared" si="26"/>
        <v>17.100000000000001</v>
      </c>
      <c r="F370" s="39"/>
      <c r="G370" s="16">
        <v>465</v>
      </c>
      <c r="H370" s="2">
        <f t="shared" si="28"/>
        <v>2.7192982456140352E-2</v>
      </c>
      <c r="I370" s="21">
        <v>3440.1374817451624</v>
      </c>
      <c r="J370" s="18">
        <v>3652</v>
      </c>
      <c r="K370" s="24">
        <v>429</v>
      </c>
      <c r="L370" s="27">
        <v>5835.3374125874125</v>
      </c>
      <c r="M370" s="3">
        <f t="shared" si="25"/>
        <v>881.09601364522416</v>
      </c>
      <c r="Q370" t="s">
        <v>104</v>
      </c>
      <c r="R370">
        <v>4.4000000000000004</v>
      </c>
      <c r="U370" s="44"/>
      <c r="V370" s="45"/>
    </row>
    <row r="371" spans="1:22" ht="15" customHeight="1" x14ac:dyDescent="0.25">
      <c r="A371" s="45">
        <f t="shared" si="27"/>
        <v>2004</v>
      </c>
      <c r="B371" s="7" t="s">
        <v>183</v>
      </c>
      <c r="C371" s="9" t="s">
        <v>5</v>
      </c>
      <c r="D371" s="12" t="s">
        <v>149</v>
      </c>
      <c r="E371" s="45">
        <f t="shared" si="26"/>
        <v>14.6</v>
      </c>
      <c r="F371" s="39"/>
      <c r="G371" s="16">
        <v>396</v>
      </c>
      <c r="H371" s="2">
        <f t="shared" si="28"/>
        <v>2.7123287671232878E-2</v>
      </c>
      <c r="I371" s="21">
        <v>3226.3610482654599</v>
      </c>
      <c r="J371" s="18">
        <v>2652</v>
      </c>
      <c r="K371" s="24">
        <v>367</v>
      </c>
      <c r="L371" s="27">
        <v>5245.0449591280658</v>
      </c>
      <c r="M371" s="3">
        <f t="shared" si="25"/>
        <v>717.89321917808218</v>
      </c>
      <c r="Q371" t="s">
        <v>105</v>
      </c>
      <c r="R371">
        <v>1.1000000000000001</v>
      </c>
      <c r="U371" s="44"/>
      <c r="V371" s="45"/>
    </row>
    <row r="372" spans="1:22" ht="15" customHeight="1" x14ac:dyDescent="0.25">
      <c r="A372" s="45">
        <f t="shared" si="27"/>
        <v>2004</v>
      </c>
      <c r="B372" s="7" t="s">
        <v>183</v>
      </c>
      <c r="C372" s="9" t="s">
        <v>5</v>
      </c>
      <c r="D372" s="12" t="s">
        <v>150</v>
      </c>
      <c r="E372" s="45">
        <f t="shared" si="26"/>
        <v>16.8</v>
      </c>
      <c r="F372" s="39"/>
      <c r="G372" s="16">
        <v>502</v>
      </c>
      <c r="H372" s="2">
        <f t="shared" si="28"/>
        <v>2.988095238095238E-2</v>
      </c>
      <c r="I372" s="21">
        <v>3983.6646653634925</v>
      </c>
      <c r="J372" s="18">
        <v>3581</v>
      </c>
      <c r="K372" s="24">
        <v>520</v>
      </c>
      <c r="L372" s="27">
        <v>2868.8165064102564</v>
      </c>
      <c r="M372" s="3">
        <f t="shared" si="25"/>
        <v>937.93379464285715</v>
      </c>
      <c r="Q372" t="s">
        <v>106</v>
      </c>
      <c r="R372">
        <v>4.7</v>
      </c>
      <c r="U372" s="44"/>
      <c r="V372" s="45"/>
    </row>
    <row r="373" spans="1:22" ht="15" customHeight="1" x14ac:dyDescent="0.25">
      <c r="A373" s="45">
        <f t="shared" si="27"/>
        <v>2004</v>
      </c>
      <c r="B373" s="7" t="s">
        <v>183</v>
      </c>
      <c r="C373" s="9" t="s">
        <v>5</v>
      </c>
      <c r="D373" s="12" t="s">
        <v>151</v>
      </c>
      <c r="E373" s="45">
        <f t="shared" si="26"/>
        <v>13.9</v>
      </c>
      <c r="F373" s="39"/>
      <c r="G373" s="16">
        <v>376</v>
      </c>
      <c r="H373" s="2">
        <f t="shared" si="28"/>
        <v>2.7050359712230215E-2</v>
      </c>
      <c r="I373" s="21">
        <v>4179.6977382805744</v>
      </c>
      <c r="J373" s="18">
        <v>3854</v>
      </c>
      <c r="K373" s="24">
        <v>473</v>
      </c>
      <c r="L373" s="27">
        <v>4297.4795630725866</v>
      </c>
      <c r="M373" s="3">
        <f t="shared" si="25"/>
        <v>1305.1268285371702</v>
      </c>
      <c r="Q373" t="s">
        <v>268</v>
      </c>
      <c r="U373" s="44"/>
      <c r="V373" s="45"/>
    </row>
    <row r="374" spans="1:22" ht="15" customHeight="1" x14ac:dyDescent="0.25">
      <c r="A374" s="45">
        <f t="shared" si="27"/>
        <v>2004</v>
      </c>
      <c r="B374" s="7" t="s">
        <v>183</v>
      </c>
      <c r="C374" s="9" t="s">
        <v>5</v>
      </c>
      <c r="D374" s="12" t="s">
        <v>206</v>
      </c>
      <c r="E374" s="45">
        <f t="shared" si="26"/>
        <v>7.6</v>
      </c>
      <c r="F374" s="39"/>
      <c r="G374" s="16">
        <v>396</v>
      </c>
      <c r="H374" s="2">
        <f t="shared" si="28"/>
        <v>5.2105263157894738E-2</v>
      </c>
      <c r="I374" s="21">
        <v>3799.7711128650353</v>
      </c>
      <c r="J374" s="18">
        <v>1267</v>
      </c>
      <c r="K374" s="24">
        <v>100</v>
      </c>
      <c r="L374" s="27">
        <v>4453.4624999999996</v>
      </c>
      <c r="M374" s="3">
        <f t="shared" si="25"/>
        <v>692.06003289473688</v>
      </c>
      <c r="Q374" t="s">
        <v>269</v>
      </c>
      <c r="R374">
        <v>1.3</v>
      </c>
      <c r="U374" s="44"/>
      <c r="V374" s="45"/>
    </row>
    <row r="375" spans="1:22" ht="15" customHeight="1" x14ac:dyDescent="0.25">
      <c r="A375" s="45">
        <f t="shared" si="27"/>
        <v>2004</v>
      </c>
      <c r="B375" s="7" t="s">
        <v>183</v>
      </c>
      <c r="C375" s="9" t="s">
        <v>5</v>
      </c>
      <c r="D375" s="12" t="s">
        <v>207</v>
      </c>
      <c r="E375" s="45">
        <f t="shared" si="26"/>
        <v>18.600000000000001</v>
      </c>
      <c r="F375" s="39"/>
      <c r="G375" s="16">
        <v>400</v>
      </c>
      <c r="H375" s="2">
        <f t="shared" si="28"/>
        <v>2.1505376344086023E-2</v>
      </c>
      <c r="I375" s="21">
        <v>4235.4685823754789</v>
      </c>
      <c r="J375" s="18">
        <v>3915</v>
      </c>
      <c r="K375" s="24">
        <v>534</v>
      </c>
      <c r="L375" s="27">
        <v>3920.7869850187267</v>
      </c>
      <c r="M375" s="3">
        <f t="shared" si="25"/>
        <v>1004.0623521505377</v>
      </c>
      <c r="Q375" t="s">
        <v>168</v>
      </c>
      <c r="R375">
        <v>2.6</v>
      </c>
      <c r="U375" s="44"/>
      <c r="V375" s="45"/>
    </row>
    <row r="376" spans="1:22" ht="15" customHeight="1" x14ac:dyDescent="0.25">
      <c r="A376" s="45">
        <f t="shared" si="27"/>
        <v>2004</v>
      </c>
      <c r="B376" s="7" t="s">
        <v>183</v>
      </c>
      <c r="C376" s="9" t="s">
        <v>5</v>
      </c>
      <c r="D376" s="12" t="s">
        <v>209</v>
      </c>
      <c r="E376" s="45">
        <f t="shared" si="26"/>
        <v>8.6</v>
      </c>
      <c r="F376" s="39"/>
      <c r="G376" s="16">
        <v>225</v>
      </c>
      <c r="H376" s="2">
        <f t="shared" si="28"/>
        <v>2.616279069767442E-2</v>
      </c>
      <c r="I376" s="21">
        <v>2937.0658063997425</v>
      </c>
      <c r="J376" s="18">
        <v>2073</v>
      </c>
      <c r="K376" s="24">
        <v>455</v>
      </c>
      <c r="L376" s="27">
        <v>3602.7089743589745</v>
      </c>
      <c r="M376" s="3">
        <f t="shared" si="25"/>
        <v>898.5779069767442</v>
      </c>
      <c r="Q376" t="s">
        <v>169</v>
      </c>
      <c r="R376">
        <v>2.2000000000000002</v>
      </c>
      <c r="U376" s="44"/>
      <c r="V376" s="45"/>
    </row>
    <row r="377" spans="1:22" ht="15" customHeight="1" x14ac:dyDescent="0.25">
      <c r="A377" s="45">
        <f t="shared" si="27"/>
        <v>2004</v>
      </c>
      <c r="B377" s="7" t="s">
        <v>183</v>
      </c>
      <c r="C377" s="9" t="s">
        <v>5</v>
      </c>
      <c r="D377" s="12" t="s">
        <v>210</v>
      </c>
      <c r="E377" s="45">
        <f t="shared" si="26"/>
        <v>3.3</v>
      </c>
      <c r="F377" s="39"/>
      <c r="G377" s="16">
        <v>67</v>
      </c>
      <c r="H377" s="2">
        <f t="shared" si="28"/>
        <v>2.0303030303030302E-2</v>
      </c>
      <c r="I377" s="21">
        <v>3956.6054852320676</v>
      </c>
      <c r="J377" s="18">
        <v>790</v>
      </c>
      <c r="K377" s="24">
        <v>122</v>
      </c>
      <c r="L377" s="27">
        <v>5119.9030054644809</v>
      </c>
      <c r="M377" s="3">
        <f t="shared" si="25"/>
        <v>1136.4686363636363</v>
      </c>
      <c r="Q377" t="s">
        <v>270</v>
      </c>
      <c r="R377">
        <v>1.6</v>
      </c>
      <c r="U377" s="44"/>
      <c r="V377" s="45"/>
    </row>
    <row r="378" spans="1:22" ht="15" customHeight="1" x14ac:dyDescent="0.25">
      <c r="A378" s="45">
        <f t="shared" si="27"/>
        <v>2004</v>
      </c>
      <c r="B378" s="7" t="s">
        <v>183</v>
      </c>
      <c r="C378" s="9" t="s">
        <v>5</v>
      </c>
      <c r="D378" s="12" t="s">
        <v>168</v>
      </c>
      <c r="E378" s="45">
        <f t="shared" si="26"/>
        <v>3.2</v>
      </c>
      <c r="F378" s="39"/>
      <c r="G378" s="16">
        <v>82</v>
      </c>
      <c r="H378" s="2">
        <f t="shared" si="28"/>
        <v>2.5624999999999998E-2</v>
      </c>
      <c r="I378" s="21">
        <v>2904.5545314900155</v>
      </c>
      <c r="J378" s="18">
        <v>868</v>
      </c>
      <c r="K378" s="24">
        <v>123</v>
      </c>
      <c r="L378" s="27">
        <v>3289.5738482384822</v>
      </c>
      <c r="M378" s="3">
        <f t="shared" si="25"/>
        <v>914.30341145833347</v>
      </c>
      <c r="Q378" t="s">
        <v>108</v>
      </c>
      <c r="R378">
        <v>4.7</v>
      </c>
      <c r="U378" s="44"/>
      <c r="V378" s="45"/>
    </row>
    <row r="379" spans="1:22" ht="15" customHeight="1" x14ac:dyDescent="0.25">
      <c r="A379" s="45">
        <f t="shared" si="27"/>
        <v>2004</v>
      </c>
      <c r="B379" s="7" t="s">
        <v>183</v>
      </c>
      <c r="C379" s="9" t="s">
        <v>5</v>
      </c>
      <c r="D379" s="12" t="s">
        <v>169</v>
      </c>
      <c r="E379" s="45">
        <f t="shared" si="26"/>
        <v>2.6</v>
      </c>
      <c r="F379" s="39"/>
      <c r="G379" s="16">
        <v>44</v>
      </c>
      <c r="H379" s="2">
        <f t="shared" si="28"/>
        <v>1.6923076923076923E-2</v>
      </c>
      <c r="I379" s="21">
        <v>5642.1885230654761</v>
      </c>
      <c r="J379" s="18">
        <v>896</v>
      </c>
      <c r="K379" s="24">
        <v>134</v>
      </c>
      <c r="L379" s="27">
        <v>5492.7680348258709</v>
      </c>
      <c r="M379" s="3">
        <f t="shared" si="25"/>
        <v>2227.4737820512823</v>
      </c>
      <c r="Q379" t="s">
        <v>271</v>
      </c>
      <c r="R379">
        <v>2.8</v>
      </c>
      <c r="U379" s="44"/>
      <c r="V379" s="45"/>
    </row>
    <row r="380" spans="1:22" ht="15" customHeight="1" x14ac:dyDescent="0.25">
      <c r="A380" s="45">
        <f t="shared" si="27"/>
        <v>2004</v>
      </c>
      <c r="B380" s="7" t="s">
        <v>183</v>
      </c>
      <c r="C380" s="9" t="s">
        <v>5</v>
      </c>
      <c r="D380" s="12" t="s">
        <v>211</v>
      </c>
      <c r="E380" s="45">
        <f t="shared" si="26"/>
        <v>11.3</v>
      </c>
      <c r="F380" s="39"/>
      <c r="G380" s="16">
        <v>292</v>
      </c>
      <c r="H380" s="2">
        <f t="shared" si="28"/>
        <v>2.5840707964601771E-2</v>
      </c>
      <c r="I380" s="21">
        <v>3763.8871013871012</v>
      </c>
      <c r="J380" s="18">
        <v>2331</v>
      </c>
      <c r="K380" s="24">
        <v>297</v>
      </c>
      <c r="L380" s="27">
        <v>5503.4876543209875</v>
      </c>
      <c r="M380" s="3">
        <f t="shared" si="25"/>
        <v>921.07581120943951</v>
      </c>
      <c r="Q380" t="s">
        <v>170</v>
      </c>
      <c r="R380">
        <v>2.7</v>
      </c>
      <c r="U380" s="44"/>
      <c r="V380" s="45"/>
    </row>
    <row r="381" spans="1:22" ht="15" customHeight="1" x14ac:dyDescent="0.25">
      <c r="A381" s="45">
        <f t="shared" si="27"/>
        <v>2004</v>
      </c>
      <c r="B381" s="7" t="s">
        <v>183</v>
      </c>
      <c r="C381" s="9" t="s">
        <v>5</v>
      </c>
      <c r="D381" s="12" t="s">
        <v>152</v>
      </c>
      <c r="E381" s="45">
        <f t="shared" si="26"/>
        <v>6.6</v>
      </c>
      <c r="F381" s="39"/>
      <c r="G381" s="16">
        <v>184</v>
      </c>
      <c r="H381" s="2">
        <f t="shared" si="28"/>
        <v>2.7878787878787878E-2</v>
      </c>
      <c r="I381" s="21">
        <v>3397.1788537549405</v>
      </c>
      <c r="J381" s="18">
        <v>1265</v>
      </c>
      <c r="K381" s="24">
        <v>191</v>
      </c>
      <c r="L381" s="27">
        <v>6525.0357766143106</v>
      </c>
      <c r="M381" s="3">
        <f t="shared" si="25"/>
        <v>839.95652777777775</v>
      </c>
      <c r="Q381" t="s">
        <v>272</v>
      </c>
      <c r="R381">
        <v>2.5</v>
      </c>
      <c r="U381" s="44"/>
      <c r="V381" s="45"/>
    </row>
    <row r="382" spans="1:22" ht="15" customHeight="1" x14ac:dyDescent="0.25">
      <c r="A382" s="45">
        <f t="shared" si="27"/>
        <v>2004</v>
      </c>
      <c r="B382" s="7" t="s">
        <v>183</v>
      </c>
      <c r="C382" s="9" t="s">
        <v>5</v>
      </c>
      <c r="D382" s="12" t="s">
        <v>153</v>
      </c>
      <c r="E382" s="45">
        <f t="shared" si="26"/>
        <v>9.8000000000000007</v>
      </c>
      <c r="F382" s="39"/>
      <c r="G382" s="16">
        <v>294</v>
      </c>
      <c r="H382" s="2">
        <f t="shared" si="28"/>
        <v>0.03</v>
      </c>
      <c r="I382" s="21">
        <v>3825.8860254640281</v>
      </c>
      <c r="J382" s="18">
        <v>2173</v>
      </c>
      <c r="K382" s="24">
        <v>277</v>
      </c>
      <c r="L382" s="27">
        <v>3948.8023465703973</v>
      </c>
      <c r="M382" s="3">
        <f t="shared" si="25"/>
        <v>959.94577380952364</v>
      </c>
      <c r="Q382" t="s">
        <v>171</v>
      </c>
      <c r="R382">
        <v>1.5</v>
      </c>
      <c r="U382" s="44"/>
      <c r="V382" s="45"/>
    </row>
    <row r="383" spans="1:22" ht="15" customHeight="1" x14ac:dyDescent="0.25">
      <c r="A383" s="45">
        <f t="shared" si="27"/>
        <v>2004</v>
      </c>
      <c r="B383" s="7" t="s">
        <v>183</v>
      </c>
      <c r="C383" s="9" t="s">
        <v>5</v>
      </c>
      <c r="D383" s="12" t="s">
        <v>170</v>
      </c>
      <c r="E383" s="45">
        <f t="shared" si="26"/>
        <v>3.5</v>
      </c>
      <c r="F383" s="39"/>
      <c r="G383" s="16">
        <v>87</v>
      </c>
      <c r="H383" s="2">
        <f t="shared" si="28"/>
        <v>2.4857142857142855E-2</v>
      </c>
      <c r="I383" s="21">
        <v>4708.9078947368425</v>
      </c>
      <c r="J383" s="18">
        <v>874</v>
      </c>
      <c r="K383" s="24">
        <v>53</v>
      </c>
      <c r="L383" s="27">
        <v>3308.5172955974845</v>
      </c>
      <c r="M383" s="3">
        <f t="shared" si="25"/>
        <v>1225.9819761904762</v>
      </c>
      <c r="Q383" t="s">
        <v>273</v>
      </c>
      <c r="R383">
        <v>3.3</v>
      </c>
      <c r="U383" s="44"/>
      <c r="V383" s="45"/>
    </row>
    <row r="384" spans="1:22" ht="15" customHeight="1" x14ac:dyDescent="0.25">
      <c r="A384" s="45">
        <f t="shared" si="27"/>
        <v>2004</v>
      </c>
      <c r="B384" s="7" t="s">
        <v>183</v>
      </c>
      <c r="C384" s="9" t="s">
        <v>5</v>
      </c>
      <c r="D384" s="12" t="s">
        <v>171</v>
      </c>
      <c r="E384" s="45">
        <f t="shared" si="26"/>
        <v>2</v>
      </c>
      <c r="F384" s="39"/>
      <c r="G384" s="16">
        <v>55</v>
      </c>
      <c r="H384" s="2">
        <f t="shared" si="28"/>
        <v>2.75E-2</v>
      </c>
      <c r="I384" s="21" t="s">
        <v>72</v>
      </c>
      <c r="J384" s="18" t="s">
        <v>72</v>
      </c>
      <c r="K384" s="24" t="s">
        <v>72</v>
      </c>
      <c r="L384" s="27" t="s">
        <v>72</v>
      </c>
      <c r="M384" s="3" t="e">
        <f t="shared" si="25"/>
        <v>#N/A</v>
      </c>
      <c r="Q384" t="s">
        <v>172</v>
      </c>
      <c r="R384">
        <v>4.8</v>
      </c>
      <c r="U384" s="44"/>
      <c r="V384" s="45"/>
    </row>
    <row r="385" spans="1:22" ht="15" customHeight="1" x14ac:dyDescent="0.25">
      <c r="A385" s="45">
        <f t="shared" si="27"/>
        <v>2004</v>
      </c>
      <c r="B385" s="7" t="s">
        <v>183</v>
      </c>
      <c r="C385" s="9" t="s">
        <v>5</v>
      </c>
      <c r="D385" s="12" t="s">
        <v>212</v>
      </c>
      <c r="E385" s="45">
        <f t="shared" si="26"/>
        <v>4.2</v>
      </c>
      <c r="F385" s="39"/>
      <c r="G385" s="16">
        <v>81</v>
      </c>
      <c r="H385" s="2">
        <f t="shared" si="28"/>
        <v>1.9285714285714285E-2</v>
      </c>
      <c r="I385" s="21">
        <v>4712.1414898805169</v>
      </c>
      <c r="J385" s="18">
        <v>1367</v>
      </c>
      <c r="K385" s="24">
        <v>156</v>
      </c>
      <c r="L385" s="27">
        <v>4177.7419871794873</v>
      </c>
      <c r="M385" s="3">
        <f t="shared" si="25"/>
        <v>1688.863134920635</v>
      </c>
      <c r="Q385" t="s">
        <v>274</v>
      </c>
      <c r="R385">
        <v>1.5</v>
      </c>
      <c r="U385" s="44"/>
      <c r="V385" s="45"/>
    </row>
    <row r="386" spans="1:22" ht="15" customHeight="1" x14ac:dyDescent="0.25">
      <c r="A386" s="45">
        <f t="shared" si="27"/>
        <v>2004</v>
      </c>
      <c r="B386" s="7" t="s">
        <v>183</v>
      </c>
      <c r="C386" s="9" t="s">
        <v>5</v>
      </c>
      <c r="D386" s="12" t="s">
        <v>172</v>
      </c>
      <c r="E386" s="45">
        <f t="shared" si="26"/>
        <v>6.3</v>
      </c>
      <c r="F386" s="39"/>
      <c r="G386" s="16">
        <v>179</v>
      </c>
      <c r="H386" s="2">
        <f t="shared" si="28"/>
        <v>2.8412698412698414E-2</v>
      </c>
      <c r="I386" s="21">
        <v>3383.8346043851288</v>
      </c>
      <c r="J386" s="18">
        <v>1049</v>
      </c>
      <c r="K386" s="24">
        <v>99</v>
      </c>
      <c r="L386" s="27">
        <v>6479.3745791245792</v>
      </c>
      <c r="M386" s="3">
        <f t="shared" si="25"/>
        <v>665.25406084656083</v>
      </c>
      <c r="Q386" t="s">
        <v>275</v>
      </c>
      <c r="R386">
        <v>1.2</v>
      </c>
      <c r="U386" s="44"/>
      <c r="V386" s="45"/>
    </row>
    <row r="387" spans="1:22" ht="15" customHeight="1" x14ac:dyDescent="0.25">
      <c r="A387" s="45">
        <f t="shared" si="27"/>
        <v>2004</v>
      </c>
      <c r="B387" s="7" t="s">
        <v>183</v>
      </c>
      <c r="C387" s="9" t="s">
        <v>5</v>
      </c>
      <c r="D387" s="12" t="s">
        <v>154</v>
      </c>
      <c r="E387" s="45">
        <f t="shared" si="26"/>
        <v>10.4</v>
      </c>
      <c r="F387" s="39"/>
      <c r="G387" s="16">
        <v>244</v>
      </c>
      <c r="H387" s="2">
        <f t="shared" si="28"/>
        <v>2.3461538461538461E-2</v>
      </c>
      <c r="I387" s="21">
        <v>3355.2160947712418</v>
      </c>
      <c r="J387" s="18">
        <v>2040</v>
      </c>
      <c r="K387" s="24">
        <v>211</v>
      </c>
      <c r="L387" s="27">
        <v>4899.1169036334913</v>
      </c>
      <c r="M387" s="3">
        <f t="shared" si="25"/>
        <v>757.53408653846157</v>
      </c>
      <c r="Q387" t="s">
        <v>111</v>
      </c>
      <c r="R387">
        <v>3.5</v>
      </c>
      <c r="U387" s="44"/>
      <c r="V387" s="45"/>
    </row>
    <row r="388" spans="1:22" ht="15" customHeight="1" x14ac:dyDescent="0.25">
      <c r="A388" s="45">
        <f t="shared" si="27"/>
        <v>2004</v>
      </c>
      <c r="B388" s="7" t="s">
        <v>183</v>
      </c>
      <c r="C388" s="9" t="s">
        <v>5</v>
      </c>
      <c r="D388" s="12" t="s">
        <v>213</v>
      </c>
      <c r="E388" s="45">
        <f t="shared" si="26"/>
        <v>1.8</v>
      </c>
      <c r="F388" s="39"/>
      <c r="G388" s="16">
        <v>37</v>
      </c>
      <c r="H388" s="2">
        <f t="shared" si="28"/>
        <v>2.0555555555555556E-2</v>
      </c>
      <c r="I388" s="21" t="s">
        <v>72</v>
      </c>
      <c r="J388" s="18" t="s">
        <v>72</v>
      </c>
      <c r="K388" s="24" t="s">
        <v>72</v>
      </c>
      <c r="L388" s="27" t="s">
        <v>72</v>
      </c>
      <c r="M388" s="3" t="e">
        <f t="shared" si="25"/>
        <v>#N/A</v>
      </c>
      <c r="Q388" t="s">
        <v>276</v>
      </c>
      <c r="R388">
        <v>3.8</v>
      </c>
      <c r="U388" s="44"/>
      <c r="V388" s="45"/>
    </row>
    <row r="389" spans="1:22" ht="15" customHeight="1" x14ac:dyDescent="0.25">
      <c r="A389" s="45">
        <f t="shared" si="27"/>
        <v>2004</v>
      </c>
      <c r="B389" s="7" t="s">
        <v>183</v>
      </c>
      <c r="C389" s="9" t="s">
        <v>5</v>
      </c>
      <c r="D389" s="12" t="s">
        <v>156</v>
      </c>
      <c r="E389" s="45">
        <f t="shared" si="26"/>
        <v>19.100000000000001</v>
      </c>
      <c r="F389" s="39"/>
      <c r="G389" s="16">
        <v>533</v>
      </c>
      <c r="H389" s="2">
        <f t="shared" si="28"/>
        <v>2.7905759162303666E-2</v>
      </c>
      <c r="I389" s="21">
        <v>3587.550931651414</v>
      </c>
      <c r="J389" s="18">
        <v>4043</v>
      </c>
      <c r="K389" s="24">
        <v>588</v>
      </c>
      <c r="L389" s="27">
        <v>4435.2524092970525</v>
      </c>
      <c r="M389" s="3">
        <f t="shared" si="25"/>
        <v>895.93700698080272</v>
      </c>
      <c r="Q389" t="s">
        <v>173</v>
      </c>
      <c r="R389">
        <v>2.6</v>
      </c>
      <c r="U389" s="44"/>
      <c r="V389" s="45"/>
    </row>
    <row r="390" spans="1:22" ht="15" customHeight="1" x14ac:dyDescent="0.25">
      <c r="A390" s="45">
        <f t="shared" si="27"/>
        <v>2004</v>
      </c>
      <c r="B390" s="7" t="s">
        <v>183</v>
      </c>
      <c r="C390" s="9" t="s">
        <v>5</v>
      </c>
      <c r="D390" s="12" t="s">
        <v>157</v>
      </c>
      <c r="E390" s="45">
        <f t="shared" si="26"/>
        <v>15.2</v>
      </c>
      <c r="F390" s="39"/>
      <c r="G390" s="16">
        <v>405</v>
      </c>
      <c r="H390" s="2">
        <f t="shared" si="28"/>
        <v>2.6644736842105263E-2</v>
      </c>
      <c r="I390" s="21">
        <v>3937.4407759746314</v>
      </c>
      <c r="J390" s="18">
        <v>3574</v>
      </c>
      <c r="K390" s="24">
        <v>361</v>
      </c>
      <c r="L390" s="27">
        <v>4103.9946906740533</v>
      </c>
      <c r="M390" s="3">
        <f t="shared" si="25"/>
        <v>1023.2865405701754</v>
      </c>
      <c r="Q390" t="s">
        <v>277</v>
      </c>
      <c r="R390">
        <v>4.0999999999999996</v>
      </c>
      <c r="U390" s="44"/>
      <c r="V390" s="45"/>
    </row>
    <row r="391" spans="1:22" ht="15" customHeight="1" x14ac:dyDescent="0.25">
      <c r="A391" s="45">
        <f t="shared" si="27"/>
        <v>2004</v>
      </c>
      <c r="B391" s="7" t="s">
        <v>183</v>
      </c>
      <c r="C391" s="9" t="s">
        <v>5</v>
      </c>
      <c r="D391" s="12" t="s">
        <v>214</v>
      </c>
      <c r="E391" s="45">
        <f t="shared" si="26"/>
        <v>11.7</v>
      </c>
      <c r="F391" s="39"/>
      <c r="G391" s="16">
        <v>455</v>
      </c>
      <c r="H391" s="2">
        <f t="shared" si="28"/>
        <v>3.888888888888889E-2</v>
      </c>
      <c r="I391" s="21">
        <v>3392.0244321183309</v>
      </c>
      <c r="J391" s="18">
        <v>1262</v>
      </c>
      <c r="K391" s="24">
        <v>74</v>
      </c>
      <c r="L391" s="27">
        <v>5587.4493243243242</v>
      </c>
      <c r="M391" s="3">
        <f t="shared" si="25"/>
        <v>401.21419515669521</v>
      </c>
      <c r="Q391" t="s">
        <v>278</v>
      </c>
      <c r="R391">
        <v>3.4</v>
      </c>
      <c r="U391" s="44"/>
      <c r="V391" s="45"/>
    </row>
    <row r="392" spans="1:22" ht="15" customHeight="1" x14ac:dyDescent="0.25">
      <c r="A392" s="45">
        <f t="shared" si="27"/>
        <v>2004</v>
      </c>
      <c r="B392" s="7" t="s">
        <v>183</v>
      </c>
      <c r="C392" s="9" t="s">
        <v>5</v>
      </c>
      <c r="D392" s="12" t="s">
        <v>158</v>
      </c>
      <c r="E392" s="45">
        <f t="shared" si="26"/>
        <v>9.8000000000000007</v>
      </c>
      <c r="F392" s="39"/>
      <c r="G392" s="16">
        <v>254</v>
      </c>
      <c r="H392" s="2">
        <f t="shared" si="28"/>
        <v>2.5918367346938774E-2</v>
      </c>
      <c r="I392" s="21">
        <v>3518.7806724341331</v>
      </c>
      <c r="J392" s="18">
        <v>2543</v>
      </c>
      <c r="K392" s="24">
        <v>306</v>
      </c>
      <c r="L392" s="27">
        <v>4246.3251633986929</v>
      </c>
      <c r="M392" s="3">
        <f t="shared" si="25"/>
        <v>1045.6770153061225</v>
      </c>
      <c r="Q392" t="s">
        <v>114</v>
      </c>
      <c r="R392">
        <v>2.2000000000000002</v>
      </c>
      <c r="U392" s="44"/>
      <c r="V392" s="45"/>
    </row>
    <row r="393" spans="1:22" ht="15" customHeight="1" x14ac:dyDescent="0.25">
      <c r="A393" s="45">
        <f t="shared" si="27"/>
        <v>2004</v>
      </c>
      <c r="B393" s="7" t="s">
        <v>183</v>
      </c>
      <c r="C393" s="9" t="s">
        <v>5</v>
      </c>
      <c r="D393" s="12" t="s">
        <v>173</v>
      </c>
      <c r="E393" s="45">
        <f t="shared" si="26"/>
        <v>2.9</v>
      </c>
      <c r="F393" s="39"/>
      <c r="G393" s="16">
        <v>39</v>
      </c>
      <c r="H393" s="2">
        <f t="shared" si="28"/>
        <v>1.3448275862068966E-2</v>
      </c>
      <c r="I393" s="21">
        <v>4457.5887008733625</v>
      </c>
      <c r="J393" s="18">
        <v>916</v>
      </c>
      <c r="K393" s="24">
        <v>145</v>
      </c>
      <c r="L393" s="27">
        <v>5650.2672413793107</v>
      </c>
      <c r="M393" s="3">
        <f t="shared" si="25"/>
        <v>1690.496551724138</v>
      </c>
      <c r="Q393" t="s">
        <v>279</v>
      </c>
      <c r="R393">
        <v>2.1</v>
      </c>
      <c r="U393" s="44"/>
      <c r="V393" s="45"/>
    </row>
    <row r="394" spans="1:22" ht="15" customHeight="1" x14ac:dyDescent="0.25">
      <c r="A394" s="45">
        <f t="shared" si="27"/>
        <v>2004</v>
      </c>
      <c r="B394" s="7" t="s">
        <v>183</v>
      </c>
      <c r="C394" s="9" t="s">
        <v>5</v>
      </c>
      <c r="D394" s="12" t="s">
        <v>215</v>
      </c>
      <c r="E394" s="45">
        <f t="shared" si="26"/>
        <v>4.9000000000000004</v>
      </c>
      <c r="F394" s="39"/>
      <c r="G394" s="16">
        <v>92</v>
      </c>
      <c r="H394" s="2">
        <f t="shared" si="28"/>
        <v>1.8775510204081632E-2</v>
      </c>
      <c r="I394" s="21">
        <v>4584.4921383647797</v>
      </c>
      <c r="J394" s="18">
        <v>1431</v>
      </c>
      <c r="K394" s="24">
        <v>228</v>
      </c>
      <c r="L394" s="27">
        <v>3496.5186403508774</v>
      </c>
      <c r="M394" s="3">
        <f t="shared" si="25"/>
        <v>1501.5539795918367</v>
      </c>
      <c r="Q394" t="s">
        <v>122</v>
      </c>
      <c r="R394">
        <v>1.9</v>
      </c>
      <c r="U394" s="44"/>
      <c r="V394" s="45"/>
    </row>
    <row r="395" spans="1:22" ht="15" customHeight="1" x14ac:dyDescent="0.25">
      <c r="A395" s="45">
        <f t="shared" si="27"/>
        <v>2004</v>
      </c>
      <c r="B395" s="7" t="s">
        <v>183</v>
      </c>
      <c r="C395" s="9" t="s">
        <v>5</v>
      </c>
      <c r="D395" s="12" t="s">
        <v>159</v>
      </c>
      <c r="E395" s="45">
        <f t="shared" si="26"/>
        <v>7.4</v>
      </c>
      <c r="F395" s="39"/>
      <c r="G395" s="16">
        <v>121</v>
      </c>
      <c r="H395" s="2">
        <f t="shared" si="28"/>
        <v>1.6351351351351351E-2</v>
      </c>
      <c r="I395" s="21">
        <v>4825.5587160751566</v>
      </c>
      <c r="J395" s="18">
        <v>1916</v>
      </c>
      <c r="K395" s="24">
        <v>315</v>
      </c>
      <c r="L395" s="27">
        <v>4392.8124338624339</v>
      </c>
      <c r="M395" s="3">
        <f t="shared" si="25"/>
        <v>1436.4197860360359</v>
      </c>
      <c r="Q395" t="s">
        <v>280</v>
      </c>
      <c r="R395">
        <v>1</v>
      </c>
      <c r="U395" s="44"/>
      <c r="V395" s="45"/>
    </row>
    <row r="396" spans="1:22" ht="15" customHeight="1" x14ac:dyDescent="0.25">
      <c r="A396" s="45">
        <f t="shared" si="27"/>
        <v>2004</v>
      </c>
      <c r="B396" s="7" t="s">
        <v>183</v>
      </c>
      <c r="C396" s="9" t="s">
        <v>5</v>
      </c>
      <c r="D396" s="12" t="s">
        <v>160</v>
      </c>
      <c r="E396" s="45">
        <f t="shared" si="26"/>
        <v>15.3</v>
      </c>
      <c r="F396" s="39"/>
      <c r="G396" s="16">
        <v>296</v>
      </c>
      <c r="H396" s="2">
        <f>IFERROR(G396/(E396*1000),NA())</f>
        <v>1.9346405228758169E-2</v>
      </c>
      <c r="I396" s="21">
        <v>3747.428600253661</v>
      </c>
      <c r="J396" s="18">
        <v>2891</v>
      </c>
      <c r="K396" s="24">
        <v>344</v>
      </c>
      <c r="L396" s="27">
        <v>5228.6334786821708</v>
      </c>
      <c r="M396" s="3">
        <f t="shared" ref="M396:M400" si="29">IFERROR(IF(D396="חריש",NA(),(L396*K396+J396*I396)/((E396-E396*F396/100)*1000)),NA())</f>
        <v>825.65137254901958</v>
      </c>
      <c r="Q396" t="s">
        <v>124</v>
      </c>
      <c r="R396">
        <v>3.3</v>
      </c>
      <c r="U396" s="44"/>
      <c r="V396" s="45"/>
    </row>
    <row r="397" spans="1:22" ht="15" customHeight="1" x14ac:dyDescent="0.25">
      <c r="A397" s="45">
        <f t="shared" si="27"/>
        <v>2004</v>
      </c>
      <c r="B397" s="7" t="s">
        <v>183</v>
      </c>
      <c r="C397" s="9" t="s">
        <v>5</v>
      </c>
      <c r="D397" s="12" t="s">
        <v>216</v>
      </c>
      <c r="E397" s="45">
        <f t="shared" ref="E397:E400" si="30">VLOOKUP(D397,Q:R,2,0)</f>
        <v>4.7</v>
      </c>
      <c r="F397" s="39"/>
      <c r="G397" s="16">
        <v>134</v>
      </c>
      <c r="H397" s="2">
        <f>IFERROR(G397/(E397*1000),NA())</f>
        <v>2.8510638297872339E-2</v>
      </c>
      <c r="I397" s="21">
        <v>3906.8878397711014</v>
      </c>
      <c r="J397" s="18">
        <v>1165</v>
      </c>
      <c r="K397" s="24">
        <v>128</v>
      </c>
      <c r="L397" s="27">
        <v>5031.214192708333</v>
      </c>
      <c r="M397" s="3">
        <f t="shared" si="29"/>
        <v>1105.4297340425533</v>
      </c>
      <c r="Q397" t="s">
        <v>281</v>
      </c>
      <c r="R397">
        <v>0.7</v>
      </c>
      <c r="U397" s="44"/>
      <c r="V397" s="45"/>
    </row>
    <row r="398" spans="1:22" ht="15" customHeight="1" x14ac:dyDescent="0.25">
      <c r="A398" s="45">
        <f t="shared" ref="A398:A400" si="31">A397</f>
        <v>2004</v>
      </c>
      <c r="B398" s="7" t="s">
        <v>183</v>
      </c>
      <c r="C398" s="9" t="s">
        <v>5</v>
      </c>
      <c r="D398" s="12" t="s">
        <v>217</v>
      </c>
      <c r="E398" s="45">
        <f t="shared" si="30"/>
        <v>5.9</v>
      </c>
      <c r="F398" s="39"/>
      <c r="G398" s="16">
        <v>290</v>
      </c>
      <c r="H398" s="2">
        <f>IFERROR(G398/(E398*1000),NA())</f>
        <v>4.9152542372881358E-2</v>
      </c>
      <c r="I398" s="21">
        <v>3545.6771108179419</v>
      </c>
      <c r="J398" s="18">
        <v>758</v>
      </c>
      <c r="K398" s="24">
        <v>31</v>
      </c>
      <c r="L398" s="27">
        <v>5469.8279569892475</v>
      </c>
      <c r="M398" s="3">
        <f t="shared" si="29"/>
        <v>484.26913841807908</v>
      </c>
      <c r="Q398" t="s">
        <v>282</v>
      </c>
      <c r="R398">
        <v>3.5</v>
      </c>
      <c r="U398" s="44"/>
      <c r="V398" s="45"/>
    </row>
    <row r="399" spans="1:22" ht="15" customHeight="1" x14ac:dyDescent="0.25">
      <c r="A399" s="45">
        <f t="shared" si="31"/>
        <v>2004</v>
      </c>
      <c r="B399" s="7" t="s">
        <v>183</v>
      </c>
      <c r="C399" s="9" t="s">
        <v>5</v>
      </c>
      <c r="D399" s="12" t="s">
        <v>174</v>
      </c>
      <c r="E399" s="45">
        <f t="shared" si="30"/>
        <v>5.8</v>
      </c>
      <c r="F399" s="39"/>
      <c r="G399" s="16">
        <v>135</v>
      </c>
      <c r="H399" s="2">
        <f>IFERROR(G399/(E399*1000),NA())</f>
        <v>2.3275862068965519E-2</v>
      </c>
      <c r="I399" s="21">
        <v>3534.0177261613694</v>
      </c>
      <c r="J399" s="18">
        <v>1227</v>
      </c>
      <c r="K399" s="24">
        <v>115</v>
      </c>
      <c r="L399" s="27">
        <v>3491.199275362319</v>
      </c>
      <c r="M399" s="3">
        <f t="shared" si="29"/>
        <v>816.84959770114949</v>
      </c>
      <c r="Q399" t="s">
        <v>125</v>
      </c>
      <c r="R399">
        <v>2.5</v>
      </c>
      <c r="U399" s="44"/>
      <c r="V399" s="45"/>
    </row>
    <row r="400" spans="1:22" ht="15" customHeight="1" x14ac:dyDescent="0.25">
      <c r="A400" s="45">
        <f t="shared" si="31"/>
        <v>2004</v>
      </c>
      <c r="B400" s="7" t="s">
        <v>183</v>
      </c>
      <c r="C400" s="9" t="s">
        <v>5</v>
      </c>
      <c r="D400" s="30" t="s">
        <v>161</v>
      </c>
      <c r="E400" s="45">
        <f t="shared" si="30"/>
        <v>12.5</v>
      </c>
      <c r="F400" s="39"/>
      <c r="G400" s="32">
        <v>589</v>
      </c>
      <c r="H400" s="2">
        <f>IFERROR(G400/(E400*1000),NA())</f>
        <v>4.7120000000000002E-2</v>
      </c>
      <c r="I400" s="32">
        <v>3627.4301861702129</v>
      </c>
      <c r="J400" s="32">
        <v>1504</v>
      </c>
      <c r="K400" s="32">
        <v>114</v>
      </c>
      <c r="L400" s="32">
        <v>5109.7339181286552</v>
      </c>
      <c r="M400" s="3">
        <f t="shared" si="29"/>
        <v>483.05317333333335</v>
      </c>
      <c r="Q400" t="s">
        <v>126</v>
      </c>
      <c r="R400">
        <v>3.3</v>
      </c>
      <c r="U400" s="44"/>
      <c r="V400" s="45"/>
    </row>
    <row r="401" spans="1:22" ht="15" customHeight="1" x14ac:dyDescent="0.25">
      <c r="A401" s="5"/>
      <c r="B401" s="5"/>
      <c r="C401" s="8"/>
      <c r="D401" s="10"/>
      <c r="E401" s="14"/>
      <c r="F401" s="39"/>
      <c r="G401" s="17"/>
      <c r="H401" s="2"/>
      <c r="I401" s="22"/>
      <c r="J401" s="19"/>
      <c r="K401" s="25"/>
      <c r="L401" s="28"/>
      <c r="Q401" t="s">
        <v>174</v>
      </c>
      <c r="R401">
        <v>4.4000000000000004</v>
      </c>
      <c r="U401" s="44"/>
      <c r="V401" s="45"/>
    </row>
    <row r="402" spans="1:22" ht="15" customHeight="1" x14ac:dyDescent="0.25">
      <c r="A402" s="35">
        <v>1995</v>
      </c>
      <c r="D402" s="35" t="s">
        <v>34</v>
      </c>
      <c r="E402" s="36">
        <v>578.79999999999995</v>
      </c>
      <c r="F402" s="39"/>
      <c r="G402">
        <v>13828</v>
      </c>
      <c r="H402" s="2">
        <f t="shared" ref="H402:H433" si="32">IFERROR(G402/(E402*1000),NA())</f>
        <v>2.3890808569454042E-2</v>
      </c>
      <c r="Q402" t="s">
        <v>127</v>
      </c>
      <c r="R402">
        <v>4.5</v>
      </c>
    </row>
    <row r="403" spans="1:22" ht="15" customHeight="1" x14ac:dyDescent="0.25">
      <c r="A403" s="35">
        <v>1995</v>
      </c>
      <c r="D403" s="35" t="s">
        <v>224</v>
      </c>
      <c r="E403" s="36">
        <v>355.2</v>
      </c>
      <c r="F403" s="39"/>
      <c r="G403" s="33">
        <v>1188</v>
      </c>
      <c r="H403" s="2">
        <f t="shared" si="32"/>
        <v>3.3445945945945947E-3</v>
      </c>
    </row>
    <row r="404" spans="1:22" ht="15" customHeight="1" x14ac:dyDescent="0.25">
      <c r="A404" s="35">
        <v>1995</v>
      </c>
      <c r="D404" s="35" t="s">
        <v>28</v>
      </c>
      <c r="E404" s="36">
        <v>246.7</v>
      </c>
      <c r="F404" s="39"/>
      <c r="G404">
        <v>597</v>
      </c>
      <c r="H404" s="2">
        <f t="shared" si="32"/>
        <v>2.4199432509120389E-3</v>
      </c>
    </row>
    <row r="405" spans="1:22" ht="15" customHeight="1" x14ac:dyDescent="0.25">
      <c r="A405" s="35">
        <v>1995</v>
      </c>
      <c r="D405" s="35" t="s">
        <v>225</v>
      </c>
      <c r="E405" s="36">
        <v>29.2</v>
      </c>
      <c r="F405" s="39"/>
      <c r="G405">
        <v>996</v>
      </c>
      <c r="H405" s="2">
        <f t="shared" si="32"/>
        <v>3.4109589041095893E-2</v>
      </c>
    </row>
    <row r="406" spans="1:22" ht="15" customHeight="1" x14ac:dyDescent="0.25">
      <c r="A406" s="35">
        <v>1995</v>
      </c>
      <c r="D406" s="35" t="s">
        <v>6</v>
      </c>
      <c r="E406" s="36">
        <v>19.3</v>
      </c>
      <c r="F406" s="39"/>
      <c r="G406">
        <v>475</v>
      </c>
      <c r="H406" s="2">
        <f t="shared" si="32"/>
        <v>2.4611398963730571E-2</v>
      </c>
    </row>
    <row r="407" spans="1:22" ht="15" customHeight="1" x14ac:dyDescent="0.25">
      <c r="A407" s="35">
        <v>1995</v>
      </c>
      <c r="D407" s="35" t="s">
        <v>8</v>
      </c>
      <c r="E407" s="36">
        <v>23.8</v>
      </c>
      <c r="F407" s="39"/>
      <c r="G407">
        <v>277</v>
      </c>
      <c r="H407" s="2">
        <f t="shared" si="32"/>
        <v>1.1638655462184873E-2</v>
      </c>
    </row>
    <row r="408" spans="1:22" ht="15" customHeight="1" x14ac:dyDescent="0.2">
      <c r="A408" s="35">
        <v>1995</v>
      </c>
      <c r="D408" s="35" t="s">
        <v>10</v>
      </c>
      <c r="E408" s="36">
        <v>35.700000000000003</v>
      </c>
      <c r="F408" s="40"/>
      <c r="G408">
        <v>706</v>
      </c>
      <c r="H408" s="2">
        <f t="shared" si="32"/>
        <v>1.9775910364145659E-2</v>
      </c>
    </row>
    <row r="409" spans="1:22" ht="15" customHeight="1" x14ac:dyDescent="0.2">
      <c r="A409" s="35">
        <v>1995</v>
      </c>
      <c r="D409" s="35" t="s">
        <v>13</v>
      </c>
      <c r="E409" s="36">
        <v>120.1</v>
      </c>
      <c r="F409" s="38"/>
      <c r="G409" s="33">
        <v>1786</v>
      </c>
      <c r="H409" s="2">
        <f t="shared" si="32"/>
        <v>1.4870940882597836E-2</v>
      </c>
    </row>
    <row r="410" spans="1:22" ht="15" customHeight="1" x14ac:dyDescent="0.2">
      <c r="A410" s="35">
        <v>1995</v>
      </c>
      <c r="D410" s="35" t="s">
        <v>14</v>
      </c>
      <c r="E410" s="36">
        <v>80</v>
      </c>
      <c r="F410" s="38"/>
      <c r="G410">
        <v>943</v>
      </c>
      <c r="H410" s="2">
        <f t="shared" si="32"/>
        <v>1.1787499999999999E-2</v>
      </c>
    </row>
    <row r="411" spans="1:22" ht="15" customHeight="1" x14ac:dyDescent="0.2">
      <c r="A411" s="35">
        <v>1995</v>
      </c>
      <c r="D411" s="35" t="s">
        <v>15</v>
      </c>
      <c r="E411" s="36">
        <v>147.9</v>
      </c>
      <c r="F411" s="38"/>
      <c r="G411" s="33">
        <v>1567</v>
      </c>
      <c r="H411" s="2">
        <f t="shared" si="32"/>
        <v>1.0594996619337389E-2</v>
      </c>
    </row>
    <row r="412" spans="1:22" ht="15" customHeight="1" x14ac:dyDescent="0.2">
      <c r="A412" s="35">
        <v>1995</v>
      </c>
      <c r="D412" s="35" t="s">
        <v>17</v>
      </c>
      <c r="E412" s="36">
        <v>22.8</v>
      </c>
      <c r="F412" s="38"/>
      <c r="G412">
        <v>721</v>
      </c>
      <c r="H412" s="2">
        <f t="shared" si="32"/>
        <v>3.1622807017543858E-2</v>
      </c>
    </row>
    <row r="413" spans="1:22" ht="15" customHeight="1" x14ac:dyDescent="0.2">
      <c r="A413" s="35">
        <v>1995</v>
      </c>
      <c r="D413" s="35" t="s">
        <v>19</v>
      </c>
      <c r="E413" s="36">
        <v>127.1</v>
      </c>
      <c r="F413" s="38"/>
      <c r="G413" s="33">
        <v>3368</v>
      </c>
      <c r="H413" s="2">
        <f t="shared" si="32"/>
        <v>2.6498819826907948E-2</v>
      </c>
    </row>
    <row r="414" spans="1:22" ht="15" customHeight="1" x14ac:dyDescent="0.2">
      <c r="A414" s="35">
        <v>1995</v>
      </c>
      <c r="D414" s="35" t="s">
        <v>20</v>
      </c>
      <c r="E414" s="36">
        <v>142.30000000000001</v>
      </c>
      <c r="F414" s="38"/>
      <c r="G414">
        <v>794</v>
      </c>
      <c r="H414" s="2">
        <f t="shared" si="32"/>
        <v>5.579761068165847E-3</v>
      </c>
    </row>
    <row r="415" spans="1:22" ht="15" customHeight="1" x14ac:dyDescent="0.2">
      <c r="A415" s="35">
        <v>1995</v>
      </c>
      <c r="D415" s="35" t="s">
        <v>22</v>
      </c>
      <c r="E415" s="36">
        <v>46.5</v>
      </c>
      <c r="F415" s="38"/>
      <c r="G415">
        <v>125</v>
      </c>
      <c r="H415" s="2">
        <f t="shared" si="32"/>
        <v>2.6881720430107529E-3</v>
      </c>
    </row>
    <row r="416" spans="1:22" ht="15" customHeight="1" x14ac:dyDescent="0.2">
      <c r="A416" s="35">
        <v>1995</v>
      </c>
      <c r="D416" s="35" t="s">
        <v>23</v>
      </c>
      <c r="E416" s="36">
        <v>30.4</v>
      </c>
      <c r="F416" s="38"/>
      <c r="G416">
        <v>348</v>
      </c>
      <c r="H416" s="2">
        <f t="shared" si="32"/>
        <v>1.1447368421052631E-2</v>
      </c>
    </row>
    <row r="417" spans="1:8" ht="15" customHeight="1" x14ac:dyDescent="0.2">
      <c r="A417" s="35">
        <v>1995</v>
      </c>
      <c r="D417" s="35" t="s">
        <v>24</v>
      </c>
      <c r="E417" s="36">
        <v>28.1</v>
      </c>
      <c r="F417" s="38"/>
      <c r="G417">
        <v>226</v>
      </c>
      <c r="H417" s="2">
        <f t="shared" si="32"/>
        <v>8.0427046263345202E-3</v>
      </c>
    </row>
    <row r="418" spans="1:8" ht="15" customHeight="1" x14ac:dyDescent="0.2">
      <c r="A418" s="35">
        <v>1995</v>
      </c>
      <c r="D418" s="35" t="s">
        <v>226</v>
      </c>
      <c r="E418" s="36">
        <v>83.8</v>
      </c>
      <c r="F418" s="38"/>
      <c r="G418">
        <v>562</v>
      </c>
      <c r="H418" s="2">
        <f t="shared" si="32"/>
        <v>6.7064439140811453E-3</v>
      </c>
    </row>
    <row r="419" spans="1:8" ht="15" customHeight="1" x14ac:dyDescent="0.2">
      <c r="A419" s="35">
        <v>1995</v>
      </c>
      <c r="D419" s="35" t="s">
        <v>26</v>
      </c>
      <c r="E419" s="36">
        <v>60.2</v>
      </c>
      <c r="F419" s="38"/>
      <c r="G419">
        <v>587</v>
      </c>
      <c r="H419" s="2">
        <f t="shared" si="32"/>
        <v>9.7508305647840531E-3</v>
      </c>
    </row>
    <row r="420" spans="1:8" ht="15" customHeight="1" x14ac:dyDescent="0.2">
      <c r="A420" s="35">
        <v>1995</v>
      </c>
      <c r="D420" s="35" t="s">
        <v>27</v>
      </c>
      <c r="E420" s="36">
        <v>163.69999999999999</v>
      </c>
      <c r="F420" s="38"/>
      <c r="G420" s="33">
        <v>1074</v>
      </c>
      <c r="H420" s="2">
        <f t="shared" si="32"/>
        <v>6.5607819181429444E-3</v>
      </c>
    </row>
    <row r="421" spans="1:8" ht="15" customHeight="1" x14ac:dyDescent="0.2">
      <c r="A421" s="35">
        <v>1995</v>
      </c>
      <c r="D421" s="35" t="s">
        <v>29</v>
      </c>
      <c r="E421" s="36">
        <v>36.4</v>
      </c>
      <c r="F421" s="38"/>
      <c r="G421">
        <v>499</v>
      </c>
      <c r="H421" s="2">
        <f t="shared" si="32"/>
        <v>1.3708791208791208E-2</v>
      </c>
    </row>
    <row r="422" spans="1:8" ht="15" customHeight="1" x14ac:dyDescent="0.2">
      <c r="A422" s="35">
        <v>1995</v>
      </c>
      <c r="D422" s="35" t="s">
        <v>128</v>
      </c>
      <c r="E422" s="34">
        <v>23.8</v>
      </c>
      <c r="F422" s="38"/>
      <c r="G422">
        <v>672</v>
      </c>
      <c r="H422" s="2">
        <f t="shared" si="32"/>
        <v>2.823529411764706E-2</v>
      </c>
    </row>
    <row r="423" spans="1:8" ht="15" customHeight="1" x14ac:dyDescent="0.2">
      <c r="A423" s="35">
        <v>1995</v>
      </c>
      <c r="D423" s="35" t="s">
        <v>129</v>
      </c>
      <c r="E423" s="34">
        <v>15.6</v>
      </c>
      <c r="F423" s="38"/>
      <c r="G423">
        <v>425</v>
      </c>
      <c r="H423" s="2">
        <f t="shared" si="32"/>
        <v>2.7243589743589744E-2</v>
      </c>
    </row>
    <row r="424" spans="1:8" ht="15" customHeight="1" x14ac:dyDescent="0.2">
      <c r="A424" s="35">
        <v>1995</v>
      </c>
      <c r="D424" s="35" t="s">
        <v>227</v>
      </c>
      <c r="E424" s="36">
        <v>17.399999999999999</v>
      </c>
      <c r="F424" s="38"/>
      <c r="G424">
        <v>107</v>
      </c>
      <c r="H424" s="2">
        <f t="shared" si="32"/>
        <v>6.1494252873563219E-3</v>
      </c>
    </row>
    <row r="425" spans="1:8" ht="15" customHeight="1" x14ac:dyDescent="0.2">
      <c r="A425" s="35">
        <v>1995</v>
      </c>
      <c r="D425" s="35" t="s">
        <v>31</v>
      </c>
      <c r="E425" s="36">
        <v>26.7</v>
      </c>
      <c r="F425" s="38"/>
      <c r="G425">
        <v>375</v>
      </c>
      <c r="H425" s="2">
        <f t="shared" si="32"/>
        <v>1.4044943820224719E-2</v>
      </c>
    </row>
    <row r="426" spans="1:8" ht="15" customHeight="1" x14ac:dyDescent="0.2">
      <c r="A426" s="35">
        <v>1995</v>
      </c>
      <c r="D426" s="35" t="s">
        <v>32</v>
      </c>
      <c r="E426" s="36">
        <v>17.899999999999999</v>
      </c>
      <c r="F426" s="38"/>
      <c r="G426">
        <v>217</v>
      </c>
      <c r="H426" s="2">
        <f t="shared" si="32"/>
        <v>1.2122905027932961E-2</v>
      </c>
    </row>
    <row r="427" spans="1:8" ht="15" customHeight="1" x14ac:dyDescent="0.2">
      <c r="A427" s="35">
        <v>1995</v>
      </c>
      <c r="D427" s="35" t="s">
        <v>36</v>
      </c>
      <c r="E427" s="36">
        <v>67.5</v>
      </c>
      <c r="F427" s="38"/>
      <c r="G427">
        <v>556</v>
      </c>
      <c r="H427" s="2">
        <f t="shared" si="32"/>
        <v>8.2370370370370375E-3</v>
      </c>
    </row>
    <row r="428" spans="1:8" ht="15" customHeight="1" x14ac:dyDescent="0.2">
      <c r="A428" s="35">
        <v>1995</v>
      </c>
      <c r="D428" s="35" t="s">
        <v>37</v>
      </c>
      <c r="E428" s="36">
        <v>33.299999999999997</v>
      </c>
      <c r="F428" s="38"/>
      <c r="G428">
        <v>292</v>
      </c>
      <c r="H428" s="2">
        <f t="shared" si="32"/>
        <v>8.7687687687687688E-3</v>
      </c>
    </row>
    <row r="429" spans="1:8" ht="15" customHeight="1" x14ac:dyDescent="0.2">
      <c r="A429" s="35">
        <v>1995</v>
      </c>
      <c r="D429" s="35" t="s">
        <v>38</v>
      </c>
      <c r="E429" s="36">
        <v>51.2</v>
      </c>
      <c r="F429" s="38"/>
      <c r="G429">
        <v>858</v>
      </c>
      <c r="H429" s="2">
        <f t="shared" si="32"/>
        <v>1.67578125E-2</v>
      </c>
    </row>
    <row r="430" spans="1:8" ht="15" customHeight="1" x14ac:dyDescent="0.2">
      <c r="A430" s="35">
        <v>1995</v>
      </c>
      <c r="D430" s="35" t="s">
        <v>39</v>
      </c>
      <c r="E430" s="34">
        <v>21.2</v>
      </c>
      <c r="F430" s="38"/>
      <c r="G430">
        <v>298</v>
      </c>
      <c r="H430" s="2">
        <f t="shared" si="32"/>
        <v>1.4056603773584905E-2</v>
      </c>
    </row>
    <row r="431" spans="1:8" ht="15" customHeight="1" x14ac:dyDescent="0.2">
      <c r="A431" s="35">
        <v>1995</v>
      </c>
      <c r="D431" s="35" t="s">
        <v>42</v>
      </c>
      <c r="E431" s="36">
        <v>18.399999999999999</v>
      </c>
      <c r="F431" s="38"/>
      <c r="G431">
        <v>451</v>
      </c>
      <c r="H431" s="2">
        <f t="shared" si="32"/>
        <v>2.4510869565217391E-2</v>
      </c>
    </row>
    <row r="432" spans="1:8" ht="15" customHeight="1" x14ac:dyDescent="0.2">
      <c r="A432" s="35">
        <v>1995</v>
      </c>
      <c r="D432" s="35" t="s">
        <v>228</v>
      </c>
      <c r="E432" s="36">
        <v>37.5</v>
      </c>
      <c r="F432" s="38"/>
      <c r="G432">
        <v>218</v>
      </c>
      <c r="H432" s="2">
        <f t="shared" si="32"/>
        <v>5.8133333333333335E-3</v>
      </c>
    </row>
    <row r="433" spans="1:8" ht="15" customHeight="1" x14ac:dyDescent="0.2">
      <c r="A433" s="35">
        <v>1995</v>
      </c>
      <c r="D433" s="35" t="s">
        <v>45</v>
      </c>
      <c r="E433" s="36">
        <v>22</v>
      </c>
      <c r="F433" s="38"/>
      <c r="G433">
        <v>213</v>
      </c>
      <c r="H433" s="2">
        <f t="shared" si="32"/>
        <v>9.6818181818181821E-3</v>
      </c>
    </row>
    <row r="434" spans="1:8" ht="15" customHeight="1" x14ac:dyDescent="0.2">
      <c r="A434" s="35">
        <v>1995</v>
      </c>
      <c r="D434" s="35" t="s">
        <v>130</v>
      </c>
      <c r="E434" s="36">
        <v>53.5</v>
      </c>
      <c r="F434" s="38"/>
      <c r="G434" s="33">
        <v>1488</v>
      </c>
      <c r="H434" s="2">
        <f t="shared" ref="H434:H452" si="33">IFERROR(G434/(E434*1000),NA())</f>
        <v>2.7813084112149531E-2</v>
      </c>
    </row>
    <row r="435" spans="1:8" ht="15" customHeight="1" x14ac:dyDescent="0.2">
      <c r="A435" s="35">
        <v>1995</v>
      </c>
      <c r="D435" s="35" t="s">
        <v>46</v>
      </c>
      <c r="E435" s="36">
        <v>38.299999999999997</v>
      </c>
      <c r="F435" s="38"/>
      <c r="G435">
        <v>181</v>
      </c>
      <c r="H435" s="2">
        <f t="shared" si="33"/>
        <v>4.7258485639686681E-3</v>
      </c>
    </row>
    <row r="436" spans="1:8" ht="15" customHeight="1" x14ac:dyDescent="0.2">
      <c r="A436" s="35">
        <v>1995</v>
      </c>
      <c r="D436" s="35" t="s">
        <v>47</v>
      </c>
      <c r="E436" s="36">
        <v>17.3</v>
      </c>
      <c r="F436" s="36"/>
      <c r="G436">
        <v>222</v>
      </c>
      <c r="H436" s="2">
        <f t="shared" si="33"/>
        <v>1.2832369942196532E-2</v>
      </c>
    </row>
    <row r="437" spans="1:8" ht="15" customHeight="1" x14ac:dyDescent="0.2">
      <c r="A437" s="35">
        <v>1995</v>
      </c>
      <c r="D437" s="35" t="s">
        <v>49</v>
      </c>
      <c r="E437" s="36">
        <v>144.9</v>
      </c>
      <c r="F437" s="36"/>
      <c r="G437" s="33">
        <v>1190</v>
      </c>
      <c r="H437" s="2">
        <f t="shared" si="33"/>
        <v>8.2125603864734303E-3</v>
      </c>
    </row>
    <row r="438" spans="1:8" ht="15" customHeight="1" x14ac:dyDescent="0.2">
      <c r="A438" s="35">
        <v>1995</v>
      </c>
      <c r="D438" s="35" t="s">
        <v>229</v>
      </c>
      <c r="E438" s="36">
        <v>18.3</v>
      </c>
      <c r="G438">
        <v>571</v>
      </c>
      <c r="H438" s="2">
        <f t="shared" si="33"/>
        <v>3.1202185792349728E-2</v>
      </c>
    </row>
    <row r="439" spans="1:8" ht="15" customHeight="1" x14ac:dyDescent="0.2">
      <c r="A439" s="35">
        <v>1995</v>
      </c>
      <c r="D439" s="35" t="s">
        <v>50</v>
      </c>
      <c r="E439" s="36">
        <v>45.3</v>
      </c>
      <c r="F439" s="36"/>
      <c r="G439">
        <v>525</v>
      </c>
      <c r="H439" s="2">
        <f t="shared" si="33"/>
        <v>1.1589403973509934E-2</v>
      </c>
    </row>
    <row r="440" spans="1:8" ht="15" customHeight="1" x14ac:dyDescent="0.2">
      <c r="A440" s="35">
        <v>1995</v>
      </c>
      <c r="D440" s="35" t="s">
        <v>51</v>
      </c>
      <c r="E440" s="36">
        <v>34</v>
      </c>
      <c r="G440">
        <v>307</v>
      </c>
      <c r="H440" s="2">
        <f t="shared" si="33"/>
        <v>9.029411764705883E-3</v>
      </c>
    </row>
    <row r="441" spans="1:8" ht="15" customHeight="1" x14ac:dyDescent="0.2">
      <c r="A441" s="35">
        <v>1995</v>
      </c>
      <c r="D441" s="35" t="s">
        <v>52</v>
      </c>
      <c r="E441" s="36">
        <v>19.3</v>
      </c>
      <c r="G441">
        <v>188</v>
      </c>
      <c r="H441" s="2">
        <f t="shared" si="33"/>
        <v>9.740932642487047E-3</v>
      </c>
    </row>
    <row r="442" spans="1:8" ht="15" customHeight="1" x14ac:dyDescent="0.2">
      <c r="A442" s="35">
        <v>1995</v>
      </c>
      <c r="D442" s="35" t="s">
        <v>230</v>
      </c>
      <c r="E442" s="36">
        <v>152</v>
      </c>
      <c r="F442" s="36"/>
      <c r="G442" s="33">
        <v>1219</v>
      </c>
      <c r="H442" s="2">
        <f t="shared" si="33"/>
        <v>8.0197368421052635E-3</v>
      </c>
    </row>
    <row r="443" spans="1:8" ht="15" customHeight="1" x14ac:dyDescent="0.2">
      <c r="A443" s="35">
        <v>1995</v>
      </c>
      <c r="D443" s="35" t="s">
        <v>54</v>
      </c>
      <c r="E443" s="34">
        <v>21.6</v>
      </c>
      <c r="F443" s="36"/>
      <c r="G443">
        <v>459</v>
      </c>
      <c r="H443" s="2">
        <f t="shared" si="33"/>
        <v>2.1250000000000002E-2</v>
      </c>
    </row>
    <row r="444" spans="1:8" ht="15" customHeight="1" x14ac:dyDescent="0.2">
      <c r="A444" s="35">
        <v>1995</v>
      </c>
      <c r="D444" s="35" t="s">
        <v>231</v>
      </c>
      <c r="E444" s="36">
        <v>23.8</v>
      </c>
      <c r="G444">
        <v>187</v>
      </c>
      <c r="H444" s="2">
        <f t="shared" si="33"/>
        <v>7.8571428571428577E-3</v>
      </c>
    </row>
    <row r="445" spans="1:8" ht="15" customHeight="1" x14ac:dyDescent="0.2">
      <c r="A445" s="35">
        <v>1995</v>
      </c>
      <c r="D445" s="35" t="s">
        <v>232</v>
      </c>
      <c r="E445" s="34">
        <v>42.5</v>
      </c>
      <c r="F445" s="36"/>
      <c r="G445">
        <v>281</v>
      </c>
      <c r="H445" s="2">
        <f t="shared" si="33"/>
        <v>6.6117647058823526E-3</v>
      </c>
    </row>
    <row r="446" spans="1:8" ht="15" customHeight="1" x14ac:dyDescent="0.2">
      <c r="A446" s="35">
        <v>1995</v>
      </c>
      <c r="D446" s="35" t="s">
        <v>233</v>
      </c>
      <c r="E446" s="34">
        <v>35.299999999999997</v>
      </c>
      <c r="F446" s="36"/>
      <c r="G446">
        <v>148</v>
      </c>
      <c r="H446" s="2">
        <f t="shared" si="33"/>
        <v>4.1926345609065154E-3</v>
      </c>
    </row>
    <row r="447" spans="1:8" ht="15" customHeight="1" x14ac:dyDescent="0.2">
      <c r="A447" s="35">
        <v>1995</v>
      </c>
      <c r="D447" s="35" t="s">
        <v>234</v>
      </c>
      <c r="E447" s="36">
        <v>42.5</v>
      </c>
      <c r="F447" s="36"/>
      <c r="G447">
        <v>684</v>
      </c>
      <c r="H447" s="2">
        <f t="shared" si="33"/>
        <v>1.6094117647058825E-2</v>
      </c>
    </row>
    <row r="448" spans="1:8" ht="15" customHeight="1" x14ac:dyDescent="0.2">
      <c r="A448" s="35">
        <v>1995</v>
      </c>
      <c r="D448" s="35" t="s">
        <v>235</v>
      </c>
      <c r="E448" s="36">
        <v>40.700000000000003</v>
      </c>
      <c r="F448" s="36"/>
      <c r="G448">
        <v>153</v>
      </c>
      <c r="H448" s="2">
        <f t="shared" si="33"/>
        <v>3.7592137592137591E-3</v>
      </c>
    </row>
    <row r="449" spans="1:8" ht="15" customHeight="1" x14ac:dyDescent="0.2">
      <c r="A449" s="35">
        <v>1995</v>
      </c>
      <c r="D449" s="35" t="s">
        <v>236</v>
      </c>
      <c r="E449" s="34">
        <v>33.6</v>
      </c>
      <c r="F449" s="36"/>
      <c r="G449">
        <v>129</v>
      </c>
      <c r="H449" s="2">
        <f t="shared" si="33"/>
        <v>3.8392857142857144E-3</v>
      </c>
    </row>
    <row r="450" spans="1:8" ht="15" customHeight="1" x14ac:dyDescent="0.2">
      <c r="A450" s="35">
        <v>1995</v>
      </c>
      <c r="D450" s="35" t="s">
        <v>237</v>
      </c>
      <c r="E450" s="36">
        <v>19.100000000000001</v>
      </c>
      <c r="F450" s="36"/>
      <c r="G450">
        <v>201</v>
      </c>
      <c r="H450" s="2">
        <f t="shared" si="33"/>
        <v>1.0523560209424083E-2</v>
      </c>
    </row>
    <row r="451" spans="1:8" ht="15" customHeight="1" x14ac:dyDescent="0.2">
      <c r="A451" s="35">
        <v>1995</v>
      </c>
      <c r="D451" s="35" t="s">
        <v>63</v>
      </c>
      <c r="E451" s="36">
        <v>23.1</v>
      </c>
      <c r="F451" s="36"/>
      <c r="G451">
        <v>620</v>
      </c>
      <c r="H451" s="2">
        <f t="shared" si="33"/>
        <v>2.6839826839826841E-2</v>
      </c>
    </row>
    <row r="452" spans="1:8" ht="15" customHeight="1" x14ac:dyDescent="0.2">
      <c r="A452" s="35">
        <v>1995</v>
      </c>
      <c r="D452" s="35" t="s">
        <v>64</v>
      </c>
      <c r="E452" s="36">
        <v>160.19999999999999</v>
      </c>
      <c r="G452" s="33">
        <v>1468</v>
      </c>
      <c r="H452" s="2">
        <f t="shared" si="33"/>
        <v>9.1635455680399505E-3</v>
      </c>
    </row>
    <row r="453" spans="1:8" ht="15" customHeight="1" x14ac:dyDescent="0.2">
      <c r="A453" s="35">
        <v>1995</v>
      </c>
      <c r="D453" s="35" t="s">
        <v>131</v>
      </c>
      <c r="E453" s="36">
        <v>26.3</v>
      </c>
      <c r="F453" s="36"/>
      <c r="G453" s="33">
        <v>1280</v>
      </c>
      <c r="H453" s="2">
        <f t="shared" ref="H453:H516" si="34">IFERROR(G453/(E453*1000),NA())</f>
        <v>4.8669201520912544E-2</v>
      </c>
    </row>
    <row r="454" spans="1:8" ht="15" customHeight="1" x14ac:dyDescent="0.2">
      <c r="A454" s="35">
        <v>1995</v>
      </c>
      <c r="D454" s="35" t="s">
        <v>65</v>
      </c>
      <c r="E454" s="36">
        <v>84.9</v>
      </c>
      <c r="G454">
        <v>712</v>
      </c>
      <c r="H454" s="2">
        <f t="shared" si="34"/>
        <v>8.3863368669022387E-3</v>
      </c>
    </row>
    <row r="455" spans="1:8" ht="15" customHeight="1" x14ac:dyDescent="0.2">
      <c r="A455" s="35">
        <v>1995</v>
      </c>
      <c r="D455" s="35" t="s">
        <v>66</v>
      </c>
      <c r="E455" s="36">
        <v>57.3</v>
      </c>
      <c r="F455" s="36"/>
      <c r="G455">
        <v>925</v>
      </c>
      <c r="H455" s="2">
        <f t="shared" si="34"/>
        <v>1.6143106457242581E-2</v>
      </c>
    </row>
    <row r="456" spans="1:8" ht="15" customHeight="1" x14ac:dyDescent="0.2">
      <c r="A456" s="35">
        <v>1995</v>
      </c>
      <c r="D456" s="35" t="s">
        <v>67</v>
      </c>
      <c r="E456" s="36">
        <v>122.2</v>
      </c>
      <c r="F456" s="36"/>
      <c r="G456">
        <v>613</v>
      </c>
      <c r="H456" s="2">
        <f t="shared" si="34"/>
        <v>5.0163666121112926E-3</v>
      </c>
    </row>
    <row r="457" spans="1:8" ht="15" customHeight="1" x14ac:dyDescent="0.2">
      <c r="A457" s="35">
        <v>1995</v>
      </c>
      <c r="D457" s="35" t="s">
        <v>69</v>
      </c>
      <c r="E457" s="34">
        <v>57.5</v>
      </c>
      <c r="F457" s="36"/>
      <c r="G457">
        <v>430</v>
      </c>
      <c r="H457" s="2">
        <f t="shared" si="34"/>
        <v>7.4782608695652172E-3</v>
      </c>
    </row>
    <row r="458" spans="1:8" ht="15" customHeight="1" x14ac:dyDescent="0.2">
      <c r="A458" s="35">
        <v>1995</v>
      </c>
      <c r="D458" s="35" t="s">
        <v>132</v>
      </c>
      <c r="E458" s="36">
        <v>23.5</v>
      </c>
      <c r="G458">
        <v>640</v>
      </c>
      <c r="H458" s="2">
        <f t="shared" si="34"/>
        <v>2.7234042553191489E-2</v>
      </c>
    </row>
    <row r="459" spans="1:8" ht="15" customHeight="1" x14ac:dyDescent="0.2">
      <c r="A459" s="35">
        <v>1995</v>
      </c>
      <c r="D459" s="35" t="s">
        <v>133</v>
      </c>
      <c r="E459" s="34">
        <v>8.6999999999999993</v>
      </c>
      <c r="G459">
        <v>233</v>
      </c>
      <c r="H459" s="2">
        <f t="shared" si="34"/>
        <v>2.67816091954023E-2</v>
      </c>
    </row>
    <row r="460" spans="1:8" ht="15" customHeight="1" x14ac:dyDescent="0.2">
      <c r="A460" s="35">
        <v>1995</v>
      </c>
      <c r="D460" s="35" t="s">
        <v>73</v>
      </c>
      <c r="E460" s="36">
        <v>7.3</v>
      </c>
      <c r="G460">
        <v>52</v>
      </c>
      <c r="H460" s="2">
        <f t="shared" si="34"/>
        <v>7.1232876712328764E-3</v>
      </c>
    </row>
    <row r="461" spans="1:8" ht="15" customHeight="1" x14ac:dyDescent="0.2">
      <c r="A461" s="35">
        <v>1995</v>
      </c>
      <c r="D461" s="35" t="s">
        <v>9</v>
      </c>
      <c r="E461" s="36">
        <v>13.5</v>
      </c>
      <c r="G461">
        <v>213</v>
      </c>
      <c r="H461" s="2">
        <f t="shared" si="34"/>
        <v>1.5777777777777779E-2</v>
      </c>
    </row>
    <row r="462" spans="1:8" ht="15" customHeight="1" x14ac:dyDescent="0.2">
      <c r="A462" s="35">
        <v>1995</v>
      </c>
      <c r="D462" s="35" t="s">
        <v>75</v>
      </c>
      <c r="E462" s="36">
        <v>7.9</v>
      </c>
      <c r="G462">
        <v>67</v>
      </c>
      <c r="H462" s="2">
        <f t="shared" si="34"/>
        <v>8.4810126582278485E-3</v>
      </c>
    </row>
    <row r="463" spans="1:8" ht="15" customHeight="1" x14ac:dyDescent="0.2">
      <c r="A463" s="35">
        <v>1995</v>
      </c>
      <c r="D463" s="35" t="s">
        <v>134</v>
      </c>
      <c r="E463" s="34">
        <v>7.9</v>
      </c>
      <c r="G463">
        <v>273</v>
      </c>
      <c r="H463" s="2">
        <f t="shared" si="34"/>
        <v>3.4556962025316454E-2</v>
      </c>
    </row>
    <row r="464" spans="1:8" ht="15" customHeight="1" x14ac:dyDescent="0.2">
      <c r="A464" s="35">
        <v>1995</v>
      </c>
      <c r="D464" s="35" t="s">
        <v>135</v>
      </c>
      <c r="E464" s="34">
        <v>8.1</v>
      </c>
      <c r="G464">
        <v>215</v>
      </c>
      <c r="H464" s="2">
        <f t="shared" si="34"/>
        <v>2.6543209876543211E-2</v>
      </c>
    </row>
    <row r="465" spans="1:8" ht="15" customHeight="1" x14ac:dyDescent="0.2">
      <c r="A465" s="35">
        <v>1995</v>
      </c>
      <c r="D465" s="35" t="s">
        <v>238</v>
      </c>
      <c r="E465" s="34">
        <v>4.5999999999999996</v>
      </c>
      <c r="G465">
        <v>125</v>
      </c>
      <c r="H465" s="2">
        <f t="shared" si="34"/>
        <v>2.717391304347826E-2</v>
      </c>
    </row>
    <row r="466" spans="1:8" ht="15" customHeight="1" x14ac:dyDescent="0.2">
      <c r="A466" s="35">
        <v>1995</v>
      </c>
      <c r="D466" s="35" t="s">
        <v>12</v>
      </c>
      <c r="E466" s="34">
        <v>12.8</v>
      </c>
      <c r="G466">
        <v>240</v>
      </c>
      <c r="H466" s="2">
        <f t="shared" si="34"/>
        <v>1.8749999999999999E-2</v>
      </c>
    </row>
    <row r="467" spans="1:8" ht="15" customHeight="1" x14ac:dyDescent="0.2">
      <c r="A467" s="35">
        <v>1995</v>
      </c>
      <c r="D467" s="35" t="s">
        <v>136</v>
      </c>
      <c r="E467" s="34">
        <v>15.9</v>
      </c>
      <c r="G467">
        <v>463</v>
      </c>
      <c r="H467" s="2">
        <f t="shared" si="34"/>
        <v>2.911949685534591E-2</v>
      </c>
    </row>
    <row r="468" spans="1:8" ht="15" customHeight="1" x14ac:dyDescent="0.2">
      <c r="A468" s="35">
        <v>1995</v>
      </c>
      <c r="D468" s="35" t="s">
        <v>80</v>
      </c>
      <c r="E468" s="34">
        <v>6.4</v>
      </c>
      <c r="G468">
        <v>97</v>
      </c>
      <c r="H468" s="2">
        <f t="shared" si="34"/>
        <v>1.515625E-2</v>
      </c>
    </row>
    <row r="469" spans="1:8" ht="15" customHeight="1" x14ac:dyDescent="0.2">
      <c r="A469" s="35">
        <v>1995</v>
      </c>
      <c r="D469" s="35" t="s">
        <v>239</v>
      </c>
      <c r="E469" s="34">
        <v>5.3</v>
      </c>
      <c r="G469">
        <v>176</v>
      </c>
      <c r="H469" s="2">
        <f t="shared" si="34"/>
        <v>3.3207547169811322E-2</v>
      </c>
    </row>
    <row r="470" spans="1:8" ht="15" customHeight="1" x14ac:dyDescent="0.2">
      <c r="A470" s="35">
        <v>1995</v>
      </c>
      <c r="D470" s="35" t="s">
        <v>240</v>
      </c>
      <c r="E470" s="34">
        <v>5.2</v>
      </c>
      <c r="G470">
        <v>176</v>
      </c>
      <c r="H470" s="2">
        <f t="shared" si="34"/>
        <v>3.3846153846153845E-2</v>
      </c>
    </row>
    <row r="471" spans="1:8" ht="15" customHeight="1" x14ac:dyDescent="0.2">
      <c r="A471" s="35">
        <v>1995</v>
      </c>
      <c r="D471" s="35" t="s">
        <v>137</v>
      </c>
      <c r="E471" s="34">
        <v>7.9</v>
      </c>
      <c r="G471">
        <v>199</v>
      </c>
      <c r="H471" s="2">
        <f t="shared" si="34"/>
        <v>2.5189873417721519E-2</v>
      </c>
    </row>
    <row r="472" spans="1:8" ht="15" customHeight="1" x14ac:dyDescent="0.2">
      <c r="A472" s="35">
        <v>1995</v>
      </c>
      <c r="D472" s="35" t="s">
        <v>16</v>
      </c>
      <c r="E472" s="34">
        <v>14.9</v>
      </c>
      <c r="G472">
        <v>240</v>
      </c>
      <c r="H472" s="2">
        <f t="shared" si="34"/>
        <v>1.6107382550335572E-2</v>
      </c>
    </row>
    <row r="473" spans="1:8" ht="15" customHeight="1" x14ac:dyDescent="0.2">
      <c r="A473" s="35">
        <v>1995</v>
      </c>
      <c r="D473" s="35" t="s">
        <v>18</v>
      </c>
      <c r="E473" s="34">
        <v>4.9000000000000004</v>
      </c>
      <c r="G473">
        <v>452</v>
      </c>
      <c r="H473" s="2">
        <f t="shared" si="34"/>
        <v>9.2244897959183669E-2</v>
      </c>
    </row>
    <row r="474" spans="1:8" ht="15" customHeight="1" x14ac:dyDescent="0.2">
      <c r="A474" s="35">
        <v>1995</v>
      </c>
      <c r="D474" s="35" t="s">
        <v>138</v>
      </c>
      <c r="E474" s="34">
        <v>5.0999999999999996</v>
      </c>
      <c r="G474">
        <v>150</v>
      </c>
      <c r="H474" s="2">
        <f t="shared" si="34"/>
        <v>2.9411764705882353E-2</v>
      </c>
    </row>
    <row r="475" spans="1:8" ht="15" customHeight="1" x14ac:dyDescent="0.2">
      <c r="A475" s="35">
        <v>1995</v>
      </c>
      <c r="D475" s="35" t="s">
        <v>86</v>
      </c>
      <c r="E475" s="34">
        <v>6.7</v>
      </c>
      <c r="G475">
        <v>130</v>
      </c>
      <c r="H475" s="2">
        <f t="shared" si="34"/>
        <v>1.9402985074626865E-2</v>
      </c>
    </row>
    <row r="476" spans="1:8" ht="15" customHeight="1" x14ac:dyDescent="0.2">
      <c r="A476" s="35">
        <v>1995</v>
      </c>
      <c r="D476" s="35" t="s">
        <v>21</v>
      </c>
      <c r="E476" s="34">
        <v>10.7</v>
      </c>
      <c r="G476">
        <v>136</v>
      </c>
      <c r="H476" s="2">
        <f t="shared" si="34"/>
        <v>1.2710280373831775E-2</v>
      </c>
    </row>
    <row r="477" spans="1:8" ht="15" customHeight="1" x14ac:dyDescent="0.2">
      <c r="A477" s="35">
        <v>1995</v>
      </c>
      <c r="D477" s="35" t="s">
        <v>241</v>
      </c>
      <c r="E477" s="34">
        <v>12.6</v>
      </c>
      <c r="G477">
        <v>329</v>
      </c>
      <c r="H477" s="2">
        <f t="shared" si="34"/>
        <v>2.6111111111111113E-2</v>
      </c>
    </row>
    <row r="478" spans="1:8" ht="15" customHeight="1" x14ac:dyDescent="0.2">
      <c r="A478" s="35">
        <v>1995</v>
      </c>
      <c r="D478" s="35" t="s">
        <v>87</v>
      </c>
      <c r="E478" s="34">
        <v>9.4</v>
      </c>
      <c r="G478">
        <v>127</v>
      </c>
      <c r="H478" s="2">
        <f t="shared" si="34"/>
        <v>1.351063829787234E-2</v>
      </c>
    </row>
    <row r="479" spans="1:8" ht="15" customHeight="1" x14ac:dyDescent="0.2">
      <c r="A479" s="35">
        <v>1995</v>
      </c>
      <c r="D479" s="35" t="s">
        <v>139</v>
      </c>
      <c r="E479" s="34">
        <v>4.9000000000000004</v>
      </c>
      <c r="G479">
        <v>193</v>
      </c>
      <c r="H479" s="2">
        <f t="shared" si="34"/>
        <v>3.9387755102040817E-2</v>
      </c>
    </row>
    <row r="480" spans="1:8" ht="15" customHeight="1" x14ac:dyDescent="0.2">
      <c r="A480" s="35">
        <v>1995</v>
      </c>
      <c r="D480" s="35" t="s">
        <v>88</v>
      </c>
      <c r="E480" s="34">
        <v>5.7</v>
      </c>
      <c r="G480">
        <v>97</v>
      </c>
      <c r="H480" s="2">
        <f t="shared" si="34"/>
        <v>1.7017543859649122E-2</v>
      </c>
    </row>
    <row r="481" spans="1:8" ht="15" customHeight="1" x14ac:dyDescent="0.2">
      <c r="A481" s="35">
        <v>1995</v>
      </c>
      <c r="D481" s="35" t="s">
        <v>89</v>
      </c>
      <c r="E481" s="34">
        <v>9.5</v>
      </c>
      <c r="G481">
        <v>118</v>
      </c>
      <c r="H481" s="2">
        <f t="shared" si="34"/>
        <v>1.2421052631578947E-2</v>
      </c>
    </row>
    <row r="482" spans="1:8" ht="15" customHeight="1" x14ac:dyDescent="0.2">
      <c r="A482" s="35">
        <v>1995</v>
      </c>
      <c r="D482" s="35" t="s">
        <v>140</v>
      </c>
      <c r="E482" s="34">
        <v>7.8</v>
      </c>
      <c r="G482">
        <v>265</v>
      </c>
      <c r="H482" s="2">
        <f t="shared" si="34"/>
        <v>3.3974358974358972E-2</v>
      </c>
    </row>
    <row r="483" spans="1:8" ht="15" customHeight="1" x14ac:dyDescent="0.2">
      <c r="A483" s="35">
        <v>1995</v>
      </c>
      <c r="D483" s="35" t="s">
        <v>141</v>
      </c>
      <c r="E483" s="34">
        <v>6.8</v>
      </c>
      <c r="G483">
        <v>179</v>
      </c>
      <c r="H483" s="2">
        <f t="shared" si="34"/>
        <v>2.6323529411764707E-2</v>
      </c>
    </row>
    <row r="484" spans="1:8" ht="15" customHeight="1" x14ac:dyDescent="0.2">
      <c r="A484" s="35">
        <v>1995</v>
      </c>
      <c r="D484" s="35" t="s">
        <v>242</v>
      </c>
      <c r="E484" s="34">
        <v>11.3</v>
      </c>
      <c r="G484">
        <v>234</v>
      </c>
      <c r="H484" s="2">
        <f t="shared" si="34"/>
        <v>2.0707964601769911E-2</v>
      </c>
    </row>
    <row r="485" spans="1:8" ht="15" customHeight="1" x14ac:dyDescent="0.2">
      <c r="A485" s="35">
        <v>1995</v>
      </c>
      <c r="D485" s="35" t="s">
        <v>243</v>
      </c>
      <c r="E485" s="34">
        <v>11</v>
      </c>
      <c r="G485">
        <v>165</v>
      </c>
      <c r="H485" s="2">
        <f t="shared" si="34"/>
        <v>1.4999999999999999E-2</v>
      </c>
    </row>
    <row r="486" spans="1:8" ht="15" customHeight="1" x14ac:dyDescent="0.2">
      <c r="A486" s="35">
        <v>1995</v>
      </c>
      <c r="D486" s="35" t="s">
        <v>244</v>
      </c>
      <c r="E486" s="34">
        <v>6</v>
      </c>
      <c r="G486">
        <v>205</v>
      </c>
      <c r="H486" s="2">
        <f t="shared" si="34"/>
        <v>3.4166666666666665E-2</v>
      </c>
    </row>
    <row r="487" spans="1:8" ht="15" customHeight="1" x14ac:dyDescent="0.2">
      <c r="A487" s="35">
        <v>1995</v>
      </c>
      <c r="D487" s="35" t="s">
        <v>245</v>
      </c>
      <c r="E487" s="34">
        <v>6.3</v>
      </c>
      <c r="G487">
        <v>199</v>
      </c>
      <c r="H487" s="2">
        <f t="shared" si="34"/>
        <v>3.1587301587301587E-2</v>
      </c>
    </row>
    <row r="488" spans="1:8" ht="15" customHeight="1" x14ac:dyDescent="0.2">
      <c r="A488" s="35">
        <v>1995</v>
      </c>
      <c r="D488" s="35" t="s">
        <v>91</v>
      </c>
      <c r="E488" s="34">
        <v>8.6999999999999993</v>
      </c>
      <c r="G488">
        <v>123</v>
      </c>
      <c r="H488" s="2">
        <f t="shared" si="34"/>
        <v>1.4137931034482758E-2</v>
      </c>
    </row>
    <row r="489" spans="1:8" ht="15" customHeight="1" x14ac:dyDescent="0.2">
      <c r="A489" s="35">
        <v>1995</v>
      </c>
      <c r="D489" s="35" t="s">
        <v>92</v>
      </c>
      <c r="E489" s="34">
        <v>8.1999999999999993</v>
      </c>
      <c r="G489">
        <v>152</v>
      </c>
      <c r="H489" s="2">
        <f t="shared" si="34"/>
        <v>1.8536585365853658E-2</v>
      </c>
    </row>
    <row r="490" spans="1:8" ht="15" customHeight="1" x14ac:dyDescent="0.2">
      <c r="A490" s="35">
        <v>1995</v>
      </c>
      <c r="D490" s="35" t="s">
        <v>142</v>
      </c>
      <c r="E490" s="34">
        <v>8.1999999999999993</v>
      </c>
      <c r="G490">
        <v>240</v>
      </c>
      <c r="H490" s="2">
        <f t="shared" si="34"/>
        <v>2.9268292682926831E-2</v>
      </c>
    </row>
    <row r="491" spans="1:8" ht="15" customHeight="1" x14ac:dyDescent="0.2">
      <c r="A491" s="35">
        <v>1995</v>
      </c>
      <c r="D491" s="35" t="s">
        <v>143</v>
      </c>
      <c r="E491" s="34">
        <v>18.5</v>
      </c>
      <c r="G491">
        <v>613</v>
      </c>
      <c r="H491" s="2">
        <f t="shared" si="34"/>
        <v>3.3135135135135135E-2</v>
      </c>
    </row>
    <row r="492" spans="1:8" ht="15" customHeight="1" x14ac:dyDescent="0.2">
      <c r="A492" s="35">
        <v>1995</v>
      </c>
      <c r="D492" s="35" t="s">
        <v>144</v>
      </c>
      <c r="E492" s="34">
        <v>11.4</v>
      </c>
      <c r="G492">
        <v>332</v>
      </c>
      <c r="H492" s="2">
        <f t="shared" si="34"/>
        <v>2.9122807017543859E-2</v>
      </c>
    </row>
    <row r="493" spans="1:8" ht="15" customHeight="1" x14ac:dyDescent="0.2">
      <c r="A493" s="35">
        <v>1995</v>
      </c>
      <c r="D493" s="35" t="s">
        <v>246</v>
      </c>
      <c r="E493" s="34">
        <v>9.8000000000000007</v>
      </c>
      <c r="G493">
        <v>181</v>
      </c>
      <c r="H493" s="2">
        <f t="shared" si="34"/>
        <v>1.846938775510204E-2</v>
      </c>
    </row>
    <row r="494" spans="1:8" ht="15" customHeight="1" x14ac:dyDescent="0.2">
      <c r="A494" s="35">
        <v>1995</v>
      </c>
      <c r="D494" s="35" t="s">
        <v>96</v>
      </c>
      <c r="E494" s="34">
        <v>7</v>
      </c>
      <c r="G494">
        <v>181</v>
      </c>
      <c r="H494" s="2">
        <f t="shared" si="34"/>
        <v>2.5857142857142856E-2</v>
      </c>
    </row>
    <row r="495" spans="1:8" ht="15" customHeight="1" x14ac:dyDescent="0.2">
      <c r="A495" s="35">
        <v>1995</v>
      </c>
      <c r="D495" s="35" t="s">
        <v>145</v>
      </c>
      <c r="E495" s="34">
        <v>9.3000000000000007</v>
      </c>
      <c r="G495">
        <v>291</v>
      </c>
      <c r="H495" s="2">
        <f t="shared" si="34"/>
        <v>3.1290322580645159E-2</v>
      </c>
    </row>
    <row r="496" spans="1:8" ht="15" customHeight="1" x14ac:dyDescent="0.2">
      <c r="A496" s="35">
        <v>1995</v>
      </c>
      <c r="D496" s="35" t="s">
        <v>146</v>
      </c>
      <c r="E496" s="34">
        <v>6.9</v>
      </c>
      <c r="G496">
        <v>222</v>
      </c>
      <c r="H496" s="2">
        <f t="shared" si="34"/>
        <v>3.2173913043478261E-2</v>
      </c>
    </row>
    <row r="497" spans="1:8" ht="15" customHeight="1" x14ac:dyDescent="0.2">
      <c r="A497" s="35">
        <v>1995</v>
      </c>
      <c r="D497" s="35" t="s">
        <v>97</v>
      </c>
      <c r="E497" s="34">
        <v>5</v>
      </c>
      <c r="G497">
        <v>43</v>
      </c>
      <c r="H497" s="2">
        <f t="shared" si="34"/>
        <v>8.6E-3</v>
      </c>
    </row>
    <row r="498" spans="1:8" ht="15" customHeight="1" x14ac:dyDescent="0.2">
      <c r="A498" s="35">
        <v>1995</v>
      </c>
      <c r="D498" s="35" t="s">
        <v>247</v>
      </c>
      <c r="E498" s="34">
        <v>4.8</v>
      </c>
      <c r="G498">
        <v>188</v>
      </c>
      <c r="H498" s="2">
        <f t="shared" si="34"/>
        <v>3.9166666666666669E-2</v>
      </c>
    </row>
    <row r="499" spans="1:8" ht="15" customHeight="1" x14ac:dyDescent="0.2">
      <c r="A499" s="35">
        <v>1995</v>
      </c>
      <c r="D499" s="35" t="s">
        <v>147</v>
      </c>
      <c r="E499" s="34">
        <v>6.7</v>
      </c>
      <c r="G499">
        <v>179</v>
      </c>
      <c r="H499" s="2">
        <f t="shared" si="34"/>
        <v>2.6716417910447762E-2</v>
      </c>
    </row>
    <row r="500" spans="1:8" ht="15" customHeight="1" x14ac:dyDescent="0.2">
      <c r="A500" s="35">
        <v>1995</v>
      </c>
      <c r="D500" s="35" t="s">
        <v>35</v>
      </c>
      <c r="E500" s="34">
        <v>6.3</v>
      </c>
      <c r="G500">
        <v>89</v>
      </c>
      <c r="H500" s="2">
        <f t="shared" si="34"/>
        <v>1.4126984126984127E-2</v>
      </c>
    </row>
    <row r="501" spans="1:8" ht="15" customHeight="1" x14ac:dyDescent="0.2">
      <c r="A501" s="35">
        <v>1995</v>
      </c>
      <c r="D501" s="35" t="s">
        <v>148</v>
      </c>
      <c r="E501" s="34">
        <v>12.3</v>
      </c>
      <c r="G501">
        <v>446</v>
      </c>
      <c r="H501" s="2">
        <f t="shared" si="34"/>
        <v>3.6260162601626018E-2</v>
      </c>
    </row>
    <row r="502" spans="1:8" ht="15" customHeight="1" x14ac:dyDescent="0.2">
      <c r="A502" s="35">
        <v>1995</v>
      </c>
      <c r="D502" s="35" t="s">
        <v>149</v>
      </c>
      <c r="E502" s="34">
        <v>10.4</v>
      </c>
      <c r="G502">
        <v>409</v>
      </c>
      <c r="H502" s="2">
        <f t="shared" si="34"/>
        <v>3.9326923076923079E-2</v>
      </c>
    </row>
    <row r="503" spans="1:8" ht="15" customHeight="1" x14ac:dyDescent="0.2">
      <c r="A503" s="35">
        <v>1995</v>
      </c>
      <c r="D503" s="35" t="s">
        <v>150</v>
      </c>
      <c r="E503" s="34">
        <v>11.9</v>
      </c>
      <c r="G503">
        <v>435</v>
      </c>
      <c r="H503" s="2">
        <f t="shared" si="34"/>
        <v>3.6554621848739498E-2</v>
      </c>
    </row>
    <row r="504" spans="1:8" ht="15" customHeight="1" x14ac:dyDescent="0.2">
      <c r="A504" s="35">
        <v>1995</v>
      </c>
      <c r="D504" s="35" t="s">
        <v>151</v>
      </c>
      <c r="E504" s="34">
        <v>10.4</v>
      </c>
      <c r="G504">
        <v>322</v>
      </c>
      <c r="H504" s="2">
        <f t="shared" si="34"/>
        <v>3.096153846153846E-2</v>
      </c>
    </row>
    <row r="505" spans="1:8" ht="15" customHeight="1" x14ac:dyDescent="0.2">
      <c r="A505" s="35">
        <v>1995</v>
      </c>
      <c r="D505" s="35" t="s">
        <v>102</v>
      </c>
      <c r="E505" s="34">
        <v>15.6</v>
      </c>
      <c r="G505">
        <v>305</v>
      </c>
      <c r="H505" s="2">
        <f t="shared" si="34"/>
        <v>1.9551282051282051E-2</v>
      </c>
    </row>
    <row r="506" spans="1:8" ht="15" customHeight="1" x14ac:dyDescent="0.2">
      <c r="A506" s="35">
        <v>1995</v>
      </c>
      <c r="D506" s="35" t="s">
        <v>248</v>
      </c>
      <c r="E506" s="34">
        <v>14.9</v>
      </c>
      <c r="G506">
        <v>427</v>
      </c>
      <c r="H506" s="2">
        <f t="shared" si="34"/>
        <v>2.8657718120805368E-2</v>
      </c>
    </row>
    <row r="507" spans="1:8" ht="15" customHeight="1" x14ac:dyDescent="0.2">
      <c r="A507" s="35">
        <v>1995</v>
      </c>
      <c r="D507" s="35" t="s">
        <v>249</v>
      </c>
      <c r="E507" s="34">
        <v>8.6999999999999993</v>
      </c>
      <c r="G507">
        <v>293</v>
      </c>
      <c r="H507" s="2">
        <f t="shared" si="34"/>
        <v>3.3678160919540227E-2</v>
      </c>
    </row>
    <row r="508" spans="1:8" ht="15" customHeight="1" x14ac:dyDescent="0.2">
      <c r="A508" s="35">
        <v>1995</v>
      </c>
      <c r="D508" s="35" t="s">
        <v>250</v>
      </c>
      <c r="E508" s="34">
        <v>7</v>
      </c>
      <c r="G508">
        <v>176</v>
      </c>
      <c r="H508" s="2">
        <f t="shared" si="34"/>
        <v>2.5142857142857144E-2</v>
      </c>
    </row>
    <row r="509" spans="1:8" ht="15" customHeight="1" x14ac:dyDescent="0.2">
      <c r="A509" s="35">
        <v>1995</v>
      </c>
      <c r="D509" s="35" t="s">
        <v>251</v>
      </c>
      <c r="E509" s="34">
        <v>9.6</v>
      </c>
      <c r="G509">
        <v>177</v>
      </c>
      <c r="H509" s="2">
        <f t="shared" si="34"/>
        <v>1.8437499999999999E-2</v>
      </c>
    </row>
    <row r="510" spans="1:8" ht="15" customHeight="1" x14ac:dyDescent="0.2">
      <c r="A510" s="35">
        <v>1995</v>
      </c>
      <c r="D510" s="35" t="s">
        <v>252</v>
      </c>
      <c r="E510" s="34">
        <v>15.2</v>
      </c>
      <c r="G510">
        <v>232</v>
      </c>
      <c r="H510" s="2">
        <f t="shared" si="34"/>
        <v>1.5263157894736841E-2</v>
      </c>
    </row>
    <row r="511" spans="1:8" ht="15" customHeight="1" x14ac:dyDescent="0.2">
      <c r="A511" s="35">
        <v>1995</v>
      </c>
      <c r="D511" s="35" t="s">
        <v>152</v>
      </c>
      <c r="E511" s="34">
        <v>5.2</v>
      </c>
      <c r="G511">
        <v>156</v>
      </c>
      <c r="H511" s="2">
        <f t="shared" si="34"/>
        <v>0.03</v>
      </c>
    </row>
    <row r="512" spans="1:8" ht="15" customHeight="1" x14ac:dyDescent="0.2">
      <c r="A512" s="35">
        <v>1995</v>
      </c>
      <c r="D512" s="35" t="s">
        <v>153</v>
      </c>
      <c r="E512" s="34">
        <v>7</v>
      </c>
      <c r="G512">
        <v>224</v>
      </c>
      <c r="H512" s="2">
        <f t="shared" si="34"/>
        <v>3.2000000000000001E-2</v>
      </c>
    </row>
    <row r="513" spans="1:8" ht="15" customHeight="1" x14ac:dyDescent="0.2">
      <c r="A513" s="35">
        <v>1995</v>
      </c>
      <c r="D513" s="35" t="s">
        <v>48</v>
      </c>
      <c r="E513" s="34">
        <v>14.3</v>
      </c>
      <c r="G513">
        <v>482</v>
      </c>
      <c r="H513" s="2">
        <f t="shared" si="34"/>
        <v>3.3706293706293709E-2</v>
      </c>
    </row>
    <row r="514" spans="1:8" ht="15" customHeight="1" x14ac:dyDescent="0.2">
      <c r="A514" s="35">
        <v>1995</v>
      </c>
      <c r="D514" s="35" t="s">
        <v>110</v>
      </c>
      <c r="E514" s="34">
        <v>6.3</v>
      </c>
      <c r="F514" s="36"/>
      <c r="G514">
        <v>-3</v>
      </c>
      <c r="H514" s="2">
        <f t="shared" si="34"/>
        <v>-4.7619047619047619E-4</v>
      </c>
    </row>
    <row r="515" spans="1:8" ht="15" customHeight="1" x14ac:dyDescent="0.2">
      <c r="A515" s="35">
        <v>1995</v>
      </c>
      <c r="D515" s="35" t="s">
        <v>154</v>
      </c>
      <c r="E515" s="34">
        <v>7.5</v>
      </c>
      <c r="F515" s="36"/>
      <c r="G515">
        <v>235</v>
      </c>
      <c r="H515" s="2">
        <f t="shared" si="34"/>
        <v>3.1333333333333331E-2</v>
      </c>
    </row>
    <row r="516" spans="1:8" ht="15" customHeight="1" x14ac:dyDescent="0.2">
      <c r="A516" s="35">
        <v>1995</v>
      </c>
      <c r="D516" s="35" t="s">
        <v>155</v>
      </c>
      <c r="E516" s="34">
        <v>8.1999999999999993</v>
      </c>
      <c r="F516" s="36"/>
      <c r="G516">
        <v>156</v>
      </c>
      <c r="H516" s="2">
        <f t="shared" si="34"/>
        <v>1.9024390243902439E-2</v>
      </c>
    </row>
    <row r="517" spans="1:8" ht="15" customHeight="1" x14ac:dyDescent="0.2">
      <c r="A517" s="35">
        <v>1995</v>
      </c>
      <c r="D517" s="35" t="s">
        <v>156</v>
      </c>
      <c r="E517" s="34">
        <v>13.8</v>
      </c>
      <c r="F517" s="36"/>
      <c r="G517">
        <v>424</v>
      </c>
      <c r="H517" s="2">
        <f t="shared" ref="H517:H580" si="35">IFERROR(G517/(E517*1000),NA())</f>
        <v>3.072463768115942E-2</v>
      </c>
    </row>
    <row r="518" spans="1:8" ht="15" customHeight="1" x14ac:dyDescent="0.2">
      <c r="A518" s="35">
        <v>1995</v>
      </c>
      <c r="D518" s="35" t="s">
        <v>157</v>
      </c>
      <c r="E518" s="34">
        <v>10.8</v>
      </c>
      <c r="F518" s="36"/>
      <c r="G518">
        <v>311</v>
      </c>
      <c r="H518" s="2">
        <f t="shared" si="35"/>
        <v>2.8796296296296296E-2</v>
      </c>
    </row>
    <row r="519" spans="1:8" ht="15" customHeight="1" x14ac:dyDescent="0.2">
      <c r="A519" s="35">
        <v>1995</v>
      </c>
      <c r="D519" s="35" t="s">
        <v>158</v>
      </c>
      <c r="E519" s="36">
        <v>7.6</v>
      </c>
      <c r="F519" s="36"/>
      <c r="G519">
        <v>180</v>
      </c>
      <c r="H519" s="2">
        <f t="shared" si="35"/>
        <v>2.368421052631579E-2</v>
      </c>
    </row>
    <row r="520" spans="1:8" ht="15" customHeight="1" x14ac:dyDescent="0.2">
      <c r="A520" s="35">
        <v>1995</v>
      </c>
      <c r="D520" s="35" t="s">
        <v>112</v>
      </c>
      <c r="E520" s="36">
        <v>20.5</v>
      </c>
      <c r="F520" s="36"/>
      <c r="G520">
        <v>190</v>
      </c>
      <c r="H520" s="2">
        <f t="shared" si="35"/>
        <v>9.2682926829268288E-3</v>
      </c>
    </row>
    <row r="521" spans="1:8" ht="15" customHeight="1" x14ac:dyDescent="0.2">
      <c r="A521" s="35">
        <v>1995</v>
      </c>
      <c r="D521" s="35" t="s">
        <v>253</v>
      </c>
      <c r="E521" s="36">
        <v>4.7</v>
      </c>
      <c r="F521" s="36"/>
      <c r="G521">
        <v>76</v>
      </c>
      <c r="H521" s="2">
        <f t="shared" si="35"/>
        <v>1.6170212765957447E-2</v>
      </c>
    </row>
    <row r="522" spans="1:8" ht="15" customHeight="1" x14ac:dyDescent="0.2">
      <c r="A522" s="35">
        <v>1995</v>
      </c>
      <c r="D522" s="35" t="s">
        <v>254</v>
      </c>
      <c r="E522" s="36">
        <v>11.6</v>
      </c>
      <c r="F522" s="36"/>
      <c r="G522">
        <v>367</v>
      </c>
      <c r="H522" s="2">
        <f t="shared" si="35"/>
        <v>3.1637931034482758E-2</v>
      </c>
    </row>
    <row r="523" spans="1:8" ht="15" customHeight="1" x14ac:dyDescent="0.2">
      <c r="A523" s="35">
        <v>1995</v>
      </c>
      <c r="D523" s="35" t="s">
        <v>116</v>
      </c>
      <c r="E523" s="36">
        <v>5</v>
      </c>
      <c r="F523" s="36"/>
      <c r="G523">
        <v>102</v>
      </c>
      <c r="H523" s="2">
        <f t="shared" si="35"/>
        <v>2.0400000000000001E-2</v>
      </c>
    </row>
    <row r="524" spans="1:8" ht="15" customHeight="1" x14ac:dyDescent="0.2">
      <c r="A524" s="35">
        <v>1995</v>
      </c>
      <c r="D524" s="35" t="s">
        <v>255</v>
      </c>
      <c r="E524" s="36">
        <v>5.0999999999999996</v>
      </c>
      <c r="F524" s="36"/>
      <c r="G524">
        <v>148</v>
      </c>
      <c r="H524" s="2">
        <f t="shared" si="35"/>
        <v>2.9019607843137254E-2</v>
      </c>
    </row>
    <row r="525" spans="1:8" ht="15" customHeight="1" x14ac:dyDescent="0.2">
      <c r="A525" s="35">
        <v>1995</v>
      </c>
      <c r="D525" s="35" t="s">
        <v>256</v>
      </c>
      <c r="E525" s="36">
        <v>13</v>
      </c>
      <c r="F525" s="36"/>
      <c r="G525">
        <v>36</v>
      </c>
      <c r="H525" s="2">
        <f t="shared" si="35"/>
        <v>2.7692307692307691E-3</v>
      </c>
    </row>
    <row r="526" spans="1:8" ht="15" customHeight="1" x14ac:dyDescent="0.2">
      <c r="A526" s="35">
        <v>1995</v>
      </c>
      <c r="D526" s="35" t="s">
        <v>257</v>
      </c>
      <c r="E526" s="36">
        <v>19.8</v>
      </c>
      <c r="F526" s="36"/>
      <c r="G526">
        <v>418</v>
      </c>
      <c r="H526" s="2">
        <f t="shared" si="35"/>
        <v>2.1111111111111112E-2</v>
      </c>
    </row>
    <row r="527" spans="1:8" ht="15" customHeight="1" x14ac:dyDescent="0.2">
      <c r="A527" s="35">
        <v>1995</v>
      </c>
      <c r="D527" s="35" t="s">
        <v>258</v>
      </c>
      <c r="E527" s="36">
        <v>6</v>
      </c>
      <c r="F527" s="36"/>
      <c r="G527">
        <v>106</v>
      </c>
      <c r="H527" s="2">
        <f t="shared" si="35"/>
        <v>1.7666666666666667E-2</v>
      </c>
    </row>
    <row r="528" spans="1:8" ht="15" customHeight="1" x14ac:dyDescent="0.2">
      <c r="A528" s="35">
        <v>1995</v>
      </c>
      <c r="D528" s="35" t="s">
        <v>121</v>
      </c>
      <c r="E528" s="36">
        <v>4.8</v>
      </c>
      <c r="F528" s="36"/>
      <c r="G528">
        <v>111</v>
      </c>
      <c r="H528" s="2">
        <f t="shared" si="35"/>
        <v>2.3125E-2</v>
      </c>
    </row>
    <row r="529" spans="1:8" ht="15" customHeight="1" x14ac:dyDescent="0.2">
      <c r="A529" s="35">
        <v>1995</v>
      </c>
      <c r="D529" s="35" t="s">
        <v>159</v>
      </c>
      <c r="E529" s="36">
        <v>6.7</v>
      </c>
      <c r="F529" s="36"/>
      <c r="G529">
        <v>136</v>
      </c>
      <c r="H529" s="2">
        <f t="shared" si="35"/>
        <v>2.0298507462686566E-2</v>
      </c>
    </row>
    <row r="530" spans="1:8" ht="15" customHeight="1" x14ac:dyDescent="0.2">
      <c r="A530" s="35">
        <v>1995</v>
      </c>
      <c r="D530" s="35" t="s">
        <v>160</v>
      </c>
      <c r="E530" s="36">
        <v>10.5</v>
      </c>
      <c r="F530" s="36"/>
      <c r="G530">
        <v>250</v>
      </c>
      <c r="H530" s="2">
        <f t="shared" si="35"/>
        <v>2.3809523809523808E-2</v>
      </c>
    </row>
    <row r="531" spans="1:8" ht="15" customHeight="1" x14ac:dyDescent="0.2">
      <c r="A531" s="35">
        <v>1995</v>
      </c>
      <c r="D531" s="35" t="s">
        <v>123</v>
      </c>
      <c r="E531" s="36">
        <v>5.0999999999999996</v>
      </c>
      <c r="F531" s="36"/>
      <c r="G531">
        <v>178</v>
      </c>
      <c r="H531" s="2">
        <f t="shared" si="35"/>
        <v>3.4901960784313728E-2</v>
      </c>
    </row>
    <row r="532" spans="1:8" ht="15" customHeight="1" x14ac:dyDescent="0.2">
      <c r="A532" s="35">
        <v>1995</v>
      </c>
      <c r="D532" s="35" t="s">
        <v>68</v>
      </c>
      <c r="E532" s="36">
        <v>36.6</v>
      </c>
      <c r="G532">
        <v>224</v>
      </c>
      <c r="H532" s="2">
        <f t="shared" si="35"/>
        <v>6.1202185792349727E-3</v>
      </c>
    </row>
    <row r="533" spans="1:8" ht="15" customHeight="1" x14ac:dyDescent="0.2">
      <c r="A533" s="35">
        <v>1995</v>
      </c>
      <c r="D533" s="35" t="s">
        <v>70</v>
      </c>
      <c r="E533" s="36">
        <v>17</v>
      </c>
      <c r="F533" s="36"/>
      <c r="G533">
        <v>271</v>
      </c>
      <c r="H533" s="2">
        <f t="shared" si="35"/>
        <v>1.5941176470588236E-2</v>
      </c>
    </row>
    <row r="534" spans="1:8" ht="15" customHeight="1" x14ac:dyDescent="0.2">
      <c r="A534" s="35">
        <v>1995</v>
      </c>
      <c r="D534" s="35" t="s">
        <v>161</v>
      </c>
      <c r="E534" s="36">
        <v>8.1</v>
      </c>
      <c r="F534" s="36"/>
      <c r="G534">
        <v>307</v>
      </c>
      <c r="H534" s="2">
        <f t="shared" si="35"/>
        <v>3.7901234567901232E-2</v>
      </c>
    </row>
    <row r="535" spans="1:8" ht="15" customHeight="1" x14ac:dyDescent="0.2">
      <c r="A535" s="35">
        <v>1995</v>
      </c>
      <c r="D535" s="35" t="s">
        <v>162</v>
      </c>
      <c r="E535" s="36">
        <v>4</v>
      </c>
      <c r="F535" s="36"/>
      <c r="G535">
        <v>127</v>
      </c>
      <c r="H535" s="2">
        <f t="shared" si="35"/>
        <v>3.175E-2</v>
      </c>
    </row>
    <row r="536" spans="1:8" ht="15" customHeight="1" x14ac:dyDescent="0.2">
      <c r="A536" s="35">
        <v>1995</v>
      </c>
      <c r="D536" s="35" t="s">
        <v>74</v>
      </c>
      <c r="E536" s="36">
        <v>3.4</v>
      </c>
      <c r="G536">
        <v>62</v>
      </c>
      <c r="H536" s="2">
        <f t="shared" si="35"/>
        <v>1.8235294117647058E-2</v>
      </c>
    </row>
    <row r="537" spans="1:8" ht="15" customHeight="1" x14ac:dyDescent="0.2">
      <c r="A537" s="35">
        <v>1995</v>
      </c>
      <c r="D537" s="35" t="s">
        <v>76</v>
      </c>
      <c r="E537" s="34"/>
      <c r="F537" s="36"/>
      <c r="G537">
        <v>38</v>
      </c>
      <c r="H537" s="2" t="e">
        <f t="shared" si="35"/>
        <v>#N/A</v>
      </c>
    </row>
    <row r="538" spans="1:8" ht="15" customHeight="1" x14ac:dyDescent="0.2">
      <c r="A538" s="35">
        <v>1995</v>
      </c>
      <c r="D538" s="35" t="s">
        <v>77</v>
      </c>
      <c r="E538" s="36">
        <v>4</v>
      </c>
      <c r="F538" s="36"/>
      <c r="G538">
        <v>37</v>
      </c>
      <c r="H538" s="2">
        <f t="shared" si="35"/>
        <v>9.2499999999999995E-3</v>
      </c>
    </row>
    <row r="539" spans="1:8" ht="15" customHeight="1" x14ac:dyDescent="0.2">
      <c r="A539" s="35">
        <v>1995</v>
      </c>
      <c r="D539" s="35" t="s">
        <v>78</v>
      </c>
      <c r="E539" s="36">
        <v>2.7</v>
      </c>
      <c r="F539" s="36"/>
      <c r="G539">
        <v>52</v>
      </c>
      <c r="H539" s="2">
        <f t="shared" si="35"/>
        <v>1.9259259259259261E-2</v>
      </c>
    </row>
    <row r="540" spans="1:8" ht="15" customHeight="1" x14ac:dyDescent="0.2">
      <c r="A540" s="35">
        <v>1995</v>
      </c>
      <c r="D540" s="35" t="s">
        <v>259</v>
      </c>
      <c r="E540" s="36">
        <v>4.0999999999999996</v>
      </c>
      <c r="G540">
        <v>91</v>
      </c>
      <c r="H540" s="2">
        <f t="shared" si="35"/>
        <v>2.2195121951219511E-2</v>
      </c>
    </row>
    <row r="541" spans="1:8" ht="15" customHeight="1" x14ac:dyDescent="0.2">
      <c r="A541" s="35">
        <v>1995</v>
      </c>
      <c r="D541" s="35" t="s">
        <v>82</v>
      </c>
      <c r="E541" s="34"/>
      <c r="G541">
        <v>34</v>
      </c>
      <c r="H541" s="2" t="e">
        <f t="shared" si="35"/>
        <v>#N/A</v>
      </c>
    </row>
    <row r="542" spans="1:8" ht="15" customHeight="1" x14ac:dyDescent="0.2">
      <c r="A542" s="35">
        <v>1995</v>
      </c>
      <c r="D542" s="35" t="s">
        <v>83</v>
      </c>
      <c r="E542" s="36">
        <v>2.5</v>
      </c>
      <c r="G542">
        <v>39</v>
      </c>
      <c r="H542" s="2">
        <f t="shared" si="35"/>
        <v>1.5599999999999999E-2</v>
      </c>
    </row>
    <row r="543" spans="1:8" ht="15" customHeight="1" x14ac:dyDescent="0.2">
      <c r="A543" s="35">
        <v>1995</v>
      </c>
      <c r="D543" s="35" t="s">
        <v>84</v>
      </c>
      <c r="E543" s="36">
        <v>2.5</v>
      </c>
      <c r="F543" s="36"/>
      <c r="G543">
        <v>57</v>
      </c>
      <c r="H543" s="2">
        <f t="shared" si="35"/>
        <v>2.2800000000000001E-2</v>
      </c>
    </row>
    <row r="544" spans="1:8" ht="15" customHeight="1" x14ac:dyDescent="0.2">
      <c r="A544" s="35">
        <v>1995</v>
      </c>
      <c r="D544" s="35" t="s">
        <v>260</v>
      </c>
      <c r="E544" s="36">
        <v>4.0999999999999996</v>
      </c>
      <c r="G544">
        <v>47</v>
      </c>
      <c r="H544" s="2">
        <f t="shared" si="35"/>
        <v>1.1463414634146341E-2</v>
      </c>
    </row>
    <row r="545" spans="1:8" ht="15" customHeight="1" x14ac:dyDescent="0.2">
      <c r="A545" s="35">
        <v>1995</v>
      </c>
      <c r="D545" s="35" t="s">
        <v>163</v>
      </c>
      <c r="E545" s="34">
        <v>3.9</v>
      </c>
      <c r="G545">
        <v>139</v>
      </c>
      <c r="H545" s="2">
        <f t="shared" si="35"/>
        <v>3.5641025641025642E-2</v>
      </c>
    </row>
    <row r="546" spans="1:8" ht="15" customHeight="1" x14ac:dyDescent="0.2">
      <c r="A546" s="35">
        <v>1995</v>
      </c>
      <c r="D546" s="35" t="s">
        <v>261</v>
      </c>
      <c r="E546" s="34"/>
      <c r="G546">
        <v>21</v>
      </c>
      <c r="H546" s="2" t="e">
        <f t="shared" si="35"/>
        <v>#N/A</v>
      </c>
    </row>
    <row r="547" spans="1:8" ht="15" customHeight="1" x14ac:dyDescent="0.2">
      <c r="A547" s="35">
        <v>1995</v>
      </c>
      <c r="D547" s="35" t="s">
        <v>262</v>
      </c>
      <c r="E547" s="34">
        <v>4.2</v>
      </c>
      <c r="G547">
        <v>119</v>
      </c>
      <c r="H547" s="2">
        <f t="shared" si="35"/>
        <v>2.8333333333333332E-2</v>
      </c>
    </row>
    <row r="548" spans="1:8" ht="15" customHeight="1" x14ac:dyDescent="0.2">
      <c r="A548" s="35">
        <v>1995</v>
      </c>
      <c r="D548" s="35" t="s">
        <v>263</v>
      </c>
      <c r="E548" s="36">
        <v>2.2000000000000002</v>
      </c>
      <c r="F548" s="36"/>
      <c r="G548">
        <v>49</v>
      </c>
      <c r="H548" s="2">
        <f t="shared" si="35"/>
        <v>2.2272727272727274E-2</v>
      </c>
    </row>
    <row r="549" spans="1:8" ht="15" customHeight="1" x14ac:dyDescent="0.2">
      <c r="A549" s="35">
        <v>1995</v>
      </c>
      <c r="D549" s="35" t="s">
        <v>164</v>
      </c>
      <c r="E549" s="34">
        <v>3.6</v>
      </c>
      <c r="G549">
        <v>103</v>
      </c>
      <c r="H549" s="2">
        <f t="shared" si="35"/>
        <v>2.8611111111111111E-2</v>
      </c>
    </row>
    <row r="550" spans="1:8" ht="15" customHeight="1" x14ac:dyDescent="0.2">
      <c r="A550" s="35">
        <v>1995</v>
      </c>
      <c r="D550" s="35" t="s">
        <v>165</v>
      </c>
      <c r="E550" s="34">
        <v>4</v>
      </c>
      <c r="G550">
        <v>109</v>
      </c>
      <c r="H550" s="2">
        <f t="shared" si="35"/>
        <v>2.725E-2</v>
      </c>
    </row>
    <row r="551" spans="1:8" ht="15" customHeight="1" x14ac:dyDescent="0.2">
      <c r="A551" s="35">
        <v>1995</v>
      </c>
      <c r="D551" s="35" t="s">
        <v>264</v>
      </c>
      <c r="E551" s="34"/>
      <c r="F551" s="36"/>
      <c r="G551">
        <v>45</v>
      </c>
      <c r="H551" s="2" t="e">
        <f t="shared" si="35"/>
        <v>#N/A</v>
      </c>
    </row>
    <row r="552" spans="1:8" ht="15" customHeight="1" x14ac:dyDescent="0.2">
      <c r="A552" s="35">
        <v>1995</v>
      </c>
      <c r="D552" s="35" t="s">
        <v>265</v>
      </c>
      <c r="E552" s="34">
        <v>3.5</v>
      </c>
      <c r="G552">
        <v>121</v>
      </c>
      <c r="H552" s="2">
        <f t="shared" si="35"/>
        <v>3.4571428571428572E-2</v>
      </c>
    </row>
    <row r="553" spans="1:8" ht="15" customHeight="1" x14ac:dyDescent="0.2">
      <c r="A553" s="35">
        <v>1995</v>
      </c>
      <c r="D553" s="35" t="s">
        <v>266</v>
      </c>
      <c r="E553" s="36">
        <v>4</v>
      </c>
      <c r="G553">
        <v>109</v>
      </c>
      <c r="H553" s="2">
        <f t="shared" si="35"/>
        <v>2.725E-2</v>
      </c>
    </row>
    <row r="554" spans="1:8" ht="15" customHeight="1" x14ac:dyDescent="0.2">
      <c r="A554" s="35">
        <v>1995</v>
      </c>
      <c r="D554" s="35" t="s">
        <v>94</v>
      </c>
      <c r="E554" s="34"/>
      <c r="F554" s="36"/>
      <c r="G554">
        <v>37</v>
      </c>
      <c r="H554" s="2" t="e">
        <f t="shared" si="35"/>
        <v>#N/A</v>
      </c>
    </row>
    <row r="555" spans="1:8" ht="15" customHeight="1" x14ac:dyDescent="0.2">
      <c r="A555" s="35">
        <v>1995</v>
      </c>
      <c r="D555" s="35" t="s">
        <v>95</v>
      </c>
      <c r="E555" s="34"/>
      <c r="F555" s="36"/>
      <c r="G555">
        <v>3</v>
      </c>
      <c r="H555" s="2" t="e">
        <f t="shared" si="35"/>
        <v>#N/A</v>
      </c>
    </row>
    <row r="556" spans="1:8" ht="15" customHeight="1" x14ac:dyDescent="0.2">
      <c r="A556" s="35">
        <v>1995</v>
      </c>
      <c r="D556" s="35" t="s">
        <v>202</v>
      </c>
      <c r="E556" s="36">
        <v>2.2000000000000002</v>
      </c>
      <c r="G556">
        <v>41</v>
      </c>
      <c r="H556" s="2">
        <f t="shared" si="35"/>
        <v>1.8636363636363635E-2</v>
      </c>
    </row>
    <row r="557" spans="1:8" ht="15" customHeight="1" x14ac:dyDescent="0.2">
      <c r="A557" s="35">
        <v>1995</v>
      </c>
      <c r="D557" s="35" t="s">
        <v>267</v>
      </c>
      <c r="E557" s="34"/>
      <c r="G557">
        <v>6</v>
      </c>
      <c r="H557" s="2" t="e">
        <f t="shared" si="35"/>
        <v>#N/A</v>
      </c>
    </row>
    <row r="558" spans="1:8" ht="15" customHeight="1" x14ac:dyDescent="0.2">
      <c r="A558" s="35">
        <v>1995</v>
      </c>
      <c r="D558" s="35" t="s">
        <v>166</v>
      </c>
      <c r="E558" s="34"/>
      <c r="F558" s="36"/>
      <c r="G558">
        <v>77</v>
      </c>
      <c r="H558" s="2" t="e">
        <f t="shared" si="35"/>
        <v>#N/A</v>
      </c>
    </row>
    <row r="559" spans="1:8" ht="15" customHeight="1" x14ac:dyDescent="0.2">
      <c r="A559" s="35">
        <v>1995</v>
      </c>
      <c r="D559" s="35" t="s">
        <v>98</v>
      </c>
      <c r="E559" s="36">
        <v>2.2999999999999998</v>
      </c>
      <c r="G559">
        <v>19</v>
      </c>
      <c r="H559" s="2">
        <f t="shared" si="35"/>
        <v>8.2608695652173908E-3</v>
      </c>
    </row>
    <row r="560" spans="1:8" ht="15" customHeight="1" x14ac:dyDescent="0.2">
      <c r="A560" s="35">
        <v>1995</v>
      </c>
      <c r="D560" s="35" t="s">
        <v>167</v>
      </c>
      <c r="E560" s="36">
        <v>2.2999999999999998</v>
      </c>
      <c r="F560" s="36"/>
      <c r="G560">
        <v>29</v>
      </c>
      <c r="H560" s="2">
        <f t="shared" si="35"/>
        <v>1.2608695652173913E-2</v>
      </c>
    </row>
    <row r="561" spans="1:8" ht="15" customHeight="1" x14ac:dyDescent="0.2">
      <c r="A561" s="35">
        <v>1995</v>
      </c>
      <c r="D561" s="35" t="s">
        <v>99</v>
      </c>
      <c r="E561" s="34"/>
      <c r="G561" t="s">
        <v>283</v>
      </c>
      <c r="H561" s="2" t="e">
        <f t="shared" si="35"/>
        <v>#N/A</v>
      </c>
    </row>
    <row r="562" spans="1:8" ht="15" customHeight="1" x14ac:dyDescent="0.2">
      <c r="A562" s="35">
        <v>1995</v>
      </c>
      <c r="D562" s="35" t="s">
        <v>100</v>
      </c>
      <c r="E562" s="34"/>
      <c r="F562" s="36"/>
      <c r="G562">
        <v>5</v>
      </c>
      <c r="H562" s="2" t="e">
        <f t="shared" si="35"/>
        <v>#N/A</v>
      </c>
    </row>
    <row r="563" spans="1:8" ht="15" customHeight="1" x14ac:dyDescent="0.2">
      <c r="A563" s="35">
        <v>1995</v>
      </c>
      <c r="D563" s="35" t="s">
        <v>101</v>
      </c>
      <c r="E563" s="36">
        <v>2.6</v>
      </c>
      <c r="G563">
        <v>19</v>
      </c>
      <c r="H563" s="2">
        <f t="shared" si="35"/>
        <v>7.3076923076923076E-3</v>
      </c>
    </row>
    <row r="564" spans="1:8" ht="15" customHeight="1" x14ac:dyDescent="0.2">
      <c r="A564" s="35">
        <v>1995</v>
      </c>
      <c r="D564" s="35" t="s">
        <v>103</v>
      </c>
      <c r="E564" s="34"/>
      <c r="G564">
        <v>30</v>
      </c>
      <c r="H564" s="2" t="e">
        <f t="shared" si="35"/>
        <v>#N/A</v>
      </c>
    </row>
    <row r="565" spans="1:8" ht="15" customHeight="1" x14ac:dyDescent="0.2">
      <c r="A565" s="35">
        <v>1995</v>
      </c>
      <c r="D565" s="35" t="s">
        <v>104</v>
      </c>
      <c r="E565" s="36">
        <v>3.8</v>
      </c>
      <c r="F565" s="36"/>
      <c r="G565">
        <v>44</v>
      </c>
      <c r="H565" s="2">
        <f t="shared" si="35"/>
        <v>1.1578947368421053E-2</v>
      </c>
    </row>
    <row r="566" spans="1:8" ht="15" customHeight="1" x14ac:dyDescent="0.2">
      <c r="A566" s="35">
        <v>1995</v>
      </c>
      <c r="D566" s="35" t="s">
        <v>105</v>
      </c>
      <c r="E566" s="34"/>
      <c r="F566" s="36"/>
      <c r="G566">
        <v>12</v>
      </c>
      <c r="H566" s="2" t="e">
        <f t="shared" si="35"/>
        <v>#N/A</v>
      </c>
    </row>
    <row r="567" spans="1:8" ht="15" customHeight="1" x14ac:dyDescent="0.2">
      <c r="A567" s="35">
        <v>1995</v>
      </c>
      <c r="D567" s="35" t="s">
        <v>106</v>
      </c>
      <c r="E567" s="36">
        <v>4.4000000000000004</v>
      </c>
      <c r="G567">
        <v>42</v>
      </c>
      <c r="H567" s="2">
        <f t="shared" si="35"/>
        <v>9.5454545454545462E-3</v>
      </c>
    </row>
    <row r="568" spans="1:8" ht="15" customHeight="1" x14ac:dyDescent="0.2">
      <c r="A568" s="35">
        <v>1995</v>
      </c>
      <c r="D568" s="35" t="s">
        <v>268</v>
      </c>
      <c r="E568" s="34"/>
      <c r="F568" s="36"/>
      <c r="H568" s="2" t="e">
        <f t="shared" si="35"/>
        <v>#N/A</v>
      </c>
    </row>
    <row r="569" spans="1:8" ht="15" customHeight="1" x14ac:dyDescent="0.2">
      <c r="A569" s="35">
        <v>1995</v>
      </c>
      <c r="D569" s="35" t="s">
        <v>269</v>
      </c>
      <c r="E569" s="34"/>
      <c r="F569" s="36"/>
      <c r="G569">
        <v>17</v>
      </c>
      <c r="H569" s="2" t="e">
        <f t="shared" si="35"/>
        <v>#N/A</v>
      </c>
    </row>
    <row r="570" spans="1:8" ht="15" customHeight="1" x14ac:dyDescent="0.2">
      <c r="A570" s="35">
        <v>1995</v>
      </c>
      <c r="D570" s="35" t="s">
        <v>168</v>
      </c>
      <c r="E570" s="36">
        <v>2.5</v>
      </c>
      <c r="F570" s="36"/>
      <c r="G570">
        <v>60</v>
      </c>
      <c r="H570" s="2">
        <f t="shared" si="35"/>
        <v>2.4E-2</v>
      </c>
    </row>
    <row r="571" spans="1:8" ht="15" customHeight="1" x14ac:dyDescent="0.2">
      <c r="A571" s="35">
        <v>1995</v>
      </c>
      <c r="D571" s="35" t="s">
        <v>169</v>
      </c>
      <c r="E571" s="36">
        <v>2.2000000000000002</v>
      </c>
      <c r="F571" s="36"/>
      <c r="G571">
        <v>23</v>
      </c>
      <c r="H571" s="2">
        <f t="shared" si="35"/>
        <v>1.0454545454545454E-2</v>
      </c>
    </row>
    <row r="572" spans="1:8" ht="15" customHeight="1" x14ac:dyDescent="0.2">
      <c r="A572" s="35">
        <v>1995</v>
      </c>
      <c r="D572" s="35" t="s">
        <v>270</v>
      </c>
      <c r="E572" s="34"/>
      <c r="G572">
        <v>18</v>
      </c>
      <c r="H572" s="2" t="e">
        <f t="shared" si="35"/>
        <v>#N/A</v>
      </c>
    </row>
    <row r="573" spans="1:8" ht="15" customHeight="1" x14ac:dyDescent="0.2">
      <c r="A573" s="35">
        <v>1995</v>
      </c>
      <c r="D573" s="35" t="s">
        <v>108</v>
      </c>
      <c r="E573" s="36">
        <v>4.7</v>
      </c>
      <c r="F573" s="36"/>
      <c r="G573">
        <v>96</v>
      </c>
      <c r="H573" s="2">
        <f t="shared" si="35"/>
        <v>2.0425531914893616E-2</v>
      </c>
    </row>
    <row r="574" spans="1:8" ht="15" customHeight="1" x14ac:dyDescent="0.2">
      <c r="A574" s="35">
        <v>1995</v>
      </c>
      <c r="D574" s="35" t="s">
        <v>271</v>
      </c>
      <c r="E574" s="36">
        <v>2.8</v>
      </c>
      <c r="G574">
        <v>27</v>
      </c>
      <c r="H574" s="2">
        <f t="shared" si="35"/>
        <v>9.6428571428571423E-3</v>
      </c>
    </row>
    <row r="575" spans="1:8" ht="15" customHeight="1" x14ac:dyDescent="0.2">
      <c r="A575" s="35">
        <v>1995</v>
      </c>
      <c r="D575" s="35" t="s">
        <v>170</v>
      </c>
      <c r="E575" s="36">
        <v>2.7</v>
      </c>
      <c r="G575">
        <v>74</v>
      </c>
      <c r="H575" s="2">
        <f t="shared" si="35"/>
        <v>2.7407407407407408E-2</v>
      </c>
    </row>
    <row r="576" spans="1:8" ht="15" customHeight="1" x14ac:dyDescent="0.2">
      <c r="A576" s="35">
        <v>1995</v>
      </c>
      <c r="D576" s="35" t="s">
        <v>272</v>
      </c>
      <c r="E576" s="36">
        <v>2.5</v>
      </c>
      <c r="G576">
        <v>11</v>
      </c>
      <c r="H576" s="2">
        <f t="shared" si="35"/>
        <v>4.4000000000000003E-3</v>
      </c>
    </row>
    <row r="577" spans="1:8" ht="15" customHeight="1" x14ac:dyDescent="0.2">
      <c r="A577" s="35">
        <v>1995</v>
      </c>
      <c r="D577" s="35" t="s">
        <v>171</v>
      </c>
      <c r="E577" s="34"/>
      <c r="F577" s="36"/>
      <c r="G577">
        <v>58</v>
      </c>
      <c r="H577" s="2" t="e">
        <f t="shared" si="35"/>
        <v>#N/A</v>
      </c>
    </row>
    <row r="578" spans="1:8" ht="15" customHeight="1" x14ac:dyDescent="0.2">
      <c r="A578" s="35">
        <v>1995</v>
      </c>
      <c r="D578" s="35" t="s">
        <v>273</v>
      </c>
      <c r="E578" s="36">
        <v>3.2</v>
      </c>
      <c r="F578" s="36"/>
      <c r="G578">
        <v>78</v>
      </c>
      <c r="H578" s="2">
        <f t="shared" si="35"/>
        <v>2.4375000000000001E-2</v>
      </c>
    </row>
    <row r="579" spans="1:8" ht="15" customHeight="1" x14ac:dyDescent="0.2">
      <c r="A579" s="35">
        <v>1995</v>
      </c>
      <c r="D579" s="35" t="s">
        <v>172</v>
      </c>
      <c r="E579" s="34"/>
      <c r="F579" s="36"/>
      <c r="G579">
        <v>169</v>
      </c>
      <c r="H579" s="2" t="e">
        <f t="shared" si="35"/>
        <v>#N/A</v>
      </c>
    </row>
    <row r="580" spans="1:8" ht="15" customHeight="1" x14ac:dyDescent="0.2">
      <c r="A580" s="35">
        <v>1995</v>
      </c>
      <c r="D580" s="35" t="s">
        <v>274</v>
      </c>
      <c r="E580" s="34"/>
      <c r="F580" s="36"/>
      <c r="G580">
        <v>39</v>
      </c>
      <c r="H580" s="2" t="e">
        <f t="shared" si="35"/>
        <v>#N/A</v>
      </c>
    </row>
    <row r="581" spans="1:8" ht="15" customHeight="1" x14ac:dyDescent="0.2">
      <c r="A581" s="35">
        <v>1995</v>
      </c>
      <c r="D581" s="35" t="s">
        <v>275</v>
      </c>
      <c r="E581" s="34"/>
      <c r="F581" s="36"/>
      <c r="G581">
        <v>16</v>
      </c>
      <c r="H581" s="2" t="e">
        <f t="shared" ref="H581:H597" si="36">IFERROR(G581/(E581*1000),NA())</f>
        <v>#N/A</v>
      </c>
    </row>
    <row r="582" spans="1:8" ht="15" customHeight="1" x14ac:dyDescent="0.2">
      <c r="A582" s="35">
        <v>1995</v>
      </c>
      <c r="D582" s="35" t="s">
        <v>111</v>
      </c>
      <c r="E582" s="36">
        <v>3.4</v>
      </c>
      <c r="G582">
        <v>134</v>
      </c>
      <c r="H582" s="2">
        <f t="shared" si="36"/>
        <v>3.9411764705882354E-2</v>
      </c>
    </row>
    <row r="583" spans="1:8" ht="15" customHeight="1" x14ac:dyDescent="0.2">
      <c r="A583" s="35">
        <v>1995</v>
      </c>
      <c r="D583" s="35" t="s">
        <v>276</v>
      </c>
      <c r="E583" s="36">
        <v>3.6</v>
      </c>
      <c r="G583">
        <v>41</v>
      </c>
      <c r="H583" s="2">
        <f t="shared" si="36"/>
        <v>1.1388888888888889E-2</v>
      </c>
    </row>
    <row r="584" spans="1:8" ht="15" customHeight="1" x14ac:dyDescent="0.2">
      <c r="A584" s="35">
        <v>1995</v>
      </c>
      <c r="D584" s="35" t="s">
        <v>173</v>
      </c>
      <c r="E584" s="36">
        <v>2.6</v>
      </c>
      <c r="G584">
        <v>40</v>
      </c>
      <c r="H584" s="2">
        <f t="shared" si="36"/>
        <v>1.5384615384615385E-2</v>
      </c>
    </row>
    <row r="585" spans="1:8" ht="15" customHeight="1" x14ac:dyDescent="0.2">
      <c r="A585" s="35">
        <v>1995</v>
      </c>
      <c r="D585" s="35" t="s">
        <v>277</v>
      </c>
      <c r="E585" s="36">
        <v>4</v>
      </c>
      <c r="G585">
        <v>110</v>
      </c>
      <c r="H585" s="2">
        <f t="shared" si="36"/>
        <v>2.75E-2</v>
      </c>
    </row>
    <row r="586" spans="1:8" ht="15" customHeight="1" x14ac:dyDescent="0.2">
      <c r="A586" s="35">
        <v>1995</v>
      </c>
      <c r="D586" s="35" t="s">
        <v>278</v>
      </c>
      <c r="E586" s="36">
        <v>2.5</v>
      </c>
      <c r="F586" s="36"/>
      <c r="G586">
        <v>44</v>
      </c>
      <c r="H586" s="2">
        <f t="shared" si="36"/>
        <v>1.7600000000000001E-2</v>
      </c>
    </row>
    <row r="587" spans="1:8" ht="15" customHeight="1" x14ac:dyDescent="0.2">
      <c r="A587" s="35">
        <v>1995</v>
      </c>
      <c r="D587" s="35" t="s">
        <v>114</v>
      </c>
      <c r="E587" s="34"/>
      <c r="G587">
        <v>51</v>
      </c>
      <c r="H587" s="2" t="e">
        <f t="shared" si="36"/>
        <v>#N/A</v>
      </c>
    </row>
    <row r="588" spans="1:8" ht="15" customHeight="1" x14ac:dyDescent="0.2">
      <c r="A588" s="35">
        <v>1995</v>
      </c>
      <c r="D588" s="35" t="s">
        <v>279</v>
      </c>
      <c r="E588" s="34"/>
      <c r="F588" s="36"/>
      <c r="G588">
        <v>68</v>
      </c>
      <c r="H588" s="2" t="e">
        <f t="shared" si="36"/>
        <v>#N/A</v>
      </c>
    </row>
    <row r="589" spans="1:8" ht="15" customHeight="1" x14ac:dyDescent="0.2">
      <c r="A589" s="35">
        <v>1995</v>
      </c>
      <c r="D589" s="35" t="s">
        <v>122</v>
      </c>
      <c r="E589" s="34"/>
      <c r="G589">
        <v>28</v>
      </c>
      <c r="H589" s="2" t="e">
        <f t="shared" si="36"/>
        <v>#N/A</v>
      </c>
    </row>
    <row r="590" spans="1:8" ht="15" customHeight="1" x14ac:dyDescent="0.2">
      <c r="A590" s="35">
        <v>1995</v>
      </c>
      <c r="D590" s="35" t="s">
        <v>280</v>
      </c>
      <c r="E590" s="34"/>
      <c r="F590" s="36"/>
      <c r="G590">
        <v>7</v>
      </c>
      <c r="H590" s="2" t="e">
        <f t="shared" si="36"/>
        <v>#N/A</v>
      </c>
    </row>
    <row r="591" spans="1:8" ht="15" customHeight="1" x14ac:dyDescent="0.2">
      <c r="A591" s="35">
        <v>1995</v>
      </c>
      <c r="D591" s="35" t="s">
        <v>124</v>
      </c>
      <c r="E591" s="36">
        <v>3.1</v>
      </c>
      <c r="G591">
        <v>38</v>
      </c>
      <c r="H591" s="2">
        <f t="shared" si="36"/>
        <v>1.2258064516129033E-2</v>
      </c>
    </row>
    <row r="592" spans="1:8" ht="15" customHeight="1" x14ac:dyDescent="0.2">
      <c r="A592" s="35">
        <v>1995</v>
      </c>
      <c r="D592" s="35" t="s">
        <v>281</v>
      </c>
      <c r="E592" s="34"/>
      <c r="F592" s="36"/>
      <c r="G592" t="s">
        <v>284</v>
      </c>
      <c r="H592" s="2" t="e">
        <f t="shared" si="36"/>
        <v>#N/A</v>
      </c>
    </row>
    <row r="593" spans="1:8" ht="15" customHeight="1" x14ac:dyDescent="0.2">
      <c r="A593" s="35">
        <v>1995</v>
      </c>
      <c r="D593" s="35" t="s">
        <v>282</v>
      </c>
      <c r="E593" s="36">
        <v>2.1</v>
      </c>
      <c r="G593">
        <v>120</v>
      </c>
      <c r="H593" s="2">
        <f t="shared" si="36"/>
        <v>5.7142857142857141E-2</v>
      </c>
    </row>
    <row r="594" spans="1:8" ht="15" customHeight="1" x14ac:dyDescent="0.2">
      <c r="A594" s="35">
        <v>1995</v>
      </c>
      <c r="D594" s="35" t="s">
        <v>125</v>
      </c>
      <c r="E594" s="34"/>
      <c r="G594">
        <v>36</v>
      </c>
      <c r="H594" s="2" t="e">
        <f t="shared" si="36"/>
        <v>#N/A</v>
      </c>
    </row>
    <row r="595" spans="1:8" ht="15" customHeight="1" x14ac:dyDescent="0.2">
      <c r="A595" s="35">
        <v>1995</v>
      </c>
      <c r="D595" s="35" t="s">
        <v>126</v>
      </c>
      <c r="E595" s="36">
        <v>3.2</v>
      </c>
      <c r="G595">
        <v>61</v>
      </c>
      <c r="H595" s="2">
        <f t="shared" si="36"/>
        <v>1.90625E-2</v>
      </c>
    </row>
    <row r="596" spans="1:8" ht="15" customHeight="1" x14ac:dyDescent="0.2">
      <c r="A596" s="35">
        <v>1995</v>
      </c>
      <c r="D596" s="35" t="s">
        <v>174</v>
      </c>
      <c r="E596" s="34">
        <v>4.2</v>
      </c>
      <c r="G596">
        <v>129</v>
      </c>
      <c r="H596" s="2">
        <f t="shared" si="36"/>
        <v>3.0714285714285715E-2</v>
      </c>
    </row>
    <row r="597" spans="1:8" ht="15" customHeight="1" x14ac:dyDescent="0.2">
      <c r="A597" s="35">
        <v>1995</v>
      </c>
      <c r="D597" s="35" t="s">
        <v>127</v>
      </c>
      <c r="E597" s="36">
        <v>4.2</v>
      </c>
      <c r="G597">
        <v>60</v>
      </c>
      <c r="H597" s="2">
        <f t="shared" si="36"/>
        <v>1.4285714285714285E-2</v>
      </c>
    </row>
  </sheetData>
  <autoFilter ref="A1:M202">
    <sortState ref="A2:L202">
      <sortCondition descending="1" ref="B2"/>
    </sortState>
  </autoFilter>
  <sortState ref="A204:L400">
    <sortCondition descending="1" ref="B20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G4" sqref="G4"/>
    </sheetView>
  </sheetViews>
  <sheetFormatPr defaultRowHeight="13.5" customHeight="1" x14ac:dyDescent="0.2"/>
  <sheetData>
    <row r="1" spans="1:8" s="37" customFormat="1" ht="13.5" customHeight="1" x14ac:dyDescent="0.25">
      <c r="B1" s="49">
        <v>2005</v>
      </c>
      <c r="C1" s="49"/>
      <c r="D1" s="49">
        <v>2015</v>
      </c>
      <c r="E1" s="49"/>
      <c r="F1" s="49"/>
      <c r="G1" s="49" t="s">
        <v>286</v>
      </c>
    </row>
    <row r="2" spans="1:8" ht="13.5" customHeight="1" x14ac:dyDescent="0.2">
      <c r="B2" t="str">
        <f>D2</f>
        <v>Births per capita</v>
      </c>
      <c r="C2" s="37" t="str">
        <f>E2</f>
        <v>GDP per capita</v>
      </c>
      <c r="D2" t="s">
        <v>182</v>
      </c>
      <c r="E2" t="s">
        <v>181</v>
      </c>
      <c r="G2" t="str">
        <f>B2</f>
        <v>Births per capita</v>
      </c>
      <c r="H2" s="37" t="str">
        <f>C2</f>
        <v>GDP per capita</v>
      </c>
    </row>
    <row r="3" spans="1:8" ht="13.5" customHeight="1" x14ac:dyDescent="0.2">
      <c r="A3" s="47" t="s">
        <v>6</v>
      </c>
      <c r="B3" s="48">
        <f>VLOOKUP(A3,Data!$D$204:$M$400,5,0)</f>
        <v>2.2583333333333334E-2</v>
      </c>
      <c r="C3" s="3">
        <f>VLOOKUP(A3,Data!$D$204:$M$400,10,0)</f>
        <v>1474.9651237989654</v>
      </c>
      <c r="D3" s="2">
        <v>2.8898497794928334E-2</v>
      </c>
      <c r="E3" s="3">
        <v>3009.4877084481809</v>
      </c>
      <c r="G3" s="3">
        <f>IFERROR(D3*100/B3,"")</f>
        <v>127.96382787422139</v>
      </c>
      <c r="H3" s="3">
        <f>IFERROR(E3*100/C3,"")</f>
        <v>204.03788943136854</v>
      </c>
    </row>
    <row r="4" spans="1:8" ht="13.5" customHeight="1" x14ac:dyDescent="0.2">
      <c r="A4" s="47" t="s">
        <v>8</v>
      </c>
      <c r="B4" s="48">
        <f>VLOOKUP(A4,Data!$D$204:$M$400,5,0)</f>
        <v>2.0066445182724251E-2</v>
      </c>
      <c r="C4" s="3">
        <f>VLOOKUP(A4,Data!$D$204:$M$400,10,0)</f>
        <v>2539.6262549045891</v>
      </c>
      <c r="D4" s="2">
        <v>2.2347755912843749E-2</v>
      </c>
      <c r="E4" s="3">
        <v>4236.4314979204164</v>
      </c>
      <c r="G4" s="3">
        <f t="shared" ref="G4:G67" si="0">IFERROR(D4*100/B4,"")</f>
        <v>111.36878360539683</v>
      </c>
      <c r="H4" s="3">
        <f t="shared" ref="H4:H67" si="1">IFERROR(E4*100/C4,"")</f>
        <v>166.81318716637594</v>
      </c>
    </row>
    <row r="5" spans="1:8" ht="13.5" customHeight="1" x14ac:dyDescent="0.2">
      <c r="A5" s="47" t="s">
        <v>9</v>
      </c>
      <c r="B5" s="48">
        <f>VLOOKUP(A5,Data!$D$204:$M$400,5,0)</f>
        <v>1.4999999999999999E-2</v>
      </c>
      <c r="C5" s="3">
        <f>VLOOKUP(A5,Data!$D$204:$M$400,10,0)</f>
        <v>2060.5531095211886</v>
      </c>
      <c r="D5" s="2">
        <v>2.2316327216508704E-2</v>
      </c>
      <c r="E5" s="3">
        <v>4319.4892115345838</v>
      </c>
      <c r="G5" s="3">
        <f t="shared" si="0"/>
        <v>148.77551477672469</v>
      </c>
      <c r="H5" s="3">
        <f t="shared" si="1"/>
        <v>209.62765733023522</v>
      </c>
    </row>
    <row r="6" spans="1:8" ht="13.5" customHeight="1" x14ac:dyDescent="0.2">
      <c r="A6" s="47" t="s">
        <v>10</v>
      </c>
      <c r="B6" s="48">
        <f>VLOOKUP(A6,Data!$D$204:$M$400,5,0)</f>
        <v>1.9842696629213483E-2</v>
      </c>
      <c r="C6" s="3">
        <f>VLOOKUP(A6,Data!$D$204:$M$400,10,0)</f>
        <v>3249.8855823192257</v>
      </c>
      <c r="D6" s="2">
        <v>1.9856267947223318E-2</v>
      </c>
      <c r="E6" s="3">
        <v>5233.7259482414756</v>
      </c>
      <c r="G6" s="3">
        <f t="shared" si="0"/>
        <v>100.06839452451163</v>
      </c>
      <c r="H6" s="3">
        <f t="shared" si="1"/>
        <v>161.04339108783381</v>
      </c>
    </row>
    <row r="7" spans="1:8" ht="13.5" customHeight="1" x14ac:dyDescent="0.2">
      <c r="A7" s="47" t="s">
        <v>12</v>
      </c>
      <c r="B7" s="48">
        <f>VLOOKUP(A7,Data!$D$204:$M$400,5,0)</f>
        <v>1.3292682926829268E-2</v>
      </c>
      <c r="C7" s="3">
        <f>VLOOKUP(A7,Data!$D$204:$M$400,10,0)</f>
        <v>2772.9667285259811</v>
      </c>
      <c r="D7" s="2">
        <v>1.8485508681587111E-2</v>
      </c>
      <c r="E7" s="3">
        <v>4876.4217336766351</v>
      </c>
      <c r="G7" s="3">
        <f t="shared" si="0"/>
        <v>139.06529466882046</v>
      </c>
      <c r="H7" s="3">
        <f t="shared" si="1"/>
        <v>175.85576067365159</v>
      </c>
    </row>
    <row r="8" spans="1:8" ht="13.5" customHeight="1" x14ac:dyDescent="0.2">
      <c r="A8" s="47" t="s">
        <v>13</v>
      </c>
      <c r="B8" s="48">
        <f>VLOOKUP(A8,Data!$D$204:$M$400,5,0)</f>
        <v>1.9964448958862367E-2</v>
      </c>
      <c r="C8" s="3">
        <f>VLOOKUP(A8,Data!$D$204:$M$400,10,0)</f>
        <v>2119.7245581599341</v>
      </c>
      <c r="D8" s="2">
        <v>2.3956151265533701E-2</v>
      </c>
      <c r="E8" s="3">
        <v>4113.1283594000206</v>
      </c>
      <c r="G8" s="3">
        <f t="shared" si="0"/>
        <v>119.99405200161755</v>
      </c>
      <c r="H8" s="3">
        <f t="shared" si="1"/>
        <v>194.04069946571252</v>
      </c>
    </row>
    <row r="9" spans="1:8" ht="13.5" customHeight="1" x14ac:dyDescent="0.2">
      <c r="A9" s="47" t="s">
        <v>14</v>
      </c>
      <c r="B9" s="48">
        <f>VLOOKUP(A9,Data!$D$204:$M$400,5,0)</f>
        <v>1.4881065651760228E-2</v>
      </c>
      <c r="C9" s="3">
        <f>VLOOKUP(A9,Data!$D$204:$M$400,10,0)</f>
        <v>2131.2387474049433</v>
      </c>
      <c r="D9" s="2">
        <v>2.2121102296675122E-2</v>
      </c>
      <c r="E9" s="3">
        <v>4239.0807214414508</v>
      </c>
      <c r="G9" s="3">
        <f t="shared" si="0"/>
        <v>148.65267591947284</v>
      </c>
      <c r="H9" s="3">
        <f t="shared" si="1"/>
        <v>198.90219838594226</v>
      </c>
    </row>
    <row r="10" spans="1:8" ht="13.5" customHeight="1" x14ac:dyDescent="0.2">
      <c r="A10" s="47" t="s">
        <v>15</v>
      </c>
      <c r="B10" s="48">
        <f>VLOOKUP(A10,Data!$D$204:$M$400,5,0)</f>
        <v>1.7089430894308942E-2</v>
      </c>
      <c r="C10" s="3">
        <f>VLOOKUP(A10,Data!$D$204:$M$400,10,0)</f>
        <v>2530.9748952944074</v>
      </c>
      <c r="D10" s="2">
        <v>2.1241485044892861E-2</v>
      </c>
      <c r="E10" s="3">
        <v>4365.1337261076324</v>
      </c>
      <c r="G10" s="3">
        <f t="shared" si="0"/>
        <v>124.29603522939212</v>
      </c>
      <c r="H10" s="3">
        <f t="shared" si="1"/>
        <v>172.46847190081957</v>
      </c>
    </row>
    <row r="11" spans="1:8" ht="13.5" customHeight="1" x14ac:dyDescent="0.2">
      <c r="A11" s="47" t="s">
        <v>16</v>
      </c>
      <c r="B11" s="48">
        <f>VLOOKUP(A11,Data!$D$204:$M$400,5,0)</f>
        <v>2.2749999999999999E-2</v>
      </c>
      <c r="C11" s="3">
        <f>VLOOKUP(A11,Data!$D$204:$M$400,10,0)</f>
        <v>2171.6252688172044</v>
      </c>
      <c r="D11" s="2">
        <v>2.1899111303506403E-2</v>
      </c>
      <c r="E11" s="3">
        <v>3891.9800870871632</v>
      </c>
      <c r="G11" s="3">
        <f t="shared" si="0"/>
        <v>96.259829905522665</v>
      </c>
      <c r="H11" s="3">
        <f t="shared" si="1"/>
        <v>179.21969056875847</v>
      </c>
    </row>
    <row r="12" spans="1:8" ht="13.5" customHeight="1" x14ac:dyDescent="0.2">
      <c r="A12" s="47" t="s">
        <v>20</v>
      </c>
      <c r="B12" s="48">
        <f>VLOOKUP(A12,Data!$D$204:$M$400,5,0)</f>
        <v>1.3067484662576687E-2</v>
      </c>
      <c r="C12" s="3">
        <f>VLOOKUP(A12,Data!$D$204:$M$400,10,0)</f>
        <v>2525.9505991417082</v>
      </c>
      <c r="D12" s="2">
        <v>1.9905529750272509E-2</v>
      </c>
      <c r="E12" s="3">
        <v>4561.8533354283081</v>
      </c>
      <c r="G12" s="3">
        <f t="shared" si="0"/>
        <v>152.32870184480839</v>
      </c>
      <c r="H12" s="3">
        <f t="shared" si="1"/>
        <v>180.59946766094234</v>
      </c>
    </row>
    <row r="13" spans="1:8" ht="13.5" customHeight="1" x14ac:dyDescent="0.2">
      <c r="A13" s="47" t="s">
        <v>21</v>
      </c>
      <c r="B13" s="48">
        <f>VLOOKUP(A13,Data!$D$204:$M$400,5,0)</f>
        <v>2.7298850574712645E-2</v>
      </c>
      <c r="C13" s="3">
        <f>VLOOKUP(A13,Data!$D$204:$M$400,10,0)</f>
        <v>3795.154937739464</v>
      </c>
      <c r="D13" s="2">
        <v>2.2971818580173414E-2</v>
      </c>
      <c r="E13" s="3">
        <v>6165.9126539753634</v>
      </c>
      <c r="G13" s="3">
        <f t="shared" si="0"/>
        <v>84.149398588424702</v>
      </c>
      <c r="H13" s="3">
        <f t="shared" si="1"/>
        <v>162.46800868815151</v>
      </c>
    </row>
    <row r="14" spans="1:8" ht="13.5" customHeight="1" x14ac:dyDescent="0.2">
      <c r="A14" s="47" t="s">
        <v>22</v>
      </c>
      <c r="B14" s="48">
        <f>VLOOKUP(A14,Data!$D$204:$M$400,5,0)</f>
        <v>1.5803757828810022E-2</v>
      </c>
      <c r="C14" s="3">
        <f>VLOOKUP(A14,Data!$D$204:$M$400,10,0)</f>
        <v>4713.359016584759</v>
      </c>
      <c r="D14" s="2">
        <v>2.2006608276079091E-2</v>
      </c>
      <c r="E14" s="3">
        <v>7240.389154035769</v>
      </c>
      <c r="G14" s="3">
        <f t="shared" si="0"/>
        <v>139.24921220927189</v>
      </c>
      <c r="H14" s="3">
        <f t="shared" si="1"/>
        <v>153.61420864736218</v>
      </c>
    </row>
    <row r="15" spans="1:8" ht="13.5" customHeight="1" x14ac:dyDescent="0.2">
      <c r="A15" s="47" t="s">
        <v>23</v>
      </c>
      <c r="B15" s="48">
        <f>VLOOKUP(A15,Data!$D$204:$M$400,5,0)</f>
        <v>1.7922848664688427E-2</v>
      </c>
      <c r="C15" s="3">
        <f>VLOOKUP(A15,Data!$D$204:$M$400,10,0)</f>
        <v>2235.2461857619282</v>
      </c>
      <c r="D15" s="2">
        <v>2.199478389954581E-2</v>
      </c>
      <c r="E15" s="3">
        <v>4384.5832907737677</v>
      </c>
      <c r="G15" s="3">
        <f t="shared" si="0"/>
        <v>122.71924129382349</v>
      </c>
      <c r="H15" s="3">
        <f t="shared" si="1"/>
        <v>196.15661660459091</v>
      </c>
    </row>
    <row r="16" spans="1:8" ht="13.5" customHeight="1" x14ac:dyDescent="0.2">
      <c r="A16" s="47" t="s">
        <v>24</v>
      </c>
      <c r="B16" s="48">
        <f>VLOOKUP(A16,Data!$D$204:$M$400,5,0)</f>
        <v>1.7218225419664269E-2</v>
      </c>
      <c r="C16" s="3">
        <f>VLOOKUP(A16,Data!$D$204:$M$400,10,0)</f>
        <v>4306.6289563768833</v>
      </c>
      <c r="D16" s="2">
        <v>1.7536247604584731E-2</v>
      </c>
      <c r="E16" s="3">
        <v>7256.7846797877164</v>
      </c>
      <c r="G16" s="3">
        <f t="shared" si="0"/>
        <v>101.84700906840993</v>
      </c>
      <c r="H16" s="3">
        <f t="shared" si="1"/>
        <v>168.50266770817342</v>
      </c>
    </row>
    <row r="17" spans="1:8" ht="13.5" customHeight="1" x14ac:dyDescent="0.2">
      <c r="A17" s="47" t="s">
        <v>25</v>
      </c>
      <c r="B17" s="48">
        <f>VLOOKUP(A17,Data!$D$204:$M$400,5,0)</f>
        <v>1.4880382775119617E-2</v>
      </c>
      <c r="C17" s="3">
        <f>VLOOKUP(A17,Data!$D$204:$M$400,10,0)</f>
        <v>4316.8933539840145</v>
      </c>
      <c r="D17" s="2">
        <v>1.8485097799835454E-2</v>
      </c>
      <c r="E17" s="3">
        <v>6939.4970142519705</v>
      </c>
      <c r="G17" s="3">
        <f t="shared" si="0"/>
        <v>124.22461222397459</v>
      </c>
      <c r="H17" s="3">
        <f t="shared" si="1"/>
        <v>160.75210678641352</v>
      </c>
    </row>
    <row r="18" spans="1:8" ht="13.5" customHeight="1" x14ac:dyDescent="0.2">
      <c r="A18" s="47" t="s">
        <v>26</v>
      </c>
      <c r="B18" s="48">
        <f>VLOOKUP(A18,Data!$D$204:$M$400,5,0)</f>
        <v>1.5644090305444888E-2</v>
      </c>
      <c r="C18" s="3">
        <f>VLOOKUP(A18,Data!$D$204:$M$400,10,0)</f>
        <v>2611.558191407687</v>
      </c>
      <c r="D18" s="2">
        <v>2.0746505851646037E-2</v>
      </c>
      <c r="E18" s="3">
        <v>4895.5578007914455</v>
      </c>
      <c r="G18" s="3">
        <f t="shared" si="0"/>
        <v>132.61561040992754</v>
      </c>
      <c r="H18" s="3">
        <f t="shared" si="1"/>
        <v>187.45735082214014</v>
      </c>
    </row>
    <row r="19" spans="1:8" ht="13.5" customHeight="1" x14ac:dyDescent="0.2">
      <c r="A19" s="47" t="s">
        <v>27</v>
      </c>
      <c r="B19" s="48">
        <f>VLOOKUP(A19,Data!$D$204:$M$400,5,0)</f>
        <v>1.471049457177322E-2</v>
      </c>
      <c r="C19" s="3">
        <f>VLOOKUP(A19,Data!$D$204:$M$400,10,0)</f>
        <v>3007.3388718870442</v>
      </c>
      <c r="D19" s="2">
        <v>1.9266736274430294E-2</v>
      </c>
      <c r="E19" s="3">
        <v>5196.7605209938365</v>
      </c>
      <c r="G19" s="3">
        <f t="shared" si="0"/>
        <v>130.97272957361798</v>
      </c>
      <c r="H19" s="3">
        <f t="shared" si="1"/>
        <v>172.80262525695932</v>
      </c>
    </row>
    <row r="20" spans="1:8" ht="13.5" customHeight="1" x14ac:dyDescent="0.2">
      <c r="A20" s="47" t="s">
        <v>28</v>
      </c>
      <c r="B20" s="48">
        <f>VLOOKUP(A20,Data!$D$204:$M$400,5,0)</f>
        <v>1.2314573238911665E-2</v>
      </c>
      <c r="C20" s="3">
        <f>VLOOKUP(A20,Data!$D$204:$M$400,10,0)</f>
        <v>3380.6671045335129</v>
      </c>
      <c r="D20" s="2">
        <v>1.9863392790880455E-2</v>
      </c>
      <c r="E20" s="3">
        <v>5625.8433469928623</v>
      </c>
      <c r="G20" s="3">
        <f t="shared" si="0"/>
        <v>161.29988758454076</v>
      </c>
      <c r="H20" s="3">
        <f t="shared" si="1"/>
        <v>166.41222495549897</v>
      </c>
    </row>
    <row r="21" spans="1:8" ht="13.5" customHeight="1" x14ac:dyDescent="0.2">
      <c r="A21" s="47" t="s">
        <v>29</v>
      </c>
      <c r="B21" s="48">
        <f>VLOOKUP(A21,Data!$D$204:$M$400,5,0)</f>
        <v>1.9448621553884712E-2</v>
      </c>
      <c r="C21" s="3">
        <f>VLOOKUP(A21,Data!$D$204:$M$400,10,0)</f>
        <v>1929.936330305276</v>
      </c>
      <c r="D21" s="2">
        <v>2.3500975411066095E-2</v>
      </c>
      <c r="E21" s="3">
        <v>3201.0198137072052</v>
      </c>
      <c r="G21" s="3">
        <f t="shared" si="0"/>
        <v>120.83620088937336</v>
      </c>
      <c r="H21" s="3">
        <f t="shared" si="1"/>
        <v>165.86142057861932</v>
      </c>
    </row>
    <row r="22" spans="1:8" ht="13.5" customHeight="1" x14ac:dyDescent="0.2">
      <c r="A22" s="47" t="s">
        <v>30</v>
      </c>
      <c r="B22" s="48">
        <f>VLOOKUP(A22,Data!$D$204:$M$400,5,0)</f>
        <v>1.5502645502645502E-2</v>
      </c>
      <c r="C22" s="3">
        <f>VLOOKUP(A22,Data!$D$204:$M$400,10,0)</f>
        <v>2072.5909783875891</v>
      </c>
      <c r="D22" s="2">
        <v>1.9471754010822954E-2</v>
      </c>
      <c r="E22" s="3">
        <v>4046.5227389470924</v>
      </c>
      <c r="G22" s="3">
        <f t="shared" si="0"/>
        <v>125.60278184455763</v>
      </c>
      <c r="H22" s="3">
        <f t="shared" si="1"/>
        <v>195.23981244457411</v>
      </c>
    </row>
    <row r="23" spans="1:8" ht="13.5" customHeight="1" x14ac:dyDescent="0.2">
      <c r="A23" s="47" t="s">
        <v>31</v>
      </c>
      <c r="B23" s="48">
        <f>VLOOKUP(A23,Data!$D$204:$M$400,5,0)</f>
        <v>1.6761006289308177E-2</v>
      </c>
      <c r="C23" s="3">
        <f>VLOOKUP(A23,Data!$D$204:$M$400,10,0)</f>
        <v>2893.1972994152752</v>
      </c>
      <c r="D23" s="2">
        <v>2.5801647556263733E-2</v>
      </c>
      <c r="E23" s="3">
        <v>5168.6660990824921</v>
      </c>
      <c r="G23" s="3">
        <f t="shared" si="0"/>
        <v>153.93853513868419</v>
      </c>
      <c r="H23" s="3">
        <f t="shared" si="1"/>
        <v>178.64893279580681</v>
      </c>
    </row>
    <row r="24" spans="1:8" ht="13.5" customHeight="1" x14ac:dyDescent="0.2">
      <c r="A24" s="47" t="s">
        <v>32</v>
      </c>
      <c r="B24" s="48">
        <f>VLOOKUP(A24,Data!$D$204:$M$400,5,0)</f>
        <v>1.7250996015936253E-2</v>
      </c>
      <c r="C24" s="3">
        <f>VLOOKUP(A24,Data!$D$204:$M$400,10,0)</f>
        <v>3687.1720175527216</v>
      </c>
      <c r="D24" s="2">
        <v>1.9721752656682776E-2</v>
      </c>
      <c r="E24" s="3">
        <v>6498.2100426180323</v>
      </c>
      <c r="G24" s="3">
        <f t="shared" si="0"/>
        <v>114.32239992672926</v>
      </c>
      <c r="H24" s="3">
        <f t="shared" si="1"/>
        <v>176.23832063390074</v>
      </c>
    </row>
    <row r="25" spans="1:8" ht="13.5" customHeight="1" x14ac:dyDescent="0.2">
      <c r="A25" s="47" t="s">
        <v>33</v>
      </c>
      <c r="B25" s="48">
        <f>VLOOKUP(A25,Data!$D$204:$M$400,5,0)</f>
        <v>2.050561797752809E-2</v>
      </c>
      <c r="C25" s="3">
        <f>VLOOKUP(A25,Data!$D$204:$M$400,10,0)</f>
        <v>2994.2897705992509</v>
      </c>
      <c r="D25" s="2">
        <v>1.8155185574879829E-2</v>
      </c>
      <c r="E25" s="3">
        <v>5821.2933506632835</v>
      </c>
      <c r="G25" s="3">
        <f t="shared" si="0"/>
        <v>88.537617324071491</v>
      </c>
      <c r="H25" s="3">
        <f t="shared" si="1"/>
        <v>194.41315960206018</v>
      </c>
    </row>
    <row r="26" spans="1:8" ht="13.5" customHeight="1" x14ac:dyDescent="0.2">
      <c r="A26" s="47" t="s">
        <v>34</v>
      </c>
      <c r="B26" s="48">
        <f>VLOOKUP(A26,Data!$D$204:$M$400,5,0)</f>
        <v>2.7948754246885619E-2</v>
      </c>
      <c r="C26" s="3">
        <f>VLOOKUP(A26,Data!$D$204:$M$400,10,0)</f>
        <v>1622.5120907336077</v>
      </c>
      <c r="D26" s="2">
        <v>2.990036045017027E-2</v>
      </c>
      <c r="E26" s="3">
        <v>2551.0348040398517</v>
      </c>
      <c r="G26" s="3">
        <f t="shared" si="0"/>
        <v>106.9828021172075</v>
      </c>
      <c r="H26" s="3">
        <f t="shared" si="1"/>
        <v>157.22747575251773</v>
      </c>
    </row>
    <row r="27" spans="1:8" ht="13.5" customHeight="1" x14ac:dyDescent="0.2">
      <c r="A27" s="47" t="s">
        <v>35</v>
      </c>
      <c r="B27" s="48">
        <f>VLOOKUP(A27,Data!$D$204:$M$400,5,0)</f>
        <v>2.1532258064516131E-2</v>
      </c>
      <c r="C27" s="3">
        <f>VLOOKUP(A27,Data!$D$204:$M$400,10,0)</f>
        <v>2720.7002956989245</v>
      </c>
      <c r="D27" s="2">
        <v>1.8428622797554833E-2</v>
      </c>
      <c r="E27" s="3">
        <v>5189.529895321426</v>
      </c>
      <c r="G27" s="3">
        <f t="shared" si="0"/>
        <v>85.586113366921325</v>
      </c>
      <c r="H27" s="3">
        <f t="shared" si="1"/>
        <v>190.74243140728885</v>
      </c>
    </row>
    <row r="28" spans="1:8" ht="13.5" customHeight="1" x14ac:dyDescent="0.2">
      <c r="A28" s="47" t="s">
        <v>36</v>
      </c>
      <c r="B28" s="48">
        <f>VLOOKUP(A28,Data!$D$204:$M$400,5,0)</f>
        <v>1.493734335839599E-2</v>
      </c>
      <c r="C28" s="3">
        <f>VLOOKUP(A28,Data!$D$204:$M$400,10,0)</f>
        <v>3948.9006568634986</v>
      </c>
      <c r="D28" s="2">
        <v>2.0528468865774252E-2</v>
      </c>
      <c r="E28" s="3">
        <v>7126.4081613965791</v>
      </c>
      <c r="G28" s="3">
        <f t="shared" si="0"/>
        <v>137.43052143362294</v>
      </c>
      <c r="H28" s="3">
        <f t="shared" si="1"/>
        <v>180.46562272996974</v>
      </c>
    </row>
    <row r="29" spans="1:8" ht="13.5" customHeight="1" x14ac:dyDescent="0.2">
      <c r="A29" s="47" t="s">
        <v>37</v>
      </c>
      <c r="B29" s="48">
        <f>VLOOKUP(A29,Data!$D$204:$M$400,5,0)</f>
        <v>1.4436781609195402E-2</v>
      </c>
      <c r="C29" s="3">
        <f>VLOOKUP(A29,Data!$D$204:$M$400,10,0)</f>
        <v>2873.4858886346301</v>
      </c>
      <c r="D29" s="2">
        <v>1.8024427213434172E-2</v>
      </c>
      <c r="E29" s="3">
        <v>5110.493508286193</v>
      </c>
      <c r="G29" s="3">
        <f t="shared" si="0"/>
        <v>124.85072990197239</v>
      </c>
      <c r="H29" s="3">
        <f t="shared" si="1"/>
        <v>177.84996016509075</v>
      </c>
    </row>
    <row r="30" spans="1:8" ht="13.5" customHeight="1" x14ac:dyDescent="0.2">
      <c r="A30" s="47" t="s">
        <v>38</v>
      </c>
      <c r="B30" s="48">
        <f>VLOOKUP(A30,Data!$D$204:$M$400,5,0)</f>
        <v>2.2612612612612614E-2</v>
      </c>
      <c r="C30" s="3">
        <f>VLOOKUP(A30,Data!$D$204:$M$400,10,0)</f>
        <v>1954.1846194020109</v>
      </c>
      <c r="D30" s="2">
        <v>2.5396478521478524E-2</v>
      </c>
      <c r="E30" s="3">
        <v>3473.4771322427578</v>
      </c>
      <c r="G30" s="3">
        <f t="shared" si="0"/>
        <v>112.31112015474565</v>
      </c>
      <c r="H30" s="3">
        <f t="shared" si="1"/>
        <v>177.74559771664036</v>
      </c>
    </row>
    <row r="31" spans="1:8" ht="13.5" customHeight="1" x14ac:dyDescent="0.2">
      <c r="A31" s="47" t="s">
        <v>39</v>
      </c>
      <c r="B31" s="48">
        <f>VLOOKUP(A31,Data!$D$204:$M$400,5,0)</f>
        <v>1.6612903225806452E-2</v>
      </c>
      <c r="C31" s="3">
        <f>VLOOKUP(A31,Data!$D$204:$M$400,10,0)</f>
        <v>1991.7319184103458</v>
      </c>
      <c r="D31" s="2">
        <v>2.110344827586207E-2</v>
      </c>
      <c r="E31" s="3">
        <v>3729.1276321839082</v>
      </c>
      <c r="G31" s="3">
        <f t="shared" si="0"/>
        <v>127.03046534984936</v>
      </c>
      <c r="H31" s="3">
        <f t="shared" si="1"/>
        <v>187.2303997196683</v>
      </c>
    </row>
    <row r="32" spans="1:8" ht="13.5" customHeight="1" x14ac:dyDescent="0.2">
      <c r="A32" s="47" t="s">
        <v>41</v>
      </c>
      <c r="B32" s="48">
        <f>VLOOKUP(A32,Data!$D$204:$M$400,5,0)</f>
        <v>2.4952919020715631E-2</v>
      </c>
      <c r="C32" s="3">
        <f>VLOOKUP(A32,Data!$D$204:$M$400,10,0)</f>
        <v>4060.316012946786</v>
      </c>
      <c r="D32" s="2">
        <v>1.7102832881575474E-2</v>
      </c>
      <c r="E32" s="3">
        <v>6576.1745424452492</v>
      </c>
      <c r="G32" s="3">
        <f t="shared" si="0"/>
        <v>68.540409510313779</v>
      </c>
      <c r="H32" s="3">
        <f t="shared" si="1"/>
        <v>161.96213598834078</v>
      </c>
    </row>
    <row r="33" spans="1:8" ht="13.5" customHeight="1" x14ac:dyDescent="0.2">
      <c r="A33" s="47" t="s">
        <v>42</v>
      </c>
      <c r="B33" s="48">
        <f>VLOOKUP(A33,Data!$D$204:$M$400,5,0)</f>
        <v>2.0207612456747404E-2</v>
      </c>
      <c r="C33" s="3">
        <f>VLOOKUP(A33,Data!$D$204:$M$400,10,0)</f>
        <v>2956.7480207974781</v>
      </c>
      <c r="D33" s="2">
        <v>1.9934711643090314E-2</v>
      </c>
      <c r="E33" s="3">
        <v>4949.7980703663407</v>
      </c>
      <c r="G33" s="3">
        <f t="shared" si="0"/>
        <v>98.649514809128448</v>
      </c>
      <c r="H33" s="3">
        <f t="shared" si="1"/>
        <v>167.4068278916547</v>
      </c>
    </row>
    <row r="34" spans="1:8" ht="13.5" customHeight="1" x14ac:dyDescent="0.2">
      <c r="A34" s="47" t="s">
        <v>43</v>
      </c>
      <c r="B34" s="48">
        <f>VLOOKUP(A34,Data!$D$204:$M$400,5,0)</f>
        <v>1.7238095238095236E-2</v>
      </c>
      <c r="C34" s="3">
        <f>VLOOKUP(A34,Data!$D$204:$M$400,10,0)</f>
        <v>2057.1344916344915</v>
      </c>
      <c r="D34" s="2">
        <v>2.1342583587283064E-2</v>
      </c>
      <c r="E34" s="3">
        <v>4526.5561174868708</v>
      </c>
      <c r="G34" s="3">
        <f t="shared" si="0"/>
        <v>123.81056777153161</v>
      </c>
      <c r="H34" s="3">
        <f t="shared" si="1"/>
        <v>220.04181719253106</v>
      </c>
    </row>
    <row r="35" spans="1:8" ht="13.5" customHeight="1" x14ac:dyDescent="0.2">
      <c r="A35" s="47" t="s">
        <v>44</v>
      </c>
      <c r="B35" s="48">
        <f>VLOOKUP(A35,Data!$D$204:$M$400,5,0)</f>
        <v>1.9675456389452332E-2</v>
      </c>
      <c r="C35" s="3">
        <f>VLOOKUP(A35,Data!$D$204:$M$400,10,0)</f>
        <v>2988.8790508986276</v>
      </c>
      <c r="D35" s="2">
        <v>1.9643953345610806E-2</v>
      </c>
      <c r="E35" s="3">
        <v>5642.9761685521362</v>
      </c>
      <c r="G35" s="3">
        <f t="shared" si="0"/>
        <v>99.839886591609556</v>
      </c>
      <c r="H35" s="3">
        <f t="shared" si="1"/>
        <v>188.79908060701004</v>
      </c>
    </row>
    <row r="36" spans="1:8" ht="13.5" customHeight="1" x14ac:dyDescent="0.2">
      <c r="A36" s="47" t="s">
        <v>45</v>
      </c>
      <c r="B36" s="48">
        <f>VLOOKUP(A36,Data!$D$204:$M$400,5,0)</f>
        <v>1.6294964028776979E-2</v>
      </c>
      <c r="C36" s="3">
        <f>VLOOKUP(A36,Data!$D$204:$M$400,10,0)</f>
        <v>3865.5485112464962</v>
      </c>
      <c r="D36" s="2">
        <v>1.7636684303350969E-2</v>
      </c>
      <c r="E36" s="3">
        <v>6516.6295506594015</v>
      </c>
      <c r="G36" s="3">
        <f t="shared" si="0"/>
        <v>108.23395665191102</v>
      </c>
      <c r="H36" s="3">
        <f t="shared" si="1"/>
        <v>168.58227316769671</v>
      </c>
    </row>
    <row r="37" spans="1:8" ht="13.5" customHeight="1" x14ac:dyDescent="0.2">
      <c r="A37" s="47" t="s">
        <v>46</v>
      </c>
      <c r="B37" s="48">
        <f>VLOOKUP(A37,Data!$D$204:$M$400,5,0)</f>
        <v>1.1571753986332574E-2</v>
      </c>
      <c r="C37" s="3">
        <f>VLOOKUP(A37,Data!$D$204:$M$400,10,0)</f>
        <v>2439.7068696798942</v>
      </c>
      <c r="D37" s="2">
        <v>1.7816323786473041E-2</v>
      </c>
      <c r="E37" s="3">
        <v>4640.4094087303047</v>
      </c>
      <c r="G37" s="3">
        <f t="shared" si="0"/>
        <v>153.96390043822174</v>
      </c>
      <c r="H37" s="3">
        <f t="shared" si="1"/>
        <v>190.20356364939684</v>
      </c>
    </row>
    <row r="38" spans="1:8" ht="13.5" customHeight="1" x14ac:dyDescent="0.2">
      <c r="A38" s="47" t="s">
        <v>47</v>
      </c>
      <c r="B38" s="48">
        <f>VLOOKUP(A38,Data!$D$204:$M$400,5,0)</f>
        <v>1.509433962264151E-2</v>
      </c>
      <c r="C38" s="3">
        <f>VLOOKUP(A38,Data!$D$204:$M$400,10,0)</f>
        <v>3043.2944106193931</v>
      </c>
      <c r="D38" s="2">
        <v>1.6038329577521979E-2</v>
      </c>
      <c r="E38" s="3">
        <v>5605.2867105183022</v>
      </c>
      <c r="G38" s="3">
        <f t="shared" si="0"/>
        <v>106.25393345108311</v>
      </c>
      <c r="H38" s="3">
        <f t="shared" si="1"/>
        <v>184.18483242892933</v>
      </c>
    </row>
    <row r="39" spans="1:8" ht="13.5" customHeight="1" x14ac:dyDescent="0.2">
      <c r="A39" s="47" t="s">
        <v>48</v>
      </c>
      <c r="B39" s="48">
        <f>VLOOKUP(A39,Data!$D$204:$M$400,5,0)</f>
        <v>3.2911392405063293E-2</v>
      </c>
      <c r="C39" s="3">
        <f>VLOOKUP(A39,Data!$D$204:$M$400,10,0)</f>
        <v>1172.3800421940928</v>
      </c>
      <c r="D39" s="2">
        <v>3.0655955795540764E-2</v>
      </c>
      <c r="E39" s="3">
        <v>2652.1054959562039</v>
      </c>
      <c r="G39" s="3">
        <f t="shared" si="0"/>
        <v>93.146942609527699</v>
      </c>
      <c r="H39" s="3">
        <f t="shared" si="1"/>
        <v>226.21551037262844</v>
      </c>
    </row>
    <row r="40" spans="1:8" ht="13.5" customHeight="1" x14ac:dyDescent="0.2">
      <c r="A40" s="47" t="s">
        <v>49</v>
      </c>
      <c r="B40" s="48">
        <f>VLOOKUP(A40,Data!$D$204:$M$400,5,0)</f>
        <v>1.6298701298701299E-2</v>
      </c>
      <c r="C40" s="3">
        <f>VLOOKUP(A40,Data!$D$204:$M$400,10,0)</f>
        <v>2130.3627981109798</v>
      </c>
      <c r="D40" s="2">
        <v>2.2833104367876549E-2</v>
      </c>
      <c r="E40" s="3">
        <v>4619.0022585106517</v>
      </c>
      <c r="G40" s="3">
        <f t="shared" si="0"/>
        <v>140.09155667940192</v>
      </c>
      <c r="H40" s="3">
        <f t="shared" si="1"/>
        <v>216.81763606679485</v>
      </c>
    </row>
    <row r="41" spans="1:8" ht="13.5" customHeight="1" x14ac:dyDescent="0.2">
      <c r="A41" s="47" t="s">
        <v>50</v>
      </c>
      <c r="B41" s="48">
        <f>VLOOKUP(A41,Data!$D$204:$M$400,5,0)</f>
        <v>1.7017543859649122E-2</v>
      </c>
      <c r="C41" s="3">
        <f>VLOOKUP(A41,Data!$D$204:$M$400,10,0)</f>
        <v>1615.7401973684211</v>
      </c>
      <c r="D41" s="2">
        <v>2.1179994010182685E-2</v>
      </c>
      <c r="E41" s="3">
        <v>3683.4364300688821</v>
      </c>
      <c r="G41" s="3">
        <f t="shared" si="0"/>
        <v>124.45975861653743</v>
      </c>
      <c r="H41" s="3">
        <f t="shared" si="1"/>
        <v>227.97207348484287</v>
      </c>
    </row>
    <row r="42" spans="1:8" ht="13.5" customHeight="1" x14ac:dyDescent="0.2">
      <c r="A42" s="47" t="s">
        <v>51</v>
      </c>
      <c r="B42" s="48">
        <f>VLOOKUP(A42,Data!$D$204:$M$400,5,0)</f>
        <v>1.5552699228791773E-2</v>
      </c>
      <c r="C42" s="3">
        <f>VLOOKUP(A42,Data!$D$204:$M$400,10,0)</f>
        <v>2056.5668380462726</v>
      </c>
      <c r="D42" s="2">
        <v>2.2168125550318538E-2</v>
      </c>
      <c r="E42" s="3">
        <v>4244.7656031491169</v>
      </c>
      <c r="G42" s="3">
        <f t="shared" si="0"/>
        <v>142.53555105907293</v>
      </c>
      <c r="H42" s="3">
        <f t="shared" si="1"/>
        <v>206.40056644993953</v>
      </c>
    </row>
    <row r="43" spans="1:8" ht="13.5" customHeight="1" x14ac:dyDescent="0.2">
      <c r="A43" s="47" t="s">
        <v>52</v>
      </c>
      <c r="B43" s="48">
        <f>VLOOKUP(A43,Data!$D$204:$M$400,5,0)</f>
        <v>1.3744680851063829E-2</v>
      </c>
      <c r="C43" s="3">
        <f>VLOOKUP(A43,Data!$D$204:$M$400,10,0)</f>
        <v>2414.8843829787234</v>
      </c>
      <c r="D43" s="2">
        <v>2.9885907869631245E-2</v>
      </c>
      <c r="E43" s="3">
        <v>3914.2405864257626</v>
      </c>
      <c r="G43" s="3">
        <f t="shared" si="0"/>
        <v>217.43617180691461</v>
      </c>
      <c r="H43" s="3">
        <f t="shared" si="1"/>
        <v>162.08811544002808</v>
      </c>
    </row>
    <row r="44" spans="1:8" ht="13.5" customHeight="1" x14ac:dyDescent="0.2">
      <c r="A44" s="47" t="s">
        <v>53</v>
      </c>
      <c r="B44" s="48">
        <f>VLOOKUP(A44,Data!$D$204:$M$400,5,0)</f>
        <v>1.6730987514188424E-2</v>
      </c>
      <c r="C44" s="3">
        <f>VLOOKUP(A44,Data!$D$204:$M$400,10,0)</f>
        <v>2788.7345402951191</v>
      </c>
      <c r="D44" s="2">
        <v>2.3071106306745227E-2</v>
      </c>
      <c r="E44" s="3">
        <v>5783.0126520607173</v>
      </c>
      <c r="G44" s="3">
        <f t="shared" si="0"/>
        <v>137.89446849553963</v>
      </c>
      <c r="H44" s="3">
        <f t="shared" si="1"/>
        <v>207.37049613365951</v>
      </c>
    </row>
    <row r="45" spans="1:8" ht="13.5" customHeight="1" x14ac:dyDescent="0.2">
      <c r="A45" s="47" t="s">
        <v>55</v>
      </c>
      <c r="B45" s="48">
        <f>VLOOKUP(A45,Data!$D$204:$M$400,5,0)</f>
        <v>1.7379032258064517E-2</v>
      </c>
      <c r="C45" s="3">
        <f>VLOOKUP(A45,Data!$D$204:$M$400,10,0)</f>
        <v>3960.6559274193546</v>
      </c>
      <c r="D45" s="2">
        <v>1.8272425249169437E-2</v>
      </c>
      <c r="E45" s="3">
        <v>7353.2032730404835</v>
      </c>
      <c r="G45" s="3">
        <f t="shared" si="0"/>
        <v>105.14063716459444</v>
      </c>
      <c r="H45" s="3">
        <f t="shared" si="1"/>
        <v>185.65619957378149</v>
      </c>
    </row>
    <row r="46" spans="1:8" ht="13.5" customHeight="1" x14ac:dyDescent="0.2">
      <c r="A46" s="47" t="s">
        <v>56</v>
      </c>
      <c r="B46" s="48">
        <f>VLOOKUP(A46,Data!$D$204:$M$400,5,0)</f>
        <v>1.3415132924335379E-2</v>
      </c>
      <c r="C46" s="3">
        <f>VLOOKUP(A46,Data!$D$204:$M$400,10,0)</f>
        <v>2246.998098159509</v>
      </c>
      <c r="D46" s="2">
        <v>1.9268680445151034E-2</v>
      </c>
      <c r="E46" s="3">
        <v>4746.2402967673552</v>
      </c>
      <c r="G46" s="3">
        <f t="shared" si="0"/>
        <v>143.63391368412888</v>
      </c>
      <c r="H46" s="3">
        <f t="shared" si="1"/>
        <v>211.22582616580527</v>
      </c>
    </row>
    <row r="47" spans="1:8" ht="13.5" customHeight="1" x14ac:dyDescent="0.2">
      <c r="A47" s="47" t="s">
        <v>57</v>
      </c>
      <c r="B47" s="48">
        <f>VLOOKUP(A47,Data!$D$204:$M$400,5,0)</f>
        <v>1.1820652173913043E-2</v>
      </c>
      <c r="C47" s="3">
        <f>VLOOKUP(A47,Data!$D$204:$M$400,10,0)</f>
        <v>2754.2936956521739</v>
      </c>
      <c r="D47" s="2">
        <v>1.9457522997404612E-2</v>
      </c>
      <c r="E47" s="3">
        <v>5478.2614372077032</v>
      </c>
      <c r="G47" s="3">
        <f t="shared" si="0"/>
        <v>164.60617156425053</v>
      </c>
      <c r="H47" s="3">
        <f t="shared" si="1"/>
        <v>198.89895713937423</v>
      </c>
    </row>
    <row r="48" spans="1:8" ht="13.5" customHeight="1" x14ac:dyDescent="0.2">
      <c r="A48" s="47" t="s">
        <v>58</v>
      </c>
      <c r="B48" s="48">
        <f>VLOOKUP(A48,Data!$D$204:$M$400,5,0)</f>
        <v>1.7112970711297072E-2</v>
      </c>
      <c r="C48" s="3">
        <f>VLOOKUP(A48,Data!$D$204:$M$400,10,0)</f>
        <v>1524.7178033472803</v>
      </c>
      <c r="D48" s="2">
        <v>2.5514430564299678E-2</v>
      </c>
      <c r="E48" s="3">
        <v>3661.1480831041454</v>
      </c>
      <c r="G48" s="3">
        <f t="shared" si="0"/>
        <v>149.0941052534871</v>
      </c>
      <c r="H48" s="3">
        <f t="shared" si="1"/>
        <v>240.11971756784536</v>
      </c>
    </row>
    <row r="49" spans="1:8" ht="13.5" customHeight="1" x14ac:dyDescent="0.2">
      <c r="A49" s="47" t="s">
        <v>59</v>
      </c>
      <c r="B49" s="48">
        <f>VLOOKUP(A49,Data!$D$204:$M$400,5,0)</f>
        <v>1.0894736842105263E-2</v>
      </c>
      <c r="C49" s="3">
        <f>VLOOKUP(A49,Data!$D$204:$M$400,10,0)</f>
        <v>1970.4711578947367</v>
      </c>
      <c r="D49" s="2">
        <v>1.8202677844649118E-2</v>
      </c>
      <c r="E49" s="3">
        <v>4457.6253196685066</v>
      </c>
      <c r="G49" s="3">
        <f t="shared" si="0"/>
        <v>167.07771934702089</v>
      </c>
      <c r="H49" s="3">
        <f t="shared" si="1"/>
        <v>226.22129239542181</v>
      </c>
    </row>
    <row r="50" spans="1:8" ht="13.5" customHeight="1" x14ac:dyDescent="0.2">
      <c r="A50" s="47" t="s">
        <v>60</v>
      </c>
      <c r="B50" s="48">
        <f>VLOOKUP(A50,Data!$D$204:$M$400,5,0)</f>
        <v>1.3746835443037975E-2</v>
      </c>
      <c r="C50" s="3">
        <f>VLOOKUP(A50,Data!$D$204:$M$400,10,0)</f>
        <v>2809.44017721519</v>
      </c>
      <c r="D50" s="2">
        <v>1.985087033659632E-2</v>
      </c>
      <c r="E50" s="3">
        <v>6065.7979739705461</v>
      </c>
      <c r="G50" s="3">
        <f t="shared" si="0"/>
        <v>144.40320042275408</v>
      </c>
      <c r="H50" s="3">
        <f t="shared" si="1"/>
        <v>215.90771083736567</v>
      </c>
    </row>
    <row r="51" spans="1:8" ht="13.5" customHeight="1" x14ac:dyDescent="0.2">
      <c r="A51" s="47" t="s">
        <v>62</v>
      </c>
      <c r="B51" s="48">
        <f>VLOOKUP(A51,Data!$D$204:$M$400,5,0)</f>
        <v>1.7636363636363638E-2</v>
      </c>
      <c r="C51" s="3">
        <f>VLOOKUP(A51,Data!$D$204:$M$400,10,0)</f>
        <v>2183.1568181818184</v>
      </c>
      <c r="D51" s="2">
        <v>1.8720018720018716E-2</v>
      </c>
      <c r="E51" s="3">
        <v>4094.3601068601065</v>
      </c>
      <c r="G51" s="3">
        <f t="shared" si="0"/>
        <v>106.14443604134323</v>
      </c>
      <c r="H51" s="3">
        <f t="shared" si="1"/>
        <v>187.54310605456098</v>
      </c>
    </row>
    <row r="52" spans="1:8" ht="13.5" customHeight="1" x14ac:dyDescent="0.2">
      <c r="A52" s="47" t="s">
        <v>63</v>
      </c>
      <c r="B52" s="48">
        <f>VLOOKUP(A52,Data!$D$204:$M$400,5,0)</f>
        <v>1.7988980716253444E-2</v>
      </c>
      <c r="C52" s="3">
        <f>VLOOKUP(A52,Data!$D$204:$M$400,10,0)</f>
        <v>2682.2999724517908</v>
      </c>
      <c r="D52" s="2">
        <v>1.8051362953749074E-2</v>
      </c>
      <c r="E52" s="3">
        <v>5230.209891337875</v>
      </c>
      <c r="G52" s="3">
        <f t="shared" si="0"/>
        <v>100.34678027888077</v>
      </c>
      <c r="H52" s="3">
        <f t="shared" si="1"/>
        <v>194.98974555620393</v>
      </c>
    </row>
    <row r="53" spans="1:8" ht="13.5" customHeight="1" x14ac:dyDescent="0.2">
      <c r="A53" s="47" t="s">
        <v>64</v>
      </c>
      <c r="B53" s="48">
        <f>VLOOKUP(A53,Data!$D$204:$M$400,5,0)</f>
        <v>1.4609015639374424E-2</v>
      </c>
      <c r="C53" s="3">
        <f>VLOOKUP(A53,Data!$D$204:$M$400,10,0)</f>
        <v>3036.2546228150873</v>
      </c>
      <c r="D53" s="2">
        <v>1.8767698560998632E-2</v>
      </c>
      <c r="E53" s="3">
        <v>6133.4086272658978</v>
      </c>
      <c r="G53" s="3">
        <f t="shared" si="0"/>
        <v>128.46655123303219</v>
      </c>
      <c r="H53" s="3">
        <f t="shared" si="1"/>
        <v>202.00574026888629</v>
      </c>
    </row>
    <row r="54" spans="1:8" ht="13.5" customHeight="1" x14ac:dyDescent="0.2">
      <c r="A54" s="47" t="s">
        <v>65</v>
      </c>
      <c r="B54" s="48">
        <f>VLOOKUP(A54,Data!$D$204:$M$400,5,0)</f>
        <v>1.9263984298331698E-2</v>
      </c>
      <c r="C54" s="3">
        <f>VLOOKUP(A54,Data!$D$204:$M$400,10,0)</f>
        <v>2935.0952502453388</v>
      </c>
      <c r="D54" s="2">
        <v>2.4489135529119212E-2</v>
      </c>
      <c r="E54" s="3">
        <v>5527.5075248034946</v>
      </c>
      <c r="G54" s="3">
        <f t="shared" si="0"/>
        <v>127.12393838090921</v>
      </c>
      <c r="H54" s="3">
        <f t="shared" si="1"/>
        <v>188.32463867540454</v>
      </c>
    </row>
    <row r="55" spans="1:8" ht="13.5" customHeight="1" x14ac:dyDescent="0.2">
      <c r="A55" s="47" t="s">
        <v>66</v>
      </c>
      <c r="B55" s="48">
        <f>VLOOKUP(A55,Data!$D$204:$M$400,5,0)</f>
        <v>2.0157480314960629E-2</v>
      </c>
      <c r="C55" s="3">
        <f>VLOOKUP(A55,Data!$D$204:$M$400,10,0)</f>
        <v>1664.045937007874</v>
      </c>
      <c r="D55" s="2">
        <v>2.3809487632589374E-2</v>
      </c>
      <c r="E55" s="3">
        <v>3583.3546610832636</v>
      </c>
      <c r="G55" s="3">
        <f t="shared" si="0"/>
        <v>118.11738005229886</v>
      </c>
      <c r="H55" s="3">
        <f t="shared" si="1"/>
        <v>215.33988824410125</v>
      </c>
    </row>
    <row r="56" spans="1:8" ht="13.5" customHeight="1" x14ac:dyDescent="0.2">
      <c r="A56" s="47" t="s">
        <v>67</v>
      </c>
      <c r="B56" s="48">
        <f>VLOOKUP(A56,Data!$D$204:$M$400,5,0)</f>
        <v>1.5847723704866562E-2</v>
      </c>
      <c r="C56" s="3">
        <f>VLOOKUP(A56,Data!$D$204:$M$400,10,0)</f>
        <v>3213.908163265306</v>
      </c>
      <c r="D56" s="2">
        <v>1.9826858209229227E-2</v>
      </c>
      <c r="E56" s="3">
        <v>6215.9685308489634</v>
      </c>
      <c r="G56" s="3">
        <f t="shared" si="0"/>
        <v>125.10855551539395</v>
      </c>
      <c r="H56" s="3">
        <f t="shared" si="1"/>
        <v>193.40840543911457</v>
      </c>
    </row>
    <row r="57" spans="1:8" ht="13.5" customHeight="1" x14ac:dyDescent="0.2">
      <c r="A57" s="47" t="s">
        <v>68</v>
      </c>
      <c r="B57" s="48">
        <f>VLOOKUP(A57,Data!$D$204:$M$400,5,0)</f>
        <v>1.3955431754874651E-2</v>
      </c>
      <c r="C57" s="3">
        <f>VLOOKUP(A57,Data!$D$204:$M$400,10,0)</f>
        <v>4616.1479665738161</v>
      </c>
      <c r="D57" s="2">
        <v>1.8165976195173274E-2</v>
      </c>
      <c r="E57" s="3">
        <v>7898.4632625326049</v>
      </c>
      <c r="G57" s="3">
        <f t="shared" si="0"/>
        <v>130.17136634864681</v>
      </c>
      <c r="H57" s="3">
        <f t="shared" si="1"/>
        <v>171.10507114863952</v>
      </c>
    </row>
    <row r="58" spans="1:8" ht="13.5" customHeight="1" x14ac:dyDescent="0.2">
      <c r="A58" s="47" t="s">
        <v>69</v>
      </c>
      <c r="B58" s="48">
        <f>VLOOKUP(A58,Data!$D$204:$M$400,5,0)</f>
        <v>1.6425531914893616E-2</v>
      </c>
      <c r="C58" s="3">
        <f>VLOOKUP(A58,Data!$D$204:$M$400,10,0)</f>
        <v>4029.3712482269502</v>
      </c>
      <c r="D58" s="2">
        <v>1.8186292356026593E-2</v>
      </c>
      <c r="E58" s="3">
        <v>7223.8443698340152</v>
      </c>
      <c r="G58" s="3">
        <f t="shared" si="0"/>
        <v>110.71965553539508</v>
      </c>
      <c r="H58" s="3">
        <f t="shared" si="1"/>
        <v>179.27969216072441</v>
      </c>
    </row>
    <row r="59" spans="1:8" ht="13.5" customHeight="1" x14ac:dyDescent="0.2">
      <c r="A59" s="47" t="s">
        <v>70</v>
      </c>
      <c r="B59" s="48">
        <f>VLOOKUP(A59,Data!$D$204:$M$400,5,0)</f>
        <v>1.7500000000000002E-2</v>
      </c>
      <c r="C59" s="3">
        <f>VLOOKUP(A59,Data!$D$204:$M$400,10,0)</f>
        <v>1902.8783000000001</v>
      </c>
      <c r="D59" s="2">
        <v>2.5993351886209028E-2</v>
      </c>
      <c r="E59" s="3">
        <v>3782.8339517625227</v>
      </c>
      <c r="G59" s="3">
        <f t="shared" si="0"/>
        <v>148.53343934976587</v>
      </c>
      <c r="H59" s="3">
        <f t="shared" si="1"/>
        <v>198.79536971768098</v>
      </c>
    </row>
    <row r="60" spans="1:8" ht="13.5" customHeight="1" x14ac:dyDescent="0.2">
      <c r="A60" s="47" t="s">
        <v>71</v>
      </c>
      <c r="B60" s="48">
        <f>VLOOKUP(A60,Data!$D$204:$M$400,5,0)</f>
        <v>1.7953688745288097E-2</v>
      </c>
      <c r="C60" s="3">
        <f>VLOOKUP(A60,Data!$D$204:$M$400,10,0)</f>
        <v>3646.2131206246636</v>
      </c>
      <c r="D60" s="2">
        <v>2.3458752870517578E-2</v>
      </c>
      <c r="E60" s="3">
        <v>6876.2479991303517</v>
      </c>
      <c r="G60" s="3">
        <f t="shared" si="0"/>
        <v>130.6625797257083</v>
      </c>
      <c r="H60" s="3">
        <f t="shared" si="1"/>
        <v>188.58601435651471</v>
      </c>
    </row>
    <row r="61" spans="1:8" ht="13.5" customHeight="1" x14ac:dyDescent="0.2">
      <c r="A61" s="47" t="s">
        <v>73</v>
      </c>
      <c r="B61" s="48">
        <f>VLOOKUP(A61,Data!$D$204:$M$400,5,0)</f>
        <v>1.4666666666666666E-2</v>
      </c>
      <c r="C61" s="3">
        <f>VLOOKUP(A61,Data!$D$204:$M$400,10,0)</f>
        <v>4028.6961111111109</v>
      </c>
      <c r="D61" s="2">
        <v>1.547827881539573E-2</v>
      </c>
      <c r="E61" s="3">
        <v>7296.0316917758737</v>
      </c>
      <c r="G61" s="3">
        <f t="shared" si="0"/>
        <v>105.53371919587998</v>
      </c>
      <c r="H61" s="3">
        <f t="shared" si="1"/>
        <v>181.10156463907711</v>
      </c>
    </row>
    <row r="62" spans="1:8" ht="13.5" customHeight="1" x14ac:dyDescent="0.2">
      <c r="A62" s="47" t="s">
        <v>74</v>
      </c>
      <c r="B62" s="48">
        <f>VLOOKUP(A62,Data!$D$204:$M$400,5,0)</f>
        <v>1.3454545454545455E-2</v>
      </c>
      <c r="C62" s="3">
        <f>VLOOKUP(A62,Data!$D$204:$M$400,10,0)</f>
        <v>3630.0540757575759</v>
      </c>
      <c r="D62" s="2">
        <v>2.067280586355948E-2</v>
      </c>
      <c r="E62" s="3">
        <v>6862.4885151078561</v>
      </c>
      <c r="G62" s="3">
        <f t="shared" si="0"/>
        <v>153.64923276969884</v>
      </c>
      <c r="H62" s="3">
        <f t="shared" si="1"/>
        <v>189.04645418197211</v>
      </c>
    </row>
    <row r="63" spans="1:8" ht="13.5" customHeight="1" x14ac:dyDescent="0.2">
      <c r="A63" s="47" t="s">
        <v>75</v>
      </c>
      <c r="B63" s="48">
        <f>VLOOKUP(A63,Data!$D$204:$M$400,5,0)</f>
        <v>1.61E-2</v>
      </c>
      <c r="C63" s="3">
        <f>VLOOKUP(A63,Data!$D$204:$M$400,10,0)</f>
        <v>2670.2649999999999</v>
      </c>
      <c r="D63" s="2">
        <v>2.1082685726170895E-2</v>
      </c>
      <c r="E63" s="3">
        <v>5242.5996858081071</v>
      </c>
      <c r="G63" s="3">
        <f t="shared" si="0"/>
        <v>130.94835854764531</v>
      </c>
      <c r="H63" s="3">
        <f t="shared" si="1"/>
        <v>196.3325619669998</v>
      </c>
    </row>
    <row r="64" spans="1:8" ht="13.5" customHeight="1" x14ac:dyDescent="0.2">
      <c r="A64" s="47" t="s">
        <v>80</v>
      </c>
      <c r="B64" s="48">
        <f>VLOOKUP(A64,Data!$D$204:$M$400,5,0)</f>
        <v>1.2696629213483145E-2</v>
      </c>
      <c r="C64" s="3">
        <f>VLOOKUP(A64,Data!$D$204:$M$400,10,0)</f>
        <v>1934.4856741573033</v>
      </c>
      <c r="D64" s="2">
        <v>2.7610792674402352E-2</v>
      </c>
      <c r="E64" s="3">
        <v>5161.2613200366604</v>
      </c>
      <c r="G64" s="3">
        <f t="shared" si="0"/>
        <v>217.46553522316898</v>
      </c>
      <c r="H64" s="3">
        <f t="shared" si="1"/>
        <v>266.80276773230685</v>
      </c>
    </row>
    <row r="65" spans="1:8" ht="13.5" customHeight="1" x14ac:dyDescent="0.2">
      <c r="A65" s="47" t="s">
        <v>82</v>
      </c>
      <c r="B65" s="48">
        <f>VLOOKUP(A65,Data!$D$204:$M$400,5,0)</f>
        <v>1.5294117647058824E-2</v>
      </c>
      <c r="C65" s="3">
        <f>VLOOKUP(A65,Data!$D$204:$M$400,10,0)</f>
        <v>2991.1629656862747</v>
      </c>
      <c r="D65" s="2">
        <v>1.7093248166974048E-2</v>
      </c>
      <c r="E65" s="3">
        <v>5705.3078658929726</v>
      </c>
      <c r="G65" s="3">
        <f t="shared" si="0"/>
        <v>111.76354570713799</v>
      </c>
      <c r="H65" s="3">
        <f t="shared" si="1"/>
        <v>190.73878392259314</v>
      </c>
    </row>
    <row r="66" spans="1:8" ht="13.5" customHeight="1" x14ac:dyDescent="0.2">
      <c r="A66" s="47" t="s">
        <v>83</v>
      </c>
      <c r="B66" s="48">
        <f>VLOOKUP(A66,Data!$D$204:$M$400,5,0)</f>
        <v>1.5555555555555555E-2</v>
      </c>
      <c r="C66" s="3">
        <f>VLOOKUP(A66,Data!$D$204:$M$400,10,0)</f>
        <v>2710.840725308642</v>
      </c>
      <c r="D66" s="2">
        <v>1.5370620157470434E-2</v>
      </c>
      <c r="E66" s="3">
        <v>5120.9718911090886</v>
      </c>
      <c r="G66" s="3">
        <f t="shared" si="0"/>
        <v>98.811129583738506</v>
      </c>
      <c r="H66" s="3">
        <f t="shared" si="1"/>
        <v>188.90714763502166</v>
      </c>
    </row>
    <row r="67" spans="1:8" ht="13.5" customHeight="1" x14ac:dyDescent="0.2">
      <c r="A67" s="47" t="s">
        <v>84</v>
      </c>
      <c r="B67" s="48">
        <f>VLOOKUP(A67,Data!$D$204:$M$400,5,0)</f>
        <v>1.064935064935065E-2</v>
      </c>
      <c r="C67" s="3">
        <f>VLOOKUP(A67,Data!$D$204:$M$400,10,0)</f>
        <v>1969.0142532467535</v>
      </c>
      <c r="D67" s="2">
        <v>1.7674089784376106E-2</v>
      </c>
      <c r="E67" s="3">
        <v>4736.8822611052219</v>
      </c>
      <c r="G67" s="3">
        <f t="shared" si="0"/>
        <v>165.96401382889758</v>
      </c>
      <c r="H67" s="3">
        <f t="shared" si="1"/>
        <v>240.57125301629819</v>
      </c>
    </row>
    <row r="68" spans="1:8" ht="13.5" customHeight="1" x14ac:dyDescent="0.2">
      <c r="A68" s="47" t="s">
        <v>85</v>
      </c>
      <c r="B68" s="48">
        <f>VLOOKUP(A68,Data!$D$204:$M$400,5,0)</f>
        <v>2.1122448979591837E-2</v>
      </c>
      <c r="C68" s="3">
        <f>VLOOKUP(A68,Data!$D$204:$M$400,10,0)</f>
        <v>3492.3520578231291</v>
      </c>
      <c r="D68" s="2">
        <v>1.3205387798221674E-2</v>
      </c>
      <c r="E68" s="3">
        <v>6340.2403258307168</v>
      </c>
      <c r="G68" s="3">
        <f t="shared" ref="G68:G131" si="2">IFERROR(D68*100/B68,"")</f>
        <v>62.518261073706469</v>
      </c>
      <c r="H68" s="3">
        <f t="shared" ref="H68:H131" si="3">IFERROR(E68*100/C68,"")</f>
        <v>181.5464254707112</v>
      </c>
    </row>
    <row r="69" spans="1:8" ht="13.5" customHeight="1" x14ac:dyDescent="0.2">
      <c r="A69" s="47" t="s">
        <v>86</v>
      </c>
      <c r="B69" s="48">
        <f>VLOOKUP(A69,Data!$D$204:$M$400,5,0)</f>
        <v>1.7735849056603775E-2</v>
      </c>
      <c r="C69" s="3">
        <f>VLOOKUP(A69,Data!$D$204:$M$400,10,0)</f>
        <v>3063.6271147798743</v>
      </c>
      <c r="D69" s="2">
        <v>3.2913945957424216E-2</v>
      </c>
      <c r="E69" s="3">
        <v>4016.5023181327538</v>
      </c>
      <c r="G69" s="3">
        <f t="shared" si="2"/>
        <v>185.57863146207268</v>
      </c>
      <c r="H69" s="3">
        <f t="shared" si="3"/>
        <v>131.10284534158606</v>
      </c>
    </row>
    <row r="70" spans="1:8" ht="13.5" customHeight="1" x14ac:dyDescent="0.2">
      <c r="A70" s="47" t="s">
        <v>87</v>
      </c>
      <c r="B70" s="48">
        <f>VLOOKUP(A70,Data!$D$204:$M$400,5,0)</f>
        <v>2.6102941176470589E-2</v>
      </c>
      <c r="C70" s="3">
        <f>VLOOKUP(A70,Data!$D$204:$M$400,10,0)</f>
        <v>2782.3942769607843</v>
      </c>
      <c r="D70" s="2">
        <v>1.8322303278549786E-2</v>
      </c>
      <c r="E70" s="3">
        <v>5018.0638939196479</v>
      </c>
      <c r="G70" s="3">
        <f t="shared" si="2"/>
        <v>70.192485799514671</v>
      </c>
      <c r="H70" s="3">
        <f t="shared" si="3"/>
        <v>180.35056841048748</v>
      </c>
    </row>
    <row r="71" spans="1:8" ht="13.5" customHeight="1" x14ac:dyDescent="0.2">
      <c r="A71" s="47" t="s">
        <v>88</v>
      </c>
      <c r="B71" s="48">
        <f>VLOOKUP(A71,Data!$D$204:$M$400,5,0)</f>
        <v>2.1285714285714286E-2</v>
      </c>
      <c r="C71" s="3">
        <f>VLOOKUP(A71,Data!$D$204:$M$400,10,0)</f>
        <v>2802.7017023809526</v>
      </c>
      <c r="D71" s="2">
        <v>1.5193468228611999E-2</v>
      </c>
      <c r="E71" s="3">
        <v>5400.283149923087</v>
      </c>
      <c r="G71" s="3">
        <f t="shared" si="2"/>
        <v>71.37870979884832</v>
      </c>
      <c r="H71" s="3">
        <f t="shared" si="3"/>
        <v>192.68133834347893</v>
      </c>
    </row>
    <row r="72" spans="1:8" ht="13.5" customHeight="1" x14ac:dyDescent="0.2">
      <c r="A72" s="47" t="s">
        <v>89</v>
      </c>
      <c r="B72" s="48">
        <f>VLOOKUP(A72,Data!$D$204:$M$400,5,0)</f>
        <v>1.6166666666666666E-2</v>
      </c>
      <c r="C72" s="3">
        <f>VLOOKUP(A72,Data!$D$204:$M$400,10,0)</f>
        <v>3787.9772361111113</v>
      </c>
      <c r="D72" s="2">
        <v>2.1009440147771095E-2</v>
      </c>
      <c r="E72" s="3">
        <v>7221.5324201042031</v>
      </c>
      <c r="G72" s="3">
        <f t="shared" si="2"/>
        <v>129.95529988312018</v>
      </c>
      <c r="H72" s="3">
        <f t="shared" si="3"/>
        <v>190.64350100261206</v>
      </c>
    </row>
    <row r="73" spans="1:8" ht="13.5" customHeight="1" x14ac:dyDescent="0.2">
      <c r="A73" s="47" t="s">
        <v>90</v>
      </c>
      <c r="B73" s="48">
        <f>VLOOKUP(A73,Data!$D$204:$M$400,5,0)</f>
        <v>1.2380952380952381E-2</v>
      </c>
      <c r="C73" s="3">
        <f>VLOOKUP(A73,Data!$D$204:$M$400,10,0)</f>
        <v>6245.306111111111</v>
      </c>
      <c r="D73" s="2">
        <v>1.2777919754663939E-2</v>
      </c>
      <c r="E73" s="3">
        <v>8361.051717447066</v>
      </c>
      <c r="G73" s="3">
        <f t="shared" si="2"/>
        <v>103.20627494151644</v>
      </c>
      <c r="H73" s="3">
        <f t="shared" si="3"/>
        <v>133.87737236084877</v>
      </c>
    </row>
    <row r="74" spans="1:8" ht="13.5" customHeight="1" x14ac:dyDescent="0.2">
      <c r="A74" s="47" t="s">
        <v>91</v>
      </c>
      <c r="B74" s="48">
        <f>VLOOKUP(A74,Data!$D$204:$M$400,5,0)</f>
        <v>1.6815286624203823E-2</v>
      </c>
      <c r="C74" s="3">
        <f>VLOOKUP(A74,Data!$D$204:$M$400,10,0)</f>
        <v>3851.5032059447985</v>
      </c>
      <c r="D74" s="2">
        <v>1.6335540838852101E-2</v>
      </c>
      <c r="E74" s="3">
        <v>6476.0505723162469</v>
      </c>
      <c r="G74" s="3">
        <f t="shared" si="2"/>
        <v>97.146966352264386</v>
      </c>
      <c r="H74" s="3">
        <f t="shared" si="3"/>
        <v>168.14345532207938</v>
      </c>
    </row>
    <row r="75" spans="1:8" ht="13.5" customHeight="1" x14ac:dyDescent="0.2">
      <c r="A75" s="47" t="s">
        <v>92</v>
      </c>
      <c r="B75" s="48">
        <f>VLOOKUP(A75,Data!$D$204:$M$400,5,0)</f>
        <v>2.2023809523809525E-2</v>
      </c>
      <c r="C75" s="3">
        <f>VLOOKUP(A75,Data!$D$204:$M$400,10,0)</f>
        <v>1569.3306250000003</v>
      </c>
      <c r="D75" s="2">
        <v>2.7206924478639399E-2</v>
      </c>
      <c r="E75" s="3">
        <v>3509.8854145576033</v>
      </c>
      <c r="G75" s="3">
        <f t="shared" si="2"/>
        <v>123.53414357868699</v>
      </c>
      <c r="H75" s="3">
        <f t="shared" si="3"/>
        <v>223.65493661079879</v>
      </c>
    </row>
    <row r="76" spans="1:8" ht="13.5" customHeight="1" x14ac:dyDescent="0.2">
      <c r="A76" s="47" t="s">
        <v>93</v>
      </c>
      <c r="B76" s="48" t="e">
        <f>VLOOKUP(A76,Data!$D$204:$M$400,5,0)</f>
        <v>#N/A</v>
      </c>
      <c r="C76" s="3" t="e">
        <f>VLOOKUP(A76,Data!$D$204:$M$400,10,0)</f>
        <v>#N/A</v>
      </c>
      <c r="D76" s="2">
        <v>4.3294614572333683E-2</v>
      </c>
      <c r="E76" s="3" t="e">
        <v>#N/A</v>
      </c>
      <c r="G76" s="3" t="str">
        <f t="shared" si="2"/>
        <v/>
      </c>
      <c r="H76" s="3" t="str">
        <f t="shared" si="3"/>
        <v/>
      </c>
    </row>
    <row r="77" spans="1:8" ht="13.5" customHeight="1" x14ac:dyDescent="0.2">
      <c r="A77" s="47" t="s">
        <v>95</v>
      </c>
      <c r="B77" s="48">
        <f>VLOOKUP(A77,Data!$D$204:$M$400,5,0)</f>
        <v>0.02</v>
      </c>
      <c r="C77" s="3" t="e">
        <f>VLOOKUP(A77,Data!$D$204:$M$400,10,0)</f>
        <v>#N/A</v>
      </c>
      <c r="D77" s="2">
        <v>1.4914772727272724E-2</v>
      </c>
      <c r="E77" s="3">
        <v>5722.9874526515132</v>
      </c>
      <c r="G77" s="3">
        <f t="shared" si="2"/>
        <v>74.573863636363626</v>
      </c>
      <c r="H77" s="3" t="str">
        <f t="shared" si="3"/>
        <v/>
      </c>
    </row>
    <row r="78" spans="1:8" ht="13.5" customHeight="1" x14ac:dyDescent="0.2">
      <c r="A78" s="47" t="s">
        <v>96</v>
      </c>
      <c r="B78" s="48">
        <f>VLOOKUP(A78,Data!$D$204:$M$400,5,0)</f>
        <v>2.2643678160919539E-2</v>
      </c>
      <c r="C78" s="3">
        <f>VLOOKUP(A78,Data!$D$204:$M$400,10,0)</f>
        <v>1893.3783429118773</v>
      </c>
      <c r="D78" s="2">
        <v>2.777442337881899E-2</v>
      </c>
      <c r="E78" s="3">
        <v>3611.5111500221401</v>
      </c>
      <c r="G78" s="3">
        <f t="shared" si="2"/>
        <v>122.65862101305849</v>
      </c>
      <c r="H78" s="3">
        <f t="shared" si="3"/>
        <v>190.74429384609419</v>
      </c>
    </row>
    <row r="79" spans="1:8" ht="13.5" customHeight="1" x14ac:dyDescent="0.2">
      <c r="A79" s="47" t="s">
        <v>97</v>
      </c>
      <c r="B79" s="48">
        <f>VLOOKUP(A79,Data!$D$204:$M$400,5,0)</f>
        <v>8.3898305084745758E-3</v>
      </c>
      <c r="C79" s="3">
        <f>VLOOKUP(A79,Data!$D$204:$M$400,10,0)</f>
        <v>4222.7176836158187</v>
      </c>
      <c r="D79" s="2">
        <v>1.2358093945745543E-2</v>
      </c>
      <c r="E79" s="3">
        <v>9273.8981911142873</v>
      </c>
      <c r="G79" s="3">
        <f t="shared" si="2"/>
        <v>147.29849349474486</v>
      </c>
      <c r="H79" s="3">
        <f t="shared" si="3"/>
        <v>219.61918569875255</v>
      </c>
    </row>
    <row r="80" spans="1:8" ht="13.5" customHeight="1" x14ac:dyDescent="0.2">
      <c r="A80" s="47" t="s">
        <v>98</v>
      </c>
      <c r="B80" s="48">
        <f>VLOOKUP(A80,Data!$D$204:$M$400,5,0)</f>
        <v>1.2777777777777779E-2</v>
      </c>
      <c r="C80" s="3">
        <f>VLOOKUP(A80,Data!$D$204:$M$400,10,0)</f>
        <v>3996.8625925925917</v>
      </c>
      <c r="D80" s="2">
        <v>1.031144781144781E-2</v>
      </c>
      <c r="E80" s="3">
        <v>8147.3213208473608</v>
      </c>
      <c r="G80" s="3">
        <f t="shared" si="2"/>
        <v>80.69828722002633</v>
      </c>
      <c r="H80" s="3">
        <f t="shared" si="3"/>
        <v>203.84291759108353</v>
      </c>
    </row>
    <row r="81" spans="1:8" ht="13.5" customHeight="1" x14ac:dyDescent="0.2">
      <c r="A81" s="47" t="s">
        <v>99</v>
      </c>
      <c r="B81" s="48">
        <f>VLOOKUP(A81,Data!$D$204:$M$400,5,0)</f>
        <v>8.8888888888888889E-3</v>
      </c>
      <c r="C81" s="3" t="e">
        <f>VLOOKUP(A81,Data!$D$204:$M$400,10,0)</f>
        <v>#N/A</v>
      </c>
      <c r="D81" s="2">
        <v>1.1589855467684757E-2</v>
      </c>
      <c r="E81" s="3">
        <v>9056.6380329060976</v>
      </c>
      <c r="G81" s="3">
        <f t="shared" si="2"/>
        <v>130.38587401145352</v>
      </c>
      <c r="H81" s="3" t="str">
        <f t="shared" si="3"/>
        <v/>
      </c>
    </row>
    <row r="82" spans="1:8" ht="13.5" customHeight="1" x14ac:dyDescent="0.2">
      <c r="A82" s="47" t="s">
        <v>100</v>
      </c>
      <c r="B82" s="48">
        <f>VLOOKUP(A82,Data!$D$204:$M$400,5,0)</f>
        <v>1.375E-2</v>
      </c>
      <c r="C82" s="3">
        <f>VLOOKUP(A82,Data!$D$204:$M$400,10,0)</f>
        <v>4170.2722916666671</v>
      </c>
      <c r="D82" s="2">
        <v>1.8467220683287166E-2</v>
      </c>
      <c r="E82" s="3">
        <v>7000.9260782163747</v>
      </c>
      <c r="G82" s="3">
        <f t="shared" si="2"/>
        <v>134.30705951481576</v>
      </c>
      <c r="H82" s="3">
        <f t="shared" si="3"/>
        <v>167.87695355543377</v>
      </c>
    </row>
    <row r="83" spans="1:8" ht="13.5" customHeight="1" x14ac:dyDescent="0.2">
      <c r="A83" s="47" t="s">
        <v>101</v>
      </c>
      <c r="B83" s="48">
        <f>VLOOKUP(A83,Data!$D$204:$M$400,5,0)</f>
        <v>1.0377358490566037E-2</v>
      </c>
      <c r="C83" s="3">
        <f>VLOOKUP(A83,Data!$D$204:$M$400,10,0)</f>
        <v>6005.2431761006283</v>
      </c>
      <c r="D83" s="2">
        <v>1.4330110497237569E-2</v>
      </c>
      <c r="E83" s="3">
        <v>8988.1430852900558</v>
      </c>
      <c r="G83" s="3">
        <f t="shared" si="2"/>
        <v>138.09015570065296</v>
      </c>
      <c r="H83" s="3">
        <f t="shared" si="3"/>
        <v>149.6715923355215</v>
      </c>
    </row>
    <row r="84" spans="1:8" ht="13.5" customHeight="1" x14ac:dyDescent="0.2">
      <c r="A84" s="47" t="s">
        <v>102</v>
      </c>
      <c r="B84" s="48">
        <f>VLOOKUP(A84,Data!$D$204:$M$400,5,0)</f>
        <v>1.9493087557603688E-2</v>
      </c>
      <c r="C84" s="3">
        <f>VLOOKUP(A84,Data!$D$204:$M$400,10,0)</f>
        <v>4017.9274769585254</v>
      </c>
      <c r="D84" s="2">
        <v>1.8367077132280731E-2</v>
      </c>
      <c r="E84" s="3">
        <v>6831.501362972479</v>
      </c>
      <c r="G84" s="3">
        <f t="shared" si="2"/>
        <v>94.223539898461425</v>
      </c>
      <c r="H84" s="3">
        <f t="shared" si="3"/>
        <v>170.02550200691431</v>
      </c>
    </row>
    <row r="85" spans="1:8" ht="13.5" customHeight="1" x14ac:dyDescent="0.2">
      <c r="A85" s="47" t="s">
        <v>103</v>
      </c>
      <c r="B85" s="48">
        <f>VLOOKUP(A85,Data!$D$204:$M$400,5,0)</f>
        <v>2.0666666666666667E-2</v>
      </c>
      <c r="C85" s="3" t="e">
        <f>VLOOKUP(A85,Data!$D$204:$M$400,10,0)</f>
        <v>#N/A</v>
      </c>
      <c r="D85" s="2">
        <v>2.2172949002217293E-2</v>
      </c>
      <c r="E85" s="3">
        <v>3615.9497926418653</v>
      </c>
      <c r="G85" s="3">
        <f t="shared" si="2"/>
        <v>107.28846291395465</v>
      </c>
      <c r="H85" s="3" t="str">
        <f t="shared" si="3"/>
        <v/>
      </c>
    </row>
    <row r="86" spans="1:8" ht="13.5" customHeight="1" x14ac:dyDescent="0.2">
      <c r="A86" s="47" t="s">
        <v>104</v>
      </c>
      <c r="B86" s="48">
        <f>VLOOKUP(A86,Data!$D$204:$M$400,5,0)</f>
        <v>1.4230769230769231E-2</v>
      </c>
      <c r="C86" s="3">
        <f>VLOOKUP(A86,Data!$D$204:$M$400,10,0)</f>
        <v>3685.6092735042739</v>
      </c>
      <c r="D86" s="2">
        <v>1.8372703412073491E-2</v>
      </c>
      <c r="E86" s="3">
        <v>7114.8330652216864</v>
      </c>
      <c r="G86" s="3">
        <f t="shared" si="2"/>
        <v>129.10548343619209</v>
      </c>
      <c r="H86" s="3">
        <f t="shared" si="3"/>
        <v>193.04360655835094</v>
      </c>
    </row>
    <row r="87" spans="1:8" ht="13.5" customHeight="1" x14ac:dyDescent="0.2">
      <c r="A87" s="47" t="s">
        <v>105</v>
      </c>
      <c r="B87" s="48">
        <f>VLOOKUP(A87,Data!$D$204:$M$400,5,0)</f>
        <v>1.3333333333333334E-2</v>
      </c>
      <c r="C87" s="3" t="e">
        <f>VLOOKUP(A87,Data!$D$204:$M$400,10,0)</f>
        <v>#N/A</v>
      </c>
      <c r="D87" s="2">
        <v>1.6968325791855202E-2</v>
      </c>
      <c r="E87" s="3">
        <v>5857.7657192684765</v>
      </c>
      <c r="G87" s="3">
        <f t="shared" si="2"/>
        <v>127.26244343891402</v>
      </c>
      <c r="H87" s="3" t="str">
        <f t="shared" si="3"/>
        <v/>
      </c>
    </row>
    <row r="88" spans="1:8" ht="13.5" customHeight="1" x14ac:dyDescent="0.2">
      <c r="A88" s="47" t="s">
        <v>106</v>
      </c>
      <c r="B88" s="48">
        <f>VLOOKUP(A88,Data!$D$204:$M$400,5,0)</f>
        <v>1.323076923076923E-2</v>
      </c>
      <c r="C88" s="3">
        <f>VLOOKUP(A88,Data!$D$204:$M$400,10,0)</f>
        <v>4955.4493589743588</v>
      </c>
      <c r="D88" s="2">
        <v>1.488654647158775E-2</v>
      </c>
      <c r="E88" s="3">
        <v>8826.1141853249756</v>
      </c>
      <c r="G88" s="3">
        <f t="shared" si="2"/>
        <v>112.51459542479114</v>
      </c>
      <c r="H88" s="3">
        <f t="shared" si="3"/>
        <v>178.10926004804816</v>
      </c>
    </row>
    <row r="89" spans="1:8" ht="13.5" customHeight="1" x14ac:dyDescent="0.2">
      <c r="A89" s="47" t="s">
        <v>107</v>
      </c>
      <c r="B89" s="48">
        <f>VLOOKUP(A89,Data!$D$204:$M$400,5,0)</f>
        <v>1.5333333333333332E-2</v>
      </c>
      <c r="C89" s="3" t="e">
        <f>VLOOKUP(A89,Data!$D$204:$M$400,10,0)</f>
        <v>#N/A</v>
      </c>
      <c r="D89" s="2">
        <v>3.1980994152046784E-2</v>
      </c>
      <c r="E89" s="3">
        <v>4558.235791301171</v>
      </c>
      <c r="G89" s="3">
        <f t="shared" si="2"/>
        <v>208.57170099160945</v>
      </c>
      <c r="H89" s="3" t="str">
        <f t="shared" si="3"/>
        <v/>
      </c>
    </row>
    <row r="90" spans="1:8" ht="13.5" customHeight="1" x14ac:dyDescent="0.2">
      <c r="A90" s="47" t="s">
        <v>108</v>
      </c>
      <c r="B90" s="48">
        <f>VLOOKUP(A90,Data!$D$204:$M$400,5,0)</f>
        <v>2.6521739130434784E-2</v>
      </c>
      <c r="C90" s="3">
        <f>VLOOKUP(A90,Data!$D$204:$M$400,10,0)</f>
        <v>1603.7491123188408</v>
      </c>
      <c r="D90" s="2">
        <v>2.6898047722342732E-2</v>
      </c>
      <c r="E90" s="3">
        <v>3054.6971438900941</v>
      </c>
      <c r="G90" s="3">
        <f t="shared" si="2"/>
        <v>101.41886846129226</v>
      </c>
      <c r="H90" s="3">
        <f t="shared" si="3"/>
        <v>190.47225781302822</v>
      </c>
    </row>
    <row r="91" spans="1:8" ht="13.5" customHeight="1" x14ac:dyDescent="0.2">
      <c r="A91" s="47" t="s">
        <v>109</v>
      </c>
      <c r="B91" s="48">
        <f>VLOOKUP(A91,Data!$D$204:$M$400,5,0)</f>
        <v>1.0937499999999999E-2</v>
      </c>
      <c r="C91" s="3">
        <f>VLOOKUP(A91,Data!$D$204:$M$400,10,0)</f>
        <v>7255.8302864583338</v>
      </c>
      <c r="D91" s="2">
        <v>1.4069759832471695E-2</v>
      </c>
      <c r="E91" s="3">
        <v>10537.197827367318</v>
      </c>
      <c r="G91" s="3">
        <f t="shared" si="2"/>
        <v>128.63780418259836</v>
      </c>
      <c r="H91" s="3">
        <f t="shared" si="3"/>
        <v>145.22387392429849</v>
      </c>
    </row>
    <row r="92" spans="1:8" ht="13.5" customHeight="1" x14ac:dyDescent="0.2">
      <c r="A92" s="47" t="s">
        <v>110</v>
      </c>
      <c r="B92" s="48">
        <f>VLOOKUP(A92,Data!$D$204:$M$400,5,0)</f>
        <v>1.3833333333333333E-2</v>
      </c>
      <c r="C92" s="3">
        <f>VLOOKUP(A92,Data!$D$204:$M$400,10,0)</f>
        <v>6845.863625</v>
      </c>
      <c r="D92" s="2">
        <v>1.4339699035022605E-2</v>
      </c>
      <c r="E92" s="3">
        <v>10159.473704928356</v>
      </c>
      <c r="G92" s="3">
        <f t="shared" si="2"/>
        <v>103.66047495197066</v>
      </c>
      <c r="H92" s="3">
        <f t="shared" si="3"/>
        <v>148.40309800837372</v>
      </c>
    </row>
    <row r="93" spans="1:8" ht="13.5" customHeight="1" x14ac:dyDescent="0.2">
      <c r="A93" s="47" t="s">
        <v>112</v>
      </c>
      <c r="B93" s="48">
        <f>VLOOKUP(A93,Data!$D$204:$M$400,5,0)</f>
        <v>1.4948805460750853E-2</v>
      </c>
      <c r="C93" s="3">
        <f>VLOOKUP(A93,Data!$D$204:$M$400,10,0)</f>
        <v>2394.0032764505117</v>
      </c>
      <c r="D93" s="2">
        <v>2.030411976189073E-2</v>
      </c>
      <c r="E93" s="3">
        <v>5222.551627178249</v>
      </c>
      <c r="G93" s="3">
        <f t="shared" si="2"/>
        <v>135.82436279073022</v>
      </c>
      <c r="H93" s="3">
        <f t="shared" si="3"/>
        <v>218.15139847767909</v>
      </c>
    </row>
    <row r="94" spans="1:8" ht="13.5" customHeight="1" x14ac:dyDescent="0.2">
      <c r="A94" s="47" t="s">
        <v>113</v>
      </c>
      <c r="B94" s="48">
        <f>VLOOKUP(A94,Data!$D$204:$M$400,5,0)</f>
        <v>9.5081967213114758E-3</v>
      </c>
      <c r="C94" s="3">
        <f>VLOOKUP(A94,Data!$D$204:$M$400,10,0)</f>
        <v>3537.7199316939887</v>
      </c>
      <c r="D94" s="2">
        <v>1.6180598877105427E-2</v>
      </c>
      <c r="E94" s="3">
        <v>7759.2161507070114</v>
      </c>
      <c r="G94" s="3">
        <f t="shared" si="2"/>
        <v>170.1752640523157</v>
      </c>
      <c r="H94" s="3">
        <f t="shared" si="3"/>
        <v>219.32816335157477</v>
      </c>
    </row>
    <row r="95" spans="1:8" ht="13.5" customHeight="1" x14ac:dyDescent="0.2">
      <c r="A95" s="47" t="s">
        <v>115</v>
      </c>
      <c r="B95" s="48" t="e">
        <f>VLOOKUP(A95,Data!$D$204:$M$400,5,0)</f>
        <v>#N/A</v>
      </c>
      <c r="C95" s="3" t="e">
        <f>VLOOKUP(A95,Data!$D$204:$M$400,10,0)</f>
        <v>#N/A</v>
      </c>
      <c r="D95" s="2">
        <v>1.5409844600046855E-2</v>
      </c>
      <c r="E95" s="3">
        <v>6302.9322999366614</v>
      </c>
      <c r="G95" s="3" t="str">
        <f t="shared" si="2"/>
        <v/>
      </c>
      <c r="H95" s="3" t="str">
        <f t="shared" si="3"/>
        <v/>
      </c>
    </row>
    <row r="96" spans="1:8" ht="13.5" customHeight="1" x14ac:dyDescent="0.2">
      <c r="A96" s="47" t="s">
        <v>116</v>
      </c>
      <c r="B96" s="48">
        <f>VLOOKUP(A96,Data!$D$204:$M$400,5,0)</f>
        <v>1.2656250000000001E-2</v>
      </c>
      <c r="C96" s="3">
        <f>VLOOKUP(A96,Data!$D$204:$M$400,10,0)</f>
        <v>2060.7581249999998</v>
      </c>
      <c r="D96" s="2">
        <v>1.6786331604839781E-2</v>
      </c>
      <c r="E96" s="3">
        <v>3764.977341222354</v>
      </c>
      <c r="G96" s="3">
        <f t="shared" si="2"/>
        <v>132.63274354441307</v>
      </c>
      <c r="H96" s="3">
        <f t="shared" si="3"/>
        <v>182.69865325521181</v>
      </c>
    </row>
    <row r="97" spans="1:8" ht="13.5" customHeight="1" x14ac:dyDescent="0.2">
      <c r="A97" s="47" t="s">
        <v>118</v>
      </c>
      <c r="B97" s="48">
        <f>VLOOKUP(A97,Data!$D$204:$M$400,5,0)</f>
        <v>1.3308823529411765E-2</v>
      </c>
      <c r="C97" s="3">
        <f>VLOOKUP(A97,Data!$D$204:$M$400,10,0)</f>
        <v>3838.7792830882354</v>
      </c>
      <c r="D97" s="2">
        <v>1.5533451423899716E-2</v>
      </c>
      <c r="E97" s="3">
        <v>6463.0945803242976</v>
      </c>
      <c r="G97" s="3">
        <f t="shared" si="2"/>
        <v>116.71543611327962</v>
      </c>
      <c r="H97" s="3">
        <f t="shared" si="3"/>
        <v>168.3632765446427</v>
      </c>
    </row>
    <row r="98" spans="1:8" ht="13.5" customHeight="1" x14ac:dyDescent="0.2">
      <c r="A98" s="47" t="s">
        <v>120</v>
      </c>
      <c r="B98" s="48">
        <f>VLOOKUP(A98,Data!$D$204:$M$400,5,0)</f>
        <v>1.6288659793814431E-2</v>
      </c>
      <c r="C98" s="3">
        <f>VLOOKUP(A98,Data!$D$204:$M$400,10,0)</f>
        <v>2028.2345962199315</v>
      </c>
      <c r="D98" s="2">
        <v>2.4467079701774651E-2</v>
      </c>
      <c r="E98" s="3">
        <v>4315.7451695894151</v>
      </c>
      <c r="G98" s="3">
        <f t="shared" si="2"/>
        <v>150.20928677671779</v>
      </c>
      <c r="H98" s="3">
        <f t="shared" si="3"/>
        <v>212.78333273837114</v>
      </c>
    </row>
    <row r="99" spans="1:8" ht="13.5" customHeight="1" x14ac:dyDescent="0.2">
      <c r="A99" s="47" t="s">
        <v>121</v>
      </c>
      <c r="B99" s="48">
        <f>VLOOKUP(A99,Data!$D$204:$M$400,5,0)</f>
        <v>2.3387096774193549E-2</v>
      </c>
      <c r="C99" s="3">
        <f>VLOOKUP(A99,Data!$D$204:$M$400,10,0)</f>
        <v>2311.9066129032262</v>
      </c>
      <c r="D99" s="2">
        <v>2.6930680739114865E-2</v>
      </c>
      <c r="E99" s="3">
        <v>4521.3748657357692</v>
      </c>
      <c r="G99" s="3">
        <f t="shared" si="2"/>
        <v>115.15187626380148</v>
      </c>
      <c r="H99" s="3">
        <f t="shared" si="3"/>
        <v>195.56909610885864</v>
      </c>
    </row>
    <row r="100" spans="1:8" ht="13.5" customHeight="1" x14ac:dyDescent="0.2">
      <c r="A100" s="47" t="s">
        <v>122</v>
      </c>
      <c r="B100" s="48">
        <f>VLOOKUP(A100,Data!$D$204:$M$400,5,0)</f>
        <v>1.4347826086956521E-2</v>
      </c>
      <c r="C100" s="3">
        <f>VLOOKUP(A100,Data!$D$204:$M$400,10,0)</f>
        <v>2960.8854347826086</v>
      </c>
      <c r="D100" s="2">
        <v>1.9046863219713505E-2</v>
      </c>
      <c r="E100" s="3">
        <v>5251.8052193696012</v>
      </c>
      <c r="G100" s="3">
        <f t="shared" si="2"/>
        <v>132.75086486466989</v>
      </c>
      <c r="H100" s="3">
        <f t="shared" si="3"/>
        <v>177.3727938837051</v>
      </c>
    </row>
    <row r="101" spans="1:8" ht="13.5" customHeight="1" x14ac:dyDescent="0.2">
      <c r="A101" s="47" t="s">
        <v>124</v>
      </c>
      <c r="B101" s="48">
        <f>VLOOKUP(A101,Data!$D$204:$M$400,5,0)</f>
        <v>1.3148148148148148E-2</v>
      </c>
      <c r="C101" s="3">
        <f>VLOOKUP(A101,Data!$D$204:$M$400,10,0)</f>
        <v>3659.1858179012343</v>
      </c>
      <c r="D101" s="2">
        <v>1.8752307124400149E-2</v>
      </c>
      <c r="E101" s="3">
        <v>6875.644887412328</v>
      </c>
      <c r="G101" s="3">
        <f t="shared" si="2"/>
        <v>142.62318094614199</v>
      </c>
      <c r="H101" s="3">
        <f t="shared" si="3"/>
        <v>187.90094927062023</v>
      </c>
    </row>
    <row r="102" spans="1:8" ht="13.5" customHeight="1" x14ac:dyDescent="0.2">
      <c r="A102" s="47" t="s">
        <v>125</v>
      </c>
      <c r="B102" s="48">
        <f>VLOOKUP(A102,Data!$D$204:$M$400,5,0)</f>
        <v>1.8742857142857144E-2</v>
      </c>
      <c r="C102" s="3">
        <f>VLOOKUP(A102,Data!$D$204:$M$400,10,0)</f>
        <v>4177.4706761904763</v>
      </c>
      <c r="D102" s="2">
        <v>1.049681475965914E-2</v>
      </c>
      <c r="E102" s="3">
        <v>8038.4211902939833</v>
      </c>
      <c r="G102" s="3">
        <f t="shared" si="2"/>
        <v>56.004347040864303</v>
      </c>
      <c r="H102" s="3">
        <f t="shared" si="3"/>
        <v>192.42316256363023</v>
      </c>
    </row>
    <row r="103" spans="1:8" ht="13.5" customHeight="1" x14ac:dyDescent="0.2">
      <c r="A103" s="47" t="s">
        <v>126</v>
      </c>
      <c r="B103" s="48">
        <f>VLOOKUP(A103,Data!$D$204:$M$400,5,0)</f>
        <v>1.9444444444444445E-2</v>
      </c>
      <c r="C103" s="3">
        <f>VLOOKUP(A103,Data!$D$204:$M$400,10,0)</f>
        <v>2039.2015123456788</v>
      </c>
      <c r="D103" s="2">
        <v>1.9081221198156681E-2</v>
      </c>
      <c r="E103" s="3">
        <v>4677.5600938460057</v>
      </c>
      <c r="G103" s="3">
        <f t="shared" si="2"/>
        <v>98.131994733377212</v>
      </c>
      <c r="H103" s="3">
        <f t="shared" si="3"/>
        <v>229.38194511563705</v>
      </c>
    </row>
    <row r="104" spans="1:8" ht="13.5" customHeight="1" x14ac:dyDescent="0.2">
      <c r="A104" s="47" t="s">
        <v>127</v>
      </c>
      <c r="B104" s="48">
        <f>VLOOKUP(A104,Data!$D$204:$M$400,5,0)</f>
        <v>1.8554216867469879E-2</v>
      </c>
      <c r="C104" s="3">
        <f>VLOOKUP(A104,Data!$D$204:$M$400,10,0)</f>
        <v>4281.4413755020087</v>
      </c>
      <c r="D104" s="2">
        <v>1.3301577315418147E-2</v>
      </c>
      <c r="E104" s="3">
        <v>7288.5427807486658</v>
      </c>
      <c r="G104" s="3">
        <f t="shared" si="2"/>
        <v>71.690319297383525</v>
      </c>
      <c r="H104" s="3">
        <f t="shared" si="3"/>
        <v>170.23572534364243</v>
      </c>
    </row>
    <row r="105" spans="1:8" ht="13.5" customHeight="1" x14ac:dyDescent="0.2">
      <c r="A105" s="47" t="s">
        <v>11</v>
      </c>
      <c r="B105" s="48">
        <f>VLOOKUP(A105,Data!$D$204:$M$400,5,0)</f>
        <v>6.9070796460176997E-2</v>
      </c>
      <c r="C105" s="3">
        <f>VLOOKUP(A105,Data!$D$204:$M$400,10,0)</f>
        <v>934.36316002949854</v>
      </c>
      <c r="D105" s="2">
        <v>3.2764468152801568E-2</v>
      </c>
      <c r="E105" s="3">
        <v>1605.5101621750914</v>
      </c>
      <c r="G105" s="3">
        <f t="shared" si="2"/>
        <v>47.436065358956782</v>
      </c>
      <c r="H105" s="3">
        <f t="shared" si="3"/>
        <v>171.82935188973036</v>
      </c>
    </row>
    <row r="106" spans="1:8" ht="13.5" customHeight="1" x14ac:dyDescent="0.2">
      <c r="A106" s="47" t="s">
        <v>17</v>
      </c>
      <c r="B106" s="48">
        <f>VLOOKUP(A106,Data!$D$204:$M$400,5,0)</f>
        <v>3.9483037156704363E-2</v>
      </c>
      <c r="C106" s="3">
        <f>VLOOKUP(A106,Data!$D$204:$M$400,10,0)</f>
        <v>1299.894830371567</v>
      </c>
      <c r="D106" s="2">
        <v>3.5797254276561302E-2</v>
      </c>
      <c r="E106" s="3">
        <v>1965.9897270484373</v>
      </c>
      <c r="G106" s="3">
        <f t="shared" si="2"/>
        <v>90.664895242190852</v>
      </c>
      <c r="H106" s="3">
        <f t="shared" si="3"/>
        <v>151.24221445564726</v>
      </c>
    </row>
    <row r="107" spans="1:8" ht="13.5" customHeight="1" x14ac:dyDescent="0.2">
      <c r="A107" s="47" t="s">
        <v>18</v>
      </c>
      <c r="B107" s="48">
        <f>VLOOKUP(A107,Data!$D$204:$M$400,5,0)</f>
        <v>5.8032128514056223E-2</v>
      </c>
      <c r="C107" s="3">
        <f>VLOOKUP(A107,Data!$D$204:$M$400,10,0)</f>
        <v>486.26152610441767</v>
      </c>
      <c r="D107" s="2">
        <v>4.3699584291074033E-2</v>
      </c>
      <c r="E107" s="3">
        <v>1103.9772966843582</v>
      </c>
      <c r="G107" s="3">
        <f t="shared" si="2"/>
        <v>75.302397844134489</v>
      </c>
      <c r="H107" s="3">
        <f t="shared" si="3"/>
        <v>227.03365111540717</v>
      </c>
    </row>
    <row r="108" spans="1:8" ht="13.5" customHeight="1" x14ac:dyDescent="0.2">
      <c r="A108" s="47" t="s">
        <v>19</v>
      </c>
      <c r="B108" s="48">
        <f>VLOOKUP(A108,Data!$D$204:$M$400,5,0)</f>
        <v>3.2248770203794797E-2</v>
      </c>
      <c r="C108" s="3">
        <f>VLOOKUP(A108,Data!$D$204:$M$400,10,0)</f>
        <v>990.4566408995081</v>
      </c>
      <c r="D108" s="2">
        <v>4.0042354974126837E-2</v>
      </c>
      <c r="E108" s="3">
        <v>1737.1809231224349</v>
      </c>
      <c r="G108" s="3">
        <f t="shared" si="2"/>
        <v>124.16707589492809</v>
      </c>
      <c r="H108" s="3">
        <f t="shared" si="3"/>
        <v>175.39192039186798</v>
      </c>
    </row>
    <row r="109" spans="1:8" ht="13.5" customHeight="1" x14ac:dyDescent="0.2">
      <c r="A109" s="47" t="s">
        <v>40</v>
      </c>
      <c r="B109" s="48">
        <f>VLOOKUP(A109,Data!$D$204:$M$400,5,0)</f>
        <v>7.1751824817518253E-2</v>
      </c>
      <c r="C109" s="3">
        <f>VLOOKUP(A109,Data!$D$204:$M$400,10,0)</f>
        <v>466.30595498783458</v>
      </c>
      <c r="D109" s="2">
        <v>4.7434847672021906E-2</v>
      </c>
      <c r="E109" s="3">
        <v>862.25458270196668</v>
      </c>
      <c r="G109" s="3">
        <f t="shared" si="2"/>
        <v>66.109604588677513</v>
      </c>
      <c r="H109" s="3">
        <f t="shared" si="3"/>
        <v>184.91176736622674</v>
      </c>
    </row>
    <row r="110" spans="1:8" ht="13.5" customHeight="1" x14ac:dyDescent="0.2">
      <c r="A110" s="47" t="s">
        <v>54</v>
      </c>
      <c r="B110" s="48">
        <f>VLOOKUP(A110,Data!$D$204:$M$400,5,0)</f>
        <v>2.8937728937728939E-2</v>
      </c>
      <c r="C110" s="3">
        <f>VLOOKUP(A110,Data!$D$204:$M$400,10,0)</f>
        <v>1355.3027472527472</v>
      </c>
      <c r="D110" s="2">
        <v>3.2319467026212481E-2</v>
      </c>
      <c r="E110" s="3">
        <v>2245.618630289091</v>
      </c>
      <c r="G110" s="3">
        <f t="shared" si="2"/>
        <v>111.6862594703292</v>
      </c>
      <c r="H110" s="3">
        <f t="shared" si="3"/>
        <v>165.69129184169734</v>
      </c>
    </row>
    <row r="111" spans="1:8" ht="13.5" customHeight="1" x14ac:dyDescent="0.2">
      <c r="A111" s="47" t="s">
        <v>61</v>
      </c>
      <c r="B111" s="48">
        <f>VLOOKUP(A111,Data!$D$204:$M$400,5,0)</f>
        <v>2.0876288659793813E-2</v>
      </c>
      <c r="C111" s="3">
        <f>VLOOKUP(A111,Data!$D$204:$M$400,10,0)</f>
        <v>1399.7874226804124</v>
      </c>
      <c r="D111" s="2">
        <v>2.7269027269027264E-2</v>
      </c>
      <c r="E111" s="3">
        <v>3080.3696581196577</v>
      </c>
      <c r="G111" s="3">
        <f t="shared" si="2"/>
        <v>130.62200716521701</v>
      </c>
      <c r="H111" s="3">
        <f t="shared" si="3"/>
        <v>220.05981824162606</v>
      </c>
    </row>
    <row r="112" spans="1:8" ht="13.5" customHeight="1" x14ac:dyDescent="0.2">
      <c r="A112" s="47" t="s">
        <v>76</v>
      </c>
      <c r="B112" s="48">
        <f>VLOOKUP(A112,Data!$D$204:$M$400,5,0)</f>
        <v>1.7692307692307691E-2</v>
      </c>
      <c r="C112" s="3">
        <f>VLOOKUP(A112,Data!$D$204:$M$400,10,0)</f>
        <v>2403.33</v>
      </c>
      <c r="D112" s="2">
        <v>2.1031514916197504E-2</v>
      </c>
      <c r="E112" s="3">
        <v>4839.6623902586343</v>
      </c>
      <c r="G112" s="3">
        <f t="shared" si="2"/>
        <v>118.87377996111633</v>
      </c>
      <c r="H112" s="3">
        <f t="shared" si="3"/>
        <v>201.37319428703651</v>
      </c>
    </row>
    <row r="113" spans="1:8" ht="13.5" customHeight="1" x14ac:dyDescent="0.2">
      <c r="A113" s="47" t="s">
        <v>77</v>
      </c>
      <c r="B113" s="48">
        <f>VLOOKUP(A113,Data!$D$204:$M$400,5,0)</f>
        <v>1.7222222222222222E-2</v>
      </c>
      <c r="C113" s="3">
        <f>VLOOKUP(A113,Data!$D$204:$M$400,10,0)</f>
        <v>3607.3617283950621</v>
      </c>
      <c r="D113" s="2">
        <v>1.6394369382101873E-2</v>
      </c>
      <c r="E113" s="3">
        <v>6405.0466862645344</v>
      </c>
      <c r="G113" s="3">
        <f t="shared" si="2"/>
        <v>95.193112541236687</v>
      </c>
      <c r="H113" s="3">
        <f t="shared" si="3"/>
        <v>177.55487717928915</v>
      </c>
    </row>
    <row r="114" spans="1:8" ht="13.5" customHeight="1" x14ac:dyDescent="0.2">
      <c r="A114" s="47" t="s">
        <v>78</v>
      </c>
      <c r="B114" s="48">
        <f>VLOOKUP(A114,Data!$D$204:$M$400,5,0)</f>
        <v>3.3000000000000002E-2</v>
      </c>
      <c r="C114" s="3">
        <f>VLOOKUP(A114,Data!$D$204:$M$400,10,0)</f>
        <v>4039.2806944444446</v>
      </c>
      <c r="D114" s="2">
        <v>2.9475732600732604E-2</v>
      </c>
      <c r="E114" s="3">
        <v>5778.7509300595229</v>
      </c>
      <c r="G114" s="3">
        <f t="shared" si="2"/>
        <v>89.320401820401827</v>
      </c>
      <c r="H114" s="3">
        <f t="shared" si="3"/>
        <v>143.06386129608461</v>
      </c>
    </row>
    <row r="115" spans="1:8" ht="13.5" customHeight="1" x14ac:dyDescent="0.2">
      <c r="A115" s="47" t="s">
        <v>79</v>
      </c>
      <c r="B115" s="48">
        <f>VLOOKUP(A115,Data!$D$204:$M$400,5,0)</f>
        <v>2.3287671232876714E-2</v>
      </c>
      <c r="C115" s="3">
        <f>VLOOKUP(A115,Data!$D$204:$M$400,10,0)</f>
        <v>2713.1411986301368</v>
      </c>
      <c r="D115" s="2">
        <v>2.3866653052889521E-2</v>
      </c>
      <c r="E115" s="3">
        <v>5001.3718007623711</v>
      </c>
      <c r="G115" s="3">
        <f t="shared" si="2"/>
        <v>102.48621605064324</v>
      </c>
      <c r="H115" s="3">
        <f t="shared" si="3"/>
        <v>184.33879531546535</v>
      </c>
    </row>
    <row r="116" spans="1:8" ht="13.5" customHeight="1" x14ac:dyDescent="0.2">
      <c r="A116" s="47" t="s">
        <v>81</v>
      </c>
      <c r="B116" s="48">
        <f>VLOOKUP(A116,Data!$D$204:$M$400,5,0)</f>
        <v>3.4166666666666665E-2</v>
      </c>
      <c r="C116" s="3">
        <f>VLOOKUP(A116,Data!$D$204:$M$400,10,0)</f>
        <v>1716.6610069444444</v>
      </c>
      <c r="D116" s="2">
        <v>3.6344755970924195E-2</v>
      </c>
      <c r="E116" s="3">
        <v>2934.386191877235</v>
      </c>
      <c r="G116" s="3">
        <f t="shared" si="2"/>
        <v>106.3748955246562</v>
      </c>
      <c r="H116" s="3">
        <f t="shared" si="3"/>
        <v>170.93568153564982</v>
      </c>
    </row>
    <row r="117" spans="1:8" ht="13.5" customHeight="1" x14ac:dyDescent="0.2">
      <c r="A117" s="47" t="s">
        <v>94</v>
      </c>
      <c r="B117" s="48">
        <f>VLOOKUP(A117,Data!$D$204:$M$400,5,0)</f>
        <v>2.5185185185185185E-2</v>
      </c>
      <c r="C117" s="3">
        <f>VLOOKUP(A117,Data!$D$204:$M$400,10,0)</f>
        <v>1710.9339506172842</v>
      </c>
      <c r="D117" s="2">
        <v>3.0589318101838067E-2</v>
      </c>
      <c r="E117" s="3">
        <v>2372.3042148290515</v>
      </c>
      <c r="G117" s="3">
        <f t="shared" si="2"/>
        <v>121.45758658082761</v>
      </c>
      <c r="H117" s="3">
        <f t="shared" si="3"/>
        <v>138.65551115945493</v>
      </c>
    </row>
    <row r="118" spans="1:8" ht="13.5" customHeight="1" x14ac:dyDescent="0.2">
      <c r="A118" s="47" t="s">
        <v>111</v>
      </c>
      <c r="B118" s="48">
        <f>VLOOKUP(A118,Data!$D$204:$M$400,5,0)</f>
        <v>3.5384615384615382E-2</v>
      </c>
      <c r="C118" s="3">
        <f>VLOOKUP(A118,Data!$D$204:$M$400,10,0)</f>
        <v>764.41807692307691</v>
      </c>
      <c r="D118" s="2">
        <v>4.2976347324173415E-2</v>
      </c>
      <c r="E118" s="3">
        <v>1450.8292814271078</v>
      </c>
      <c r="G118" s="3">
        <f t="shared" si="2"/>
        <v>121.45489461179444</v>
      </c>
      <c r="H118" s="3">
        <f t="shared" si="3"/>
        <v>189.79526063367865</v>
      </c>
    </row>
    <row r="119" spans="1:8" ht="13.5" customHeight="1" x14ac:dyDescent="0.2">
      <c r="A119" s="47" t="s">
        <v>114</v>
      </c>
      <c r="B119" s="48">
        <f>VLOOKUP(A119,Data!$D$204:$M$400,5,0)</f>
        <v>0.04</v>
      </c>
      <c r="C119" s="3">
        <f>VLOOKUP(A119,Data!$D$204:$M$400,10,0)</f>
        <v>2031.7566944444447</v>
      </c>
      <c r="D119" s="2">
        <v>3.1024298230374035E-2</v>
      </c>
      <c r="E119" s="3">
        <v>3892.0355042068954</v>
      </c>
      <c r="G119" s="3">
        <f t="shared" si="2"/>
        <v>77.560745575935087</v>
      </c>
      <c r="H119" s="3">
        <f t="shared" si="3"/>
        <v>191.56011715620889</v>
      </c>
    </row>
    <row r="120" spans="1:8" ht="13.5" customHeight="1" x14ac:dyDescent="0.2">
      <c r="A120" s="47" t="s">
        <v>117</v>
      </c>
      <c r="B120" s="48">
        <f>VLOOKUP(A120,Data!$D$204:$M$400,5,0)</f>
        <v>2.6716417910447762E-2</v>
      </c>
      <c r="C120" s="3">
        <f>VLOOKUP(A120,Data!$D$204:$M$400,10,0)</f>
        <v>1291.2116666666668</v>
      </c>
      <c r="D120" s="2">
        <v>3.68952847519902E-2</v>
      </c>
      <c r="E120" s="3">
        <v>2666.9114360073486</v>
      </c>
      <c r="G120" s="3">
        <f t="shared" si="2"/>
        <v>138.09966918342701</v>
      </c>
      <c r="H120" s="3">
        <f t="shared" si="3"/>
        <v>206.54331933757427</v>
      </c>
    </row>
    <row r="121" spans="1:8" ht="13.5" customHeight="1" x14ac:dyDescent="0.2">
      <c r="A121" s="47" t="s">
        <v>119</v>
      </c>
      <c r="B121" s="48">
        <f>VLOOKUP(A121,Data!$D$204:$M$400,5,0)</f>
        <v>3.1333333333333331E-2</v>
      </c>
      <c r="C121" s="3">
        <f>VLOOKUP(A121,Data!$D$204:$M$400,10,0)</f>
        <v>835.53344444444429</v>
      </c>
      <c r="D121" s="2">
        <v>4.3087496695744118E-2</v>
      </c>
      <c r="E121" s="3">
        <v>2006.9767820953389</v>
      </c>
      <c r="G121" s="3">
        <f t="shared" si="2"/>
        <v>137.51328732684294</v>
      </c>
      <c r="H121" s="3">
        <f t="shared" si="3"/>
        <v>240.2030457834995</v>
      </c>
    </row>
    <row r="122" spans="1:8" ht="13.5" customHeight="1" x14ac:dyDescent="0.2">
      <c r="A122" s="47" t="s">
        <v>123</v>
      </c>
      <c r="B122" s="48">
        <f>VLOOKUP(A122,Data!$D$204:$M$400,5,0)</f>
        <v>3.2168674698795183E-2</v>
      </c>
      <c r="C122" s="3">
        <f>VLOOKUP(A122,Data!$D$204:$M$400,10,0)</f>
        <v>842.54446787148606</v>
      </c>
      <c r="D122" s="2">
        <v>3.874610591900312E-2</v>
      </c>
      <c r="E122" s="3">
        <v>1560.9195304387335</v>
      </c>
      <c r="G122" s="3">
        <f t="shared" si="2"/>
        <v>120.44669630251906</v>
      </c>
      <c r="H122" s="3">
        <f t="shared" si="3"/>
        <v>185.26256950948516</v>
      </c>
    </row>
    <row r="123" spans="1:8" ht="13.5" customHeight="1" x14ac:dyDescent="0.2">
      <c r="A123" s="47" t="s">
        <v>184</v>
      </c>
      <c r="B123" s="48">
        <f>VLOOKUP(A123,Data!$D$204:$M$400,5,0)</f>
        <v>2.9874999999999999E-2</v>
      </c>
      <c r="C123" s="3">
        <f>VLOOKUP(A123,Data!$D$204:$M$400,10,0)</f>
        <v>796.5992</v>
      </c>
      <c r="D123" s="2">
        <v>2.2311229787865303E-2</v>
      </c>
      <c r="E123" s="3">
        <v>1843.0187212579735</v>
      </c>
      <c r="G123" s="3">
        <f t="shared" si="2"/>
        <v>74.681940712519832</v>
      </c>
      <c r="H123" s="3">
        <f t="shared" si="3"/>
        <v>231.36085515249997</v>
      </c>
    </row>
    <row r="124" spans="1:8" ht="13.5" customHeight="1" x14ac:dyDescent="0.2">
      <c r="A124" s="47" t="s">
        <v>136</v>
      </c>
      <c r="B124" s="48" t="e">
        <f>VLOOKUP(A124,Data!$D$204:$M$400,5,0)</f>
        <v>#N/A</v>
      </c>
      <c r="C124" s="3" t="e">
        <f>VLOOKUP(A124,Data!$D$204:$M$400,10,0)</f>
        <v>#N/A</v>
      </c>
      <c r="D124" s="2">
        <v>2.1322439346808914E-2</v>
      </c>
      <c r="E124" s="3">
        <v>2531.3797597397988</v>
      </c>
      <c r="G124" s="3" t="str">
        <f t="shared" si="2"/>
        <v/>
      </c>
      <c r="H124" s="3" t="str">
        <f t="shared" si="3"/>
        <v/>
      </c>
    </row>
    <row r="125" spans="1:8" ht="13.5" customHeight="1" x14ac:dyDescent="0.2">
      <c r="A125" s="47" t="s">
        <v>128</v>
      </c>
      <c r="B125" s="48">
        <f>VLOOKUP(A125,Data!$D$204:$M$400,5,0)</f>
        <v>2.9657320872274143E-2</v>
      </c>
      <c r="C125" s="3">
        <f>VLOOKUP(A125,Data!$D$204:$M$400,10,0)</f>
        <v>1077.1170093457945</v>
      </c>
      <c r="D125" s="2">
        <v>2.079526444473041E-2</v>
      </c>
      <c r="E125" s="3">
        <v>2402.3740573928708</v>
      </c>
      <c r="G125" s="3">
        <f t="shared" si="2"/>
        <v>70.118486205446032</v>
      </c>
      <c r="H125" s="3">
        <f t="shared" si="3"/>
        <v>223.03742644004797</v>
      </c>
    </row>
    <row r="126" spans="1:8" ht="13.5" customHeight="1" x14ac:dyDescent="0.2">
      <c r="A126" s="47" t="s">
        <v>129</v>
      </c>
      <c r="B126" s="48">
        <f>VLOOKUP(A126,Data!$D$204:$M$400,5,0)</f>
        <v>2.2758620689655173E-2</v>
      </c>
      <c r="C126" s="3">
        <f>VLOOKUP(A126,Data!$D$204:$M$400,10,0)</f>
        <v>1206.9022167487685</v>
      </c>
      <c r="D126" s="2">
        <v>1.9930945887695312E-2</v>
      </c>
      <c r="E126" s="3">
        <v>2857.0252102992204</v>
      </c>
      <c r="G126" s="3">
        <f t="shared" si="2"/>
        <v>87.57536829441878</v>
      </c>
      <c r="H126" s="3">
        <f t="shared" si="3"/>
        <v>236.72383484352696</v>
      </c>
    </row>
    <row r="127" spans="1:8" ht="13.5" customHeight="1" x14ac:dyDescent="0.2">
      <c r="A127" s="47" t="s">
        <v>143</v>
      </c>
      <c r="B127" s="48">
        <f>VLOOKUP(A127,Data!$D$204:$M$400,5,0)</f>
        <v>2.6521739130434784E-2</v>
      </c>
      <c r="C127" s="3">
        <f>VLOOKUP(A127,Data!$D$204:$M$400,10,0)</f>
        <v>821.95873517786561</v>
      </c>
      <c r="D127" s="2">
        <v>2.0102126559369143E-2</v>
      </c>
      <c r="E127" s="3">
        <v>2100.6041626268502</v>
      </c>
      <c r="G127" s="3">
        <f t="shared" si="2"/>
        <v>75.794903420572169</v>
      </c>
      <c r="H127" s="3">
        <f t="shared" si="3"/>
        <v>255.56078094021296</v>
      </c>
    </row>
    <row r="128" spans="1:8" ht="13.5" customHeight="1" x14ac:dyDescent="0.2">
      <c r="A128" s="47" t="s">
        <v>150</v>
      </c>
      <c r="B128" s="48">
        <f>VLOOKUP(A128,Data!$D$204:$M$400,5,0)</f>
        <v>2.988095238095238E-2</v>
      </c>
      <c r="C128" s="3">
        <f>VLOOKUP(A128,Data!$D$204:$M$400,10,0)</f>
        <v>937.93379464285715</v>
      </c>
      <c r="D128" s="2">
        <v>2.3459210476226729E-2</v>
      </c>
      <c r="E128" s="3">
        <v>2262.4874376641669</v>
      </c>
      <c r="G128" s="3">
        <f t="shared" si="2"/>
        <v>78.508911553906188</v>
      </c>
      <c r="H128" s="3">
        <f t="shared" si="3"/>
        <v>241.22037723629182</v>
      </c>
    </row>
    <row r="129" spans="1:8" ht="13.5" customHeight="1" x14ac:dyDescent="0.2">
      <c r="A129" s="47" t="s">
        <v>130</v>
      </c>
      <c r="B129" s="48">
        <f>VLOOKUP(A129,Data!$D$204:$M$400,5,0)</f>
        <v>2.3213166144200627E-2</v>
      </c>
      <c r="C129" s="3">
        <f>VLOOKUP(A129,Data!$D$204:$M$400,10,0)</f>
        <v>1335.2017711598746</v>
      </c>
      <c r="D129" s="2">
        <v>1.9350922917633614E-2</v>
      </c>
      <c r="E129" s="3">
        <v>2773.9419615123707</v>
      </c>
      <c r="G129" s="3">
        <f t="shared" si="2"/>
        <v>83.361842143485788</v>
      </c>
      <c r="H129" s="3">
        <f t="shared" si="3"/>
        <v>207.7545148178375</v>
      </c>
    </row>
    <row r="130" spans="1:8" ht="13.5" customHeight="1" x14ac:dyDescent="0.2">
      <c r="A130" s="47" t="s">
        <v>185</v>
      </c>
      <c r="B130" s="48">
        <f>VLOOKUP(A130,Data!$D$204:$M$400,5,0)</f>
        <v>2.5271966527196654E-2</v>
      </c>
      <c r="C130" s="3">
        <f>VLOOKUP(A130,Data!$D$204:$M$400,10,0)</f>
        <v>994.86129707112968</v>
      </c>
      <c r="D130" s="2">
        <v>2.4301770812858496E-2</v>
      </c>
      <c r="E130" s="3">
        <v>2500.6501438450405</v>
      </c>
      <c r="G130" s="3">
        <f t="shared" si="2"/>
        <v>96.160980534324182</v>
      </c>
      <c r="H130" s="3">
        <f t="shared" si="3"/>
        <v>251.35666159764696</v>
      </c>
    </row>
    <row r="131" spans="1:8" ht="13.5" customHeight="1" x14ac:dyDescent="0.2">
      <c r="A131" s="47" t="s">
        <v>186</v>
      </c>
      <c r="B131" s="48">
        <f>VLOOKUP(A131,Data!$D$204:$M$400,5,0)</f>
        <v>2.8597560975609757E-2</v>
      </c>
      <c r="C131" s="3">
        <f>VLOOKUP(A131,Data!$D$204:$M$400,10,0)</f>
        <v>955.36609756097562</v>
      </c>
      <c r="D131" s="2">
        <v>2.1978551632726835E-2</v>
      </c>
      <c r="E131" s="3">
        <v>2291.0667309314376</v>
      </c>
      <c r="G131" s="3">
        <f t="shared" si="2"/>
        <v>76.854636839385947</v>
      </c>
      <c r="H131" s="3">
        <f t="shared" si="3"/>
        <v>239.81034461872474</v>
      </c>
    </row>
    <row r="132" spans="1:8" ht="13.5" customHeight="1" x14ac:dyDescent="0.2">
      <c r="A132" s="47" t="s">
        <v>131</v>
      </c>
      <c r="B132" s="48">
        <f>VLOOKUP(A132,Data!$D$204:$M$400,5,0)</f>
        <v>4.409090909090909E-2</v>
      </c>
      <c r="C132" s="3">
        <f>VLOOKUP(A132,Data!$D$204:$M$400,10,0)</f>
        <v>574.73754010695188</v>
      </c>
      <c r="D132" s="2">
        <v>3.4700418628990058E-2</v>
      </c>
      <c r="E132" s="3">
        <v>1250.5978545264259</v>
      </c>
      <c r="G132" s="3">
        <f t="shared" ref="G132:G195" si="4">IFERROR(D132*100/B132,"")</f>
        <v>78.701980395647553</v>
      </c>
      <c r="H132" s="3">
        <f t="shared" ref="H132:H195" si="5">IFERROR(E132*100/C132,"")</f>
        <v>217.59460053604715</v>
      </c>
    </row>
    <row r="133" spans="1:8" ht="13.5" customHeight="1" x14ac:dyDescent="0.2">
      <c r="A133" s="47" t="s">
        <v>132</v>
      </c>
      <c r="B133" s="48">
        <f>VLOOKUP(A133,Data!$D$204:$M$400,5,0)</f>
        <v>2.353125E-2</v>
      </c>
      <c r="C133" s="3">
        <f>VLOOKUP(A133,Data!$D$204:$M$400,10,0)</f>
        <v>1209.6469999999999</v>
      </c>
      <c r="D133" s="2">
        <v>1.7898936170212765E-2</v>
      </c>
      <c r="E133" s="3">
        <v>2542.216170212766</v>
      </c>
      <c r="G133" s="3">
        <f t="shared" si="4"/>
        <v>76.064536181515066</v>
      </c>
      <c r="H133" s="3">
        <f t="shared" si="5"/>
        <v>210.16182160686267</v>
      </c>
    </row>
    <row r="134" spans="1:8" ht="13.5" customHeight="1" x14ac:dyDescent="0.2">
      <c r="A134" s="47" t="s">
        <v>162</v>
      </c>
      <c r="B134" s="48">
        <f>VLOOKUP(A134,Data!$D$204:$M$400,5,0)</f>
        <v>2.690909090909091E-2</v>
      </c>
      <c r="C134" s="3">
        <f>VLOOKUP(A134,Data!$D$204:$M$400,10,0)</f>
        <v>990.57406060606058</v>
      </c>
      <c r="D134" s="2">
        <v>2.3784434743338852E-2</v>
      </c>
      <c r="E134" s="3">
        <v>2551.3581087861912</v>
      </c>
      <c r="G134" s="3">
        <f t="shared" si="4"/>
        <v>88.388102086732218</v>
      </c>
      <c r="H134" s="3">
        <f t="shared" si="5"/>
        <v>257.5635896648858</v>
      </c>
    </row>
    <row r="135" spans="1:8" ht="13.5" customHeight="1" x14ac:dyDescent="0.2">
      <c r="A135" s="47" t="s">
        <v>133</v>
      </c>
      <c r="B135" s="48">
        <f>VLOOKUP(A135,Data!$D$204:$M$400,5,0)</f>
        <v>2.2252252252252254E-2</v>
      </c>
      <c r="C135" s="3">
        <f>VLOOKUP(A135,Data!$D$204:$M$400,10,0)</f>
        <v>1058.3203603603604</v>
      </c>
      <c r="D135" s="2">
        <v>1.8854770732325634E-2</v>
      </c>
      <c r="E135" s="3">
        <v>2414.9202963420698</v>
      </c>
      <c r="G135" s="3">
        <f t="shared" si="4"/>
        <v>84.731965639196162</v>
      </c>
      <c r="H135" s="3">
        <f t="shared" si="5"/>
        <v>228.18424238949578</v>
      </c>
    </row>
    <row r="136" spans="1:8" ht="13.5" customHeight="1" x14ac:dyDescent="0.2">
      <c r="A136" s="47" t="s">
        <v>134</v>
      </c>
      <c r="B136" s="48">
        <f>VLOOKUP(A136,Data!$D$204:$M$400,5,0)</f>
        <v>2.8181818181818183E-2</v>
      </c>
      <c r="C136" s="3">
        <f>VLOOKUP(A136,Data!$D$204:$M$400,10,0)</f>
        <v>1064.1114772727274</v>
      </c>
      <c r="D136" s="2">
        <v>2.2535168520569981E-2</v>
      </c>
      <c r="E136" s="3">
        <v>2520.8885710528039</v>
      </c>
      <c r="G136" s="3">
        <f t="shared" si="4"/>
        <v>79.963501202022513</v>
      </c>
      <c r="H136" s="3">
        <f t="shared" si="5"/>
        <v>236.90079703996187</v>
      </c>
    </row>
    <row r="137" spans="1:8" ht="13.5" customHeight="1" x14ac:dyDescent="0.2">
      <c r="A137" s="47" t="s">
        <v>135</v>
      </c>
      <c r="B137" s="48">
        <f>VLOOKUP(A137,Data!$D$204:$M$400,5,0)</f>
        <v>2.5238095238095237E-2</v>
      </c>
      <c r="C137" s="3">
        <f>VLOOKUP(A137,Data!$D$204:$M$400,10,0)</f>
        <v>1066.2985555555554</v>
      </c>
      <c r="D137" s="2">
        <v>1.7590003567783744E-2</v>
      </c>
      <c r="E137" s="3">
        <v>2443.827118751884</v>
      </c>
      <c r="G137" s="3">
        <f t="shared" si="4"/>
        <v>69.696240551595963</v>
      </c>
      <c r="H137" s="3">
        <f t="shared" si="5"/>
        <v>229.187886077424</v>
      </c>
    </row>
    <row r="138" spans="1:8" ht="13.5" customHeight="1" x14ac:dyDescent="0.2">
      <c r="A138" s="47" t="s">
        <v>187</v>
      </c>
      <c r="B138" s="48">
        <f>VLOOKUP(A138,Data!$D$204:$M$400,5,0)</f>
        <v>2.6800000000000001E-2</v>
      </c>
      <c r="C138" s="3">
        <f>VLOOKUP(A138,Data!$D$204:$M$400,10,0)</f>
        <v>770.53815555555559</v>
      </c>
      <c r="D138" s="2">
        <v>2.4369412970449238E-2</v>
      </c>
      <c r="E138" s="3">
        <v>2115.4621457989338</v>
      </c>
      <c r="G138" s="3">
        <f t="shared" si="4"/>
        <v>90.930645412124022</v>
      </c>
      <c r="H138" s="3">
        <f t="shared" si="5"/>
        <v>274.5434642718883</v>
      </c>
    </row>
    <row r="139" spans="1:8" ht="13.5" customHeight="1" x14ac:dyDescent="0.2">
      <c r="A139" s="47" t="s">
        <v>188</v>
      </c>
      <c r="B139" s="48">
        <f>VLOOKUP(A139,Data!$D$204:$M$400,5,0)</f>
        <v>2.6037735849056602E-2</v>
      </c>
      <c r="C139" s="3">
        <f>VLOOKUP(A139,Data!$D$204:$M$400,10,0)</f>
        <v>941.3410062893081</v>
      </c>
      <c r="D139" s="2">
        <v>1.806822019587977E-2</v>
      </c>
      <c r="E139" s="3">
        <v>1942.2940166610376</v>
      </c>
      <c r="G139" s="3">
        <f t="shared" si="4"/>
        <v>69.392439882726649</v>
      </c>
      <c r="H139" s="3">
        <f t="shared" si="5"/>
        <v>206.33266836185192</v>
      </c>
    </row>
    <row r="140" spans="1:8" ht="13.5" customHeight="1" x14ac:dyDescent="0.2">
      <c r="A140" s="47" t="s">
        <v>189</v>
      </c>
      <c r="B140" s="48">
        <f>VLOOKUP(A140,Data!$D$204:$M$400,5,0)</f>
        <v>2.8985507246376812E-2</v>
      </c>
      <c r="C140" s="3">
        <f>VLOOKUP(A140,Data!$D$204:$M$400,10,0)</f>
        <v>814.48083333333329</v>
      </c>
      <c r="D140" s="2">
        <v>2.4545019157088128E-2</v>
      </c>
      <c r="E140" s="3">
        <v>2094.8880208333335</v>
      </c>
      <c r="G140" s="3">
        <f t="shared" si="4"/>
        <v>84.68031609195404</v>
      </c>
      <c r="H140" s="3">
        <f t="shared" si="5"/>
        <v>257.20531841858366</v>
      </c>
    </row>
    <row r="141" spans="1:8" ht="13.5" customHeight="1" x14ac:dyDescent="0.2">
      <c r="A141" s="47" t="s">
        <v>137</v>
      </c>
      <c r="B141" s="48">
        <f>VLOOKUP(A141,Data!$D$204:$M$400,5,0)</f>
        <v>2.1836734693877553E-2</v>
      </c>
      <c r="C141" s="3">
        <f>VLOOKUP(A141,Data!$D$204:$M$400,10,0)</f>
        <v>1245.1305782312925</v>
      </c>
      <c r="D141" s="2">
        <v>1.8290406868234414E-2</v>
      </c>
      <c r="E141" s="3">
        <v>2702.3580782630333</v>
      </c>
      <c r="G141" s="3">
        <f t="shared" si="4"/>
        <v>83.759807153596839</v>
      </c>
      <c r="H141" s="3">
        <f t="shared" si="5"/>
        <v>217.03411075983149</v>
      </c>
    </row>
    <row r="142" spans="1:8" ht="13.5" customHeight="1" x14ac:dyDescent="0.2">
      <c r="A142" s="47" t="s">
        <v>190</v>
      </c>
      <c r="B142" s="48">
        <f>VLOOKUP(A142,Data!$D$204:$M$400,5,0)</f>
        <v>3.4583333333333334E-2</v>
      </c>
      <c r="C142" s="3">
        <f>VLOOKUP(A142,Data!$D$204:$M$400,10,0)</f>
        <v>846.1484837962962</v>
      </c>
      <c r="D142" s="2">
        <v>2.7097105748791143E-2</v>
      </c>
      <c r="E142" s="3">
        <v>2337.0448581684536</v>
      </c>
      <c r="G142" s="3">
        <f t="shared" si="4"/>
        <v>78.353076863974394</v>
      </c>
      <c r="H142" s="3">
        <f t="shared" si="5"/>
        <v>276.1979608688963</v>
      </c>
    </row>
    <row r="143" spans="1:8" ht="13.5" customHeight="1" x14ac:dyDescent="0.2">
      <c r="A143" s="47" t="s">
        <v>163</v>
      </c>
      <c r="B143" s="48">
        <f>VLOOKUP(A143,Data!$D$204:$M$400,5,0)</f>
        <v>3.1833333333333332E-2</v>
      </c>
      <c r="C143" s="3">
        <f>VLOOKUP(A143,Data!$D$204:$M$400,10,0)</f>
        <v>971.68701388888883</v>
      </c>
      <c r="D143" s="2">
        <v>2.3364812871633438E-2</v>
      </c>
      <c r="E143" s="3">
        <v>2317.7090707706657</v>
      </c>
      <c r="G143" s="3">
        <f t="shared" si="4"/>
        <v>73.397317921361591</v>
      </c>
      <c r="H143" s="3">
        <f t="shared" si="5"/>
        <v>238.52424058799789</v>
      </c>
    </row>
    <row r="144" spans="1:8" ht="13.5" customHeight="1" x14ac:dyDescent="0.2">
      <c r="A144" s="47" t="s">
        <v>138</v>
      </c>
      <c r="B144" s="48" t="e">
        <f>VLOOKUP(A144,Data!$D$204:$M$400,5,0)</f>
        <v>#N/A</v>
      </c>
      <c r="C144" s="3" t="e">
        <f>VLOOKUP(A144,Data!$D$204:$M$400,10,0)</f>
        <v>#N/A</v>
      </c>
      <c r="D144" s="2">
        <v>2.0014580157730798E-2</v>
      </c>
      <c r="E144" s="3">
        <v>1928.006505843108</v>
      </c>
      <c r="G144" s="3" t="str">
        <f t="shared" si="4"/>
        <v/>
      </c>
      <c r="H144" s="3" t="str">
        <f t="shared" si="5"/>
        <v/>
      </c>
    </row>
    <row r="145" spans="1:8" ht="13.5" customHeight="1" x14ac:dyDescent="0.2">
      <c r="A145" s="47" t="s">
        <v>191</v>
      </c>
      <c r="B145" s="48">
        <f>VLOOKUP(A145,Data!$D$204:$M$400,5,0)</f>
        <v>2.4302325581395348E-2</v>
      </c>
      <c r="C145" s="3">
        <f>VLOOKUP(A145,Data!$D$204:$M$400,10,0)</f>
        <v>865.9715019379845</v>
      </c>
      <c r="D145" s="2">
        <v>1.5974691077665189E-2</v>
      </c>
      <c r="E145" s="3">
        <v>2227.7876357979262</v>
      </c>
      <c r="G145" s="3">
        <f t="shared" si="4"/>
        <v>65.733178597091211</v>
      </c>
      <c r="H145" s="3">
        <f t="shared" si="5"/>
        <v>257.25877015725013</v>
      </c>
    </row>
    <row r="146" spans="1:8" ht="13.5" customHeight="1" x14ac:dyDescent="0.2">
      <c r="A146" s="47" t="s">
        <v>192</v>
      </c>
      <c r="B146" s="48">
        <f>VLOOKUP(A146,Data!$D$204:$M$400,5,0)</f>
        <v>1.9615384615384614E-2</v>
      </c>
      <c r="C146" s="3">
        <f>VLOOKUP(A146,Data!$D$204:$M$400,10,0)</f>
        <v>1331.951201923077</v>
      </c>
      <c r="D146" s="2">
        <v>1.9574259848299486E-2</v>
      </c>
      <c r="E146" s="3">
        <v>3067.5237978724645</v>
      </c>
      <c r="G146" s="3">
        <f t="shared" si="4"/>
        <v>99.790344324664062</v>
      </c>
      <c r="H146" s="3">
        <f t="shared" si="5"/>
        <v>230.30301661529043</v>
      </c>
    </row>
    <row r="147" spans="1:8" ht="13.5" customHeight="1" x14ac:dyDescent="0.2">
      <c r="A147" s="47" t="s">
        <v>139</v>
      </c>
      <c r="B147" s="48">
        <f>VLOOKUP(A147,Data!$D$204:$M$400,5,0)</f>
        <v>3.287671232876712E-2</v>
      </c>
      <c r="C147" s="3">
        <f>VLOOKUP(A147,Data!$D$204:$M$400,10,0)</f>
        <v>958.86009132420111</v>
      </c>
      <c r="D147" s="2">
        <v>2.2307916507858214E-2</v>
      </c>
      <c r="E147" s="3">
        <v>1999.9526190316049</v>
      </c>
      <c r="G147" s="3">
        <f t="shared" si="4"/>
        <v>67.853246044735414</v>
      </c>
      <c r="H147" s="3">
        <f t="shared" si="5"/>
        <v>208.57606204776323</v>
      </c>
    </row>
    <row r="148" spans="1:8" ht="13.5" customHeight="1" x14ac:dyDescent="0.2">
      <c r="A148" s="47" t="s">
        <v>140</v>
      </c>
      <c r="B148" s="48">
        <f>VLOOKUP(A148,Data!$D$204:$M$400,5,0)</f>
        <v>3.1759259259259258E-2</v>
      </c>
      <c r="C148" s="3">
        <f>VLOOKUP(A148,Data!$D$204:$M$400,10,0)</f>
        <v>889.0512191358024</v>
      </c>
      <c r="D148" s="2">
        <v>2.7416288931130281E-2</v>
      </c>
      <c r="E148" s="3">
        <v>1836.5383401569436</v>
      </c>
      <c r="G148" s="3">
        <f t="shared" si="4"/>
        <v>86.325341240876682</v>
      </c>
      <c r="H148" s="3">
        <f t="shared" si="5"/>
        <v>206.57283862026995</v>
      </c>
    </row>
    <row r="149" spans="1:8" ht="13.5" customHeight="1" x14ac:dyDescent="0.2">
      <c r="A149" s="47" t="s">
        <v>193</v>
      </c>
      <c r="B149" s="48">
        <f>VLOOKUP(A149,Data!$D$204:$M$400,5,0)</f>
        <v>1.8846153846153846E-2</v>
      </c>
      <c r="C149" s="3">
        <f>VLOOKUP(A149,Data!$D$204:$M$400,10,0)</f>
        <v>1983.626891025641</v>
      </c>
      <c r="D149" s="2">
        <v>1.7378081894210924E-2</v>
      </c>
      <c r="E149" s="3">
        <v>4419.0248663456541</v>
      </c>
      <c r="G149" s="3">
        <f t="shared" si="4"/>
        <v>92.210230459078375</v>
      </c>
      <c r="H149" s="3">
        <f t="shared" si="5"/>
        <v>222.77500301787006</v>
      </c>
    </row>
    <row r="150" spans="1:8" ht="13.5" customHeight="1" x14ac:dyDescent="0.2">
      <c r="A150" s="47" t="s">
        <v>141</v>
      </c>
      <c r="B150" s="48" t="e">
        <f>VLOOKUP(A150,Data!$D$204:$M$400,5,0)</f>
        <v>#N/A</v>
      </c>
      <c r="C150" s="3" t="e">
        <f>VLOOKUP(A150,Data!$D$204:$M$400,10,0)</f>
        <v>#N/A</v>
      </c>
      <c r="D150" s="2">
        <v>2.0908679927667269E-2</v>
      </c>
      <c r="E150" s="3">
        <v>3267.0750844509739</v>
      </c>
      <c r="G150" s="3" t="str">
        <f t="shared" si="4"/>
        <v/>
      </c>
      <c r="H150" s="3" t="str">
        <f t="shared" si="5"/>
        <v/>
      </c>
    </row>
    <row r="151" spans="1:8" ht="13.5" customHeight="1" x14ac:dyDescent="0.2">
      <c r="A151" s="47" t="s">
        <v>194</v>
      </c>
      <c r="B151" s="48" t="e">
        <f>VLOOKUP(A151,Data!$D$204:$M$400,5,0)</f>
        <v>#N/A</v>
      </c>
      <c r="C151" s="3" t="e">
        <f>VLOOKUP(A151,Data!$D$204:$M$400,10,0)</f>
        <v>#N/A</v>
      </c>
      <c r="D151" s="2">
        <v>1.7679080179080181E-2</v>
      </c>
      <c r="E151" s="3">
        <v>3045.8342289462084</v>
      </c>
      <c r="G151" s="3" t="str">
        <f t="shared" si="4"/>
        <v/>
      </c>
      <c r="H151" s="3" t="str">
        <f t="shared" si="5"/>
        <v/>
      </c>
    </row>
    <row r="152" spans="1:8" ht="13.5" customHeight="1" x14ac:dyDescent="0.2">
      <c r="A152" s="47" t="s">
        <v>195</v>
      </c>
      <c r="B152" s="48">
        <f>VLOOKUP(A152,Data!$D$204:$M$400,5,0)</f>
        <v>2.6296296296296297E-2</v>
      </c>
      <c r="C152" s="3">
        <f>VLOOKUP(A152,Data!$D$204:$M$400,10,0)</f>
        <v>1131.5953497942387</v>
      </c>
      <c r="D152" s="2">
        <v>1.8912529550827419E-2</v>
      </c>
      <c r="E152" s="3">
        <v>2634.6387993409267</v>
      </c>
      <c r="G152" s="3">
        <f t="shared" si="4"/>
        <v>71.920887024273284</v>
      </c>
      <c r="H152" s="3">
        <f t="shared" si="5"/>
        <v>232.82517021831092</v>
      </c>
    </row>
    <row r="153" spans="1:8" ht="13.5" customHeight="1" x14ac:dyDescent="0.2">
      <c r="A153" s="47" t="s">
        <v>196</v>
      </c>
      <c r="B153" s="48" t="e">
        <f>VLOOKUP(A153,Data!$D$204:$M$400,5,0)</f>
        <v>#N/A</v>
      </c>
      <c r="C153" s="3" t="e">
        <f>VLOOKUP(A153,Data!$D$204:$M$400,10,0)</f>
        <v>#N/A</v>
      </c>
      <c r="D153" s="2">
        <v>2.2797983049029073E-2</v>
      </c>
      <c r="E153" s="3">
        <v>2587.5116225011629</v>
      </c>
      <c r="G153" s="3" t="str">
        <f t="shared" si="4"/>
        <v/>
      </c>
      <c r="H153" s="3" t="str">
        <f t="shared" si="5"/>
        <v/>
      </c>
    </row>
    <row r="154" spans="1:8" ht="13.5" customHeight="1" x14ac:dyDescent="0.2">
      <c r="A154" s="47" t="s">
        <v>197</v>
      </c>
      <c r="B154" s="48">
        <f>VLOOKUP(A154,Data!$D$204:$M$400,5,0)</f>
        <v>2.5421686746987953E-2</v>
      </c>
      <c r="C154" s="3">
        <f>VLOOKUP(A154,Data!$D$204:$M$400,10,0)</f>
        <v>921.69223895582331</v>
      </c>
      <c r="D154" s="2">
        <v>2.0062993484920393E-2</v>
      </c>
      <c r="E154" s="3">
        <v>2577.0792254533944</v>
      </c>
      <c r="G154" s="3">
        <f t="shared" si="4"/>
        <v>78.920780059165537</v>
      </c>
      <c r="H154" s="3">
        <f t="shared" si="5"/>
        <v>279.60300809009129</v>
      </c>
    </row>
    <row r="155" spans="1:8" ht="13.5" customHeight="1" x14ac:dyDescent="0.2">
      <c r="A155" s="47" t="s">
        <v>164</v>
      </c>
      <c r="B155" s="48">
        <f>VLOOKUP(A155,Data!$D$204:$M$400,5,0)</f>
        <v>2.6800000000000001E-2</v>
      </c>
      <c r="C155" s="3">
        <f>VLOOKUP(A155,Data!$D$204:$M$400,10,0)</f>
        <v>1317.4005333333332</v>
      </c>
      <c r="D155" s="2">
        <v>2.0882616852924384E-2</v>
      </c>
      <c r="E155" s="3">
        <v>2872.5741360089187</v>
      </c>
      <c r="G155" s="3">
        <f t="shared" si="4"/>
        <v>77.920212137777554</v>
      </c>
      <c r="H155" s="3">
        <f t="shared" si="5"/>
        <v>218.04865440130274</v>
      </c>
    </row>
    <row r="156" spans="1:8" ht="13.5" customHeight="1" x14ac:dyDescent="0.2">
      <c r="A156" s="47" t="s">
        <v>198</v>
      </c>
      <c r="B156" s="48">
        <f>VLOOKUP(A156,Data!$D$204:$M$400,5,0)</f>
        <v>2.7540983606557379E-2</v>
      </c>
      <c r="C156" s="3">
        <f>VLOOKUP(A156,Data!$D$204:$M$400,10,0)</f>
        <v>760.48698087431694</v>
      </c>
      <c r="D156" s="2">
        <v>2.710926694329184E-2</v>
      </c>
      <c r="E156" s="3">
        <v>2060.9151452282163</v>
      </c>
      <c r="G156" s="3">
        <f t="shared" si="4"/>
        <v>98.432457353619185</v>
      </c>
      <c r="H156" s="3">
        <f t="shared" si="5"/>
        <v>270.99939868251556</v>
      </c>
    </row>
    <row r="157" spans="1:8" ht="13.5" customHeight="1" x14ac:dyDescent="0.2">
      <c r="A157" s="47" t="s">
        <v>199</v>
      </c>
      <c r="B157" s="48">
        <f>VLOOKUP(A157,Data!$D$204:$M$400,5,0)</f>
        <v>4.7500000000000001E-2</v>
      </c>
      <c r="C157" s="3">
        <f>VLOOKUP(A157,Data!$D$204:$M$400,10,0)</f>
        <v>584.61960227272721</v>
      </c>
      <c r="D157" s="2">
        <v>2.8292775106557207E-2</v>
      </c>
      <c r="E157" s="3">
        <v>991.14914246820797</v>
      </c>
      <c r="G157" s="3">
        <f t="shared" si="4"/>
        <v>59.563737066436225</v>
      </c>
      <c r="H157" s="3">
        <f t="shared" si="5"/>
        <v>169.53744599310122</v>
      </c>
    </row>
    <row r="158" spans="1:8" ht="13.5" customHeight="1" x14ac:dyDescent="0.2">
      <c r="A158" s="47" t="s">
        <v>165</v>
      </c>
      <c r="B158" s="48">
        <f>VLOOKUP(A158,Data!$D$204:$M$400,5,0)</f>
        <v>2.1176470588235293E-2</v>
      </c>
      <c r="C158" s="3">
        <f>VLOOKUP(A158,Data!$D$204:$M$400,10,0)</f>
        <v>1323.9793790849674</v>
      </c>
      <c r="D158" s="2">
        <v>2.4980483996877439E-2</v>
      </c>
      <c r="E158" s="3">
        <v>2946.844638158846</v>
      </c>
      <c r="G158" s="3">
        <f t="shared" si="4"/>
        <v>117.96339665192126</v>
      </c>
      <c r="H158" s="3">
        <f t="shared" si="5"/>
        <v>222.57481383097357</v>
      </c>
    </row>
    <row r="159" spans="1:8" ht="13.5" customHeight="1" x14ac:dyDescent="0.2">
      <c r="A159" s="47" t="s">
        <v>200</v>
      </c>
      <c r="B159" s="48">
        <f>VLOOKUP(A159,Data!$D$204:$M$400,5,0)</f>
        <v>2.7799999999999998E-2</v>
      </c>
      <c r="C159" s="3">
        <f>VLOOKUP(A159,Data!$D$204:$M$400,10,0)</f>
        <v>991.03148333333343</v>
      </c>
      <c r="D159" s="2">
        <v>2.265228738858522E-2</v>
      </c>
      <c r="E159" s="3">
        <v>2285.429983092858</v>
      </c>
      <c r="G159" s="3">
        <f t="shared" si="4"/>
        <v>81.483048160378488</v>
      </c>
      <c r="H159" s="3">
        <f t="shared" si="5"/>
        <v>230.61123905022842</v>
      </c>
    </row>
    <row r="160" spans="1:8" ht="13.5" customHeight="1" x14ac:dyDescent="0.2">
      <c r="A160" s="47" t="s">
        <v>142</v>
      </c>
      <c r="B160" s="48">
        <f>VLOOKUP(A160,Data!$D$204:$M$400,5,0)</f>
        <v>2.6697247706422018E-2</v>
      </c>
      <c r="C160" s="3">
        <f>VLOOKUP(A160,Data!$D$204:$M$400,10,0)</f>
        <v>1068.3935015290519</v>
      </c>
      <c r="D160" s="2">
        <v>2.3013508614303051E-2</v>
      </c>
      <c r="E160" s="3">
        <v>2397.5846849828972</v>
      </c>
      <c r="G160" s="3">
        <f t="shared" si="4"/>
        <v>86.201802026083598</v>
      </c>
      <c r="H160" s="3">
        <f t="shared" si="5"/>
        <v>224.41026471534579</v>
      </c>
    </row>
    <row r="161" spans="1:8" ht="13.5" customHeight="1" x14ac:dyDescent="0.2">
      <c r="A161" s="47" t="s">
        <v>201</v>
      </c>
      <c r="B161" s="48">
        <f>VLOOKUP(A161,Data!$D$204:$M$400,5,0)</f>
        <v>0.03</v>
      </c>
      <c r="C161" s="3">
        <f>VLOOKUP(A161,Data!$D$204:$M$400,10,0)</f>
        <v>1450.7199333333333</v>
      </c>
      <c r="D161" s="2">
        <v>1.7267716012485886E-2</v>
      </c>
      <c r="E161" s="3">
        <v>2810.4840495007861</v>
      </c>
      <c r="G161" s="3">
        <f t="shared" si="4"/>
        <v>57.559053374952953</v>
      </c>
      <c r="H161" s="3">
        <f t="shared" si="5"/>
        <v>193.73029796613534</v>
      </c>
    </row>
    <row r="162" spans="1:8" ht="13.5" customHeight="1" x14ac:dyDescent="0.2">
      <c r="A162" s="47" t="s">
        <v>144</v>
      </c>
      <c r="B162" s="48">
        <f>VLOOKUP(A162,Data!$D$204:$M$400,5,0)</f>
        <v>2.3950617283950617E-2</v>
      </c>
      <c r="C162" s="3">
        <f>VLOOKUP(A162,Data!$D$204:$M$400,10,0)</f>
        <v>1045.2056172839507</v>
      </c>
      <c r="D162" s="2">
        <v>2.0090552229646015E-2</v>
      </c>
      <c r="E162" s="3">
        <v>2420.0733999930526</v>
      </c>
      <c r="G162" s="3">
        <f t="shared" si="4"/>
        <v>83.883233536150883</v>
      </c>
      <c r="H162" s="3">
        <f t="shared" si="5"/>
        <v>231.54041271628489</v>
      </c>
    </row>
    <row r="163" spans="1:8" ht="13.5" customHeight="1" x14ac:dyDescent="0.2">
      <c r="A163" s="47" t="s">
        <v>145</v>
      </c>
      <c r="B163" s="48">
        <f>VLOOKUP(A163,Data!$D$204:$M$400,5,0)</f>
        <v>2.5121951219512197E-2</v>
      </c>
      <c r="C163" s="3">
        <f>VLOOKUP(A163,Data!$D$204:$M$400,10,0)</f>
        <v>1060.4488753387534</v>
      </c>
      <c r="D163" s="2">
        <v>1.7879048886800825E-2</v>
      </c>
      <c r="E163" s="3">
        <v>2030.4968233149757</v>
      </c>
      <c r="G163" s="3">
        <f t="shared" si="4"/>
        <v>71.169029549401344</v>
      </c>
      <c r="H163" s="3">
        <f t="shared" si="5"/>
        <v>191.4752205915016</v>
      </c>
    </row>
    <row r="164" spans="1:8" ht="13.5" customHeight="1" x14ac:dyDescent="0.2">
      <c r="A164" s="47" t="s">
        <v>146</v>
      </c>
      <c r="B164" s="48">
        <f>VLOOKUP(A164,Data!$D$204:$M$400,5,0)</f>
        <v>2.423913043478261E-2</v>
      </c>
      <c r="C164" s="3">
        <f>VLOOKUP(A164,Data!$D$204:$M$400,10,0)</f>
        <v>948.93071557971018</v>
      </c>
      <c r="D164" s="2">
        <v>1.6475893166840096E-2</v>
      </c>
      <c r="E164" s="3">
        <v>1922.7636011519985</v>
      </c>
      <c r="G164" s="3">
        <f t="shared" si="4"/>
        <v>67.972294679340308</v>
      </c>
      <c r="H164" s="3">
        <f t="shared" si="5"/>
        <v>202.62423479224879</v>
      </c>
    </row>
    <row r="165" spans="1:8" ht="13.5" customHeight="1" x14ac:dyDescent="0.2">
      <c r="A165" s="47" t="s">
        <v>202</v>
      </c>
      <c r="B165" s="48">
        <f>VLOOKUP(A165,Data!$D$204:$M$400,5,0)</f>
        <v>2.8888888888888888E-2</v>
      </c>
      <c r="C165" s="3">
        <f>VLOOKUP(A165,Data!$D$204:$M$400,10,0)</f>
        <v>1291.9468209876543</v>
      </c>
      <c r="D165" s="2">
        <v>2.9973772948669916E-2</v>
      </c>
      <c r="E165" s="3">
        <v>2961.1914314558103</v>
      </c>
      <c r="G165" s="3">
        <f t="shared" si="4"/>
        <v>103.75536789924202</v>
      </c>
      <c r="H165" s="3">
        <f t="shared" si="5"/>
        <v>229.20381732059752</v>
      </c>
    </row>
    <row r="166" spans="1:8" ht="13.5" customHeight="1" x14ac:dyDescent="0.2">
      <c r="A166" s="47" t="s">
        <v>203</v>
      </c>
      <c r="B166" s="48">
        <f>VLOOKUP(A166,Data!$D$204:$M$400,5,0)</f>
        <v>4.6595744680851064E-2</v>
      </c>
      <c r="C166" s="3">
        <f>VLOOKUP(A166,Data!$D$204:$M$400,10,0)</f>
        <v>630.92433510638296</v>
      </c>
      <c r="D166" s="2">
        <v>3.0964388279524462E-2</v>
      </c>
      <c r="E166" s="3">
        <v>1048.0152843215374</v>
      </c>
      <c r="G166" s="3">
        <f t="shared" si="4"/>
        <v>66.453253385280803</v>
      </c>
      <c r="H166" s="3">
        <f t="shared" si="5"/>
        <v>166.10791912865855</v>
      </c>
    </row>
    <row r="167" spans="1:8" ht="13.5" customHeight="1" x14ac:dyDescent="0.2">
      <c r="A167" s="47" t="s">
        <v>204</v>
      </c>
      <c r="B167" s="48">
        <f>VLOOKUP(A167,Data!$D$204:$M$400,5,0)</f>
        <v>2.703125E-2</v>
      </c>
      <c r="C167" s="3">
        <f>VLOOKUP(A167,Data!$D$204:$M$400,10,0)</f>
        <v>1198.8903255208334</v>
      </c>
      <c r="D167" s="2">
        <v>2.2588259181239054E-2</v>
      </c>
      <c r="E167" s="3">
        <v>2706.9320575619913</v>
      </c>
      <c r="G167" s="3">
        <f t="shared" si="4"/>
        <v>83.563502173369926</v>
      </c>
      <c r="H167" s="3">
        <f t="shared" si="5"/>
        <v>225.78646269299239</v>
      </c>
    </row>
    <row r="168" spans="1:8" ht="13.5" customHeight="1" x14ac:dyDescent="0.2">
      <c r="A168" s="47" t="s">
        <v>205</v>
      </c>
      <c r="B168" s="48">
        <f>VLOOKUP(A168,Data!$D$204:$M$400,5,0)</f>
        <v>2.9743589743589743E-2</v>
      </c>
      <c r="C168" s="3">
        <f>VLOOKUP(A168,Data!$D$204:$M$400,10,0)</f>
        <v>902.69113247863243</v>
      </c>
      <c r="D168" s="2">
        <v>2.7442827442827444E-2</v>
      </c>
      <c r="E168" s="3">
        <v>2364.234424809425</v>
      </c>
      <c r="G168" s="3">
        <f t="shared" si="4"/>
        <v>92.264678471575024</v>
      </c>
      <c r="H168" s="3">
        <f t="shared" si="5"/>
        <v>261.9095657135403</v>
      </c>
    </row>
    <row r="169" spans="1:8" ht="13.5" customHeight="1" x14ac:dyDescent="0.2">
      <c r="A169" s="47" t="s">
        <v>166</v>
      </c>
      <c r="B169" s="48">
        <f>VLOOKUP(A169,Data!$D$204:$M$400,5,0)</f>
        <v>2.8799999999999999E-2</v>
      </c>
      <c r="C169" s="3">
        <f>VLOOKUP(A169,Data!$D$204:$M$400,10,0)</f>
        <v>1133.7616666666665</v>
      </c>
      <c r="D169" s="2">
        <v>2.3699562469615947E-2</v>
      </c>
      <c r="E169" s="3">
        <v>2534.3825200534761</v>
      </c>
      <c r="G169" s="3">
        <f t="shared" si="4"/>
        <v>82.290147463944265</v>
      </c>
      <c r="H169" s="3">
        <f t="shared" si="5"/>
        <v>223.53750303665905</v>
      </c>
    </row>
    <row r="170" spans="1:8" ht="13.5" customHeight="1" x14ac:dyDescent="0.2">
      <c r="A170" s="47" t="s">
        <v>147</v>
      </c>
      <c r="B170" s="48">
        <f>VLOOKUP(A170,Data!$D$204:$M$400,5,0)</f>
        <v>1.8292682926829267E-2</v>
      </c>
      <c r="C170" s="3">
        <f>VLOOKUP(A170,Data!$D$204:$M$400,10,0)</f>
        <v>1424.1010670731707</v>
      </c>
      <c r="D170" s="2">
        <v>1.7716182274847506E-2</v>
      </c>
      <c r="E170" s="3">
        <v>3314.4221029930636</v>
      </c>
      <c r="G170" s="3">
        <f t="shared" si="4"/>
        <v>96.848463102499707</v>
      </c>
      <c r="H170" s="3">
        <f t="shared" si="5"/>
        <v>232.73784281370584</v>
      </c>
    </row>
    <row r="171" spans="1:8" ht="13.5" customHeight="1" x14ac:dyDescent="0.2">
      <c r="A171" s="47" t="s">
        <v>167</v>
      </c>
      <c r="B171" s="48">
        <f>VLOOKUP(A171,Data!$D$204:$M$400,5,0)</f>
        <v>1.7857142857142856E-2</v>
      </c>
      <c r="C171" s="3">
        <f>VLOOKUP(A171,Data!$D$204:$M$400,10,0)</f>
        <v>1653.0064880952382</v>
      </c>
      <c r="D171" s="2">
        <v>1.5972222222222221E-2</v>
      </c>
      <c r="E171" s="3">
        <v>3903.6619791666653</v>
      </c>
      <c r="G171" s="3">
        <f t="shared" si="4"/>
        <v>89.444444444444443</v>
      </c>
      <c r="H171" s="3">
        <f t="shared" si="5"/>
        <v>236.15527266713033</v>
      </c>
    </row>
    <row r="172" spans="1:8" ht="13.5" customHeight="1" x14ac:dyDescent="0.2">
      <c r="A172" s="47" t="s">
        <v>148</v>
      </c>
      <c r="B172" s="48">
        <f>VLOOKUP(A172,Data!$D$204:$M$400,5,0)</f>
        <v>2.7192982456140352E-2</v>
      </c>
      <c r="C172" s="3">
        <f>VLOOKUP(A172,Data!$D$204:$M$400,10,0)</f>
        <v>881.09601364522416</v>
      </c>
      <c r="D172" s="2">
        <v>2.2026972002688373E-2</v>
      </c>
      <c r="E172" s="3">
        <v>1996.3126652636131</v>
      </c>
      <c r="G172" s="3">
        <f t="shared" si="4"/>
        <v>81.002413171176585</v>
      </c>
      <c r="H172" s="3">
        <f t="shared" si="5"/>
        <v>226.571523914241</v>
      </c>
    </row>
    <row r="173" spans="1:8" ht="13.5" customHeight="1" x14ac:dyDescent="0.2">
      <c r="A173" s="47" t="s">
        <v>149</v>
      </c>
      <c r="B173" s="48">
        <f>VLOOKUP(A173,Data!$D$204:$M$400,5,0)</f>
        <v>2.7123287671232878E-2</v>
      </c>
      <c r="C173" s="3">
        <f>VLOOKUP(A173,Data!$D$204:$M$400,10,0)</f>
        <v>717.89321917808218</v>
      </c>
      <c r="D173" s="2">
        <v>2.4570024570024569E-2</v>
      </c>
      <c r="E173" s="3">
        <v>1748.0412571662573</v>
      </c>
      <c r="G173" s="3">
        <f t="shared" si="4"/>
        <v>90.586454222817849</v>
      </c>
      <c r="H173" s="3">
        <f t="shared" si="5"/>
        <v>243.49599779861333</v>
      </c>
    </row>
    <row r="174" spans="1:8" ht="13.5" customHeight="1" x14ac:dyDescent="0.2">
      <c r="A174" s="47" t="s">
        <v>151</v>
      </c>
      <c r="B174" s="48">
        <f>VLOOKUP(A174,Data!$D$204:$M$400,5,0)</f>
        <v>2.7050359712230215E-2</v>
      </c>
      <c r="C174" s="3">
        <f>VLOOKUP(A174,Data!$D$204:$M$400,10,0)</f>
        <v>1305.1268285371702</v>
      </c>
      <c r="D174" s="2">
        <v>1.9504271376147877E-2</v>
      </c>
      <c r="E174" s="3">
        <v>3126.3448511292499</v>
      </c>
      <c r="G174" s="3">
        <f t="shared" si="4"/>
        <v>72.103556417142414</v>
      </c>
      <c r="H174" s="3">
        <f t="shared" si="5"/>
        <v>239.54337484835568</v>
      </c>
    </row>
    <row r="175" spans="1:8" ht="13.5" customHeight="1" x14ac:dyDescent="0.2">
      <c r="A175" s="47" t="s">
        <v>206</v>
      </c>
      <c r="B175" s="48">
        <f>VLOOKUP(A175,Data!$D$204:$M$400,5,0)</f>
        <v>5.2105263157894738E-2</v>
      </c>
      <c r="C175" s="3">
        <f>VLOOKUP(A175,Data!$D$204:$M$400,10,0)</f>
        <v>692.06003289473688</v>
      </c>
      <c r="D175" s="2">
        <v>4.0768176534878478E-2</v>
      </c>
      <c r="E175" s="3">
        <v>1543.5648011611702</v>
      </c>
      <c r="G175" s="3">
        <f t="shared" si="4"/>
        <v>78.2419549659284</v>
      </c>
      <c r="H175" s="3">
        <f t="shared" si="5"/>
        <v>223.03914802084057</v>
      </c>
    </row>
    <row r="176" spans="1:8" ht="13.5" customHeight="1" x14ac:dyDescent="0.2">
      <c r="A176" s="47" t="s">
        <v>207</v>
      </c>
      <c r="B176" s="48">
        <f>VLOOKUP(A176,Data!$D$204:$M$400,5,0)</f>
        <v>2.1505376344086023E-2</v>
      </c>
      <c r="C176" s="3">
        <f>VLOOKUP(A176,Data!$D$204:$M$400,10,0)</f>
        <v>1004.0623521505377</v>
      </c>
      <c r="D176" s="2">
        <v>1.8297641637300081E-2</v>
      </c>
      <c r="E176" s="3">
        <v>2194.7502347713275</v>
      </c>
      <c r="G176" s="3">
        <f t="shared" si="4"/>
        <v>85.084033613445371</v>
      </c>
      <c r="H176" s="3">
        <f t="shared" si="5"/>
        <v>218.58704592105568</v>
      </c>
    </row>
    <row r="177" spans="1:8" ht="13.5" customHeight="1" x14ac:dyDescent="0.2">
      <c r="A177" s="47" t="s">
        <v>208</v>
      </c>
      <c r="B177" s="48" t="e">
        <f>VLOOKUP(A177,Data!$D$204:$M$400,5,0)</f>
        <v>#N/A</v>
      </c>
      <c r="C177" s="3" t="e">
        <f>VLOOKUP(A177,Data!$D$204:$M$400,10,0)</f>
        <v>#N/A</v>
      </c>
      <c r="D177" s="2">
        <v>1.8305439330543932E-2</v>
      </c>
      <c r="E177" s="3">
        <v>2268.5323372535713</v>
      </c>
      <c r="G177" s="3" t="str">
        <f t="shared" si="4"/>
        <v/>
      </c>
      <c r="H177" s="3" t="str">
        <f t="shared" si="5"/>
        <v/>
      </c>
    </row>
    <row r="178" spans="1:8" ht="13.5" customHeight="1" x14ac:dyDescent="0.2">
      <c r="A178" s="47" t="s">
        <v>209</v>
      </c>
      <c r="B178" s="48">
        <f>VLOOKUP(A178,Data!$D$204:$M$400,5,0)</f>
        <v>2.616279069767442E-2</v>
      </c>
      <c r="C178" s="3">
        <f>VLOOKUP(A178,Data!$D$204:$M$400,10,0)</f>
        <v>898.5779069767442</v>
      </c>
      <c r="D178" s="2">
        <v>1.7207871082678763E-2</v>
      </c>
      <c r="E178" s="3">
        <v>2052.915182066024</v>
      </c>
      <c r="G178" s="3">
        <f t="shared" si="4"/>
        <v>65.772307249349936</v>
      </c>
      <c r="H178" s="3">
        <f t="shared" si="5"/>
        <v>228.46268154678265</v>
      </c>
    </row>
    <row r="179" spans="1:8" ht="13.5" customHeight="1" x14ac:dyDescent="0.2">
      <c r="A179" s="47" t="s">
        <v>210</v>
      </c>
      <c r="B179" s="48">
        <f>VLOOKUP(A179,Data!$D$204:$M$400,5,0)</f>
        <v>2.0303030303030302E-2</v>
      </c>
      <c r="C179" s="3">
        <f>VLOOKUP(A179,Data!$D$204:$M$400,10,0)</f>
        <v>1136.4686363636363</v>
      </c>
      <c r="D179" s="2">
        <v>2.2139567835635848E-2</v>
      </c>
      <c r="E179" s="3">
        <v>3119.7075855079315</v>
      </c>
      <c r="G179" s="3">
        <f t="shared" si="4"/>
        <v>109.04563262328105</v>
      </c>
      <c r="H179" s="3">
        <f t="shared" si="5"/>
        <v>274.50890290206985</v>
      </c>
    </row>
    <row r="180" spans="1:8" ht="13.5" customHeight="1" x14ac:dyDescent="0.2">
      <c r="A180" s="47" t="s">
        <v>168</v>
      </c>
      <c r="B180" s="48">
        <f>VLOOKUP(A180,Data!$D$204:$M$400,5,0)</f>
        <v>2.5624999999999998E-2</v>
      </c>
      <c r="C180" s="3">
        <f>VLOOKUP(A180,Data!$D$204:$M$400,10,0)</f>
        <v>914.30341145833347</v>
      </c>
      <c r="D180" s="2">
        <v>2.3961176827418867E-2</v>
      </c>
      <c r="E180" s="3">
        <v>2102.2080426650487</v>
      </c>
      <c r="G180" s="3">
        <f t="shared" si="4"/>
        <v>93.507031521634616</v>
      </c>
      <c r="H180" s="3">
        <f t="shared" si="5"/>
        <v>229.92455418185324</v>
      </c>
    </row>
    <row r="181" spans="1:8" ht="13.5" customHeight="1" x14ac:dyDescent="0.2">
      <c r="A181" s="47" t="s">
        <v>169</v>
      </c>
      <c r="B181" s="48">
        <f>VLOOKUP(A181,Data!$D$204:$M$400,5,0)</f>
        <v>1.6923076923076923E-2</v>
      </c>
      <c r="C181" s="3">
        <f>VLOOKUP(A181,Data!$D$204:$M$400,10,0)</f>
        <v>2227.4737820512823</v>
      </c>
      <c r="D181" s="2">
        <v>1.4423076923076924E-2</v>
      </c>
      <c r="E181" s="3">
        <v>4940.0436698717949</v>
      </c>
      <c r="G181" s="3">
        <f t="shared" si="4"/>
        <v>85.227272727272734</v>
      </c>
      <c r="H181" s="3">
        <f t="shared" si="5"/>
        <v>221.77785928068275</v>
      </c>
    </row>
    <row r="182" spans="1:8" ht="13.5" customHeight="1" x14ac:dyDescent="0.2">
      <c r="A182" s="47" t="s">
        <v>211</v>
      </c>
      <c r="B182" s="48">
        <f>VLOOKUP(A182,Data!$D$204:$M$400,5,0)</f>
        <v>2.5840707964601771E-2</v>
      </c>
      <c r="C182" s="3">
        <f>VLOOKUP(A182,Data!$D$204:$M$400,10,0)</f>
        <v>921.07581120943951</v>
      </c>
      <c r="D182" s="2">
        <v>2.095085802277203E-2</v>
      </c>
      <c r="E182" s="3">
        <v>2023.4988303054533</v>
      </c>
      <c r="G182" s="3">
        <f t="shared" si="4"/>
        <v>81.076950567576688</v>
      </c>
      <c r="H182" s="3">
        <f t="shared" si="5"/>
        <v>219.688629934647</v>
      </c>
    </row>
    <row r="183" spans="1:8" ht="13.5" customHeight="1" x14ac:dyDescent="0.2">
      <c r="A183" s="47" t="s">
        <v>152</v>
      </c>
      <c r="B183" s="48">
        <f>VLOOKUP(A183,Data!$D$204:$M$400,5,0)</f>
        <v>2.7878787878787878E-2</v>
      </c>
      <c r="C183" s="3">
        <f>VLOOKUP(A183,Data!$D$204:$M$400,10,0)</f>
        <v>839.95652777777775</v>
      </c>
      <c r="D183" s="2">
        <v>2.7938138869763252E-2</v>
      </c>
      <c r="E183" s="3">
        <v>2085.9617693271889</v>
      </c>
      <c r="G183" s="3">
        <f t="shared" si="4"/>
        <v>100.2128894241508</v>
      </c>
      <c r="H183" s="3">
        <f t="shared" si="5"/>
        <v>248.34163439932922</v>
      </c>
    </row>
    <row r="184" spans="1:8" ht="13.5" customHeight="1" x14ac:dyDescent="0.2">
      <c r="A184" s="47" t="s">
        <v>153</v>
      </c>
      <c r="B184" s="48">
        <f>VLOOKUP(A184,Data!$D$204:$M$400,5,0)</f>
        <v>0.03</v>
      </c>
      <c r="C184" s="3">
        <f>VLOOKUP(A184,Data!$D$204:$M$400,10,0)</f>
        <v>959.94577380952364</v>
      </c>
      <c r="D184" s="2">
        <v>2.2975892459106341E-2</v>
      </c>
      <c r="E184" s="3">
        <v>2021.1312697895587</v>
      </c>
      <c r="G184" s="3">
        <f t="shared" si="4"/>
        <v>76.58630819702114</v>
      </c>
      <c r="H184" s="3">
        <f t="shared" si="5"/>
        <v>210.54640011265886</v>
      </c>
    </row>
    <row r="185" spans="1:8" ht="13.5" customHeight="1" x14ac:dyDescent="0.2">
      <c r="A185" s="47" t="s">
        <v>170</v>
      </c>
      <c r="B185" s="48">
        <f>VLOOKUP(A185,Data!$D$204:$M$400,5,0)</f>
        <v>2.4857142857142855E-2</v>
      </c>
      <c r="C185" s="3">
        <f>VLOOKUP(A185,Data!$D$204:$M$400,10,0)</f>
        <v>1225.9819761904762</v>
      </c>
      <c r="D185" s="2">
        <v>1.5641293013555789E-2</v>
      </c>
      <c r="E185" s="3">
        <v>2550.4166666666661</v>
      </c>
      <c r="G185" s="3">
        <f t="shared" si="4"/>
        <v>62.924742008557772</v>
      </c>
      <c r="H185" s="3">
        <f t="shared" si="5"/>
        <v>208.03051889813568</v>
      </c>
    </row>
    <row r="186" spans="1:8" ht="13.5" customHeight="1" x14ac:dyDescent="0.2">
      <c r="A186" s="47" t="s">
        <v>171</v>
      </c>
      <c r="B186" s="48">
        <f>VLOOKUP(A186,Data!$D$204:$M$400,5,0)</f>
        <v>2.75E-2</v>
      </c>
      <c r="C186" s="3" t="e">
        <f>VLOOKUP(A186,Data!$D$204:$M$400,10,0)</f>
        <v>#N/A</v>
      </c>
      <c r="D186" s="2">
        <v>2.3045267489711935E-2</v>
      </c>
      <c r="E186" s="3">
        <v>2500.3079561042523</v>
      </c>
      <c r="G186" s="3">
        <f t="shared" si="4"/>
        <v>83.800972689861581</v>
      </c>
      <c r="H186" s="3" t="str">
        <f t="shared" si="5"/>
        <v/>
      </c>
    </row>
    <row r="187" spans="1:8" ht="13.5" customHeight="1" x14ac:dyDescent="0.2">
      <c r="A187" s="47" t="s">
        <v>212</v>
      </c>
      <c r="B187" s="48">
        <f>VLOOKUP(A187,Data!$D$204:$M$400,5,0)</f>
        <v>1.9285714285714285E-2</v>
      </c>
      <c r="C187" s="3">
        <f>VLOOKUP(A187,Data!$D$204:$M$400,10,0)</f>
        <v>1688.863134920635</v>
      </c>
      <c r="D187" s="2">
        <v>1.9091329836470224E-2</v>
      </c>
      <c r="E187" s="3">
        <v>3395.0005945952885</v>
      </c>
      <c r="G187" s="3">
        <f t="shared" si="4"/>
        <v>98.992080633549307</v>
      </c>
      <c r="H187" s="3">
        <f t="shared" si="5"/>
        <v>201.0228374577452</v>
      </c>
    </row>
    <row r="188" spans="1:8" ht="13.5" customHeight="1" x14ac:dyDescent="0.2">
      <c r="A188" s="47" t="s">
        <v>172</v>
      </c>
      <c r="B188" s="48">
        <f>VLOOKUP(A188,Data!$D$204:$M$400,5,0)</f>
        <v>2.8412698412698414E-2</v>
      </c>
      <c r="C188" s="3">
        <f>VLOOKUP(A188,Data!$D$204:$M$400,10,0)</f>
        <v>665.25406084656083</v>
      </c>
      <c r="D188" s="2">
        <v>2.3043359694573221E-2</v>
      </c>
      <c r="E188" s="3">
        <v>1864.1307608399236</v>
      </c>
      <c r="G188" s="3">
        <f t="shared" si="4"/>
        <v>81.102327416654347</v>
      </c>
      <c r="H188" s="3">
        <f t="shared" si="5"/>
        <v>280.21336066220277</v>
      </c>
    </row>
    <row r="189" spans="1:8" ht="13.5" customHeight="1" x14ac:dyDescent="0.2">
      <c r="A189" s="47" t="s">
        <v>154</v>
      </c>
      <c r="B189" s="48">
        <f>VLOOKUP(A189,Data!$D$204:$M$400,5,0)</f>
        <v>2.3461538461538461E-2</v>
      </c>
      <c r="C189" s="3">
        <f>VLOOKUP(A189,Data!$D$204:$M$400,10,0)</f>
        <v>757.53408653846157</v>
      </c>
      <c r="D189" s="2">
        <v>1.8980228928199793E-2</v>
      </c>
      <c r="E189" s="3">
        <v>1936.6407353451261</v>
      </c>
      <c r="G189" s="3">
        <f t="shared" si="4"/>
        <v>80.899336415277816</v>
      </c>
      <c r="H189" s="3">
        <f t="shared" si="5"/>
        <v>255.65063932562708</v>
      </c>
    </row>
    <row r="190" spans="1:8" ht="13.5" customHeight="1" x14ac:dyDescent="0.2">
      <c r="A190" s="47" t="s">
        <v>213</v>
      </c>
      <c r="B190" s="48">
        <f>VLOOKUP(A190,Data!$D$204:$M$400,5,0)</f>
        <v>2.0555555555555556E-2</v>
      </c>
      <c r="C190" s="3" t="e">
        <f>VLOOKUP(A190,Data!$D$204:$M$400,10,0)</f>
        <v>#N/A</v>
      </c>
      <c r="D190" s="2">
        <v>2.3441424345593573E-2</v>
      </c>
      <c r="E190" s="3">
        <v>2551.7905248274446</v>
      </c>
      <c r="G190" s="3">
        <f t="shared" si="4"/>
        <v>114.03936168126604</v>
      </c>
      <c r="H190" s="3" t="str">
        <f t="shared" si="5"/>
        <v/>
      </c>
    </row>
    <row r="191" spans="1:8" ht="13.5" customHeight="1" x14ac:dyDescent="0.2">
      <c r="A191" s="47" t="s">
        <v>155</v>
      </c>
      <c r="B191" s="48" t="e">
        <f>VLOOKUP(A191,Data!$D$204:$M$400,5,0)</f>
        <v>#N/A</v>
      </c>
      <c r="C191" s="3" t="e">
        <f>VLOOKUP(A191,Data!$D$204:$M$400,10,0)</f>
        <v>#N/A</v>
      </c>
      <c r="D191" s="2">
        <v>1.5666513971598715E-2</v>
      </c>
      <c r="E191" s="3">
        <v>3255.3928080622995</v>
      </c>
      <c r="G191" s="3" t="str">
        <f t="shared" si="4"/>
        <v/>
      </c>
      <c r="H191" s="3" t="str">
        <f t="shared" si="5"/>
        <v/>
      </c>
    </row>
    <row r="192" spans="1:8" ht="13.5" customHeight="1" x14ac:dyDescent="0.2">
      <c r="A192" s="47" t="s">
        <v>156</v>
      </c>
      <c r="B192" s="48">
        <f>VLOOKUP(A192,Data!$D$204:$M$400,5,0)</f>
        <v>2.7905759162303666E-2</v>
      </c>
      <c r="C192" s="3">
        <f>VLOOKUP(A192,Data!$D$204:$M$400,10,0)</f>
        <v>895.93700698080272</v>
      </c>
      <c r="D192" s="2">
        <v>2.1957123098201931E-2</v>
      </c>
      <c r="E192" s="3">
        <v>2158.2982293107425</v>
      </c>
      <c r="G192" s="3">
        <f t="shared" si="4"/>
        <v>78.683124047965634</v>
      </c>
      <c r="H192" s="3">
        <f t="shared" si="5"/>
        <v>240.89843510136294</v>
      </c>
    </row>
    <row r="193" spans="1:8" ht="13.5" customHeight="1" x14ac:dyDescent="0.2">
      <c r="A193" s="47" t="s">
        <v>157</v>
      </c>
      <c r="B193" s="48">
        <f>VLOOKUP(A193,Data!$D$204:$M$400,5,0)</f>
        <v>2.6644736842105263E-2</v>
      </c>
      <c r="C193" s="3">
        <f>VLOOKUP(A193,Data!$D$204:$M$400,10,0)</f>
        <v>1023.2865405701754</v>
      </c>
      <c r="D193" s="2">
        <v>1.5167548500881834E-2</v>
      </c>
      <c r="E193" s="3">
        <v>1999.8601778365671</v>
      </c>
      <c r="G193" s="3">
        <f t="shared" si="4"/>
        <v>56.925120299605894</v>
      </c>
      <c r="H193" s="3">
        <f t="shared" si="5"/>
        <v>195.43501243769364</v>
      </c>
    </row>
    <row r="194" spans="1:8" ht="13.5" customHeight="1" x14ac:dyDescent="0.2">
      <c r="A194" s="47" t="s">
        <v>214</v>
      </c>
      <c r="B194" s="48">
        <f>VLOOKUP(A194,Data!$D$204:$M$400,5,0)</f>
        <v>3.888888888888889E-2</v>
      </c>
      <c r="C194" s="3">
        <f>VLOOKUP(A194,Data!$D$204:$M$400,10,0)</f>
        <v>401.21419515669521</v>
      </c>
      <c r="D194" s="2">
        <v>3.4797262529587321E-2</v>
      </c>
      <c r="E194" s="3">
        <v>1191.4458766423109</v>
      </c>
      <c r="G194" s="3">
        <f t="shared" si="4"/>
        <v>89.478675076081686</v>
      </c>
      <c r="H194" s="3">
        <f t="shared" si="5"/>
        <v>296.96005052288558</v>
      </c>
    </row>
    <row r="195" spans="1:8" ht="13.5" customHeight="1" x14ac:dyDescent="0.2">
      <c r="A195" s="47" t="s">
        <v>158</v>
      </c>
      <c r="B195" s="48">
        <f>VLOOKUP(A195,Data!$D$204:$M$400,5,0)</f>
        <v>2.5918367346938774E-2</v>
      </c>
      <c r="C195" s="3">
        <f>VLOOKUP(A195,Data!$D$204:$M$400,10,0)</f>
        <v>1045.6770153061225</v>
      </c>
      <c r="D195" s="2">
        <v>2.6460376849698319E-2</v>
      </c>
      <c r="E195" s="3">
        <v>2336.422554240964</v>
      </c>
      <c r="G195" s="3">
        <f t="shared" si="4"/>
        <v>102.09121776655257</v>
      </c>
      <c r="H195" s="3">
        <f t="shared" si="5"/>
        <v>223.43634985196408</v>
      </c>
    </row>
    <row r="196" spans="1:8" ht="13.5" customHeight="1" x14ac:dyDescent="0.2">
      <c r="A196" s="47" t="s">
        <v>173</v>
      </c>
      <c r="B196" s="48">
        <f>VLOOKUP(A196,Data!$D$204:$M$400,5,0)</f>
        <v>1.3448275862068966E-2</v>
      </c>
      <c r="C196" s="3">
        <f>VLOOKUP(A196,Data!$D$204:$M$400,10,0)</f>
        <v>1690.496551724138</v>
      </c>
      <c r="D196" s="2">
        <v>2.1064301552106431E-2</v>
      </c>
      <c r="E196" s="3">
        <v>4230.1073848238475</v>
      </c>
      <c r="G196" s="3">
        <f t="shared" ref="G196:G203" si="6">IFERROR(D196*100/B196,"")</f>
        <v>156.63198590027858</v>
      </c>
      <c r="H196" s="3">
        <f t="shared" ref="H196:H203" si="7">IFERROR(E196*100/C196,"")</f>
        <v>250.22869052939265</v>
      </c>
    </row>
    <row r="197" spans="1:8" ht="13.5" customHeight="1" x14ac:dyDescent="0.2">
      <c r="A197" s="47" t="s">
        <v>215</v>
      </c>
      <c r="B197" s="48">
        <f>VLOOKUP(A197,Data!$D$204:$M$400,5,0)</f>
        <v>1.8775510204081632E-2</v>
      </c>
      <c r="C197" s="3">
        <f>VLOOKUP(A197,Data!$D$204:$M$400,10,0)</f>
        <v>1501.5539795918367</v>
      </c>
      <c r="D197" s="2">
        <v>1.8598408589780457E-2</v>
      </c>
      <c r="E197" s="3">
        <v>3346.0686735052564</v>
      </c>
      <c r="G197" s="3">
        <f t="shared" si="6"/>
        <v>99.056741402091575</v>
      </c>
      <c r="H197" s="3">
        <f t="shared" si="7"/>
        <v>222.84038529302885</v>
      </c>
    </row>
    <row r="198" spans="1:8" ht="13.5" customHeight="1" x14ac:dyDescent="0.2">
      <c r="A198" s="47" t="s">
        <v>159</v>
      </c>
      <c r="B198" s="48">
        <f>VLOOKUP(A198,Data!$D$204:$M$400,5,0)</f>
        <v>1.6351351351351351E-2</v>
      </c>
      <c r="C198" s="3">
        <f>VLOOKUP(A198,Data!$D$204:$M$400,10,0)</f>
        <v>1436.4197860360359</v>
      </c>
      <c r="D198" s="2">
        <v>1.9155367992577294E-2</v>
      </c>
      <c r="E198" s="3">
        <v>3496.8213562399624</v>
      </c>
      <c r="G198" s="3">
        <f t="shared" si="6"/>
        <v>117.14853152485288</v>
      </c>
      <c r="H198" s="3">
        <f t="shared" si="7"/>
        <v>243.44007164436516</v>
      </c>
    </row>
    <row r="199" spans="1:8" ht="13.5" customHeight="1" x14ac:dyDescent="0.2">
      <c r="A199" s="47" t="s">
        <v>160</v>
      </c>
      <c r="B199" s="48">
        <f>VLOOKUP(A199,Data!$D$204:$M$400,5,0)</f>
        <v>1.9346405228758169E-2</v>
      </c>
      <c r="C199" s="3">
        <f>VLOOKUP(A199,Data!$D$204:$M$400,10,0)</f>
        <v>825.65137254901958</v>
      </c>
      <c r="D199" s="2">
        <v>1.7696605314653582E-2</v>
      </c>
      <c r="E199" s="3">
        <v>1950.0637011618126</v>
      </c>
      <c r="G199" s="3">
        <f t="shared" si="6"/>
        <v>91.472318011553995</v>
      </c>
      <c r="H199" s="3">
        <f t="shared" si="7"/>
        <v>236.18487972004621</v>
      </c>
    </row>
    <row r="200" spans="1:8" ht="13.5" customHeight="1" x14ac:dyDescent="0.2">
      <c r="A200" s="47" t="s">
        <v>216</v>
      </c>
      <c r="B200" s="48">
        <f>VLOOKUP(A200,Data!$D$204:$M$400,5,0)</f>
        <v>2.8510638297872339E-2</v>
      </c>
      <c r="C200" s="3">
        <f>VLOOKUP(A200,Data!$D$204:$M$400,10,0)</f>
        <v>1105.4297340425533</v>
      </c>
      <c r="D200" s="2">
        <v>2.2690796391609942E-2</v>
      </c>
      <c r="E200" s="3">
        <v>2621.5880790303841</v>
      </c>
      <c r="G200" s="3">
        <f t="shared" si="6"/>
        <v>79.587121672064711</v>
      </c>
      <c r="H200" s="3">
        <f t="shared" si="7"/>
        <v>237.15556025829378</v>
      </c>
    </row>
    <row r="201" spans="1:8" ht="13.5" customHeight="1" x14ac:dyDescent="0.2">
      <c r="A201" s="47" t="s">
        <v>217</v>
      </c>
      <c r="B201" s="48">
        <f>VLOOKUP(A201,Data!$D$204:$M$400,5,0)</f>
        <v>4.9152542372881358E-2</v>
      </c>
      <c r="C201" s="3">
        <f>VLOOKUP(A201,Data!$D$204:$M$400,10,0)</f>
        <v>484.26913841807908</v>
      </c>
      <c r="D201" s="2">
        <v>3.61833288662557E-2</v>
      </c>
      <c r="E201" s="3">
        <v>1207.7669451145061</v>
      </c>
      <c r="G201" s="3">
        <f t="shared" si="6"/>
        <v>73.614358727899528</v>
      </c>
      <c r="H201" s="3">
        <f t="shared" si="7"/>
        <v>249.39994092124391</v>
      </c>
    </row>
    <row r="202" spans="1:8" ht="13.5" customHeight="1" x14ac:dyDescent="0.2">
      <c r="A202" s="47" t="s">
        <v>174</v>
      </c>
      <c r="B202" s="48">
        <f>VLOOKUP(A202,Data!$D$204:$M$400,5,0)</f>
        <v>2.3275862068965519E-2</v>
      </c>
      <c r="C202" s="3">
        <f>VLOOKUP(A202,Data!$D$204:$M$400,10,0)</f>
        <v>816.84959770114949</v>
      </c>
      <c r="D202" s="2">
        <v>2.3042929292929296E-2</v>
      </c>
      <c r="E202" s="3">
        <v>2069.9370922769367</v>
      </c>
      <c r="G202" s="3">
        <f t="shared" si="6"/>
        <v>98.999251777029556</v>
      </c>
      <c r="H202" s="3">
        <f t="shared" si="7"/>
        <v>253.40492277921629</v>
      </c>
    </row>
    <row r="203" spans="1:8" ht="13.5" customHeight="1" x14ac:dyDescent="0.2">
      <c r="A203" s="47" t="s">
        <v>161</v>
      </c>
      <c r="B203" s="48">
        <f>VLOOKUP(A203,Data!$D$204:$M$400,5,0)</f>
        <v>4.7120000000000002E-2</v>
      </c>
      <c r="C203" s="3">
        <f>VLOOKUP(A203,Data!$D$204:$M$400,10,0)</f>
        <v>483.05317333333335</v>
      </c>
      <c r="D203" s="2">
        <v>3.7699718748129975E-2</v>
      </c>
      <c r="E203" s="3">
        <v>1090.3147400641569</v>
      </c>
      <c r="G203" s="3">
        <f t="shared" si="6"/>
        <v>80.007892080072097</v>
      </c>
      <c r="H203" s="3">
        <f t="shared" si="7"/>
        <v>225.7131927196304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Compare</vt:lpstr>
      <vt:lpstr>Sheet3</vt:lpstr>
      <vt:lpstr>Sheet4</vt:lpstr>
      <vt:lpstr>Sheet5</vt:lpstr>
    </vt:vector>
  </TitlesOfParts>
  <Company>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Burg</dc:creator>
  <cp:lastModifiedBy>David Burg</cp:lastModifiedBy>
  <dcterms:created xsi:type="dcterms:W3CDTF">2017-07-03T04:15:06Z</dcterms:created>
  <dcterms:modified xsi:type="dcterms:W3CDTF">2019-05-06T08:26:28Z</dcterms:modified>
</cp:coreProperties>
</file>