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600"/>
  </bookViews>
  <sheets>
    <sheet name="Z0702_IPO科创板公司治理与独立性-发行人协议控制架构情" sheetId="2" r:id="rId1"/>
  </sheets>
  <calcPr calcId="144525" concurrentCalc="0"/>
</workbook>
</file>

<file path=xl/sharedStrings.xml><?xml version="1.0" encoding="utf-8"?>
<sst xmlns="http://schemas.openxmlformats.org/spreadsheetml/2006/main" count="165">
  <si>
    <t>公司名称</t>
  </si>
  <si>
    <t>原文链接</t>
  </si>
  <si>
    <t>报告期</t>
  </si>
  <si>
    <t>数据期</t>
  </si>
  <si>
    <t>所在页</t>
  </si>
  <si>
    <t>是否存在协议控制架构</t>
  </si>
  <si>
    <t>发行人协议控制架构情况（原文）</t>
  </si>
  <si>
    <t>2019-04-18南京万德斯环保科技股份有限公司科创板首次公开发行股票招股说明书（申报稿）</t>
  </si>
  <si>
    <t>2019-03-31</t>
  </si>
  <si>
    <t>2019-04-02上海晶丰明源半导体股份有限公司科创板首次公开发行股票招股说明书（申报稿）</t>
  </si>
  <si>
    <t>否</t>
  </si>
  <si>
    <t>三、公司协议控制架构情况
公司不存在协议控制架构情况。</t>
  </si>
  <si>
    <t>2019-03-29北京木瓜移动科技股份有限公司科创板首次公开发行股票招股说明书（申报稿）</t>
  </si>
  <si>
    <t>三、发行人协议控制构架情况
公司不存在协议控制构架情况。</t>
  </si>
  <si>
    <t>2019-04-12北京诺康达医药科技股份有限公司科创板首次公开发行股票招股说明书（申报稿）</t>
  </si>
  <si>
    <t>2019-04-12北京沃尔德金刚石工具股份有限公司科创板首次公开发行股票招股说明书（申报稿）</t>
  </si>
  <si>
    <t>七、发行人协议控制架构情况
发行人不存在协议控制架构情况。</t>
  </si>
  <si>
    <t>2019-03-29中微半导体设备（上海）股份有限公司科创板首次公开发行股票招股说明书（申报稿）</t>
  </si>
  <si>
    <t>2019-04-30无锡祥生医疗科技股份有限公司科创板首次公开发行股票招股说明书（申报稿）</t>
  </si>
  <si>
    <t>三、关于发行人是否存在协议控制架构的说明
发行人不存在协议控制架构。发行人为境内注册主体，业务运营及主要经营场地亦在境内，不存在境外上市实体通过协议的方式控制境内的业务实体的情况。</t>
  </si>
  <si>
    <t>2019-04-04深圳市杰普特光电股份有限公司科创板首次公开发行股票招股说明书（申报稿）</t>
  </si>
  <si>
    <t>（六）特别表决权股份及协议控制架构
公司不存在特别表决权股份或类似安排，亦不存在协议控制架构。</t>
  </si>
  <si>
    <t>2019-04-22江苏硕世生物科技股份有限公司科创板首次公开发行股票招股说明书（申报稿）</t>
  </si>
  <si>
    <t>三、发行人是否存在协议控制架构
截至招股说明书签署之日，发行人不存在协议控制架构。</t>
  </si>
  <si>
    <t>2019-04-03乐鑫信息科技（上海）股份有限公司科创板首次公开发行股票招股说明书（申报稿）</t>
  </si>
  <si>
    <t>三、发行人协议控制架构情况
发行人不存在协议控制架构的情形。</t>
  </si>
  <si>
    <t>2019-03-22烟台睿创微纳技术股份有限公司科创板首次公开发行股票招股说明书（申报稿）</t>
  </si>
  <si>
    <t>2019-04-04北京安博通科技股份有限公司科创板首次公开发行股票招股说明书（申报稿）</t>
  </si>
  <si>
    <t>2019-03-27虹软科技股份有限公司科创板首次公开发行股票招股说明书（申报稿）</t>
  </si>
  <si>
    <t>2019-05-06中国电器科学研究院股份有限公司科创板首次公开发行股票招股说明书（申报稿）</t>
  </si>
  <si>
    <t>五、特别表决权股份、协议控制架构或类似特殊安排
截至本招股说明书签署日，本公司不存在特别表决权股份、协议控制架构或类似特殊安排。</t>
  </si>
  <si>
    <t>2019-03-27厦门特宝生物工程股份有限公司科创板首次公开发行股票招股说明书（申报稿）</t>
  </si>
  <si>
    <t>2019-04-11上海泰坦科技股份有限公司科创板首次公开发行股票招股说明书（申报稿）</t>
  </si>
  <si>
    <t>2019-03-22宁波容百新能源科技股份有限公司科创板首次公开发行股票招股说明书（申报稿）</t>
  </si>
  <si>
    <t>2019-04-17北京映翰通网络技术股份有限公司科创板首次公开发行股票招股说明书（申报稿）</t>
  </si>
  <si>
    <t>2019-04-15西部超导材料科技股份有限公司科创板首次公开发行股票招股说明书（申报稿）</t>
  </si>
  <si>
    <t>七、发行人公司治理特殊安排等重要事项
截至本招股说明书签署之日，公司在公司治理中不存在特别表决权股份、协议控制架构或类似特殊安排等需要披露的重要事项。</t>
  </si>
  <si>
    <t>2019-05-08北京金山办公软件股份有限公司科创板首次公开发行股票招股说明书（申报稿）</t>
  </si>
  <si>
    <t>三、发行人协议控制架构情况
发行人未设置协议控制架构。</t>
  </si>
  <si>
    <t>2019-03-29深圳传音控股股份有限公司科创板首次公开发行股票招股说明书（申报稿）</t>
  </si>
  <si>
    <t>2019-04-09山石网科通信技术股份有限公司科创板首次公开发行股票招股说明书（申报稿）</t>
  </si>
  <si>
    <t>2019-04-18天津久日新材料股份有限公司科创板首次公开发行股票招股说明书（申报稿）</t>
  </si>
  <si>
    <t>三、发行人协议控制架构情况
发行人不存在协议控制架构。</t>
  </si>
  <si>
    <t>2019-04-09北京海天瑞声科技股份有限公司科创板首次公开发行股票招股说明书（申报稿）</t>
  </si>
  <si>
    <t>2019-04-02青岛海尔生物医疗股份有限公司科创板首次公开发行股票招股说明书（申报稿）</t>
  </si>
  <si>
    <t>三、发行人协议控制架构情况
公司不存在协议控制架构情况。</t>
  </si>
  <si>
    <t>2019-03-22广东利元亨智能装备股份有限公司科创板首次公开发行股票招股说明书（申报稿）</t>
  </si>
  <si>
    <t>四、发行人协议控制架构情形
截至本招股说明书签署日，公司不存在协议控制架构情形。</t>
  </si>
  <si>
    <t>2019-04-04威胜信息技术股份有限公司科创板首次公开发行股票招股说明书（申报稿）</t>
  </si>
  <si>
    <t>三、协议控制架构
截至本招股说明书签署日，发行人不存在协议控制架构。</t>
  </si>
  <si>
    <t>2019-04-11江苏联瑞新材料股份有限公司科创板首次公开发行股票招股说明书（申报稿）</t>
  </si>
  <si>
    <t>三、发行人协议控制架构情况
截至本招股说明书签署之日，发行人不存在协议控制架构情况。</t>
  </si>
  <si>
    <t>2019-04-15北京佰仁医疗科技股份有限公司科创板首次公开发行股票招股说明书（申报稿）</t>
  </si>
  <si>
    <t>三、发行人协议控制架构的基本情况
截至本招股说明书签署之日，发行人不存在协议控制架构。</t>
  </si>
  <si>
    <t>2019-03-29安集微电子科技（上海）股份有限公司科创板首次公开发行股票招股说明书（申报稿）</t>
  </si>
  <si>
    <t>2019-04-10上海柏楚电子科技股份有限公司科创板首次公开发行股票招股说明书（申报稿）</t>
  </si>
  <si>
    <t>2019-04-04西安铂力特增材技术股份有限公司科创板首次公开发行股票招股说明书（申报稿）</t>
  </si>
  <si>
    <t>三、发行人存在协议控制架构的相关情况
截至本招股说明书签署日，发行人不存在协议控制架构。</t>
  </si>
  <si>
    <t>2019-04-19宁波长阳科技股份有限公司科创板首次公开发行股票招股说明书（申报稿）</t>
  </si>
  <si>
    <t>2019-03-22和舰芯片制造（苏州）股份有限公司科创板首次公开发行股票招股说明书（申报稿）</t>
  </si>
  <si>
    <t>三、发行人协议控制架构情况
报告期，发行人不存在协议控制架构情况。</t>
  </si>
  <si>
    <t>2019-03-27深圳光峰科技股份有限公司科创板首次公开发行股票招股说明书（申报稿）</t>
  </si>
  <si>
    <t>2019-03-28杭州鸿泉物联网技术股份有限公司科创板首次公开发行股票招股说明书（申报稿）</t>
  </si>
  <si>
    <t>三、发行人协议控制架构的情况
发行人不存在协议控制架构或类似安排。</t>
  </si>
  <si>
    <t>2019-04-12苏州工业园区凌志软件股份有限公司科创板首次公开发行股票招股说明书（申报稿）</t>
  </si>
  <si>
    <t>五、存在特别表决权股份、协议控制架构或类似特殊安排、尚未盈利或存在累计未弥补亏损企业的保护投资者合法权益的措施
截至本招股说明书签署日，发行人不存在特别表决权股份、协议控制架构或类似特殊安排。
最近一个会计年度，发行人实现归属于母公司股东的扣除非经常性损益后的净利润为8,931.50万元；最近一年末，发行人累计未分配利润为18,254.58万元。因此，发行人不属于尚未盈利或存在累计未弥补亏损的企业。</t>
  </si>
  <si>
    <t>2019-04-09北京宝兰德软件股份有限公司科创板首次公开发行股票招股说明书（申报稿）</t>
  </si>
  <si>
    <t>2019-04-15浙江杭可科技股份有限公司科创板首次公开发行股票招股说明书（申报稿）</t>
  </si>
  <si>
    <t>2019-04-03北京龙软科技股份有限公司科创板首次公开发行股票招股说明书（申报稿）</t>
  </si>
  <si>
    <t>三、发行人协议控制架构的情况
发行人不存在协议控制架构的情况。</t>
  </si>
  <si>
    <t>2019-03-29赛诺医疗科学技术股份有限公司科创板首次公开发行股票招股说明书（申报稿）</t>
  </si>
  <si>
    <t>2019-03-22武汉科前生物股份有限公司科创板首次公开发行股票招股说明书（申报稿）</t>
  </si>
  <si>
    <t>三、发行人协议控制架构
截至本招股说明书签署日，发行人不存在协议控制架构的情况。</t>
  </si>
  <si>
    <t>2019-04-03恒安嘉新（北京）科技股份公司科创板首次公开发行股票招股说明书（申报稿）</t>
  </si>
  <si>
    <t>2019-04-12北京航天宏图信息技术股份有限公司科创板首次公开发行股票招股说明书（申报稿）</t>
  </si>
  <si>
    <t>2019-03-29杭州当虹科技股份有限公司科创板首次公开发行股票招股说明书（申报稿）</t>
  </si>
  <si>
    <t>三、公司协议控制架构的情况
自公司设立以来至本招股说明书签署之日，公司不存在协议控制架构的情况。</t>
  </si>
  <si>
    <t>2019-04-29嘉必优生物技术（武汉）股份有限公司科创板首次公开发行股票招股说明书（申报稿）</t>
  </si>
  <si>
    <t>2019-05-09罗克佳华科技集团股份有限公司科创板首次公开发行股票招股说明书（申报稿）</t>
  </si>
  <si>
    <t>五、特别表决权股份、协议控制架构或类似特殊安排
截至本招股说明书签署日，公司不存在特别表决权股份、协议控制架构或类似特殊安排。</t>
  </si>
  <si>
    <t>2019-05-10先临三维科技股份有限公司科创板首次公开发行股票招股说明书（申报稿）</t>
  </si>
  <si>
    <t>2019-03-22晶晨半导体（上海）股份有限公司科创板首次公开发行股票招股说明书（申报稿）</t>
  </si>
  <si>
    <t>2019-04-04苏州瀚川智能科技股份有限公司科创板首次公开发行股票招股说明书（申报稿）</t>
  </si>
  <si>
    <t>三、协议控制架构的情况
截至本招股说明书签署日，发行人不存在协议控制架构的情形。</t>
  </si>
  <si>
    <t>2019-03-22江苏北人机器人系统股份有限公司科创板首次公开发行股票招股说明书（申报稿）</t>
  </si>
  <si>
    <t>2019-04-10广州方邦电子股份有限公司科创板首次公开发行股票招股说明书（申报稿）</t>
  </si>
  <si>
    <t>三、协议控制架构的情况
发行人设立以来，不存在协议控制架构的情况。</t>
  </si>
  <si>
    <t>2019-04-24贵州白山云科技股份有限公司科创板首次公开发行股票招股说明书（申报稿）</t>
  </si>
  <si>
    <t>2019-04-16中国铁路通信信号股份有限公司科创板首次公开发行股票招股说明书（申报稿）</t>
  </si>
  <si>
    <t>2019-04-19江苏浩欧博生物医药股份有限公司科创板首次公开发行股票招股说明书（申报稿）</t>
  </si>
  <si>
    <t>2019-04-02申联生物医药（上海）股份有限公司科创板首次公开发行股票招股说明书（申报稿）</t>
  </si>
  <si>
    <t>2019-05-09上海赛伦生物技术股份有限公司科创板首次公开发行股票招股说明书（申报稿）</t>
  </si>
  <si>
    <t>三、协议控制架构的情况
发行人自设立以来，不存在协议控制架构的情况。</t>
  </si>
  <si>
    <t>2019-03-28福建福光股份有限公司科创板首次公开发行股票招股说明书（申报稿）</t>
  </si>
  <si>
    <t>三、发行人协议控制架构情况
截至本招股说明书签署日，公司不存在协议控制架构情况。</t>
  </si>
  <si>
    <t>2019-04-04北京热景生物技术股份有限公司科创板首次公开发行股票招股说明书（申报稿）</t>
  </si>
  <si>
    <t>2019-04-19锦州神工半导体股份有限公司科创板首次公开发行股票招股说明书（申报稿）</t>
  </si>
  <si>
    <t>三、协议控制架构
截至本招股说明书签署日，公司不存在协议控制架构。</t>
  </si>
  <si>
    <t>2019-03-29交控科技股份有限公司科创板首次公开发行股票招股说明书（申报稿）</t>
  </si>
  <si>
    <t>2019-04-03南京微创医学科技股份有限公司科创板首次公开发行股票招股说明书（申报稿）</t>
  </si>
  <si>
    <t>三、发行人协议控制架构情况
截止本招股说明书签署日，发行人不存在协议控制架构，发行人股东的协议架构情况详见“第五节 发行人基本情况”之 “五、公司控股股东、实际控制人及主要股东情况”。</t>
  </si>
  <si>
    <t>2019-04-02苏州天准科技股份有限公司科创板首次公开发行股票招股说明书（申报稿）</t>
  </si>
  <si>
    <t>2019-04-08视联动力信息技术股份有限公司科创板首次公开发行股票招股说明书（申报稿）</t>
  </si>
  <si>
    <t>2019-04-09杭州安恒信息技术股份有限公司科创板首次公开发行股票招股说明书（申报稿）</t>
  </si>
  <si>
    <t>2019-05-06北京八亿时空液晶科技股份有限公司科创板首次公开发行股票招股说明书（申报稿）</t>
  </si>
  <si>
    <t>三、公司协议控制架构情况
截至本招股说明书签署之日，公司不存在协议控制架构情况。</t>
  </si>
  <si>
    <t>2019-04-12北京天宜上佳高新材料股份有限公司科创板首次公开发行股票招股说明书（申报稿）</t>
  </si>
  <si>
    <t>2019-05-07北京连山科技股份有限公司科创板首次公开发行股票招股说明书（申报稿）</t>
  </si>
  <si>
    <t>2019-04-15江西金达莱环保股份有限公司科创板首次公开发行股票招股说明书（申报稿）</t>
  </si>
  <si>
    <t>2019-04-02聚辰半导体股份有限公司科创板首次公开发行股票招股说明书（申报稿）</t>
  </si>
  <si>
    <t>2019-04-30洛阳建龙微纳新材料股份有限公司科创板首次公开发行股票招股说明书（申报稿）</t>
  </si>
  <si>
    <t>2019-04-12北京国科环宇科技股份有限公司科创板首次公开发行股票招股说明书（申报稿）</t>
  </si>
  <si>
    <t>三、发行人协议控制架构情况
截至本招股说明书签署日，发行人无协议控制架构，</t>
  </si>
  <si>
    <t>2019-04-17九号机器人有限公司科创板公开发行存托凭证招股说明书（申报稿）</t>
  </si>
  <si>
    <t>2019-04-30上海硅产业集团股份有限公司科创板首次公开发行股票招股说明书（申报稿）</t>
  </si>
  <si>
    <t>三、发行人协议控制架构情况
发行人不存在协议控制架构的情况。</t>
  </si>
  <si>
    <t>2019-03-22安翰科技（武汉）股份有限公司科创板首次公开发行股票招股说明书（申报稿）</t>
  </si>
  <si>
    <t>2019-04-15广东嘉元科技股份有限公司科创板首次公开发行股票招股说明书（申报稿）</t>
  </si>
  <si>
    <t>三、发行人协议控制架构情形
截至本招股说明书签署日，公司不存在协议控制架构情形。</t>
  </si>
  <si>
    <t>2019-03-27深圳微芯生物科技股份有限公司科创板首次公开发行股票招股说明书（申报稿）</t>
  </si>
  <si>
    <t>三、协议控制架构的具体安排
截至本招股说明书签署日，发行人不存在协议控制架构的安排。</t>
  </si>
  <si>
    <t>2019-04-10华熙生物科技股份有限公司科创板首次公开发行股票招股说明书（申报稿）</t>
  </si>
  <si>
    <t>三、发行人协议控制架构的情况
截至本招股说明书签署日，发行人不存在协议控制架构。</t>
  </si>
  <si>
    <t>2019-05-09浙江东方基因生物制品股份有限公司科创板首次公开发行股票招股说明书（申报稿）</t>
  </si>
  <si>
    <t>三、发行人协议控制情况
截至本招股说明书签署日，发行人不存在协议控制的情况。</t>
  </si>
  <si>
    <t>2019-03-27二十一世纪空间技术应用股份有限公司科创板首次公开发行股票招股说明书（申报稿）</t>
  </si>
  <si>
    <t>2019-04-01澜起科技股份有限公司科创板首次公开发行股票招股说明书（申报稿）</t>
  </si>
  <si>
    <t>发行人不存在特别表决权股份或类似安排，不存在协议控制架构。</t>
  </si>
  <si>
    <t>2019-04-09北京石头世纪科技股份有限公司科创板首次公开发行股票招股说明书（申报稿）</t>
  </si>
  <si>
    <t>2019-05-07深圳市有方科技股份有限公司科创板首次公开发行股票招股说明书（申报稿）</t>
  </si>
  <si>
    <t>三、发行人是否存在协议控制架构
截至本招股说明书签署日，发行人不存在协议控制架构。</t>
  </si>
  <si>
    <t>2019-04-18上海昊海生物科技股份有限公司科创板首次公开发行股票招股说明书（申报稿）</t>
  </si>
  <si>
    <t>2019-04-03成都苑东生物制药股份有限公司科创板首次公开发行股票招股说明书（申报稿）</t>
  </si>
  <si>
    <t>七、公司公司治理特殊安排
公司不存在表决权差异安排、协议控制架构等公司治理特殊安排事项。</t>
  </si>
  <si>
    <t>2019-03-27苏州华兴源创科技股份有限公司科创板首次公开发行股票招股说明书（申报稿）</t>
  </si>
  <si>
    <t>2019-05-10迈得医疗工业设备股份有限公司科创板首次公开发行股票招股说明书（申报稿）</t>
  </si>
  <si>
    <t>2019-04-03广东紫晶信息存储技术股份有限公司科创板首次公开发行股票招股说明书（申报稿）</t>
  </si>
  <si>
    <t>三、发行人报告期内不存在协议控制情况
报告期内，发行人不存在协议控制情况。公司2014年11月搭建VIE架构协议控制境内公司，2015年6月终止协议控制。协议存续期间，未有资金出入境。公司历史 VIE 协议控制架构的搭建及终止过程参见《广东紫晶信息存储技术股份有限公司关于公司设立以来股本演变情况的说明及其董事、监事、高级管理人员的确认意见》之“二、历史 VIE 协议控制架构的搭建及终止过程”。</t>
  </si>
  <si>
    <t>2019-03-27深圳市贝斯达医疗股份有限公司科创板首次公开发行股票招股说明书（申报稿）</t>
  </si>
  <si>
    <t>2019-04-01优刻得科技股份有限公司科创板首次公开发行股票招股说明书（申报稿）</t>
  </si>
  <si>
    <t>2019-04-01博众精工科技股份有限公司科创板首次公开发行股票招股说明书（申报稿）</t>
  </si>
  <si>
    <t>2019-03-29哈尔滨新光光电科技股份有限公司科创板首次公开发行股票招股说明书（申报稿）</t>
  </si>
  <si>
    <t>2019-04-03上海美迪西生物医药股份有限公司科创板首次公开发行股票招股说明书（申报稿）</t>
  </si>
  <si>
    <t>2019-04-02深圳市创鑫激光股份有限公司科创板首次公开发行股票招股说明书（申报稿）</t>
  </si>
  <si>
    <t>2019-04-19北京致远互联软件股份有限公司科创板首次公开发行股票招股说明书（申报稿）</t>
  </si>
  <si>
    <t>2019-03-29中科星图股份有限公司科创板首次公开发行股票招股说明书（申报稿）</t>
  </si>
  <si>
    <t>五、特别表决权股份、协议控制架构或类似特殊安排
截止本招股说明书签署之日，本公司不存在特别表决权股份、协议控制架构或类似特殊安排。</t>
  </si>
  <si>
    <t>2019-03-22江苏天奈科技股份有限公司科创板首次公开发行股票招股说明书（申报稿）</t>
  </si>
  <si>
    <t>五、发行人协议控制情况
截至本招股说明书签署日，发行人不存在协议控制情况。</t>
  </si>
  <si>
    <t>2019-04-26龙岩卓越新能源股份有限公司科创板首次公开发行股票招股说明书（申报稿）</t>
  </si>
  <si>
    <t>2019-04-16深圳普门科技股份有限公司科创板首次公开发行股票招股说明书（申报稿）</t>
  </si>
  <si>
    <t>三、发行人的协议控制架构情况
截至本招股说明书签署日，发行人不存在协议控制架构情况。</t>
  </si>
  <si>
    <t>2019-04-10张家港广大特材股份有限公司科创板首次公开发行股票招股说明书（申报稿）</t>
  </si>
  <si>
    <t>2019-04-11上海微创心脉医疗科技股份有限公司科创板首次公开发行股票招股说明书（申报稿）</t>
  </si>
  <si>
    <t>2019-04-08博瑞生物医药（苏州）股份有限公司科创板首次公开发行股票招股说明书（申报稿）</t>
  </si>
  <si>
    <t>三、协议控制架构安排的情况
公司不存在协议控制架构安排的情况。</t>
  </si>
  <si>
    <t>2019-04-24博拉网络股份有限公司科创板首次公开发行股票招股说明书（申报稿）</t>
  </si>
  <si>
    <t>2019-04-12广东华特气体股份有限公司科创板首次公开发行股票招股说明书（申报稿）</t>
  </si>
  <si>
    <t>2019-04-29山东奥福环保科技股份有限公司科创板首次公开发行股票招股说明书（申报稿）</t>
  </si>
  <si>
    <t>2019-04-19三达膜环境技术股份有限公司科创板首次公开发行股票招股说明书（申报稿）</t>
  </si>
  <si>
    <t>三、发行人协议控制架构情况
截至本招股说明书签署日，发行人不存在协议控制架构情况。</t>
  </si>
  <si>
    <t>2019-03-27科大国盾量子技术股份有限公司科创板首次公开发行股票招股说明书（申报稿）</t>
  </si>
  <si>
    <t>三、协议控制架构情况
发行人不存在协议控制架构的情况。</t>
  </si>
  <si>
    <t>2019-04-10江苏卓易信息科技股份有限公司科创板首次公开发行股票招股说明书（申报稿）</t>
  </si>
  <si>
    <t>七、公司治理特殊安排事项
截至本招股说明书签署日，公司不存在特别表决权股份、协议控制架构等公司治理特殊安排。</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</si>
</sst>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43" formatCode="_ * #,##0.00_ ;_ * \-#,##0.00_ ;_ * &quot;-&quot;??_ ;_ @_ "/>
    <numFmt numFmtId="41" formatCode="_ * #,##0_ ;_ * \-#,##0_ ;_ * &quot;-&quot;_ ;_ @_ "/>
  </numFmts>
  <fonts count="20">
    <font>
      <sz val="11"/>
      <color theme="1"/>
      <name val="宋体"/>
      <charset val="134"/>
      <scheme val="minor"/>
    </font>
    <font>
      <sz val="11"/>
      <color rgb="FFFA7D00"/>
      <name val="宋体"/>
      <charset val="0"/>
      <scheme val="minor"/>
    </font>
    <font>
      <sz val="11"/>
      <color theme="0"/>
      <name val="宋体"/>
      <charset val="0"/>
      <scheme val="minor"/>
    </font>
    <font>
      <b/>
      <sz val="15"/>
      <color theme="3"/>
      <name val="宋体"/>
      <charset val="134"/>
      <scheme val="minor"/>
    </font>
    <font>
      <b/>
      <sz val="13"/>
      <color theme="3"/>
      <name val="宋体"/>
      <charset val="134"/>
      <scheme val="minor"/>
    </font>
    <font>
      <sz val="11"/>
      <color theme="1"/>
      <name val="宋体"/>
      <charset val="0"/>
      <scheme val="minor"/>
    </font>
    <font>
      <u/>
      <sz val="11"/>
      <color rgb="FF0000FF"/>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u/>
      <sz val="11"/>
      <color rgb="FF800080"/>
      <name val="宋体"/>
      <charset val="0"/>
      <scheme val="minor"/>
    </font>
    <font>
      <i/>
      <sz val="11"/>
      <color rgb="FF7F7F7F"/>
      <name val="宋体"/>
      <charset val="0"/>
      <scheme val="minor"/>
    </font>
    <font>
      <b/>
      <sz val="18"/>
      <color theme="3"/>
      <name val="宋体"/>
      <charset val="134"/>
      <scheme val="minor"/>
    </font>
    <font>
      <b/>
      <sz val="11"/>
      <color rgb="FF3F3F3F"/>
      <name val="宋体"/>
      <charset val="0"/>
      <scheme val="minor"/>
    </font>
    <font>
      <b/>
      <sz val="11"/>
      <color theme="3"/>
      <name val="宋体"/>
      <charset val="134"/>
      <scheme val="minor"/>
    </font>
    <font>
      <sz val="11"/>
      <color rgb="FF9C6500"/>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1"/>
      <color rgb="FF3F3F76"/>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 fillId="25" borderId="0" applyNumberFormat="0" applyBorder="0" applyAlignment="0" applyProtection="0">
      <alignment vertical="center"/>
    </xf>
    <xf numFmtId="0" fontId="5" fillId="19" borderId="0" applyNumberFormat="0" applyBorder="0" applyAlignment="0" applyProtection="0">
      <alignment vertical="center"/>
    </xf>
    <xf numFmtId="0" fontId="2" fillId="29" borderId="0" applyNumberFormat="0" applyBorder="0" applyAlignment="0" applyProtection="0">
      <alignment vertical="center"/>
    </xf>
    <xf numFmtId="0" fontId="19" fillId="32" borderId="3" applyNumberFormat="0" applyAlignment="0" applyProtection="0">
      <alignment vertical="center"/>
    </xf>
    <xf numFmtId="0" fontId="5" fillId="18" borderId="0" applyNumberFormat="0" applyBorder="0" applyAlignment="0" applyProtection="0">
      <alignment vertical="center"/>
    </xf>
    <xf numFmtId="0" fontId="5" fillId="15" borderId="0" applyNumberFormat="0" applyBorder="0" applyAlignment="0" applyProtection="0">
      <alignment vertical="center"/>
    </xf>
    <xf numFmtId="177" fontId="0" fillId="0" borderId="0" applyFont="0" applyFill="0" applyBorder="0" applyAlignment="0" applyProtection="0">
      <alignment vertical="center"/>
    </xf>
    <xf numFmtId="0" fontId="2" fillId="22" borderId="0" applyNumberFormat="0" applyBorder="0" applyAlignment="0" applyProtection="0">
      <alignment vertical="center"/>
    </xf>
    <xf numFmtId="9" fontId="0" fillId="0" borderId="0" applyFont="0" applyFill="0" applyBorder="0" applyAlignment="0" applyProtection="0">
      <alignment vertical="center"/>
    </xf>
    <xf numFmtId="0" fontId="2" fillId="31" borderId="0" applyNumberFormat="0" applyBorder="0" applyAlignment="0" applyProtection="0">
      <alignment vertical="center"/>
    </xf>
    <xf numFmtId="0" fontId="2" fillId="14" borderId="0" applyNumberFormat="0" applyBorder="0" applyAlignment="0" applyProtection="0">
      <alignment vertical="center"/>
    </xf>
    <xf numFmtId="0" fontId="2" fillId="23" borderId="0" applyNumberFormat="0" applyBorder="0" applyAlignment="0" applyProtection="0">
      <alignment vertical="center"/>
    </xf>
    <xf numFmtId="0" fontId="2" fillId="21" borderId="0" applyNumberFormat="0" applyBorder="0" applyAlignment="0" applyProtection="0">
      <alignment vertical="center"/>
    </xf>
    <xf numFmtId="0" fontId="2" fillId="17" borderId="0" applyNumberFormat="0" applyBorder="0" applyAlignment="0" applyProtection="0">
      <alignment vertical="center"/>
    </xf>
    <xf numFmtId="0" fontId="7" fillId="8" borderId="3" applyNumberFormat="0" applyAlignment="0" applyProtection="0">
      <alignment vertical="center"/>
    </xf>
    <xf numFmtId="0" fontId="2" fillId="28" borderId="0" applyNumberFormat="0" applyBorder="0" applyAlignment="0" applyProtection="0">
      <alignment vertical="center"/>
    </xf>
    <xf numFmtId="0" fontId="15" fillId="12" borderId="0" applyNumberFormat="0" applyBorder="0" applyAlignment="0" applyProtection="0">
      <alignment vertical="center"/>
    </xf>
    <xf numFmtId="0" fontId="5" fillId="26" borderId="0" applyNumberFormat="0" applyBorder="0" applyAlignment="0" applyProtection="0">
      <alignment vertical="center"/>
    </xf>
    <xf numFmtId="0" fontId="17" fillId="20" borderId="0" applyNumberFormat="0" applyBorder="0" applyAlignment="0" applyProtection="0">
      <alignment vertical="center"/>
    </xf>
    <xf numFmtId="0" fontId="5" fillId="16" borderId="0" applyNumberFormat="0" applyBorder="0" applyAlignment="0" applyProtection="0">
      <alignment vertical="center"/>
    </xf>
    <xf numFmtId="0" fontId="18" fillId="0" borderId="6" applyNumberFormat="0" applyFill="0" applyAlignment="0" applyProtection="0">
      <alignment vertical="center"/>
    </xf>
    <xf numFmtId="0" fontId="16" fillId="13" borderId="0" applyNumberFormat="0" applyBorder="0" applyAlignment="0" applyProtection="0">
      <alignment vertical="center"/>
    </xf>
    <xf numFmtId="0" fontId="9" fillId="10" borderId="4" applyNumberFormat="0" applyAlignment="0" applyProtection="0">
      <alignment vertical="center"/>
    </xf>
    <xf numFmtId="0" fontId="13" fillId="8" borderId="5" applyNumberFormat="0" applyAlignment="0" applyProtection="0">
      <alignment vertical="center"/>
    </xf>
    <xf numFmtId="0" fontId="3" fillId="0" borderId="2" applyNumberFormat="0" applyFill="0" applyAlignment="0" applyProtection="0">
      <alignment vertical="center"/>
    </xf>
    <xf numFmtId="0" fontId="11" fillId="0" borderId="0" applyNumberFormat="0" applyFill="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176" fontId="0" fillId="0" borderId="0" applyFont="0" applyFill="0" applyBorder="0" applyAlignment="0" applyProtection="0">
      <alignment vertical="center"/>
    </xf>
    <xf numFmtId="0" fontId="5" fillId="30"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0" fontId="2" fillId="9" borderId="0" applyNumberFormat="0" applyBorder="0" applyAlignment="0" applyProtection="0">
      <alignment vertical="center"/>
    </xf>
    <xf numFmtId="0" fontId="0" fillId="24" borderId="8" applyNumberFormat="0" applyFont="0" applyAlignment="0" applyProtection="0">
      <alignment vertical="center"/>
    </xf>
    <xf numFmtId="0" fontId="5" fillId="7" borderId="0" applyNumberFormat="0" applyBorder="0" applyAlignment="0" applyProtection="0">
      <alignment vertical="center"/>
    </xf>
    <xf numFmtId="0" fontId="2" fillId="6" borderId="0" applyNumberFormat="0" applyBorder="0" applyAlignment="0" applyProtection="0">
      <alignment vertical="center"/>
    </xf>
    <xf numFmtId="0" fontId="5" fillId="5"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2" applyNumberFormat="0" applyFill="0" applyAlignment="0" applyProtection="0">
      <alignment vertical="center"/>
    </xf>
    <xf numFmtId="0" fontId="5" fillId="4" borderId="0" applyNumberFormat="0" applyBorder="0" applyAlignment="0" applyProtection="0">
      <alignment vertical="center"/>
    </xf>
    <xf numFmtId="0" fontId="14" fillId="0" borderId="7" applyNumberFormat="0" applyFill="0" applyAlignment="0" applyProtection="0">
      <alignment vertical="center"/>
    </xf>
    <xf numFmtId="0" fontId="2" fillId="2" borderId="0" applyNumberFormat="0" applyBorder="0" applyAlignment="0" applyProtection="0">
      <alignment vertical="center"/>
    </xf>
    <xf numFmtId="0" fontId="5" fillId="3" borderId="0" applyNumberFormat="0" applyBorder="0" applyAlignment="0" applyProtection="0">
      <alignment vertical="center"/>
    </xf>
    <xf numFmtId="0" fontId="1" fillId="0" borderId="1" applyNumberFormat="0" applyFill="0" applyAlignment="0" applyProtection="0">
      <alignment vertical="center"/>
    </xf>
  </cellStyleXfs>
  <cellXfs count="1">
    <xf numFmtId="0" fontId="0" fillId="0" borderId="0" xfId="0"/>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09"/>
  <sheetViews>
    <sheetView tabSelected="1" workbookViewId="0">
      <selection activeCell="A1" sqref="$A1:$XFD1"/>
    </sheetView>
  </sheetViews>
  <sheetFormatPr defaultColWidth="9" defaultRowHeight="16.8" outlineLevelCol="6"/>
  <sheetData>
    <row r="1" spans="1:7">
      <c r="A1" t="s">
        <v>0</v>
      </c>
      <c r="B1" t="s">
        <v>1</v>
      </c>
      <c r="C1" t="s">
        <v>2</v>
      </c>
      <c r="D1" t="s">
        <v>3</v>
      </c>
      <c r="E1" t="s">
        <v>4</v>
      </c>
      <c r="F1" t="s">
        <v>5</v>
      </c>
      <c r="G1" t="s">
        <v>6</v>
      </c>
    </row>
    <row r="2" spans="1:4">
      <c r="A2" t="s">
        <v>7</v>
      </c>
      <c r="B2" t="str">
        <f>HYPERLINK("http://static.sse.com.cn/stock/information/c/201904/5b24c6d1896241f8b0afa8afa8fc5249.pdf","http://static.sse.com.cn/stock/information/c/201904/5b24c6d1896241f8b0afa8afa8fc5249.pdf")</f>
        <v>http://static.sse.com.cn/stock/information/c/201904/5b24c6d1896241f8b0afa8afa8fc5249.pdf</v>
      </c>
      <c r="C2" t="s">
        <v>8</v>
      </c>
      <c r="D2" t="s">
        <v>8</v>
      </c>
    </row>
    <row r="3" spans="1:7">
      <c r="A3" t="s">
        <v>9</v>
      </c>
      <c r="B3" t="str">
        <f>HYPERLINK("http://static.sse.com.cn/stock/information/c/201904/e75eadf8a6fd4105a3797be99b53a065.pdf","http://static.sse.com.cn/stock/information/c/201904/e75eadf8a6fd4105a3797be99b53a065.pdf")</f>
        <v>http://static.sse.com.cn/stock/information/c/201904/e75eadf8a6fd4105a3797be99b53a065.pdf</v>
      </c>
      <c r="C3" t="s">
        <v>8</v>
      </c>
      <c r="D3" t="s">
        <v>8</v>
      </c>
      <c r="E3">
        <v>-1</v>
      </c>
      <c r="F3" t="s">
        <v>10</v>
      </c>
      <c r="G3" t="s">
        <v>11</v>
      </c>
    </row>
    <row r="4" spans="1:7">
      <c r="A4" t="s">
        <v>12</v>
      </c>
      <c r="B4" t="str">
        <f>HYPERLINK("http://static.sse.com.cn/stock/information/c/201903/d4ddce23442f4095bf7af8b886a9ec21.pdf","http://static.sse.com.cn/stock/information/c/201903/d4ddce23442f4095bf7af8b886a9ec21.pdf")</f>
        <v>http://static.sse.com.cn/stock/information/c/201903/d4ddce23442f4095bf7af8b886a9ec21.pdf</v>
      </c>
      <c r="C4" t="s">
        <v>8</v>
      </c>
      <c r="D4" t="s">
        <v>8</v>
      </c>
      <c r="E4">
        <v>-1</v>
      </c>
      <c r="F4" t="s">
        <v>10</v>
      </c>
      <c r="G4" t="s">
        <v>13</v>
      </c>
    </row>
    <row r="5" spans="1:4">
      <c r="A5" t="s">
        <v>14</v>
      </c>
      <c r="B5" t="str">
        <f>HYPERLINK("http://static.sse.com.cn/stock/information/c/201904/fa23190c29c04a56aca51d02c4fb8a7d.pdf","http://static.sse.com.cn/stock/information/c/201904/fa23190c29c04a56aca51d02c4fb8a7d.pdf")</f>
        <v>http://static.sse.com.cn/stock/information/c/201904/fa23190c29c04a56aca51d02c4fb8a7d.pdf</v>
      </c>
      <c r="C5" t="s">
        <v>8</v>
      </c>
      <c r="D5" t="s">
        <v>8</v>
      </c>
    </row>
    <row r="6" spans="1:7">
      <c r="A6" t="s">
        <v>15</v>
      </c>
      <c r="B6" t="str">
        <f>HYPERLINK("http://static.sse.com.cn/stock/information/c/201904/8077a756d3fd4ee5865c9141f0bbb12b.pdf","http://static.sse.com.cn/stock/information/c/201904/8077a756d3fd4ee5865c9141f0bbb12b.pdf")</f>
        <v>http://static.sse.com.cn/stock/information/c/201904/8077a756d3fd4ee5865c9141f0bbb12b.pdf</v>
      </c>
      <c r="C6" t="s">
        <v>8</v>
      </c>
      <c r="D6" t="s">
        <v>8</v>
      </c>
      <c r="E6">
        <v>-1</v>
      </c>
      <c r="F6" t="s">
        <v>10</v>
      </c>
      <c r="G6" t="s">
        <v>16</v>
      </c>
    </row>
    <row r="7" spans="1:4">
      <c r="A7" t="s">
        <v>17</v>
      </c>
      <c r="B7" t="str">
        <f>HYPERLINK("http://static.sse.com.cn/stock/information/c/201903/f93549275fee441997852e76b16d1a8e.pdf","http://static.sse.com.cn/stock/information/c/201903/f93549275fee441997852e76b16d1a8e.pdf")</f>
        <v>http://static.sse.com.cn/stock/information/c/201903/f93549275fee441997852e76b16d1a8e.pdf</v>
      </c>
      <c r="C7" t="s">
        <v>8</v>
      </c>
      <c r="D7" t="s">
        <v>8</v>
      </c>
    </row>
    <row r="8" spans="1:7">
      <c r="A8" t="s">
        <v>18</v>
      </c>
      <c r="B8" t="str">
        <f>HYPERLINK("http://static.sse.com.cn/stock/information/c/201904/e2db90bd9e2f4e9591ec1fe5b128970b.pdf","http://static.sse.com.cn/stock/information/c/201904/e2db90bd9e2f4e9591ec1fe5b128970b.pdf")</f>
        <v>http://static.sse.com.cn/stock/information/c/201904/e2db90bd9e2f4e9591ec1fe5b128970b.pdf</v>
      </c>
      <c r="C8" t="s">
        <v>8</v>
      </c>
      <c r="D8" t="s">
        <v>8</v>
      </c>
      <c r="E8">
        <v>-1</v>
      </c>
      <c r="F8" t="s">
        <v>10</v>
      </c>
      <c r="G8" t="s">
        <v>19</v>
      </c>
    </row>
    <row r="9" spans="1:7">
      <c r="A9" t="s">
        <v>20</v>
      </c>
      <c r="B9" t="str">
        <f>HYPERLINK("http://static.sse.com.cn/stock/information/c/201904/2508110da18241048f6c87127ace6ec1.pdf","http://static.sse.com.cn/stock/information/c/201904/2508110da18241048f6c87127ace6ec1.pdf")</f>
        <v>http://static.sse.com.cn/stock/information/c/201904/2508110da18241048f6c87127ace6ec1.pdf</v>
      </c>
      <c r="C9" t="s">
        <v>8</v>
      </c>
      <c r="D9" t="s">
        <v>8</v>
      </c>
      <c r="E9">
        <v>-1</v>
      </c>
      <c r="F9" t="s">
        <v>10</v>
      </c>
      <c r="G9" t="s">
        <v>21</v>
      </c>
    </row>
    <row r="10" spans="1:7">
      <c r="A10" t="s">
        <v>22</v>
      </c>
      <c r="B10" t="str">
        <f>HYPERLINK("http://static.sse.com.cn/stock/information/c/201904/9f273464c77047d8991fb0f87601ee51.pdf","http://static.sse.com.cn/stock/information/c/201904/9f273464c77047d8991fb0f87601ee51.pdf")</f>
        <v>http://static.sse.com.cn/stock/information/c/201904/9f273464c77047d8991fb0f87601ee51.pdf</v>
      </c>
      <c r="C10" t="s">
        <v>8</v>
      </c>
      <c r="D10" t="s">
        <v>8</v>
      </c>
      <c r="E10">
        <v>-1</v>
      </c>
      <c r="F10" t="s">
        <v>10</v>
      </c>
      <c r="G10" t="s">
        <v>23</v>
      </c>
    </row>
    <row r="11" spans="1:7">
      <c r="A11" t="s">
        <v>24</v>
      </c>
      <c r="B11" t="str">
        <f>HYPERLINK("http://static.sse.com.cn/stock/information/c/201904/893baa32227245dd9aa74d4aa2cc11b2.pdf","http://static.sse.com.cn/stock/information/c/201904/893baa32227245dd9aa74d4aa2cc11b2.pdf")</f>
        <v>http://static.sse.com.cn/stock/information/c/201904/893baa32227245dd9aa74d4aa2cc11b2.pdf</v>
      </c>
      <c r="C11" t="s">
        <v>8</v>
      </c>
      <c r="D11" t="s">
        <v>8</v>
      </c>
      <c r="E11">
        <v>-1</v>
      </c>
      <c r="F11" t="s">
        <v>10</v>
      </c>
      <c r="G11" t="s">
        <v>25</v>
      </c>
    </row>
    <row r="12" spans="1:4">
      <c r="A12" t="s">
        <v>26</v>
      </c>
      <c r="B12" t="str">
        <f>HYPERLINK("http://static.sse.com.cn/stock/information/c/201903/89a55e494b7a42ccb7f25bd81a9b1af5.pdf","http://static.sse.com.cn/stock/information/c/201903/89a55e494b7a42ccb7f25bd81a9b1af5.pdf")</f>
        <v>http://static.sse.com.cn/stock/information/c/201903/89a55e494b7a42ccb7f25bd81a9b1af5.pdf</v>
      </c>
      <c r="C12" t="s">
        <v>8</v>
      </c>
      <c r="D12" t="s">
        <v>8</v>
      </c>
    </row>
    <row r="13" spans="1:4">
      <c r="A13" t="s">
        <v>27</v>
      </c>
      <c r="B13" t="str">
        <f>HYPERLINK("http://static.sse.com.cn/stock/information/c/201904/2c6886f162cf4be6a01c8ae2d4fb4284.pdf","http://static.sse.com.cn/stock/information/c/201904/2c6886f162cf4be6a01c8ae2d4fb4284.pdf")</f>
        <v>http://static.sse.com.cn/stock/information/c/201904/2c6886f162cf4be6a01c8ae2d4fb4284.pdf</v>
      </c>
      <c r="C13" t="s">
        <v>8</v>
      </c>
      <c r="D13" t="s">
        <v>8</v>
      </c>
    </row>
    <row r="14" spans="1:4">
      <c r="A14" t="s">
        <v>28</v>
      </c>
      <c r="B14" t="str">
        <f>HYPERLINK("http://static.sse.com.cn/stock/information/c/201903/ba29a0b4f2f442798a39a4849b54e7ea.pdf","http://static.sse.com.cn/stock/information/c/201903/ba29a0b4f2f442798a39a4849b54e7ea.pdf")</f>
        <v>http://static.sse.com.cn/stock/information/c/201903/ba29a0b4f2f442798a39a4849b54e7ea.pdf</v>
      </c>
      <c r="C14" t="s">
        <v>8</v>
      </c>
      <c r="D14" t="s">
        <v>8</v>
      </c>
    </row>
    <row r="15" spans="1:7">
      <c r="A15" t="s">
        <v>29</v>
      </c>
      <c r="B15" t="str">
        <f>HYPERLINK("http://static.sse.com.cn/stock/information/c/201905/1df7e1ef13d14f9a8cfcdb786c2674eb.pdf","http://static.sse.com.cn/stock/information/c/201905/1df7e1ef13d14f9a8cfcdb786c2674eb.pdf")</f>
        <v>http://static.sse.com.cn/stock/information/c/201905/1df7e1ef13d14f9a8cfcdb786c2674eb.pdf</v>
      </c>
      <c r="C15" t="s">
        <v>8</v>
      </c>
      <c r="D15" t="s">
        <v>8</v>
      </c>
      <c r="E15">
        <v>-1</v>
      </c>
      <c r="F15" t="s">
        <v>10</v>
      </c>
      <c r="G15" t="s">
        <v>30</v>
      </c>
    </row>
    <row r="16" spans="1:4">
      <c r="A16" t="s">
        <v>31</v>
      </c>
      <c r="B16" t="str">
        <f>HYPERLINK("http://static.sse.com.cn/stock/information/c/201903/217a0b8bc16146eb9ffae9ccf1d284d8.pdf","http://static.sse.com.cn/stock/information/c/201903/217a0b8bc16146eb9ffae9ccf1d284d8.pdf")</f>
        <v>http://static.sse.com.cn/stock/information/c/201903/217a0b8bc16146eb9ffae9ccf1d284d8.pdf</v>
      </c>
      <c r="C16" t="s">
        <v>8</v>
      </c>
      <c r="D16" t="s">
        <v>8</v>
      </c>
    </row>
    <row r="17" spans="1:4">
      <c r="A17" t="s">
        <v>32</v>
      </c>
      <c r="B17" t="str">
        <f>HYPERLINK("http://static.sse.com.cn/stock/information/c/201904/6cb457a9f3d945af84996cb0acf85780.pdf","http://static.sse.com.cn/stock/information/c/201904/6cb457a9f3d945af84996cb0acf85780.pdf")</f>
        <v>http://static.sse.com.cn/stock/information/c/201904/6cb457a9f3d945af84996cb0acf85780.pdf</v>
      </c>
      <c r="C17" t="s">
        <v>8</v>
      </c>
      <c r="D17" t="s">
        <v>8</v>
      </c>
    </row>
    <row r="18" spans="1:4">
      <c r="A18" t="s">
        <v>33</v>
      </c>
      <c r="B18" t="str">
        <f>HYPERLINK("http://static.sse.com.cn/stock/information/c/201903/bf125ae020454f92965f9738ad7d9f73.pdf","http://static.sse.com.cn/stock/information/c/201903/bf125ae020454f92965f9738ad7d9f73.pdf")</f>
        <v>http://static.sse.com.cn/stock/information/c/201903/bf125ae020454f92965f9738ad7d9f73.pdf</v>
      </c>
      <c r="C18" t="s">
        <v>8</v>
      </c>
      <c r="D18" t="s">
        <v>8</v>
      </c>
    </row>
    <row r="19" spans="1:4">
      <c r="A19" t="s">
        <v>34</v>
      </c>
      <c r="B19" t="str">
        <f>HYPERLINK("http://static.sse.com.cn/stock/information/c/201904/6242dc1f48c748899ab0a4b0365ac805.pdf","http://static.sse.com.cn/stock/information/c/201904/6242dc1f48c748899ab0a4b0365ac805.pdf")</f>
        <v>http://static.sse.com.cn/stock/information/c/201904/6242dc1f48c748899ab0a4b0365ac805.pdf</v>
      </c>
      <c r="C19" t="s">
        <v>8</v>
      </c>
      <c r="D19" t="s">
        <v>8</v>
      </c>
    </row>
    <row r="20" spans="1:7">
      <c r="A20" t="s">
        <v>35</v>
      </c>
      <c r="B20" t="str">
        <f>HYPERLINK("http://static.sse.com.cn/stock/information/c/201904/6bf10beacbb14322b2c61c1c9fc7627c.pdf","http://static.sse.com.cn/stock/information/c/201904/6bf10beacbb14322b2c61c1c9fc7627c.pdf")</f>
        <v>http://static.sse.com.cn/stock/information/c/201904/6bf10beacbb14322b2c61c1c9fc7627c.pdf</v>
      </c>
      <c r="C20" t="s">
        <v>8</v>
      </c>
      <c r="D20" t="s">
        <v>8</v>
      </c>
      <c r="E20">
        <v>-1</v>
      </c>
      <c r="F20" t="s">
        <v>10</v>
      </c>
      <c r="G20" t="s">
        <v>36</v>
      </c>
    </row>
    <row r="21" spans="1:7">
      <c r="A21" t="s">
        <v>37</v>
      </c>
      <c r="B21" t="str">
        <f>HYPERLINK("http://static.sse.com.cn/stock/information/c/201905/fe67eecaa5d347bfafa22421e25db4fe.pdf","http://static.sse.com.cn/stock/information/c/201905/fe67eecaa5d347bfafa22421e25db4fe.pdf")</f>
        <v>http://static.sse.com.cn/stock/information/c/201905/fe67eecaa5d347bfafa22421e25db4fe.pdf</v>
      </c>
      <c r="C21" t="s">
        <v>8</v>
      </c>
      <c r="D21" t="s">
        <v>8</v>
      </c>
      <c r="E21">
        <v>-1</v>
      </c>
      <c r="F21" t="s">
        <v>10</v>
      </c>
      <c r="G21" t="s">
        <v>38</v>
      </c>
    </row>
    <row r="22" spans="1:4">
      <c r="A22" t="s">
        <v>39</v>
      </c>
      <c r="B22" t="str">
        <f>HYPERLINK("http://static.sse.com.cn/stock/information/c/201903/757f8fcfe7114b899ccad0ac021f1a55.pdf","http://static.sse.com.cn/stock/information/c/201903/757f8fcfe7114b899ccad0ac021f1a55.pdf")</f>
        <v>http://static.sse.com.cn/stock/information/c/201903/757f8fcfe7114b899ccad0ac021f1a55.pdf</v>
      </c>
      <c r="C22" t="s">
        <v>8</v>
      </c>
      <c r="D22" t="s">
        <v>8</v>
      </c>
    </row>
    <row r="23" spans="1:4">
      <c r="A23" t="s">
        <v>40</v>
      </c>
      <c r="B23" t="str">
        <f>HYPERLINK("http://static.sse.com.cn/stock/information/c/201904/a7eaca4c395a4d9dbdb43b9d8271f8be.pdf","http://static.sse.com.cn/stock/information/c/201904/a7eaca4c395a4d9dbdb43b9d8271f8be.pdf")</f>
        <v>http://static.sse.com.cn/stock/information/c/201904/a7eaca4c395a4d9dbdb43b9d8271f8be.pdf</v>
      </c>
      <c r="C23" t="s">
        <v>8</v>
      </c>
      <c r="D23" t="s">
        <v>8</v>
      </c>
    </row>
    <row r="24" spans="1:7">
      <c r="A24" t="s">
        <v>41</v>
      </c>
      <c r="B24" t="str">
        <f>HYPERLINK("http://static.sse.com.cn/stock/information/c/201904/6b66f017a5d14819b8cecc19f5b280a1.pdf","http://static.sse.com.cn/stock/information/c/201904/6b66f017a5d14819b8cecc19f5b280a1.pdf")</f>
        <v>http://static.sse.com.cn/stock/information/c/201904/6b66f017a5d14819b8cecc19f5b280a1.pdf</v>
      </c>
      <c r="C24" t="s">
        <v>8</v>
      </c>
      <c r="D24" t="s">
        <v>8</v>
      </c>
      <c r="E24">
        <v>-1</v>
      </c>
      <c r="F24" t="s">
        <v>10</v>
      </c>
      <c r="G24" t="s">
        <v>42</v>
      </c>
    </row>
    <row r="25" spans="1:4">
      <c r="A25" t="s">
        <v>43</v>
      </c>
      <c r="B25" t="str">
        <f>HYPERLINK("http://static.sse.com.cn/stock/information/c/201904/5f4854effb4c4fdea8c55121952cb20f.pdf","http://static.sse.com.cn/stock/information/c/201904/5f4854effb4c4fdea8c55121952cb20f.pdf")</f>
        <v>http://static.sse.com.cn/stock/information/c/201904/5f4854effb4c4fdea8c55121952cb20f.pdf</v>
      </c>
      <c r="C25" t="s">
        <v>8</v>
      </c>
      <c r="D25" t="s">
        <v>8</v>
      </c>
    </row>
    <row r="26" spans="1:7">
      <c r="A26" t="s">
        <v>44</v>
      </c>
      <c r="B26" t="str">
        <f>HYPERLINK("http://static.sse.com.cn/stock/information/c/201904/7ccf1191fe43469b89e3826a13dc3367.pdf","http://static.sse.com.cn/stock/information/c/201904/7ccf1191fe43469b89e3826a13dc3367.pdf")</f>
        <v>http://static.sse.com.cn/stock/information/c/201904/7ccf1191fe43469b89e3826a13dc3367.pdf</v>
      </c>
      <c r="C26" t="s">
        <v>8</v>
      </c>
      <c r="D26" t="s">
        <v>8</v>
      </c>
      <c r="E26">
        <v>-1</v>
      </c>
      <c r="F26" t="s">
        <v>10</v>
      </c>
      <c r="G26" t="s">
        <v>45</v>
      </c>
    </row>
    <row r="27" spans="1:7">
      <c r="A27" t="s">
        <v>46</v>
      </c>
      <c r="B27" t="str">
        <f>HYPERLINK("http://static.sse.com.cn/stock/information/c/201903/5bcdbbeaa8fe4c17a2c54374bcce39e3.pdf","http://static.sse.com.cn/stock/information/c/201903/5bcdbbeaa8fe4c17a2c54374bcce39e3.pdf")</f>
        <v>http://static.sse.com.cn/stock/information/c/201903/5bcdbbeaa8fe4c17a2c54374bcce39e3.pdf</v>
      </c>
      <c r="C27" t="s">
        <v>8</v>
      </c>
      <c r="D27" t="s">
        <v>8</v>
      </c>
      <c r="E27">
        <v>-1</v>
      </c>
      <c r="F27" t="s">
        <v>10</v>
      </c>
      <c r="G27" t="s">
        <v>47</v>
      </c>
    </row>
    <row r="28" spans="1:7">
      <c r="A28" t="s">
        <v>48</v>
      </c>
      <c r="B28" t="str">
        <f>HYPERLINK("http://static.sse.com.cn/stock/information/c/201904/48d831c848414ed8a5d490d22bae1c5b.pdf","http://static.sse.com.cn/stock/information/c/201904/48d831c848414ed8a5d490d22bae1c5b.pdf")</f>
        <v>http://static.sse.com.cn/stock/information/c/201904/48d831c848414ed8a5d490d22bae1c5b.pdf</v>
      </c>
      <c r="C28" t="s">
        <v>8</v>
      </c>
      <c r="D28" t="s">
        <v>8</v>
      </c>
      <c r="E28">
        <v>-1</v>
      </c>
      <c r="F28" t="s">
        <v>10</v>
      </c>
      <c r="G28" t="s">
        <v>49</v>
      </c>
    </row>
    <row r="29" spans="1:7">
      <c r="A29" t="s">
        <v>50</v>
      </c>
      <c r="B29" t="str">
        <f>HYPERLINK("http://static.sse.com.cn/stock/information/c/201904/ad469102310740928daca5d6c69a532d.pdf","http://static.sse.com.cn/stock/information/c/201904/ad469102310740928daca5d6c69a532d.pdf")</f>
        <v>http://static.sse.com.cn/stock/information/c/201904/ad469102310740928daca5d6c69a532d.pdf</v>
      </c>
      <c r="C29" t="s">
        <v>8</v>
      </c>
      <c r="D29" t="s">
        <v>8</v>
      </c>
      <c r="E29">
        <v>-1</v>
      </c>
      <c r="F29" t="s">
        <v>10</v>
      </c>
      <c r="G29" t="s">
        <v>51</v>
      </c>
    </row>
    <row r="30" spans="1:7">
      <c r="A30" t="s">
        <v>52</v>
      </c>
      <c r="B30" t="str">
        <f>HYPERLINK("http://static.sse.com.cn/stock/information/c/201904/991182ca9ec949e6b50156cd25321306.pdf","http://static.sse.com.cn/stock/information/c/201904/991182ca9ec949e6b50156cd25321306.pdf")</f>
        <v>http://static.sse.com.cn/stock/information/c/201904/991182ca9ec949e6b50156cd25321306.pdf</v>
      </c>
      <c r="C30" t="s">
        <v>8</v>
      </c>
      <c r="D30" t="s">
        <v>8</v>
      </c>
      <c r="E30">
        <v>-1</v>
      </c>
      <c r="F30" t="s">
        <v>10</v>
      </c>
      <c r="G30" t="s">
        <v>53</v>
      </c>
    </row>
    <row r="31" spans="1:4">
      <c r="A31" t="s">
        <v>54</v>
      </c>
      <c r="B31" t="str">
        <f>HYPERLINK("http://static.sse.com.cn/stock/information/c/201903/01f6ae9149af46698df356b47afe4dc6.pdf","http://static.sse.com.cn/stock/information/c/201903/01f6ae9149af46698df356b47afe4dc6.pdf")</f>
        <v>http://static.sse.com.cn/stock/information/c/201903/01f6ae9149af46698df356b47afe4dc6.pdf</v>
      </c>
      <c r="C31" t="s">
        <v>8</v>
      </c>
      <c r="D31" t="s">
        <v>8</v>
      </c>
    </row>
    <row r="32" spans="1:4">
      <c r="A32" t="s">
        <v>55</v>
      </c>
      <c r="B32" t="str">
        <f>HYPERLINK("http://static.sse.com.cn/stock/information/c/201904/6788d4e183fd454bbd7feb9db36bd297.pdf","http://static.sse.com.cn/stock/information/c/201904/6788d4e183fd454bbd7feb9db36bd297.pdf")</f>
        <v>http://static.sse.com.cn/stock/information/c/201904/6788d4e183fd454bbd7feb9db36bd297.pdf</v>
      </c>
      <c r="C32" t="s">
        <v>8</v>
      </c>
      <c r="D32" t="s">
        <v>8</v>
      </c>
    </row>
    <row r="33" spans="1:7">
      <c r="A33" t="s">
        <v>56</v>
      </c>
      <c r="B33" t="str">
        <f>HYPERLINK("http://static.sse.com.cn/stock/information/c/201904/25c6651e92f14cb2ad187dd80c6926c1.pdf","http://static.sse.com.cn/stock/information/c/201904/25c6651e92f14cb2ad187dd80c6926c1.pdf")</f>
        <v>http://static.sse.com.cn/stock/information/c/201904/25c6651e92f14cb2ad187dd80c6926c1.pdf</v>
      </c>
      <c r="C33" t="s">
        <v>8</v>
      </c>
      <c r="D33" t="s">
        <v>8</v>
      </c>
      <c r="E33">
        <v>-1</v>
      </c>
      <c r="F33" t="s">
        <v>10</v>
      </c>
      <c r="G33" t="s">
        <v>57</v>
      </c>
    </row>
    <row r="34" spans="1:4">
      <c r="A34" t="s">
        <v>58</v>
      </c>
      <c r="B34" t="str">
        <f>HYPERLINK("http://static.sse.com.cn/stock/information/c/201904/50157817255246d689b338ff7c029884.pdf","http://static.sse.com.cn/stock/information/c/201904/50157817255246d689b338ff7c029884.pdf")</f>
        <v>http://static.sse.com.cn/stock/information/c/201904/50157817255246d689b338ff7c029884.pdf</v>
      </c>
      <c r="C34" t="s">
        <v>8</v>
      </c>
      <c r="D34" t="s">
        <v>8</v>
      </c>
    </row>
    <row r="35" spans="1:7">
      <c r="A35" t="s">
        <v>59</v>
      </c>
      <c r="B35" t="str">
        <f>HYPERLINK("http://static.sse.com.cn/stock/information/c/201903/f1f0dc2bf33e4dc486c395fc423fdf13.pdf","http://static.sse.com.cn/stock/information/c/201903/f1f0dc2bf33e4dc486c395fc423fdf13.pdf")</f>
        <v>http://static.sse.com.cn/stock/information/c/201903/f1f0dc2bf33e4dc486c395fc423fdf13.pdf</v>
      </c>
      <c r="C35" t="s">
        <v>8</v>
      </c>
      <c r="D35" t="s">
        <v>8</v>
      </c>
      <c r="E35">
        <v>-1</v>
      </c>
      <c r="F35" t="s">
        <v>10</v>
      </c>
      <c r="G35" t="s">
        <v>60</v>
      </c>
    </row>
    <row r="36" spans="1:5">
      <c r="A36" t="s">
        <v>61</v>
      </c>
      <c r="B36" t="str">
        <f>HYPERLINK("http://static.sse.com.cn/stock/information/c/201903/67987bd3eed64128964b7349bfe09470.pdf","http://static.sse.com.cn/stock/information/c/201903/67987bd3eed64128964b7349bfe09470.pdf")</f>
        <v>http://static.sse.com.cn/stock/information/c/201903/67987bd3eed64128964b7349bfe09470.pdf</v>
      </c>
      <c r="C36" t="s">
        <v>8</v>
      </c>
      <c r="D36" t="s">
        <v>8</v>
      </c>
      <c r="E36">
        <v>-1</v>
      </c>
    </row>
    <row r="37" spans="1:7">
      <c r="A37" t="s">
        <v>62</v>
      </c>
      <c r="B37" t="str">
        <f>HYPERLINK("http://static.sse.com.cn/stock/information/c/201903/edd700ecced54b15b1301da65c19a905.pdf","http://static.sse.com.cn/stock/information/c/201903/edd700ecced54b15b1301da65c19a905.pdf")</f>
        <v>http://static.sse.com.cn/stock/information/c/201903/edd700ecced54b15b1301da65c19a905.pdf</v>
      </c>
      <c r="C37" t="s">
        <v>8</v>
      </c>
      <c r="D37" t="s">
        <v>8</v>
      </c>
      <c r="E37">
        <v>-1</v>
      </c>
      <c r="F37" t="s">
        <v>10</v>
      </c>
      <c r="G37" t="s">
        <v>63</v>
      </c>
    </row>
    <row r="38" spans="1:7">
      <c r="A38" t="s">
        <v>64</v>
      </c>
      <c r="B38" t="str">
        <f>HYPERLINK("http://static.sse.com.cn/stock/information/c/201904/062e809b7f5a4edea227ab92b88de74a.pdf","http://static.sse.com.cn/stock/information/c/201904/062e809b7f5a4edea227ab92b88de74a.pdf")</f>
        <v>http://static.sse.com.cn/stock/information/c/201904/062e809b7f5a4edea227ab92b88de74a.pdf</v>
      </c>
      <c r="C38" t="s">
        <v>8</v>
      </c>
      <c r="D38" t="s">
        <v>8</v>
      </c>
      <c r="E38">
        <v>-1</v>
      </c>
      <c r="F38" t="s">
        <v>10</v>
      </c>
      <c r="G38" t="s">
        <v>65</v>
      </c>
    </row>
    <row r="39" spans="1:4">
      <c r="A39" t="s">
        <v>66</v>
      </c>
      <c r="B39" t="str">
        <f>HYPERLINK("http://static.sse.com.cn/stock/information/c/201904/350b29ac654542ac8edaa876d317ed73.pdf","http://static.sse.com.cn/stock/information/c/201904/350b29ac654542ac8edaa876d317ed73.pdf")</f>
        <v>http://static.sse.com.cn/stock/information/c/201904/350b29ac654542ac8edaa876d317ed73.pdf</v>
      </c>
      <c r="C39" t="s">
        <v>8</v>
      </c>
      <c r="D39" t="s">
        <v>8</v>
      </c>
    </row>
    <row r="40" spans="1:4">
      <c r="A40" t="s">
        <v>67</v>
      </c>
      <c r="B40" t="str">
        <f>HYPERLINK("http://static.sse.com.cn/stock/information/c/201904/8296691b51d544939f9aa6034fd5be75.pdf","http://static.sse.com.cn/stock/information/c/201904/8296691b51d544939f9aa6034fd5be75.pdf")</f>
        <v>http://static.sse.com.cn/stock/information/c/201904/8296691b51d544939f9aa6034fd5be75.pdf</v>
      </c>
      <c r="C40" t="s">
        <v>8</v>
      </c>
      <c r="D40" t="s">
        <v>8</v>
      </c>
    </row>
    <row r="41" spans="1:7">
      <c r="A41" t="s">
        <v>68</v>
      </c>
      <c r="B41" t="str">
        <f>HYPERLINK("http://static.sse.com.cn/stock/information/c/201904/871adb34c55a4f42bbb047cdc17e8bd6.pdf","http://static.sse.com.cn/stock/information/c/201904/871adb34c55a4f42bbb047cdc17e8bd6.pdf")</f>
        <v>http://static.sse.com.cn/stock/information/c/201904/871adb34c55a4f42bbb047cdc17e8bd6.pdf</v>
      </c>
      <c r="C41" t="s">
        <v>8</v>
      </c>
      <c r="D41" t="s">
        <v>8</v>
      </c>
      <c r="E41">
        <v>-1</v>
      </c>
      <c r="F41" t="s">
        <v>10</v>
      </c>
      <c r="G41" t="s">
        <v>69</v>
      </c>
    </row>
    <row r="42" spans="1:4">
      <c r="A42" t="s">
        <v>70</v>
      </c>
      <c r="B42" t="str">
        <f>HYPERLINK("http://static.sse.com.cn/stock/information/c/201903/c51643ee8e2d4ec0b637d7be708dfec7.pdf","http://static.sse.com.cn/stock/information/c/201903/c51643ee8e2d4ec0b637d7be708dfec7.pdf")</f>
        <v>http://static.sse.com.cn/stock/information/c/201903/c51643ee8e2d4ec0b637d7be708dfec7.pdf</v>
      </c>
      <c r="C42" t="s">
        <v>8</v>
      </c>
      <c r="D42" t="s">
        <v>8</v>
      </c>
    </row>
    <row r="43" spans="1:7">
      <c r="A43" t="s">
        <v>71</v>
      </c>
      <c r="B43" t="str">
        <f>HYPERLINK("http://static.sse.com.cn/stock/information/c/201903/ac8f6eaaeade4a8b822ee952cbb35e81.pdf","http://static.sse.com.cn/stock/information/c/201903/ac8f6eaaeade4a8b822ee952cbb35e81.pdf")</f>
        <v>http://static.sse.com.cn/stock/information/c/201903/ac8f6eaaeade4a8b822ee952cbb35e81.pdf</v>
      </c>
      <c r="C43" t="s">
        <v>8</v>
      </c>
      <c r="D43" t="s">
        <v>8</v>
      </c>
      <c r="E43">
        <v>-1</v>
      </c>
      <c r="F43" t="s">
        <v>10</v>
      </c>
      <c r="G43" t="s">
        <v>72</v>
      </c>
    </row>
    <row r="44" spans="1:4">
      <c r="A44" t="s">
        <v>73</v>
      </c>
      <c r="B44" t="str">
        <f>HYPERLINK("http://static.sse.com.cn/stock/information/c/201904/a1d697baa3504a7f9915fe9dda449ed4.pdf","http://static.sse.com.cn/stock/information/c/201904/a1d697baa3504a7f9915fe9dda449ed4.pdf")</f>
        <v>http://static.sse.com.cn/stock/information/c/201904/a1d697baa3504a7f9915fe9dda449ed4.pdf</v>
      </c>
      <c r="C44" t="s">
        <v>8</v>
      </c>
      <c r="D44" t="s">
        <v>8</v>
      </c>
    </row>
    <row r="45" spans="1:4">
      <c r="A45" t="s">
        <v>74</v>
      </c>
      <c r="B45" t="str">
        <f>HYPERLINK("http://static.sse.com.cn/stock/information/c/201904/6deb0e7d38434156a98260ad09e15f09.pdf","http://static.sse.com.cn/stock/information/c/201904/6deb0e7d38434156a98260ad09e15f09.pdf")</f>
        <v>http://static.sse.com.cn/stock/information/c/201904/6deb0e7d38434156a98260ad09e15f09.pdf</v>
      </c>
      <c r="C45" t="s">
        <v>8</v>
      </c>
      <c r="D45" t="s">
        <v>8</v>
      </c>
    </row>
    <row r="46" spans="1:7">
      <c r="A46" t="s">
        <v>75</v>
      </c>
      <c r="B46" t="str">
        <f>HYPERLINK("http://static.sse.com.cn/stock/information/c/201903/42a8fd6d5018496f8ee2aca30b600a1d.pdf","http://static.sse.com.cn/stock/information/c/201903/42a8fd6d5018496f8ee2aca30b600a1d.pdf")</f>
        <v>http://static.sse.com.cn/stock/information/c/201903/42a8fd6d5018496f8ee2aca30b600a1d.pdf</v>
      </c>
      <c r="C46" t="s">
        <v>8</v>
      </c>
      <c r="D46" t="s">
        <v>8</v>
      </c>
      <c r="E46">
        <v>-1</v>
      </c>
      <c r="F46" t="s">
        <v>10</v>
      </c>
      <c r="G46" t="s">
        <v>76</v>
      </c>
    </row>
    <row r="47" spans="1:7">
      <c r="A47" t="s">
        <v>77</v>
      </c>
      <c r="B47" t="str">
        <f>HYPERLINK("http://static.sse.com.cn/stock/information/c/201904/ae8ffacac81d484b921d15a8191ca43a.pdf","http://static.sse.com.cn/stock/information/c/201904/ae8ffacac81d484b921d15a8191ca43a.pdf")</f>
        <v>http://static.sse.com.cn/stock/information/c/201904/ae8ffacac81d484b921d15a8191ca43a.pdf</v>
      </c>
      <c r="C47" t="s">
        <v>8</v>
      </c>
      <c r="D47" t="s">
        <v>8</v>
      </c>
      <c r="E47">
        <v>-1</v>
      </c>
      <c r="F47" t="s">
        <v>10</v>
      </c>
      <c r="G47" t="s">
        <v>45</v>
      </c>
    </row>
    <row r="48" spans="1:7">
      <c r="A48" t="s">
        <v>78</v>
      </c>
      <c r="B48" t="str">
        <f>HYPERLINK("http://static.sse.com.cn/stock/information/c/201905/bbeffd8efd7240eb8048c26c00e511db.pdf","http://static.sse.com.cn/stock/information/c/201905/bbeffd8efd7240eb8048c26c00e511db.pdf")</f>
        <v>http://static.sse.com.cn/stock/information/c/201905/bbeffd8efd7240eb8048c26c00e511db.pdf</v>
      </c>
      <c r="C48" t="s">
        <v>8</v>
      </c>
      <c r="D48" t="s">
        <v>8</v>
      </c>
      <c r="E48">
        <v>-1</v>
      </c>
      <c r="F48" t="s">
        <v>10</v>
      </c>
      <c r="G48" t="s">
        <v>79</v>
      </c>
    </row>
    <row r="49" spans="1:4">
      <c r="A49" t="s">
        <v>80</v>
      </c>
      <c r="B49" t="str">
        <f>HYPERLINK("http://static.sse.com.cn/stock/information/c/201905/317a464bcec94a48b51c9fbd97f2a8aa.pdf","http://static.sse.com.cn/stock/information/c/201905/317a464bcec94a48b51c9fbd97f2a8aa.pdf")</f>
        <v>http://static.sse.com.cn/stock/information/c/201905/317a464bcec94a48b51c9fbd97f2a8aa.pdf</v>
      </c>
      <c r="C49" t="s">
        <v>8</v>
      </c>
      <c r="D49" t="s">
        <v>8</v>
      </c>
    </row>
    <row r="50" spans="1:7">
      <c r="A50" t="s">
        <v>81</v>
      </c>
      <c r="B50" t="str">
        <f>HYPERLINK("http://static.sse.com.cn/stock/information/c/201903/19b082c6c82d4687be01ab4bb84e3275.pdf","http://static.sse.com.cn/stock/information/c/201903/19b082c6c82d4687be01ab4bb84e3275.pdf")</f>
        <v>http://static.sse.com.cn/stock/information/c/201903/19b082c6c82d4687be01ab4bb84e3275.pdf</v>
      </c>
      <c r="C50" t="s">
        <v>8</v>
      </c>
      <c r="D50" t="s">
        <v>8</v>
      </c>
      <c r="E50">
        <v>-1</v>
      </c>
      <c r="F50" t="s">
        <v>10</v>
      </c>
      <c r="G50" t="s">
        <v>45</v>
      </c>
    </row>
    <row r="51" spans="1:7">
      <c r="A51" t="s">
        <v>82</v>
      </c>
      <c r="B51" t="str">
        <f>HYPERLINK("http://static.sse.com.cn/stock/information/c/201904/0588d3bc36d84c5eb695ca9731cb4cf4.pdf","http://static.sse.com.cn/stock/information/c/201904/0588d3bc36d84c5eb695ca9731cb4cf4.pdf")</f>
        <v>http://static.sse.com.cn/stock/information/c/201904/0588d3bc36d84c5eb695ca9731cb4cf4.pdf</v>
      </c>
      <c r="C51" t="s">
        <v>8</v>
      </c>
      <c r="D51" t="s">
        <v>8</v>
      </c>
      <c r="E51">
        <v>-1</v>
      </c>
      <c r="F51" t="s">
        <v>10</v>
      </c>
      <c r="G51" t="s">
        <v>83</v>
      </c>
    </row>
    <row r="52" spans="1:4">
      <c r="A52" t="s">
        <v>84</v>
      </c>
      <c r="B52" t="str">
        <f>HYPERLINK("http://static.sse.com.cn/stock/information/c/201903/2385eba7d6484febb7c6986e060749da.pdf","http://static.sse.com.cn/stock/information/c/201903/2385eba7d6484febb7c6986e060749da.pdf")</f>
        <v>http://static.sse.com.cn/stock/information/c/201903/2385eba7d6484febb7c6986e060749da.pdf</v>
      </c>
      <c r="C52" t="s">
        <v>8</v>
      </c>
      <c r="D52" t="s">
        <v>8</v>
      </c>
    </row>
    <row r="53" spans="1:7">
      <c r="A53" t="s">
        <v>85</v>
      </c>
      <c r="B53" t="str">
        <f>HYPERLINK("http://static.sse.com.cn/stock/information/c/201904/e35a9679e4d54863844ce5d1a1a2349b.pdf","http://static.sse.com.cn/stock/information/c/201904/e35a9679e4d54863844ce5d1a1a2349b.pdf")</f>
        <v>http://static.sse.com.cn/stock/information/c/201904/e35a9679e4d54863844ce5d1a1a2349b.pdf</v>
      </c>
      <c r="C53" t="s">
        <v>8</v>
      </c>
      <c r="D53" t="s">
        <v>8</v>
      </c>
      <c r="E53">
        <v>-1</v>
      </c>
      <c r="F53" t="s">
        <v>10</v>
      </c>
      <c r="G53" t="s">
        <v>86</v>
      </c>
    </row>
    <row r="54" spans="1:4">
      <c r="A54" t="s">
        <v>87</v>
      </c>
      <c r="B54" t="str">
        <f>HYPERLINK("http://static.sse.com.cn/stock/information/c/201904/083ad456572a44e5905b889c2c06c477.pdf","http://static.sse.com.cn/stock/information/c/201904/083ad456572a44e5905b889c2c06c477.pdf")</f>
        <v>http://static.sse.com.cn/stock/information/c/201904/083ad456572a44e5905b889c2c06c477.pdf</v>
      </c>
      <c r="C54" t="s">
        <v>8</v>
      </c>
      <c r="D54" t="s">
        <v>8</v>
      </c>
    </row>
    <row r="55" spans="1:4">
      <c r="A55" t="s">
        <v>88</v>
      </c>
      <c r="B55" t="str">
        <f>HYPERLINK("http://static.sse.com.cn/stock/information/c/201904/a8ea377f9a8e47ffaa862d8b8e50c0fe.pdf","http://static.sse.com.cn/stock/information/c/201904/a8ea377f9a8e47ffaa862d8b8e50c0fe.pdf")</f>
        <v>http://static.sse.com.cn/stock/information/c/201904/a8ea377f9a8e47ffaa862d8b8e50c0fe.pdf</v>
      </c>
      <c r="C55" t="s">
        <v>8</v>
      </c>
      <c r="D55" t="s">
        <v>8</v>
      </c>
    </row>
    <row r="56" spans="1:4">
      <c r="A56" t="s">
        <v>89</v>
      </c>
      <c r="B56" t="str">
        <f>HYPERLINK("http://static.sse.com.cn/stock/information/c/201904/92c2b60281b646ed869a35b15cea92c3.pdf","http://static.sse.com.cn/stock/information/c/201904/92c2b60281b646ed869a35b15cea92c3.pdf")</f>
        <v>http://static.sse.com.cn/stock/information/c/201904/92c2b60281b646ed869a35b15cea92c3.pdf</v>
      </c>
      <c r="C56" t="s">
        <v>8</v>
      </c>
      <c r="D56" t="s">
        <v>8</v>
      </c>
    </row>
    <row r="57" spans="1:7">
      <c r="A57" t="s">
        <v>90</v>
      </c>
      <c r="B57" t="str">
        <f>HYPERLINK("http://static.sse.com.cn/stock/information/c/201904/7cc878c193bb4f8dbfe9bc673b5c5d07.pdf","http://static.sse.com.cn/stock/information/c/201904/7cc878c193bb4f8dbfe9bc673b5c5d07.pdf")</f>
        <v>http://static.sse.com.cn/stock/information/c/201904/7cc878c193bb4f8dbfe9bc673b5c5d07.pdf</v>
      </c>
      <c r="C57" t="s">
        <v>8</v>
      </c>
      <c r="D57" t="s">
        <v>8</v>
      </c>
      <c r="E57">
        <v>-1</v>
      </c>
      <c r="F57" t="s">
        <v>10</v>
      </c>
      <c r="G57" t="s">
        <v>45</v>
      </c>
    </row>
    <row r="58" spans="1:7">
      <c r="A58" t="s">
        <v>91</v>
      </c>
      <c r="B58" t="str">
        <f>HYPERLINK("http://static.sse.com.cn/stock/information/c/201905/13c2bf9b82524743bec60001f525de3a.pdf","http://static.sse.com.cn/stock/information/c/201905/13c2bf9b82524743bec60001f525de3a.pdf")</f>
        <v>http://static.sse.com.cn/stock/information/c/201905/13c2bf9b82524743bec60001f525de3a.pdf</v>
      </c>
      <c r="C58" t="s">
        <v>8</v>
      </c>
      <c r="D58" t="s">
        <v>8</v>
      </c>
      <c r="E58">
        <v>-1</v>
      </c>
      <c r="F58" t="s">
        <v>10</v>
      </c>
      <c r="G58" t="s">
        <v>92</v>
      </c>
    </row>
    <row r="59" spans="1:7">
      <c r="A59" t="s">
        <v>93</v>
      </c>
      <c r="B59" t="str">
        <f>HYPERLINK("http://static.sse.com.cn/stock/information/c/201903/a29fe51456c14fe9b3ba6236e553dd32.pdf","http://static.sse.com.cn/stock/information/c/201903/a29fe51456c14fe9b3ba6236e553dd32.pdf")</f>
        <v>http://static.sse.com.cn/stock/information/c/201903/a29fe51456c14fe9b3ba6236e553dd32.pdf</v>
      </c>
      <c r="C59" t="s">
        <v>8</v>
      </c>
      <c r="D59" t="s">
        <v>8</v>
      </c>
      <c r="E59">
        <v>-1</v>
      </c>
      <c r="F59" t="s">
        <v>10</v>
      </c>
      <c r="G59" t="s">
        <v>94</v>
      </c>
    </row>
    <row r="60" spans="1:4">
      <c r="A60" t="s">
        <v>95</v>
      </c>
      <c r="B60" t="str">
        <f>HYPERLINK("http://static.sse.com.cn/stock/information/c/201904/ec6c63ed7deb4d5d83eeef252cc48a6b.pdf","http://static.sse.com.cn/stock/information/c/201904/ec6c63ed7deb4d5d83eeef252cc48a6b.pdf")</f>
        <v>http://static.sse.com.cn/stock/information/c/201904/ec6c63ed7deb4d5d83eeef252cc48a6b.pdf</v>
      </c>
      <c r="C60" t="s">
        <v>8</v>
      </c>
      <c r="D60" t="s">
        <v>8</v>
      </c>
    </row>
    <row r="61" spans="1:7">
      <c r="A61" t="s">
        <v>96</v>
      </c>
      <c r="B61" t="str">
        <f>HYPERLINK("http://static.sse.com.cn/stock/information/c/201904/11acabe3f8c446e4a5b9f28e4fbdaaed.pdf","http://static.sse.com.cn/stock/information/c/201904/11acabe3f8c446e4a5b9f28e4fbdaaed.pdf")</f>
        <v>http://static.sse.com.cn/stock/information/c/201904/11acabe3f8c446e4a5b9f28e4fbdaaed.pdf</v>
      </c>
      <c r="C61" t="s">
        <v>8</v>
      </c>
      <c r="D61" t="s">
        <v>8</v>
      </c>
      <c r="E61">
        <v>-1</v>
      </c>
      <c r="F61" t="s">
        <v>10</v>
      </c>
      <c r="G61" t="s">
        <v>97</v>
      </c>
    </row>
    <row r="62" spans="1:4">
      <c r="A62" t="s">
        <v>98</v>
      </c>
      <c r="B62" t="str">
        <f>HYPERLINK("http://static.sse.com.cn/stock/information/c/201903/1a4ab0aa6c0a4e7a9ffc694f9a62e7f0.pdf","http://static.sse.com.cn/stock/information/c/201903/1a4ab0aa6c0a4e7a9ffc694f9a62e7f0.pdf")</f>
        <v>http://static.sse.com.cn/stock/information/c/201903/1a4ab0aa6c0a4e7a9ffc694f9a62e7f0.pdf</v>
      </c>
      <c r="C62" t="s">
        <v>8</v>
      </c>
      <c r="D62" t="s">
        <v>8</v>
      </c>
    </row>
    <row r="63" spans="1:7">
      <c r="A63" t="s">
        <v>99</v>
      </c>
      <c r="B63" t="str">
        <f>HYPERLINK("http://static.sse.com.cn/stock/information/c/201904/cf562464e47047148177deb8194b55e0.pdf","http://static.sse.com.cn/stock/information/c/201904/cf562464e47047148177deb8194b55e0.pdf")</f>
        <v>http://static.sse.com.cn/stock/information/c/201904/cf562464e47047148177deb8194b55e0.pdf</v>
      </c>
      <c r="C63" t="s">
        <v>8</v>
      </c>
      <c r="D63" t="s">
        <v>8</v>
      </c>
      <c r="E63">
        <v>-1</v>
      </c>
      <c r="F63" t="s">
        <v>10</v>
      </c>
      <c r="G63" t="s">
        <v>100</v>
      </c>
    </row>
    <row r="64" spans="1:4">
      <c r="A64" t="s">
        <v>101</v>
      </c>
      <c r="B64" t="str">
        <f>HYPERLINK("http://static.sse.com.cn/stock/information/c/201904/15a72a654ed94972b5c51752e633018f.pdf","http://static.sse.com.cn/stock/information/c/201904/15a72a654ed94972b5c51752e633018f.pdf")</f>
        <v>http://static.sse.com.cn/stock/information/c/201904/15a72a654ed94972b5c51752e633018f.pdf</v>
      </c>
      <c r="C64" t="s">
        <v>8</v>
      </c>
      <c r="D64" t="s">
        <v>8</v>
      </c>
    </row>
    <row r="65" spans="1:4">
      <c r="A65" t="s">
        <v>102</v>
      </c>
      <c r="B65" t="str">
        <f>HYPERLINK("http://static.sse.com.cn/stock/information/c/201904/cf8f966bb1c74bd2a1caa145c2a8ba20.pdf","http://static.sse.com.cn/stock/information/c/201904/cf8f966bb1c74bd2a1caa145c2a8ba20.pdf")</f>
        <v>http://static.sse.com.cn/stock/information/c/201904/cf8f966bb1c74bd2a1caa145c2a8ba20.pdf</v>
      </c>
      <c r="C65" t="s">
        <v>8</v>
      </c>
      <c r="D65" t="s">
        <v>8</v>
      </c>
    </row>
    <row r="66" spans="1:4">
      <c r="A66" t="s">
        <v>103</v>
      </c>
      <c r="B66" t="str">
        <f>HYPERLINK("http://static.sse.com.cn/stock/information/c/201904/a1a470d5d11f4d6d960706edc9ea6ee1.pdf","http://static.sse.com.cn/stock/information/c/201904/a1a470d5d11f4d6d960706edc9ea6ee1.pdf")</f>
        <v>http://static.sse.com.cn/stock/information/c/201904/a1a470d5d11f4d6d960706edc9ea6ee1.pdf</v>
      </c>
      <c r="C66" t="s">
        <v>8</v>
      </c>
      <c r="D66" t="s">
        <v>8</v>
      </c>
    </row>
    <row r="67" spans="1:7">
      <c r="A67" t="s">
        <v>104</v>
      </c>
      <c r="B67" t="str">
        <f>HYPERLINK("http://static.sse.com.cn/stock/information/c/201905/c85c17c8d74847daaf2d28e403db6b2f.pdf","http://static.sse.com.cn/stock/information/c/201905/c85c17c8d74847daaf2d28e403db6b2f.pdf")</f>
        <v>http://static.sse.com.cn/stock/information/c/201905/c85c17c8d74847daaf2d28e403db6b2f.pdf</v>
      </c>
      <c r="C67" t="s">
        <v>8</v>
      </c>
      <c r="D67" t="s">
        <v>8</v>
      </c>
      <c r="E67">
        <v>-1</v>
      </c>
      <c r="F67" t="s">
        <v>10</v>
      </c>
      <c r="G67" t="s">
        <v>105</v>
      </c>
    </row>
    <row r="68" spans="1:4">
      <c r="A68" t="s">
        <v>106</v>
      </c>
      <c r="B68" t="str">
        <f>HYPERLINK("http://static.sse.com.cn/stock/information/c/201904/0424c1a181ae4021a881bb3b2c3e3a03.pdf","http://static.sse.com.cn/stock/information/c/201904/0424c1a181ae4021a881bb3b2c3e3a03.pdf")</f>
        <v>http://static.sse.com.cn/stock/information/c/201904/0424c1a181ae4021a881bb3b2c3e3a03.pdf</v>
      </c>
      <c r="C68" t="s">
        <v>8</v>
      </c>
      <c r="D68" t="s">
        <v>8</v>
      </c>
    </row>
    <row r="69" spans="1:4">
      <c r="A69" t="s">
        <v>107</v>
      </c>
      <c r="B69" t="str">
        <f>HYPERLINK("http://static.sse.com.cn/stock/information/c/201905/8ba073a2bfe04721a6631011f2189f13.pdf","http://static.sse.com.cn/stock/information/c/201905/8ba073a2bfe04721a6631011f2189f13.pdf")</f>
        <v>http://static.sse.com.cn/stock/information/c/201905/8ba073a2bfe04721a6631011f2189f13.pdf</v>
      </c>
      <c r="C69" t="s">
        <v>8</v>
      </c>
      <c r="D69" t="s">
        <v>8</v>
      </c>
    </row>
    <row r="70" spans="1:4">
      <c r="A70" t="s">
        <v>108</v>
      </c>
      <c r="B70" t="str">
        <f>HYPERLINK("http://static.sse.com.cn/stock/information/c/201904/2321b6f7ccd34eeb98dfc4362a0d1a0f.pdf","http://static.sse.com.cn/stock/information/c/201904/2321b6f7ccd34eeb98dfc4362a0d1a0f.pdf")</f>
        <v>http://static.sse.com.cn/stock/information/c/201904/2321b6f7ccd34eeb98dfc4362a0d1a0f.pdf</v>
      </c>
      <c r="C70" t="s">
        <v>8</v>
      </c>
      <c r="D70" t="s">
        <v>8</v>
      </c>
    </row>
    <row r="71" spans="1:4">
      <c r="A71" t="s">
        <v>109</v>
      </c>
      <c r="B71" t="str">
        <f>HYPERLINK("http://static.sse.com.cn/stock/information/c/201904/6b8647ddad81468b8f0aeb766029c6a7.pdf","http://static.sse.com.cn/stock/information/c/201904/6b8647ddad81468b8f0aeb766029c6a7.pdf")</f>
        <v>http://static.sse.com.cn/stock/information/c/201904/6b8647ddad81468b8f0aeb766029c6a7.pdf</v>
      </c>
      <c r="C71" t="s">
        <v>8</v>
      </c>
      <c r="D71" t="s">
        <v>8</v>
      </c>
    </row>
    <row r="72" spans="1:4">
      <c r="A72" t="s">
        <v>110</v>
      </c>
      <c r="B72" t="str">
        <f>HYPERLINK("http://static.sse.com.cn/stock/information/c/201904/28ff16bca852463392f56c95379e6087.pdf","http://static.sse.com.cn/stock/information/c/201904/28ff16bca852463392f56c95379e6087.pdf")</f>
        <v>http://static.sse.com.cn/stock/information/c/201904/28ff16bca852463392f56c95379e6087.pdf</v>
      </c>
      <c r="C72" t="s">
        <v>8</v>
      </c>
      <c r="D72" t="s">
        <v>8</v>
      </c>
    </row>
    <row r="73" spans="1:7">
      <c r="A73" t="s">
        <v>111</v>
      </c>
      <c r="B73" t="str">
        <f>HYPERLINK("http://static.sse.com.cn/stock/information/c/201904/352ac4249a4341a6827dacb40842e560.pdf","http://static.sse.com.cn/stock/information/c/201904/352ac4249a4341a6827dacb40842e560.pdf")</f>
        <v>http://static.sse.com.cn/stock/information/c/201904/352ac4249a4341a6827dacb40842e560.pdf</v>
      </c>
      <c r="C73" t="s">
        <v>8</v>
      </c>
      <c r="D73" t="s">
        <v>8</v>
      </c>
      <c r="E73">
        <v>-1</v>
      </c>
      <c r="F73" t="s">
        <v>10</v>
      </c>
      <c r="G73" t="s">
        <v>112</v>
      </c>
    </row>
    <row r="74" spans="1:6">
      <c r="A74" t="s">
        <v>113</v>
      </c>
      <c r="B74" t="str">
        <f>HYPERLINK("http://static.sse.com.cn/stock/information/c/201904/6cb9b97495db4b80aeeb99eac8e35c49.pdf","http://static.sse.com.cn/stock/information/c/201904/6cb9b97495db4b80aeeb99eac8e35c49.pdf")</f>
        <v>http://static.sse.com.cn/stock/information/c/201904/6cb9b97495db4b80aeeb99eac8e35c49.pdf</v>
      </c>
      <c r="C74" t="s">
        <v>8</v>
      </c>
      <c r="D74" t="s">
        <v>8</v>
      </c>
      <c r="E74">
        <v>-1</v>
      </c>
      <c r="F74" t="s">
        <v>10</v>
      </c>
    </row>
    <row r="75" spans="1:7">
      <c r="A75" t="s">
        <v>114</v>
      </c>
      <c r="B75" t="str">
        <f>HYPERLINK("http://static.sse.com.cn/stock/information/c/201904/b0dda98ef79742bc9a4715c73be4b684.pdf","http://static.sse.com.cn/stock/information/c/201904/b0dda98ef79742bc9a4715c73be4b684.pdf")</f>
        <v>http://static.sse.com.cn/stock/information/c/201904/b0dda98ef79742bc9a4715c73be4b684.pdf</v>
      </c>
      <c r="C75" t="s">
        <v>8</v>
      </c>
      <c r="D75" t="s">
        <v>8</v>
      </c>
      <c r="E75">
        <v>-1</v>
      </c>
      <c r="F75" t="s">
        <v>10</v>
      </c>
      <c r="G75" t="s">
        <v>115</v>
      </c>
    </row>
    <row r="76" spans="1:4">
      <c r="A76" t="s">
        <v>116</v>
      </c>
      <c r="B76" t="str">
        <f>HYPERLINK("http://static.sse.com.cn/stock/information/c/201903/d498e58d45ca456d9f7722b034026815.pdf","http://static.sse.com.cn/stock/information/c/201903/d498e58d45ca456d9f7722b034026815.pdf")</f>
        <v>http://static.sse.com.cn/stock/information/c/201903/d498e58d45ca456d9f7722b034026815.pdf</v>
      </c>
      <c r="C76" t="s">
        <v>8</v>
      </c>
      <c r="D76" t="s">
        <v>8</v>
      </c>
    </row>
    <row r="77" spans="1:7">
      <c r="A77" t="s">
        <v>117</v>
      </c>
      <c r="B77" t="str">
        <f>HYPERLINK("http://static.sse.com.cn/stock/information/c/201904/968112e1042e457f910bf89b3700e529.pdf","http://static.sse.com.cn/stock/information/c/201904/968112e1042e457f910bf89b3700e529.pdf")</f>
        <v>http://static.sse.com.cn/stock/information/c/201904/968112e1042e457f910bf89b3700e529.pdf</v>
      </c>
      <c r="C77" t="s">
        <v>8</v>
      </c>
      <c r="D77" t="s">
        <v>8</v>
      </c>
      <c r="F77" t="s">
        <v>10</v>
      </c>
      <c r="G77" t="s">
        <v>118</v>
      </c>
    </row>
    <row r="78" spans="1:7">
      <c r="A78" t="s">
        <v>119</v>
      </c>
      <c r="B78" t="str">
        <f>HYPERLINK("http://static.sse.com.cn/stock/information/c/201903/d5642b651af54fb38a79fcfe06fabc73.pdf","http://static.sse.com.cn/stock/information/c/201903/d5642b651af54fb38a79fcfe06fabc73.pdf")</f>
        <v>http://static.sse.com.cn/stock/information/c/201903/d5642b651af54fb38a79fcfe06fabc73.pdf</v>
      </c>
      <c r="C78" t="s">
        <v>8</v>
      </c>
      <c r="D78" t="s">
        <v>8</v>
      </c>
      <c r="E78">
        <v>-1</v>
      </c>
      <c r="F78" t="s">
        <v>10</v>
      </c>
      <c r="G78" t="s">
        <v>120</v>
      </c>
    </row>
    <row r="79" spans="1:7">
      <c r="A79" t="s">
        <v>121</v>
      </c>
      <c r="B79" t="str">
        <f>HYPERLINK("http://static.sse.com.cn/stock/information/c/201904/c5ef5bad68fc470c81f930e25b2ae54d.pdf","http://static.sse.com.cn/stock/information/c/201904/c5ef5bad68fc470c81f930e25b2ae54d.pdf")</f>
        <v>http://static.sse.com.cn/stock/information/c/201904/c5ef5bad68fc470c81f930e25b2ae54d.pdf</v>
      </c>
      <c r="C79" t="s">
        <v>8</v>
      </c>
      <c r="D79" t="s">
        <v>8</v>
      </c>
      <c r="E79">
        <v>-1</v>
      </c>
      <c r="F79" t="s">
        <v>10</v>
      </c>
      <c r="G79" t="s">
        <v>122</v>
      </c>
    </row>
    <row r="80" spans="1:7">
      <c r="A80" t="s">
        <v>123</v>
      </c>
      <c r="B80" t="str">
        <f>HYPERLINK("http://static.sse.com.cn/stock/information/c/201905/ea9c125201cf4105abe5d2129e560b7c.pdf","http://static.sse.com.cn/stock/information/c/201905/ea9c125201cf4105abe5d2129e560b7c.pdf")</f>
        <v>http://static.sse.com.cn/stock/information/c/201905/ea9c125201cf4105abe5d2129e560b7c.pdf</v>
      </c>
      <c r="C80" t="s">
        <v>8</v>
      </c>
      <c r="D80" t="s">
        <v>8</v>
      </c>
      <c r="E80">
        <v>-1</v>
      </c>
      <c r="F80" t="s">
        <v>10</v>
      </c>
      <c r="G80" t="s">
        <v>124</v>
      </c>
    </row>
    <row r="81" spans="1:7">
      <c r="A81" t="s">
        <v>125</v>
      </c>
      <c r="B81" t="str">
        <f>HYPERLINK("http://static.sse.com.cn/stock/information/c/201903/187746a0a2a748bdb3ff90fceb500f40.pdf","http://static.sse.com.cn/stock/information/c/201903/187746a0a2a748bdb3ff90fceb500f40.pdf")</f>
        <v>http://static.sse.com.cn/stock/information/c/201903/187746a0a2a748bdb3ff90fceb500f40.pdf</v>
      </c>
      <c r="C81" t="s">
        <v>8</v>
      </c>
      <c r="D81" t="s">
        <v>8</v>
      </c>
      <c r="E81">
        <v>-1</v>
      </c>
      <c r="F81" t="s">
        <v>10</v>
      </c>
      <c r="G81" t="s">
        <v>45</v>
      </c>
    </row>
    <row r="82" spans="1:7">
      <c r="A82" t="s">
        <v>126</v>
      </c>
      <c r="B82" t="str">
        <f>HYPERLINK("http://static.sse.com.cn/stock/information/c/201904/652fee8b57d44862a734dcef8b248284.pdf","http://static.sse.com.cn/stock/information/c/201904/652fee8b57d44862a734dcef8b248284.pdf")</f>
        <v>http://static.sse.com.cn/stock/information/c/201904/652fee8b57d44862a734dcef8b248284.pdf</v>
      </c>
      <c r="C82" t="s">
        <v>8</v>
      </c>
      <c r="D82" t="s">
        <v>8</v>
      </c>
      <c r="F82" t="s">
        <v>10</v>
      </c>
      <c r="G82" t="s">
        <v>127</v>
      </c>
    </row>
    <row r="83" spans="1:4">
      <c r="A83" t="s">
        <v>128</v>
      </c>
      <c r="B83" t="str">
        <f>HYPERLINK("http://static.sse.com.cn/stock/information/c/201904/c373cd9cd58e447cb1e6bc4dde80e61e.pdf","http://static.sse.com.cn/stock/information/c/201904/c373cd9cd58e447cb1e6bc4dde80e61e.pdf")</f>
        <v>http://static.sse.com.cn/stock/information/c/201904/c373cd9cd58e447cb1e6bc4dde80e61e.pdf</v>
      </c>
      <c r="C83" t="s">
        <v>8</v>
      </c>
      <c r="D83" t="s">
        <v>8</v>
      </c>
    </row>
    <row r="84" spans="1:7">
      <c r="A84" t="s">
        <v>129</v>
      </c>
      <c r="B84" t="str">
        <f>HYPERLINK("http://static.sse.com.cn/stock/information/c/201905/5a9635fcd51c4005b34f16d658c77a08.pdf","http://static.sse.com.cn/stock/information/c/201905/5a9635fcd51c4005b34f16d658c77a08.pdf")</f>
        <v>http://static.sse.com.cn/stock/information/c/201905/5a9635fcd51c4005b34f16d658c77a08.pdf</v>
      </c>
      <c r="C84" t="s">
        <v>8</v>
      </c>
      <c r="D84" t="s">
        <v>8</v>
      </c>
      <c r="E84">
        <v>-1</v>
      </c>
      <c r="F84" t="s">
        <v>10</v>
      </c>
      <c r="G84" t="s">
        <v>130</v>
      </c>
    </row>
    <row r="85" spans="1:4">
      <c r="A85" t="s">
        <v>131</v>
      </c>
      <c r="B85" t="str">
        <f>HYPERLINK("http://static.sse.com.cn/stock/information/c/201904/19fe85337a134c4ea7607fa7e3d52042.pdf","http://static.sse.com.cn/stock/information/c/201904/19fe85337a134c4ea7607fa7e3d52042.pdf")</f>
        <v>http://static.sse.com.cn/stock/information/c/201904/19fe85337a134c4ea7607fa7e3d52042.pdf</v>
      </c>
      <c r="C85" t="s">
        <v>8</v>
      </c>
      <c r="D85" t="s">
        <v>8</v>
      </c>
    </row>
    <row r="86" spans="1:7">
      <c r="A86" t="s">
        <v>132</v>
      </c>
      <c r="B86" t="str">
        <f>HYPERLINK("http://static.sse.com.cn/stock/information/c/201904/940e2668becc42fba73ee59bcdaaa1ee.pdf","http://static.sse.com.cn/stock/information/c/201904/940e2668becc42fba73ee59bcdaaa1ee.pdf")</f>
        <v>http://static.sse.com.cn/stock/information/c/201904/940e2668becc42fba73ee59bcdaaa1ee.pdf</v>
      </c>
      <c r="C86" t="s">
        <v>8</v>
      </c>
      <c r="D86" t="s">
        <v>8</v>
      </c>
      <c r="E86">
        <v>-1</v>
      </c>
      <c r="F86" t="s">
        <v>10</v>
      </c>
      <c r="G86" t="s">
        <v>133</v>
      </c>
    </row>
    <row r="87" spans="1:4">
      <c r="A87" t="s">
        <v>134</v>
      </c>
      <c r="B87" t="str">
        <f>HYPERLINK("http://static.sse.com.cn/stock/information/c/201903/32615d5f6d78482f90f76559eff21179.pdf","http://static.sse.com.cn/stock/information/c/201903/32615d5f6d78482f90f76559eff21179.pdf")</f>
        <v>http://static.sse.com.cn/stock/information/c/201903/32615d5f6d78482f90f76559eff21179.pdf</v>
      </c>
      <c r="C87" t="s">
        <v>8</v>
      </c>
      <c r="D87" t="s">
        <v>8</v>
      </c>
    </row>
    <row r="88" spans="1:4">
      <c r="A88" t="s">
        <v>135</v>
      </c>
      <c r="B88" t="str">
        <f>HYPERLINK("http://static.sse.com.cn/stock/information/c/201905/0cccb171b5774a2983f91a7bc18e2ce7.pdf","http://static.sse.com.cn/stock/information/c/201905/0cccb171b5774a2983f91a7bc18e2ce7.pdf")</f>
        <v>http://static.sse.com.cn/stock/information/c/201905/0cccb171b5774a2983f91a7bc18e2ce7.pdf</v>
      </c>
      <c r="C88" t="s">
        <v>8</v>
      </c>
      <c r="D88" t="s">
        <v>8</v>
      </c>
    </row>
    <row r="89" spans="1:7">
      <c r="A89" t="s">
        <v>136</v>
      </c>
      <c r="B89" t="str">
        <f>HYPERLINK("http://static.sse.com.cn/stock/information/c/201904/84d0611471294517adebca7337206293.pdf","http://static.sse.com.cn/stock/information/c/201904/84d0611471294517adebca7337206293.pdf")</f>
        <v>http://static.sse.com.cn/stock/information/c/201904/84d0611471294517adebca7337206293.pdf</v>
      </c>
      <c r="C89" t="s">
        <v>8</v>
      </c>
      <c r="D89" t="s">
        <v>8</v>
      </c>
      <c r="E89">
        <v>-1</v>
      </c>
      <c r="F89" t="s">
        <v>10</v>
      </c>
      <c r="G89" t="s">
        <v>137</v>
      </c>
    </row>
    <row r="90" spans="1:4">
      <c r="A90" t="s">
        <v>138</v>
      </c>
      <c r="B90" t="str">
        <f>HYPERLINK("http://static.sse.com.cn/stock/information/c/201903/19086d7e1f2a4079b845ac06e97c35ad.pdf","http://static.sse.com.cn/stock/information/c/201903/19086d7e1f2a4079b845ac06e97c35ad.pdf")</f>
        <v>http://static.sse.com.cn/stock/information/c/201903/19086d7e1f2a4079b845ac06e97c35ad.pdf</v>
      </c>
      <c r="C90" t="s">
        <v>8</v>
      </c>
      <c r="D90" t="s">
        <v>8</v>
      </c>
    </row>
    <row r="91" spans="1:6">
      <c r="A91" t="s">
        <v>139</v>
      </c>
      <c r="B91" t="str">
        <f>HYPERLINK("http://static.sse.com.cn/stock/information/c/201904/a1f1d11e7c5e470691e5abbc780c858e.pdf","http://static.sse.com.cn/stock/information/c/201904/a1f1d11e7c5e470691e5abbc780c858e.pdf")</f>
        <v>http://static.sse.com.cn/stock/information/c/201904/a1f1d11e7c5e470691e5abbc780c858e.pdf</v>
      </c>
      <c r="C91" t="s">
        <v>8</v>
      </c>
      <c r="D91" t="s">
        <v>8</v>
      </c>
      <c r="E91">
        <v>-1</v>
      </c>
      <c r="F91" t="s">
        <v>10</v>
      </c>
    </row>
    <row r="92" spans="1:4">
      <c r="A92" t="s">
        <v>140</v>
      </c>
      <c r="B92" t="str">
        <f>HYPERLINK("http://static.sse.com.cn/stock/information/c/201904/447c131249f347c4a26ee853cbf1be86.pdf","http://static.sse.com.cn/stock/information/c/201904/447c131249f347c4a26ee853cbf1be86.pdf")</f>
        <v>http://static.sse.com.cn/stock/information/c/201904/447c131249f347c4a26ee853cbf1be86.pdf</v>
      </c>
      <c r="C92" t="s">
        <v>8</v>
      </c>
      <c r="D92" t="s">
        <v>8</v>
      </c>
    </row>
    <row r="93" spans="1:4">
      <c r="A93" t="s">
        <v>141</v>
      </c>
      <c r="B93" t="str">
        <f>HYPERLINK("http://static.sse.com.cn/stock/information/c/201903/5e3cce6583504d26ad5a3e0793c398b3.pdf","http://static.sse.com.cn/stock/information/c/201903/5e3cce6583504d26ad5a3e0793c398b3.pdf")</f>
        <v>http://static.sse.com.cn/stock/information/c/201903/5e3cce6583504d26ad5a3e0793c398b3.pdf</v>
      </c>
      <c r="C93" t="s">
        <v>8</v>
      </c>
      <c r="D93" t="s">
        <v>8</v>
      </c>
    </row>
    <row r="94" spans="1:4">
      <c r="A94" t="s">
        <v>142</v>
      </c>
      <c r="B94" t="str">
        <f>HYPERLINK("http://static.sse.com.cn/stock/information/c/201904/836aa6abcbe54369b7fcd755c17bfa5d.pdf","http://static.sse.com.cn/stock/information/c/201904/836aa6abcbe54369b7fcd755c17bfa5d.pdf")</f>
        <v>http://static.sse.com.cn/stock/information/c/201904/836aa6abcbe54369b7fcd755c17bfa5d.pdf</v>
      </c>
      <c r="C94" t="s">
        <v>8</v>
      </c>
      <c r="D94" t="s">
        <v>8</v>
      </c>
    </row>
    <row r="95" spans="1:4">
      <c r="A95" t="s">
        <v>143</v>
      </c>
      <c r="B95" t="str">
        <f>HYPERLINK("http://static.sse.com.cn/stock/information/c/201904/af0ed4b5a9ca4515bdb36797822c78c5.pdf","http://static.sse.com.cn/stock/information/c/201904/af0ed4b5a9ca4515bdb36797822c78c5.pdf")</f>
        <v>http://static.sse.com.cn/stock/information/c/201904/af0ed4b5a9ca4515bdb36797822c78c5.pdf</v>
      </c>
      <c r="C95" t="s">
        <v>8</v>
      </c>
      <c r="D95" t="s">
        <v>8</v>
      </c>
    </row>
    <row r="96" spans="1:7">
      <c r="A96" t="s">
        <v>144</v>
      </c>
      <c r="B96" t="str">
        <f>HYPERLINK("http://static.sse.com.cn/stock/information/c/201904/49f375d0ee7b43b29c71e5933b54bd81.pdf","http://static.sse.com.cn/stock/information/c/201904/49f375d0ee7b43b29c71e5933b54bd81.pdf")</f>
        <v>http://static.sse.com.cn/stock/information/c/201904/49f375d0ee7b43b29c71e5933b54bd81.pdf</v>
      </c>
      <c r="C96" t="s">
        <v>8</v>
      </c>
      <c r="D96" t="s">
        <v>8</v>
      </c>
      <c r="E96">
        <v>-1</v>
      </c>
      <c r="F96" t="s">
        <v>10</v>
      </c>
      <c r="G96" t="s">
        <v>45</v>
      </c>
    </row>
    <row r="97" spans="1:7">
      <c r="A97" t="s">
        <v>145</v>
      </c>
      <c r="B97" t="str">
        <f>HYPERLINK("http://static.sse.com.cn/stock/information/c/201903/9100d1a392e44160a884f3f03591e1c6.pdf","http://static.sse.com.cn/stock/information/c/201903/9100d1a392e44160a884f3f03591e1c6.pdf")</f>
        <v>http://static.sse.com.cn/stock/information/c/201903/9100d1a392e44160a884f3f03591e1c6.pdf</v>
      </c>
      <c r="C97" t="s">
        <v>8</v>
      </c>
      <c r="D97" t="s">
        <v>8</v>
      </c>
      <c r="E97">
        <v>-1</v>
      </c>
      <c r="F97" t="s">
        <v>10</v>
      </c>
      <c r="G97" t="s">
        <v>146</v>
      </c>
    </row>
    <row r="98" spans="1:7">
      <c r="A98" t="s">
        <v>147</v>
      </c>
      <c r="B98" t="str">
        <f>HYPERLINK("http://static.sse.com.cn/stock/information/c/201903/4bfacce42dc546fd8b901e1c24131e16.pdf","http://static.sse.com.cn/stock/information/c/201903/4bfacce42dc546fd8b901e1c24131e16.pdf")</f>
        <v>http://static.sse.com.cn/stock/information/c/201903/4bfacce42dc546fd8b901e1c24131e16.pdf</v>
      </c>
      <c r="C98" t="s">
        <v>8</v>
      </c>
      <c r="D98" t="s">
        <v>8</v>
      </c>
      <c r="E98">
        <v>-1</v>
      </c>
      <c r="F98" t="s">
        <v>10</v>
      </c>
      <c r="G98" t="s">
        <v>148</v>
      </c>
    </row>
    <row r="99" spans="1:7">
      <c r="A99" t="s">
        <v>149</v>
      </c>
      <c r="B99" t="str">
        <f>HYPERLINK("http://static.sse.com.cn/stock/information/c/201904/4163dd4569f749c885f96d5db93180d5.pdf","http://static.sse.com.cn/stock/information/c/201904/4163dd4569f749c885f96d5db93180d5.pdf")</f>
        <v>http://static.sse.com.cn/stock/information/c/201904/4163dd4569f749c885f96d5db93180d5.pdf</v>
      </c>
      <c r="C99" t="s">
        <v>8</v>
      </c>
      <c r="D99" t="s">
        <v>8</v>
      </c>
      <c r="E99">
        <v>-1</v>
      </c>
      <c r="F99" t="s">
        <v>10</v>
      </c>
      <c r="G99" t="s">
        <v>72</v>
      </c>
    </row>
    <row r="100" spans="1:7">
      <c r="A100" t="s">
        <v>150</v>
      </c>
      <c r="B100" t="str">
        <f>HYPERLINK("http://static.sse.com.cn/stock/information/c/201904/6f5d777199fe4f0d8958228d7ffb8e1e.pdf","http://static.sse.com.cn/stock/information/c/201904/6f5d777199fe4f0d8958228d7ffb8e1e.pdf")</f>
        <v>http://static.sse.com.cn/stock/information/c/201904/6f5d777199fe4f0d8958228d7ffb8e1e.pdf</v>
      </c>
      <c r="C100" t="s">
        <v>8</v>
      </c>
      <c r="D100" t="s">
        <v>8</v>
      </c>
      <c r="E100">
        <v>-1</v>
      </c>
      <c r="F100" t="s">
        <v>10</v>
      </c>
      <c r="G100" t="s">
        <v>151</v>
      </c>
    </row>
    <row r="101" spans="1:4">
      <c r="A101" t="s">
        <v>152</v>
      </c>
      <c r="B101" t="str">
        <f>HYPERLINK("http://static.sse.com.cn/stock/information/c/201904/2d5fb7e4faf441baba9dd52452f34271.pdf","http://static.sse.com.cn/stock/information/c/201904/2d5fb7e4faf441baba9dd52452f34271.pdf")</f>
        <v>http://static.sse.com.cn/stock/information/c/201904/2d5fb7e4faf441baba9dd52452f34271.pdf</v>
      </c>
      <c r="C101" t="s">
        <v>8</v>
      </c>
      <c r="D101" t="s">
        <v>8</v>
      </c>
    </row>
    <row r="102" spans="1:7">
      <c r="A102" t="s">
        <v>153</v>
      </c>
      <c r="B102" t="str">
        <f>HYPERLINK("http://static.sse.com.cn/stock/information/c/201904/57ee7f0de5174a4d8797a65faf3cce2e.pdf","http://static.sse.com.cn/stock/information/c/201904/57ee7f0de5174a4d8797a65faf3cce2e.pdf")</f>
        <v>http://static.sse.com.cn/stock/information/c/201904/57ee7f0de5174a4d8797a65faf3cce2e.pdf</v>
      </c>
      <c r="C102" t="s">
        <v>8</v>
      </c>
      <c r="D102" t="s">
        <v>8</v>
      </c>
      <c r="E102">
        <v>-1</v>
      </c>
      <c r="F102" t="s">
        <v>10</v>
      </c>
      <c r="G102" t="s">
        <v>45</v>
      </c>
    </row>
    <row r="103" spans="1:7">
      <c r="A103" t="s">
        <v>154</v>
      </c>
      <c r="B103" t="str">
        <f>HYPERLINK("http://static.sse.com.cn/stock/information/c/201904/a214212ea1964dfa807cea29e97bce29.pdf","http://static.sse.com.cn/stock/information/c/201904/a214212ea1964dfa807cea29e97bce29.pdf")</f>
        <v>http://static.sse.com.cn/stock/information/c/201904/a214212ea1964dfa807cea29e97bce29.pdf</v>
      </c>
      <c r="C103" t="s">
        <v>8</v>
      </c>
      <c r="D103" t="s">
        <v>8</v>
      </c>
      <c r="E103">
        <v>-1</v>
      </c>
      <c r="F103" t="s">
        <v>10</v>
      </c>
      <c r="G103" t="s">
        <v>155</v>
      </c>
    </row>
    <row r="104" spans="1:4">
      <c r="A104" t="s">
        <v>156</v>
      </c>
      <c r="B104" t="str">
        <f>HYPERLINK("http://static.sse.com.cn/stock/information/c/201904/37061503410c4feeb2ec31068e9c7313.pdf","http://static.sse.com.cn/stock/information/c/201904/37061503410c4feeb2ec31068e9c7313.pdf")</f>
        <v>http://static.sse.com.cn/stock/information/c/201904/37061503410c4feeb2ec31068e9c7313.pdf</v>
      </c>
      <c r="C104" t="s">
        <v>8</v>
      </c>
      <c r="D104" t="s">
        <v>8</v>
      </c>
    </row>
    <row r="105" spans="1:7">
      <c r="A105" t="s">
        <v>157</v>
      </c>
      <c r="B105" t="str">
        <f>HYPERLINK("http://static.sse.com.cn/stock/information/c/201904/afb9edb2c43e4747a691c9e3e7987f4f.pdf","http://static.sse.com.cn/stock/information/c/201904/afb9edb2c43e4747a691c9e3e7987f4f.pdf")</f>
        <v>http://static.sse.com.cn/stock/information/c/201904/afb9edb2c43e4747a691c9e3e7987f4f.pdf</v>
      </c>
      <c r="C105" t="s">
        <v>8</v>
      </c>
      <c r="D105" t="s">
        <v>8</v>
      </c>
      <c r="E105">
        <v>-1</v>
      </c>
      <c r="F105" t="s">
        <v>10</v>
      </c>
      <c r="G105" t="s">
        <v>94</v>
      </c>
    </row>
    <row r="106" spans="1:4">
      <c r="A106" t="s">
        <v>158</v>
      </c>
      <c r="B106" t="str">
        <f>HYPERLINK("http://static.sse.com.cn/stock/information/c/201904/b2882a774b30476689e6e03fe051b5d1.pdf","http://static.sse.com.cn/stock/information/c/201904/b2882a774b30476689e6e03fe051b5d1.pdf")</f>
        <v>http://static.sse.com.cn/stock/information/c/201904/b2882a774b30476689e6e03fe051b5d1.pdf</v>
      </c>
      <c r="C106" t="s">
        <v>8</v>
      </c>
      <c r="D106" t="s">
        <v>8</v>
      </c>
    </row>
    <row r="107" spans="1:7">
      <c r="A107" t="s">
        <v>159</v>
      </c>
      <c r="B107" t="str">
        <f>HYPERLINK("http://static.sse.com.cn/stock/information/c/201904/2f11c4c628834a77a4a7648bfab44275.pdf","http://static.sse.com.cn/stock/information/c/201904/2f11c4c628834a77a4a7648bfab44275.pdf")</f>
        <v>http://static.sse.com.cn/stock/information/c/201904/2f11c4c628834a77a4a7648bfab44275.pdf</v>
      </c>
      <c r="C107" t="s">
        <v>8</v>
      </c>
      <c r="D107" t="s">
        <v>8</v>
      </c>
      <c r="E107">
        <v>-1</v>
      </c>
      <c r="F107" t="s">
        <v>10</v>
      </c>
      <c r="G107" t="s">
        <v>160</v>
      </c>
    </row>
    <row r="108" spans="1:7">
      <c r="A108" t="s">
        <v>161</v>
      </c>
      <c r="B108" t="str">
        <f>HYPERLINK("http://static.sse.com.cn/stock/information/c/201903/6eba31968ef14548b38b41474e42da33.pdf","http://static.sse.com.cn/stock/information/c/201903/6eba31968ef14548b38b41474e42da33.pdf")</f>
        <v>http://static.sse.com.cn/stock/information/c/201903/6eba31968ef14548b38b41474e42da33.pdf</v>
      </c>
      <c r="C108" t="s">
        <v>8</v>
      </c>
      <c r="D108" t="s">
        <v>8</v>
      </c>
      <c r="E108">
        <v>-1</v>
      </c>
      <c r="F108" t="s">
        <v>10</v>
      </c>
      <c r="G108" t="s">
        <v>162</v>
      </c>
    </row>
    <row r="109" spans="1:7">
      <c r="A109" t="s">
        <v>163</v>
      </c>
      <c r="B109" t="str">
        <f>HYPERLINK("http://static.sse.com.cn/stock/information/c/201904/2618fb749b6447ac9cbffe233eb11f1b.pdf","http://static.sse.com.cn/stock/information/c/201904/2618fb749b6447ac9cbffe233eb11f1b.pdf")</f>
        <v>http://static.sse.com.cn/stock/information/c/201904/2618fb749b6447ac9cbffe233eb11f1b.pdf</v>
      </c>
      <c r="C109" t="s">
        <v>8</v>
      </c>
      <c r="D109" t="s">
        <v>8</v>
      </c>
      <c r="E109">
        <v>-1</v>
      </c>
      <c r="F109" t="s">
        <v>10</v>
      </c>
      <c r="G109" t="s">
        <v>164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Z0702_IPO科创板公司治理与独立性-发行人协议控制架构情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2019-05-14T21:27:00Z</dcterms:created>
  <dcterms:modified xsi:type="dcterms:W3CDTF">2019-05-16T11:08:51Z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2052-1.0.1.1354</vt:lpwstr>
  </property>
</Properties>
</file>