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KINOLA MOFE\Desktop\ijan\4\"/>
    </mc:Choice>
  </mc:AlternateContent>
  <xr:revisionPtr revIDLastSave="0" documentId="13_ncr:1_{8432C619-FC07-46E7-A425-10EE6C93EF63}" xr6:coauthVersionLast="47" xr6:coauthVersionMax="47" xr10:uidLastSave="{00000000-0000-0000-0000-000000000000}"/>
  <bookViews>
    <workbookView xWindow="-120" yWindow="-120" windowWidth="20730" windowHeight="11040" activeTab="1" xr2:uid="{5FABDB21-4DE8-4DC1-9F04-20886AC77266}"/>
  </bookViews>
  <sheets>
    <sheet name="Usage_Data" sheetId="4" r:id="rId1"/>
    <sheet name="Dashboard" sheetId="17" r:id="rId2"/>
    <sheet name="KPI" sheetId="18" r:id="rId3"/>
    <sheet name="growth Rate" sheetId="8" r:id="rId4"/>
    <sheet name="Generation Mix" sheetId="28" r:id="rId5"/>
    <sheet name="Sector Usage" sheetId="6" r:id="rId6"/>
    <sheet name="Rate Of Usage" sheetId="7" r:id="rId7"/>
    <sheet name="Seasonal Trend" sheetId="5" r:id="rId8"/>
    <sheet name="Sheet13" sheetId="29" r:id="rId9"/>
  </sheets>
  <definedNames>
    <definedName name="Slicer_Sector">#N/A</definedName>
    <definedName name="Slicer_Sector1">#N/A</definedName>
    <definedName name="Slicer_Year">#N/A</definedName>
    <definedName name="Slicer_Year1">#N/A</definedName>
  </definedNames>
  <calcPr calcId="191029"/>
  <pivotCaches>
    <pivotCache cacheId="3" r:id="rId10"/>
    <pivotCache cacheId="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5:slicerCaches>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18" l="1"/>
  <c r="R17" i="4" l="1"/>
  <c r="R16" i="4"/>
  <c r="R15" i="4"/>
  <c r="R14" i="4"/>
  <c r="R13" i="4"/>
  <c r="R12" i="4"/>
  <c r="R11" i="4"/>
  <c r="R18" i="4" s="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2" i="4"/>
  <c r="O12" i="4" l="1"/>
  <c r="K542" i="4"/>
  <c r="J542" i="4"/>
  <c r="I542" i="4"/>
  <c r="H542" i="4"/>
  <c r="G542" i="4"/>
  <c r="F542" i="4"/>
  <c r="E542" i="4"/>
  <c r="L542"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alcChain>
</file>

<file path=xl/sharedStrings.xml><?xml version="1.0" encoding="utf-8"?>
<sst xmlns="http://schemas.openxmlformats.org/spreadsheetml/2006/main" count="628" uniqueCount="55">
  <si>
    <t>Year</t>
  </si>
  <si>
    <t>Month</t>
  </si>
  <si>
    <t>Sector</t>
  </si>
  <si>
    <t>Hydroelectric Power</t>
  </si>
  <si>
    <t>Geothermal Energy</t>
  </si>
  <si>
    <t>Solar Energy</t>
  </si>
  <si>
    <t>Wind Energy</t>
  </si>
  <si>
    <t>Wood Energy</t>
  </si>
  <si>
    <t>Waste Energy</t>
  </si>
  <si>
    <t>Biomass Energy</t>
  </si>
  <si>
    <t>Total Renewable Energy</t>
  </si>
  <si>
    <t>Commerical</t>
  </si>
  <si>
    <t>Electric Power</t>
  </si>
  <si>
    <t>Industrial</t>
  </si>
  <si>
    <t>Residential</t>
  </si>
  <si>
    <t>Transportation</t>
  </si>
  <si>
    <t>Row Labels</t>
  </si>
  <si>
    <t>Grand Total</t>
  </si>
  <si>
    <t>Column Labels</t>
  </si>
  <si>
    <t>Sum of Total Renewable Energy</t>
  </si>
  <si>
    <t>Month*</t>
  </si>
  <si>
    <t>January</t>
  </si>
  <si>
    <t>February</t>
  </si>
  <si>
    <t>March</t>
  </si>
  <si>
    <t>April</t>
  </si>
  <si>
    <t>May</t>
  </si>
  <si>
    <t>June</t>
  </si>
  <si>
    <t>July</t>
  </si>
  <si>
    <t>August</t>
  </si>
  <si>
    <t>September</t>
  </si>
  <si>
    <t>October</t>
  </si>
  <si>
    <t>November</t>
  </si>
  <si>
    <t>December</t>
  </si>
  <si>
    <t>Total</t>
  </si>
  <si>
    <t>Sum of Hydroelectric Power</t>
  </si>
  <si>
    <t>Sum of Geothermal Energy</t>
  </si>
  <si>
    <t>Sum of Solar Energy</t>
  </si>
  <si>
    <t>Sum of Wind Energy</t>
  </si>
  <si>
    <t>Sum of Wood Energy</t>
  </si>
  <si>
    <t>Sum of Waste Energy</t>
  </si>
  <si>
    <t>Sum of Biomass Energy</t>
  </si>
  <si>
    <t>Hydroelectric Energy Mix</t>
  </si>
  <si>
    <t>Geothermal Energy Mix</t>
  </si>
  <si>
    <t>Solar Energy Mix</t>
  </si>
  <si>
    <t>wind Energy mix</t>
  </si>
  <si>
    <t>Wood Energy Mix</t>
  </si>
  <si>
    <t>Waste energy Mix</t>
  </si>
  <si>
    <t>Biomass Energy Mix</t>
  </si>
  <si>
    <t>Compound Growth rate</t>
  </si>
  <si>
    <t>Source</t>
  </si>
  <si>
    <t>Total Renewable consumption</t>
  </si>
  <si>
    <t>Sum of Total Renewable consumption</t>
  </si>
  <si>
    <t>Growth Rate</t>
  </si>
  <si>
    <t>Generation Mix</t>
  </si>
  <si>
    <t>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</si>
</sst>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t;=1000000]#..&quot;M&quot;;[&gt;=1000]#,&quot;K&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theme="1"/>
      <name val="Bell MT"/>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10" xfId="0" applyBorder="1"/>
    <xf numFmtId="0" fontId="13" fillId="33" borderId="0" xfId="0" applyFont="1" applyFill="1"/>
    <xf numFmtId="9" fontId="0" fillId="0" borderId="0" xfId="42" applyFont="1"/>
    <xf numFmtId="0" fontId="0" fillId="0" borderId="0" xfId="42" applyNumberFormat="1" applyFont="1"/>
    <xf numFmtId="164" fontId="0" fillId="0" borderId="0" xfId="0" applyNumberFormat="1"/>
    <xf numFmtId="0" fontId="18" fillId="0" borderId="0" xfId="0" applyFont="1"/>
    <xf numFmtId="0" fontId="16" fillId="34" borderId="11" xfId="0" applyFont="1" applyFill="1" applyBorder="1"/>
    <xf numFmtId="164" fontId="19"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7">
    <dxf>
      <font>
        <sz val="12"/>
      </font>
    </dxf>
    <dxf>
      <numFmt numFmtId="164" formatCode="[&gt;=1000000]#..&quot;M&quot;;[&gt;=1000]#,&quot;K&quot;;0"/>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1"/>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Dataset.xlsx]growth Rate!PivotTable4</c:name>
    <c:fmtId val="11"/>
  </c:pivotSource>
  <c:chart>
    <c:title>
      <c:tx>
        <c:rich>
          <a:bodyPr rot="0" spcFirstLastPara="1" vertOverflow="ellipsis" vert="horz" wrap="square" anchor="ctr" anchorCtr="1"/>
          <a:lstStyle/>
          <a:p>
            <a:pPr algn="ctr" rtl="0">
              <a:defRPr lang="en-GB"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Growth Rate</a:t>
            </a:r>
          </a:p>
        </c:rich>
      </c:tx>
      <c:overlay val="0"/>
      <c:spPr>
        <a:noFill/>
        <a:ln>
          <a:noFill/>
        </a:ln>
        <a:effectLst/>
      </c:spPr>
      <c:txPr>
        <a:bodyPr rot="0" spcFirstLastPara="1" vertOverflow="ellipsis" vert="horz" wrap="square" anchor="ctr" anchorCtr="1"/>
        <a:lstStyle/>
        <a:p>
          <a:pPr algn="ctr" rtl="0">
            <a:defRPr lang="en-GB"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'growth Rate'!$B$3:$B$4</c:f>
              <c:strCache>
                <c:ptCount val="1"/>
                <c:pt idx="0">
                  <c:v>Commerical</c:v>
                </c:pt>
              </c:strCache>
            </c:strRef>
          </c:tx>
          <c:spPr>
            <a:ln w="28575" cap="rnd">
              <a:solidFill>
                <a:schemeClr val="accent1"/>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Rate'!$B$5:$B$14</c:f>
              <c:numCache>
                <c:formatCode>General</c:formatCode>
                <c:ptCount val="9"/>
                <c:pt idx="0">
                  <c:v>319.27800000000002</c:v>
                </c:pt>
                <c:pt idx="1">
                  <c:v>333.24800000000005</c:v>
                </c:pt>
                <c:pt idx="2">
                  <c:v>336.62499999999994</c:v>
                </c:pt>
                <c:pt idx="3">
                  <c:v>343.87800000000004</c:v>
                </c:pt>
                <c:pt idx="4">
                  <c:v>334.61899999999997</c:v>
                </c:pt>
                <c:pt idx="5">
                  <c:v>336.19700000000006</c:v>
                </c:pt>
                <c:pt idx="6">
                  <c:v>347.15299999999996</c:v>
                </c:pt>
                <c:pt idx="7">
                  <c:v>431.65700000000004</c:v>
                </c:pt>
                <c:pt idx="8">
                  <c:v>426.90800000000002</c:v>
                </c:pt>
              </c:numCache>
            </c:numRef>
          </c:val>
          <c:smooth val="0"/>
          <c:extLst>
            <c:ext xmlns:c16="http://schemas.microsoft.com/office/drawing/2014/chart" uri="{C3380CC4-5D6E-409C-BE32-E72D297353CC}">
              <c16:uniqueId val="{00000000-3864-4F07-B67C-F0AB90B99F2D}"/>
            </c:ext>
          </c:extLst>
        </c:ser>
        <c:ser>
          <c:idx val="1"/>
          <c:order val="1"/>
          <c:tx>
            <c:strRef>
              <c:f>'growth Rate'!$C$3:$C$4</c:f>
              <c:strCache>
                <c:ptCount val="1"/>
                <c:pt idx="0">
                  <c:v>Electric Power</c:v>
                </c:pt>
              </c:strCache>
            </c:strRef>
          </c:tx>
          <c:spPr>
            <a:ln w="28575" cap="rnd">
              <a:solidFill>
                <a:schemeClr val="accent3"/>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Rate'!$C$5:$C$14</c:f>
              <c:numCache>
                <c:formatCode>General</c:formatCode>
                <c:ptCount val="9"/>
                <c:pt idx="0">
                  <c:v>1837.6559999999999</c:v>
                </c:pt>
                <c:pt idx="1">
                  <c:v>1959.0639999999999</c:v>
                </c:pt>
                <c:pt idx="2">
                  <c:v>2120.2190000000001</c:v>
                </c:pt>
                <c:pt idx="3">
                  <c:v>2191.7729999999997</c:v>
                </c:pt>
                <c:pt idx="4">
                  <c:v>2199.3200000000002</c:v>
                </c:pt>
                <c:pt idx="5">
                  <c:v>2360.194</c:v>
                </c:pt>
                <c:pt idx="6">
                  <c:v>2585.4289999999996</c:v>
                </c:pt>
                <c:pt idx="7">
                  <c:v>2771.4479999999999</c:v>
                </c:pt>
                <c:pt idx="8">
                  <c:v>2722.047</c:v>
                </c:pt>
              </c:numCache>
            </c:numRef>
          </c:val>
          <c:smooth val="0"/>
          <c:extLst>
            <c:ext xmlns:c16="http://schemas.microsoft.com/office/drawing/2014/chart" uri="{C3380CC4-5D6E-409C-BE32-E72D297353CC}">
              <c16:uniqueId val="{00000006-1483-47A0-A000-1EECD959CBE3}"/>
            </c:ext>
          </c:extLst>
        </c:ser>
        <c:ser>
          <c:idx val="2"/>
          <c:order val="2"/>
          <c:tx>
            <c:strRef>
              <c:f>'growth Rate'!$D$3:$D$4</c:f>
              <c:strCache>
                <c:ptCount val="1"/>
                <c:pt idx="0">
                  <c:v>Industrial</c:v>
                </c:pt>
              </c:strCache>
            </c:strRef>
          </c:tx>
          <c:spPr>
            <a:ln w="28575" cap="rnd">
              <a:solidFill>
                <a:schemeClr val="accent5"/>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Rate'!$D$5:$D$14</c:f>
              <c:numCache>
                <c:formatCode>General</c:formatCode>
                <c:ptCount val="9"/>
                <c:pt idx="0">
                  <c:v>4154.7489999999998</c:v>
                </c:pt>
                <c:pt idx="1">
                  <c:v>4151.1570000000002</c:v>
                </c:pt>
                <c:pt idx="2">
                  <c:v>4102.7179999999998</c:v>
                </c:pt>
                <c:pt idx="3">
                  <c:v>4086.38</c:v>
                </c:pt>
                <c:pt idx="4">
                  <c:v>3998.0020000000009</c:v>
                </c:pt>
                <c:pt idx="5">
                  <c:v>3807.8150000000005</c:v>
                </c:pt>
                <c:pt idx="6">
                  <c:v>3884.3869999999997</c:v>
                </c:pt>
                <c:pt idx="7">
                  <c:v>3789.0299999999997</c:v>
                </c:pt>
                <c:pt idx="8">
                  <c:v>3633.3640000000005</c:v>
                </c:pt>
              </c:numCache>
            </c:numRef>
          </c:val>
          <c:smooth val="0"/>
          <c:extLst>
            <c:ext xmlns:c16="http://schemas.microsoft.com/office/drawing/2014/chart" uri="{C3380CC4-5D6E-409C-BE32-E72D297353CC}">
              <c16:uniqueId val="{00000000-88F3-41E4-ACEB-31B2E142C316}"/>
            </c:ext>
          </c:extLst>
        </c:ser>
        <c:ser>
          <c:idx val="3"/>
          <c:order val="3"/>
          <c:tx>
            <c:strRef>
              <c:f>'growth Rate'!$E$3:$E$4</c:f>
              <c:strCache>
                <c:ptCount val="1"/>
                <c:pt idx="0">
                  <c:v>Residential</c:v>
                </c:pt>
              </c:strCache>
            </c:strRef>
          </c:tx>
          <c:spPr>
            <a:ln w="28575" cap="rnd">
              <a:solidFill>
                <a:schemeClr val="accent1">
                  <a:lumMod val="60000"/>
                </a:schemeClr>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Rate'!$E$5:$E$14</c:f>
              <c:numCache>
                <c:formatCode>General</c:formatCode>
                <c:ptCount val="9"/>
                <c:pt idx="0">
                  <c:v>639.20699999999999</c:v>
                </c:pt>
                <c:pt idx="1">
                  <c:v>584.07500000000005</c:v>
                </c:pt>
                <c:pt idx="2">
                  <c:v>581.70100000000002</c:v>
                </c:pt>
                <c:pt idx="3">
                  <c:v>687.89399999999989</c:v>
                </c:pt>
                <c:pt idx="4">
                  <c:v>721.49200000000008</c:v>
                </c:pt>
                <c:pt idx="5">
                  <c:v>535.89499999999998</c:v>
                </c:pt>
                <c:pt idx="6">
                  <c:v>552.55700000000002</c:v>
                </c:pt>
                <c:pt idx="7">
                  <c:v>661.74199999999996</c:v>
                </c:pt>
                <c:pt idx="8">
                  <c:v>724.69100000000003</c:v>
                </c:pt>
              </c:numCache>
            </c:numRef>
          </c:val>
          <c:smooth val="0"/>
          <c:extLst>
            <c:ext xmlns:c16="http://schemas.microsoft.com/office/drawing/2014/chart" uri="{C3380CC4-5D6E-409C-BE32-E72D297353CC}">
              <c16:uniqueId val="{00000001-88F3-41E4-ACEB-31B2E142C316}"/>
            </c:ext>
          </c:extLst>
        </c:ser>
        <c:ser>
          <c:idx val="4"/>
          <c:order val="4"/>
          <c:tx>
            <c:strRef>
              <c:f>'growth Rate'!$F$3:$F$4</c:f>
              <c:strCache>
                <c:ptCount val="1"/>
                <c:pt idx="0">
                  <c:v>Transportation</c:v>
                </c:pt>
              </c:strCache>
            </c:strRef>
          </c:tx>
          <c:spPr>
            <a:ln w="28575" cap="rnd">
              <a:solidFill>
                <a:schemeClr val="accent3">
                  <a:lumMod val="60000"/>
                </a:schemeClr>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Rate'!$F$5:$F$14</c:f>
              <c:numCache>
                <c:formatCode>General</c:formatCode>
                <c:ptCount val="9"/>
                <c:pt idx="0">
                  <c:v>1351.0629999999999</c:v>
                </c:pt>
                <c:pt idx="1">
                  <c:v>1468.6180000000002</c:v>
                </c:pt>
                <c:pt idx="2">
                  <c:v>1473.6559999999999</c:v>
                </c:pt>
                <c:pt idx="3">
                  <c:v>1455.7220000000002</c:v>
                </c:pt>
                <c:pt idx="4">
                  <c:v>1496.6009999999999</c:v>
                </c:pt>
                <c:pt idx="5">
                  <c:v>1355.4459999999999</c:v>
                </c:pt>
                <c:pt idx="6">
                  <c:v>1495.9730000000002</c:v>
                </c:pt>
                <c:pt idx="7">
                  <c:v>1573.1499999999999</c:v>
                </c:pt>
                <c:pt idx="8">
                  <c:v>1788.4009999999998</c:v>
                </c:pt>
              </c:numCache>
            </c:numRef>
          </c:val>
          <c:smooth val="0"/>
          <c:extLst>
            <c:ext xmlns:c16="http://schemas.microsoft.com/office/drawing/2014/chart" uri="{C3380CC4-5D6E-409C-BE32-E72D297353CC}">
              <c16:uniqueId val="{00000002-88F3-41E4-ACEB-31B2E142C316}"/>
            </c:ext>
          </c:extLst>
        </c:ser>
        <c:dLbls>
          <c:showLegendKey val="0"/>
          <c:showVal val="0"/>
          <c:showCatName val="0"/>
          <c:showSerName val="0"/>
          <c:showPercent val="0"/>
          <c:showBubbleSize val="0"/>
        </c:dLbls>
        <c:smooth val="0"/>
        <c:axId val="460731728"/>
        <c:axId val="460727048"/>
      </c:lineChart>
      <c:catAx>
        <c:axId val="46073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727048"/>
        <c:crosses val="autoZero"/>
        <c:auto val="1"/>
        <c:lblAlgn val="ctr"/>
        <c:lblOffset val="100"/>
        <c:noMultiLvlLbl val="0"/>
      </c:catAx>
      <c:valAx>
        <c:axId val="460727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73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Dataset.xlsx]Seasonal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'Seasonal Trend'!$B$3</c:f>
              <c:strCache>
                <c:ptCount val="1"/>
                <c:pt idx="0">
                  <c:v>Total</c:v>
                </c:pt>
              </c:strCache>
            </c:strRef>
          </c:tx>
          <c:spPr>
            <a:ln w="28575" cap="rnd">
              <a:solidFill>
                <a:schemeClr val="accent1"/>
              </a:solidFill>
              <a:round/>
            </a:ln>
            <a:effectLst/>
          </c:spPr>
          <c:marker>
            <c:symbol val="none"/>
          </c:marker>
          <c:cat>
            <c:strRef>
              <c:f>'Seasonal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'Seasonal Trend'!$B$4:$B$16</c:f>
              <c:numCache>
                <c:formatCode>General</c:formatCode>
                <c:ptCount val="12"/>
                <c:pt idx="0">
                  <c:v>6531.1680000000015</c:v>
                </c:pt>
                <c:pt idx="1">
                  <c:v>6108.869999999999</c:v>
                </c:pt>
                <c:pt idx="2">
                  <c:v>6733.1470000000008</c:v>
                </c:pt>
                <c:pt idx="3">
                  <c:v>6470.0990000000002</c:v>
                </c:pt>
                <c:pt idx="4">
                  <c:v>6733.7080000000014</c:v>
                </c:pt>
                <c:pt idx="5">
                  <c:v>6575.6070000000009</c:v>
                </c:pt>
                <c:pt idx="6">
                  <c:v>6662.3190000000004</c:v>
                </c:pt>
                <c:pt idx="7">
                  <c:v>6662.9650000000001</c:v>
                </c:pt>
                <c:pt idx="8">
                  <c:v>6322.1859999999997</c:v>
                </c:pt>
                <c:pt idx="9">
                  <c:v>6579.8350000000028</c:v>
                </c:pt>
                <c:pt idx="10">
                  <c:v>6540.4169999999995</c:v>
                </c:pt>
                <c:pt idx="11">
                  <c:v>6791.8779999999997</c:v>
                </c:pt>
              </c:numCache>
            </c:numRef>
          </c:val>
          <c:smooth val="0"/>
          <c:extLst>
            <c:ext xmlns:c16="http://schemas.microsoft.com/office/drawing/2014/chart" uri="{C3380CC4-5D6E-409C-BE32-E72D297353CC}">
              <c16:uniqueId val="{00000000-F437-45DC-83D2-55F76C75B7CA}"/>
            </c:ext>
          </c:extLst>
        </c:ser>
        <c:dLbls>
          <c:showLegendKey val="0"/>
          <c:showVal val="0"/>
          <c:showCatName val="0"/>
          <c:showSerName val="0"/>
          <c:showPercent val="0"/>
          <c:showBubbleSize val="0"/>
        </c:dLbls>
        <c:smooth val="0"/>
        <c:axId val="605932984"/>
        <c:axId val="605926504"/>
      </c:lineChart>
      <c:catAx>
        <c:axId val="60593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926504"/>
        <c:crosses val="autoZero"/>
        <c:auto val="1"/>
        <c:lblAlgn val="ctr"/>
        <c:lblOffset val="100"/>
        <c:noMultiLvlLbl val="0"/>
      </c:catAx>
      <c:valAx>
        <c:axId val="605926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93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Dataset.xlsx]Rate Of Usage!PivotTable3</c:name>
    <c:fmtId val="7"/>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a:latin typeface="Times New Roman" panose="02020603050405020304" pitchFamily="18" charset="0"/>
                <a:cs typeface="Times New Roman" panose="02020603050405020304" pitchFamily="18" charset="0"/>
              </a:rPr>
              <a:t>Renewable Usage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'Rate Of Usage'!$B$3</c:f>
              <c:strCache>
                <c:ptCount val="1"/>
                <c:pt idx="0">
                  <c:v>Total</c:v>
                </c:pt>
              </c:strCache>
            </c:strRef>
          </c:tx>
          <c:spPr>
            <a:ln w="28575" cap="rnd">
              <a:solidFill>
                <a:schemeClr val="accent1"/>
              </a:solidFill>
              <a:round/>
            </a:ln>
            <a:effectLst/>
          </c:spPr>
          <c:marker>
            <c:symbol val="none"/>
          </c:marker>
          <c:cat>
            <c:strRef>
              <c:f>'Rate Of Usage'!$A$4:$A$13</c:f>
              <c:strCache>
                <c:ptCount val="9"/>
                <c:pt idx="0">
                  <c:v>2015</c:v>
                </c:pt>
                <c:pt idx="1">
                  <c:v>2016</c:v>
                </c:pt>
                <c:pt idx="2">
                  <c:v>2017</c:v>
                </c:pt>
                <c:pt idx="3">
                  <c:v>2018</c:v>
                </c:pt>
                <c:pt idx="4">
                  <c:v>2019</c:v>
                </c:pt>
                <c:pt idx="5">
                  <c:v>2020</c:v>
                </c:pt>
                <c:pt idx="6">
                  <c:v>2021</c:v>
                </c:pt>
                <c:pt idx="7">
                  <c:v>2022</c:v>
                </c:pt>
                <c:pt idx="8">
                  <c:v>2023</c:v>
                </c:pt>
              </c:strCache>
            </c:strRef>
          </c:cat>
          <c:val>
            <c:numRef>
              <c:f>'Rate Of Usage'!$B$4:$B$13</c:f>
              <c:numCache>
                <c:formatCode>General</c:formatCode>
                <c:ptCount val="9"/>
                <c:pt idx="0">
                  <c:v>8301.9530000000013</c:v>
                </c:pt>
                <c:pt idx="1">
                  <c:v>8496.1620000000003</c:v>
                </c:pt>
                <c:pt idx="2">
                  <c:v>8614.9189999999981</c:v>
                </c:pt>
                <c:pt idx="3">
                  <c:v>8765.646999999999</c:v>
                </c:pt>
                <c:pt idx="4">
                  <c:v>8750.0339999999978</c:v>
                </c:pt>
                <c:pt idx="5">
                  <c:v>8395.5469999999987</c:v>
                </c:pt>
                <c:pt idx="6">
                  <c:v>8865.4990000000034</c:v>
                </c:pt>
                <c:pt idx="7">
                  <c:v>9227.0269999999982</c:v>
                </c:pt>
                <c:pt idx="8">
                  <c:v>9295.4109999999982</c:v>
                </c:pt>
              </c:numCache>
            </c:numRef>
          </c:val>
          <c:smooth val="0"/>
          <c:extLst>
            <c:ext xmlns:c16="http://schemas.microsoft.com/office/drawing/2014/chart" uri="{C3380CC4-5D6E-409C-BE32-E72D297353CC}">
              <c16:uniqueId val="{00000000-CEA7-4BDD-BBF8-1A31891E436D}"/>
            </c:ext>
          </c:extLst>
        </c:ser>
        <c:dLbls>
          <c:showLegendKey val="0"/>
          <c:showVal val="0"/>
          <c:showCatName val="0"/>
          <c:showSerName val="0"/>
          <c:showPercent val="0"/>
          <c:showBubbleSize val="0"/>
        </c:dLbls>
        <c:smooth val="0"/>
        <c:axId val="464609648"/>
        <c:axId val="464610008"/>
      </c:lineChart>
      <c:catAx>
        <c:axId val="46460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crossAx val="464610008"/>
        <c:crosses val="autoZero"/>
        <c:auto val="1"/>
        <c:lblAlgn val="ctr"/>
        <c:lblOffset val="100"/>
        <c:noMultiLvlLbl val="0"/>
      </c:catAx>
      <c:valAx>
        <c:axId val="464610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46460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Dataset.xlsx]Seasonal Trend!PivotTable1</c:name>
    <c:fmtId val="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Seasonal Trend</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'Seasonal Trend'!$B$3</c:f>
              <c:strCache>
                <c:ptCount val="1"/>
                <c:pt idx="0">
                  <c:v>Total</c:v>
                </c:pt>
              </c:strCache>
            </c:strRef>
          </c:tx>
          <c:spPr>
            <a:ln w="28575" cap="rnd">
              <a:solidFill>
                <a:schemeClr val="accent1"/>
              </a:solidFill>
              <a:round/>
            </a:ln>
            <a:effectLst/>
          </c:spPr>
          <c:marker>
            <c:symbol val="none"/>
          </c:marker>
          <c:cat>
            <c:strRef>
              <c:f>'Seasonal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'Seasonal Trend'!$B$4:$B$16</c:f>
              <c:numCache>
                <c:formatCode>General</c:formatCode>
                <c:ptCount val="12"/>
                <c:pt idx="0">
                  <c:v>6531.1680000000015</c:v>
                </c:pt>
                <c:pt idx="1">
                  <c:v>6108.869999999999</c:v>
                </c:pt>
                <c:pt idx="2">
                  <c:v>6733.1470000000008</c:v>
                </c:pt>
                <c:pt idx="3">
                  <c:v>6470.0990000000002</c:v>
                </c:pt>
                <c:pt idx="4">
                  <c:v>6733.7080000000014</c:v>
                </c:pt>
                <c:pt idx="5">
                  <c:v>6575.6070000000009</c:v>
                </c:pt>
                <c:pt idx="6">
                  <c:v>6662.3190000000004</c:v>
                </c:pt>
                <c:pt idx="7">
                  <c:v>6662.9650000000001</c:v>
                </c:pt>
                <c:pt idx="8">
                  <c:v>6322.1859999999997</c:v>
                </c:pt>
                <c:pt idx="9">
                  <c:v>6579.8350000000028</c:v>
                </c:pt>
                <c:pt idx="10">
                  <c:v>6540.4169999999995</c:v>
                </c:pt>
                <c:pt idx="11">
                  <c:v>6791.8779999999997</c:v>
                </c:pt>
              </c:numCache>
            </c:numRef>
          </c:val>
          <c:smooth val="0"/>
          <c:extLst>
            <c:ext xmlns:c16="http://schemas.microsoft.com/office/drawing/2014/chart" uri="{C3380CC4-5D6E-409C-BE32-E72D297353CC}">
              <c16:uniqueId val="{00000000-BA18-4A25-ABB0-D23327BE834A}"/>
            </c:ext>
          </c:extLst>
        </c:ser>
        <c:dLbls>
          <c:showLegendKey val="0"/>
          <c:showVal val="0"/>
          <c:showCatName val="0"/>
          <c:showSerName val="0"/>
          <c:showPercent val="0"/>
          <c:showBubbleSize val="0"/>
        </c:dLbls>
        <c:smooth val="0"/>
        <c:axId val="605932984"/>
        <c:axId val="605926504"/>
      </c:lineChart>
      <c:catAx>
        <c:axId val="60593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crossAx val="605926504"/>
        <c:crosses val="autoZero"/>
        <c:auto val="1"/>
        <c:lblAlgn val="ctr"/>
        <c:lblOffset val="100"/>
        <c:noMultiLvlLbl val="0"/>
      </c:catAx>
      <c:valAx>
        <c:axId val="605926504"/>
        <c:scaling>
          <c:orientation val="minMax"/>
        </c:scaling>
        <c:delete val="1"/>
        <c:axPos val="l"/>
        <c:numFmt formatCode="General" sourceLinked="1"/>
        <c:majorTickMark val="none"/>
        <c:minorTickMark val="none"/>
        <c:tickLblPos val="nextTo"/>
        <c:crossAx val="605932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Dataset.xlsx]Sector Usage!PivotTable2</c:name>
    <c:fmtId val="7"/>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Sector Usage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 Usage'!$B$3</c:f>
              <c:strCache>
                <c:ptCount val="1"/>
                <c:pt idx="0">
                  <c:v>Total</c:v>
                </c:pt>
              </c:strCache>
            </c:strRef>
          </c:tx>
          <c:spPr>
            <a:solidFill>
              <a:schemeClr val="accent1"/>
            </a:solidFill>
            <a:ln>
              <a:noFill/>
            </a:ln>
            <a:effectLst/>
          </c:spPr>
          <c:invertIfNegative val="0"/>
          <c:cat>
            <c:strRef>
              <c:f>'Sector Usage'!$A$4:$A$9</c:f>
              <c:strCache>
                <c:ptCount val="5"/>
                <c:pt idx="0">
                  <c:v>Industrial</c:v>
                </c:pt>
                <c:pt idx="1">
                  <c:v>Electric Power</c:v>
                </c:pt>
                <c:pt idx="2">
                  <c:v>Transportation</c:v>
                </c:pt>
                <c:pt idx="3">
                  <c:v>Residential</c:v>
                </c:pt>
                <c:pt idx="4">
                  <c:v>Commerical</c:v>
                </c:pt>
              </c:strCache>
            </c:strRef>
          </c:cat>
          <c:val>
            <c:numRef>
              <c:f>'Sector Usage'!$B$4:$B$9</c:f>
              <c:numCache>
                <c:formatCode>General</c:formatCode>
                <c:ptCount val="5"/>
                <c:pt idx="0">
                  <c:v>35607.601999999992</c:v>
                </c:pt>
                <c:pt idx="1">
                  <c:v>20747.150000000016</c:v>
                </c:pt>
                <c:pt idx="2">
                  <c:v>13458.629999999997</c:v>
                </c:pt>
                <c:pt idx="3">
                  <c:v>5689.2540000000008</c:v>
                </c:pt>
                <c:pt idx="4">
                  <c:v>3209.5629999999996</c:v>
                </c:pt>
              </c:numCache>
            </c:numRef>
          </c:val>
          <c:extLst>
            <c:ext xmlns:c16="http://schemas.microsoft.com/office/drawing/2014/chart" uri="{C3380CC4-5D6E-409C-BE32-E72D297353CC}">
              <c16:uniqueId val="{00000000-BD1A-4946-9434-A9601ABABCF5}"/>
            </c:ext>
          </c:extLst>
        </c:ser>
        <c:dLbls>
          <c:showLegendKey val="0"/>
          <c:showVal val="0"/>
          <c:showCatName val="0"/>
          <c:showSerName val="0"/>
          <c:showPercent val="0"/>
          <c:showBubbleSize val="0"/>
        </c:dLbls>
        <c:gapWidth val="182"/>
        <c:axId val="656520336"/>
        <c:axId val="656523936"/>
      </c:barChart>
      <c:catAx>
        <c:axId val="65652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656523936"/>
        <c:crosses val="autoZero"/>
        <c:auto val="1"/>
        <c:lblAlgn val="ctr"/>
        <c:lblOffset val="100"/>
        <c:noMultiLvlLbl val="0"/>
      </c:catAx>
      <c:valAx>
        <c:axId val="656523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652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Dataset.xlsx]Generation Mix!PivotTable38</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Generation Mix</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786573441047883"/>
              <c:y val="-1.75077831516308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0714834111307159E-2"/>
              <c:y val="2.917963858605014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7145781926971527E-2"/>
              <c:y val="-5.25233494548921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250575816872518"/>
              <c:y val="-5.83592771721034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6786573441047883"/>
              <c:y val="-1.75077831516308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1.0714834111307159E-2"/>
              <c:y val="2.917963858605014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1250575816872518"/>
              <c:y val="-5.83592771721034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5.7145781926971527E-2"/>
              <c:y val="-5.25233494548921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34765514751143051"/>
              <c:y val="-4.95570961303758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1.0714834111307159E-2"/>
              <c:y val="2.917963858605014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1250575816872518"/>
              <c:y val="-5.83592771721034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5.7145781926971527E-2"/>
              <c:y val="-5.25233494548921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28654678908289077"/>
          <c:y val="0.13244530694763354"/>
          <c:w val="0.45194022308376708"/>
          <c:h val="0.79556266503811712"/>
        </c:manualLayout>
      </c:layout>
      <c:pieChart>
        <c:varyColors val="1"/>
        <c:ser>
          <c:idx val="0"/>
          <c:order val="0"/>
          <c:tx>
            <c:strRef>
              <c:f>'Generation Mix'!$B$1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6A-4756-B560-FEC4A84B7D9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B76A-4756-B560-FEC4A84B7D9F}"/>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B76A-4756-B560-FEC4A84B7D9F}"/>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B76A-4756-B560-FEC4A84B7D9F}"/>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B76A-4756-B560-FEC4A84B7D9F}"/>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B76A-4756-B560-FEC4A84B7D9F}"/>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B76A-4756-B560-FEC4A84B7D9F}"/>
              </c:ext>
            </c:extLst>
          </c:dPt>
          <c:dLbls>
            <c:dLbl>
              <c:idx val="1"/>
              <c:layout>
                <c:manualLayout>
                  <c:x val="0.34765514751143051"/>
                  <c:y val="-4.95570961303758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6A-4756-B560-FEC4A84B7D9F}"/>
                </c:ext>
              </c:extLst>
            </c:dLbl>
            <c:dLbl>
              <c:idx val="2"/>
              <c:layout>
                <c:manualLayout>
                  <c:x val="1.0714834111307159E-2"/>
                  <c:y val="2.917963858605014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76A-4756-B560-FEC4A84B7D9F}"/>
                </c:ext>
              </c:extLst>
            </c:dLbl>
            <c:dLbl>
              <c:idx val="3"/>
              <c:layout>
                <c:manualLayout>
                  <c:x val="-0.11250575816872518"/>
                  <c:y val="-5.835927717210349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76A-4756-B560-FEC4A84B7D9F}"/>
                </c:ext>
              </c:extLst>
            </c:dLbl>
            <c:dLbl>
              <c:idx val="4"/>
              <c:layout>
                <c:manualLayout>
                  <c:x val="-5.7145781926971527E-2"/>
                  <c:y val="-5.25233494548921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76A-4756-B560-FEC4A84B7D9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'Generation Mix'!$A$2:$A$9</c:f>
              <c:strCache>
                <c:ptCount val="7"/>
                <c:pt idx="0">
                  <c:v>Biomass Energy</c:v>
                </c:pt>
                <c:pt idx="1">
                  <c:v>Geothermal Energy</c:v>
                </c:pt>
                <c:pt idx="2">
                  <c:v>Hydroelectric Power</c:v>
                </c:pt>
                <c:pt idx="3">
                  <c:v>Solar Energy</c:v>
                </c:pt>
                <c:pt idx="4">
                  <c:v>Waste Energy</c:v>
                </c:pt>
                <c:pt idx="5">
                  <c:v>Wind Energy</c:v>
                </c:pt>
                <c:pt idx="6">
                  <c:v>Wood Energy</c:v>
                </c:pt>
              </c:strCache>
            </c:strRef>
          </c:cat>
          <c:val>
            <c:numRef>
              <c:f>'Generation Mix'!$B$2:$B$9</c:f>
              <c:numCache>
                <c:formatCode>General</c:formatCode>
                <c:ptCount val="7"/>
                <c:pt idx="0">
                  <c:v>40394.205999999984</c:v>
                </c:pt>
                <c:pt idx="1">
                  <c:v>1061.2040000000025</c:v>
                </c:pt>
                <c:pt idx="2">
                  <c:v>39.868999999999993</c:v>
                </c:pt>
                <c:pt idx="3">
                  <c:v>4369.3650000000034</c:v>
                </c:pt>
                <c:pt idx="4">
                  <c:v>4127.0940000000019</c:v>
                </c:pt>
                <c:pt idx="5">
                  <c:v>9608.9810000000016</c:v>
                </c:pt>
                <c:pt idx="6">
                  <c:v>19111.480000000007</c:v>
                </c:pt>
              </c:numCache>
            </c:numRef>
          </c:val>
          <c:extLst>
            <c:ext xmlns:c16="http://schemas.microsoft.com/office/drawing/2014/chart" uri="{C3380CC4-5D6E-409C-BE32-E72D297353CC}">
              <c16:uniqueId val="{0000000E-B76A-4756-B560-FEC4A84B7D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Dataset.xlsx]growth Rate!PivotTable4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Growth</a:t>
            </a:r>
            <a:r>
              <a:rPr lang="en-GB" baseline="0"/>
              <a: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'growth Rate'!$B$3:$B$4</c:f>
              <c:strCache>
                <c:ptCount val="1"/>
                <c:pt idx="0">
                  <c:v>Commerical</c:v>
                </c:pt>
              </c:strCache>
            </c:strRef>
          </c:tx>
          <c:spPr>
            <a:ln w="28575" cap="rnd">
              <a:solidFill>
                <a:schemeClr val="accent1"/>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Rate'!$B$5:$B$14</c:f>
              <c:numCache>
                <c:formatCode>General</c:formatCode>
                <c:ptCount val="9"/>
                <c:pt idx="0">
                  <c:v>319.27800000000002</c:v>
                </c:pt>
                <c:pt idx="1">
                  <c:v>333.24800000000005</c:v>
                </c:pt>
                <c:pt idx="2">
                  <c:v>336.62499999999994</c:v>
                </c:pt>
                <c:pt idx="3">
                  <c:v>343.87800000000004</c:v>
                </c:pt>
                <c:pt idx="4">
                  <c:v>334.61899999999997</c:v>
                </c:pt>
                <c:pt idx="5">
                  <c:v>336.19700000000006</c:v>
                </c:pt>
                <c:pt idx="6">
                  <c:v>347.15299999999996</c:v>
                </c:pt>
                <c:pt idx="7">
                  <c:v>431.65700000000004</c:v>
                </c:pt>
                <c:pt idx="8">
                  <c:v>426.90800000000002</c:v>
                </c:pt>
              </c:numCache>
            </c:numRef>
          </c:val>
          <c:smooth val="0"/>
          <c:extLst>
            <c:ext xmlns:c16="http://schemas.microsoft.com/office/drawing/2014/chart" uri="{C3380CC4-5D6E-409C-BE32-E72D297353CC}">
              <c16:uniqueId val="{00000000-D71B-4B88-B3FA-8D30133D5203}"/>
            </c:ext>
          </c:extLst>
        </c:ser>
        <c:ser>
          <c:idx val="1"/>
          <c:order val="1"/>
          <c:tx>
            <c:strRef>
              <c:f>'growth Rate'!$C$3:$C$4</c:f>
              <c:strCache>
                <c:ptCount val="1"/>
                <c:pt idx="0">
                  <c:v>Electric Power</c:v>
                </c:pt>
              </c:strCache>
            </c:strRef>
          </c:tx>
          <c:spPr>
            <a:ln w="28575" cap="rnd">
              <a:solidFill>
                <a:schemeClr val="accent3"/>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Rate'!$C$5:$C$14</c:f>
              <c:numCache>
                <c:formatCode>General</c:formatCode>
                <c:ptCount val="9"/>
                <c:pt idx="0">
                  <c:v>1837.6559999999999</c:v>
                </c:pt>
                <c:pt idx="1">
                  <c:v>1959.0639999999999</c:v>
                </c:pt>
                <c:pt idx="2">
                  <c:v>2120.2190000000001</c:v>
                </c:pt>
                <c:pt idx="3">
                  <c:v>2191.7729999999997</c:v>
                </c:pt>
                <c:pt idx="4">
                  <c:v>2199.3200000000002</c:v>
                </c:pt>
                <c:pt idx="5">
                  <c:v>2360.194</c:v>
                </c:pt>
                <c:pt idx="6">
                  <c:v>2585.4289999999996</c:v>
                </c:pt>
                <c:pt idx="7">
                  <c:v>2771.4479999999999</c:v>
                </c:pt>
                <c:pt idx="8">
                  <c:v>2722.047</c:v>
                </c:pt>
              </c:numCache>
            </c:numRef>
          </c:val>
          <c:smooth val="0"/>
          <c:extLst>
            <c:ext xmlns:c16="http://schemas.microsoft.com/office/drawing/2014/chart" uri="{C3380CC4-5D6E-409C-BE32-E72D297353CC}">
              <c16:uniqueId val="{00000006-9429-4C4F-847B-7239094657DA}"/>
            </c:ext>
          </c:extLst>
        </c:ser>
        <c:ser>
          <c:idx val="2"/>
          <c:order val="2"/>
          <c:tx>
            <c:strRef>
              <c:f>'growth Rate'!$D$3:$D$4</c:f>
              <c:strCache>
                <c:ptCount val="1"/>
                <c:pt idx="0">
                  <c:v>Industrial</c:v>
                </c:pt>
              </c:strCache>
            </c:strRef>
          </c:tx>
          <c:spPr>
            <a:ln w="28575" cap="rnd">
              <a:solidFill>
                <a:schemeClr val="accent5"/>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Rate'!$D$5:$D$14</c:f>
              <c:numCache>
                <c:formatCode>General</c:formatCode>
                <c:ptCount val="9"/>
                <c:pt idx="0">
                  <c:v>4154.7489999999998</c:v>
                </c:pt>
                <c:pt idx="1">
                  <c:v>4151.1570000000002</c:v>
                </c:pt>
                <c:pt idx="2">
                  <c:v>4102.7179999999998</c:v>
                </c:pt>
                <c:pt idx="3">
                  <c:v>4086.38</c:v>
                </c:pt>
                <c:pt idx="4">
                  <c:v>3998.0020000000009</c:v>
                </c:pt>
                <c:pt idx="5">
                  <c:v>3807.8150000000005</c:v>
                </c:pt>
                <c:pt idx="6">
                  <c:v>3884.3869999999997</c:v>
                </c:pt>
                <c:pt idx="7">
                  <c:v>3789.0299999999997</c:v>
                </c:pt>
                <c:pt idx="8">
                  <c:v>3633.3640000000005</c:v>
                </c:pt>
              </c:numCache>
            </c:numRef>
          </c:val>
          <c:smooth val="0"/>
          <c:extLst>
            <c:ext xmlns:c16="http://schemas.microsoft.com/office/drawing/2014/chart" uri="{C3380CC4-5D6E-409C-BE32-E72D297353CC}">
              <c16:uniqueId val="{00000000-C0B2-46A9-889D-FCEE019461A0}"/>
            </c:ext>
          </c:extLst>
        </c:ser>
        <c:ser>
          <c:idx val="3"/>
          <c:order val="3"/>
          <c:tx>
            <c:strRef>
              <c:f>'growth Rate'!$E$3:$E$4</c:f>
              <c:strCache>
                <c:ptCount val="1"/>
                <c:pt idx="0">
                  <c:v>Residential</c:v>
                </c:pt>
              </c:strCache>
            </c:strRef>
          </c:tx>
          <c:spPr>
            <a:ln w="28575" cap="rnd">
              <a:solidFill>
                <a:schemeClr val="accent1">
                  <a:lumMod val="60000"/>
                </a:schemeClr>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Rate'!$E$5:$E$14</c:f>
              <c:numCache>
                <c:formatCode>General</c:formatCode>
                <c:ptCount val="9"/>
                <c:pt idx="0">
                  <c:v>639.20699999999999</c:v>
                </c:pt>
                <c:pt idx="1">
                  <c:v>584.07500000000005</c:v>
                </c:pt>
                <c:pt idx="2">
                  <c:v>581.70100000000002</c:v>
                </c:pt>
                <c:pt idx="3">
                  <c:v>687.89399999999989</c:v>
                </c:pt>
                <c:pt idx="4">
                  <c:v>721.49200000000008</c:v>
                </c:pt>
                <c:pt idx="5">
                  <c:v>535.89499999999998</c:v>
                </c:pt>
                <c:pt idx="6">
                  <c:v>552.55700000000002</c:v>
                </c:pt>
                <c:pt idx="7">
                  <c:v>661.74199999999996</c:v>
                </c:pt>
                <c:pt idx="8">
                  <c:v>724.69100000000003</c:v>
                </c:pt>
              </c:numCache>
            </c:numRef>
          </c:val>
          <c:smooth val="0"/>
          <c:extLst>
            <c:ext xmlns:c16="http://schemas.microsoft.com/office/drawing/2014/chart" uri="{C3380CC4-5D6E-409C-BE32-E72D297353CC}">
              <c16:uniqueId val="{00000001-C0B2-46A9-889D-FCEE019461A0}"/>
            </c:ext>
          </c:extLst>
        </c:ser>
        <c:ser>
          <c:idx val="4"/>
          <c:order val="4"/>
          <c:tx>
            <c:strRef>
              <c:f>'growth Rate'!$F$3:$F$4</c:f>
              <c:strCache>
                <c:ptCount val="1"/>
                <c:pt idx="0">
                  <c:v>Transportation</c:v>
                </c:pt>
              </c:strCache>
            </c:strRef>
          </c:tx>
          <c:spPr>
            <a:ln w="28575" cap="rnd">
              <a:solidFill>
                <a:schemeClr val="accent3">
                  <a:lumMod val="60000"/>
                </a:schemeClr>
              </a:solidFill>
              <a:round/>
            </a:ln>
            <a:effectLst/>
          </c:spPr>
          <c:marker>
            <c:symbol val="none"/>
          </c:marker>
          <c:cat>
            <c:strRef>
              <c:f>'growth Rate'!$A$5:$A$14</c:f>
              <c:strCache>
                <c:ptCount val="9"/>
                <c:pt idx="0">
                  <c:v>2015</c:v>
                </c:pt>
                <c:pt idx="1">
                  <c:v>2016</c:v>
                </c:pt>
                <c:pt idx="2">
                  <c:v>2017</c:v>
                </c:pt>
                <c:pt idx="3">
                  <c:v>2018</c:v>
                </c:pt>
                <c:pt idx="4">
                  <c:v>2019</c:v>
                </c:pt>
                <c:pt idx="5">
                  <c:v>2020</c:v>
                </c:pt>
                <c:pt idx="6">
                  <c:v>2021</c:v>
                </c:pt>
                <c:pt idx="7">
                  <c:v>2022</c:v>
                </c:pt>
                <c:pt idx="8">
                  <c:v>2023</c:v>
                </c:pt>
              </c:strCache>
            </c:strRef>
          </c:cat>
          <c:val>
            <c:numRef>
              <c:f>'growth Rate'!$F$5:$F$14</c:f>
              <c:numCache>
                <c:formatCode>General</c:formatCode>
                <c:ptCount val="9"/>
                <c:pt idx="0">
                  <c:v>1351.0629999999999</c:v>
                </c:pt>
                <c:pt idx="1">
                  <c:v>1468.6180000000002</c:v>
                </c:pt>
                <c:pt idx="2">
                  <c:v>1473.6559999999999</c:v>
                </c:pt>
                <c:pt idx="3">
                  <c:v>1455.7220000000002</c:v>
                </c:pt>
                <c:pt idx="4">
                  <c:v>1496.6009999999999</c:v>
                </c:pt>
                <c:pt idx="5">
                  <c:v>1355.4459999999999</c:v>
                </c:pt>
                <c:pt idx="6">
                  <c:v>1495.9730000000002</c:v>
                </c:pt>
                <c:pt idx="7">
                  <c:v>1573.1499999999999</c:v>
                </c:pt>
                <c:pt idx="8">
                  <c:v>1788.4009999999998</c:v>
                </c:pt>
              </c:numCache>
            </c:numRef>
          </c:val>
          <c:smooth val="0"/>
          <c:extLst>
            <c:ext xmlns:c16="http://schemas.microsoft.com/office/drawing/2014/chart" uri="{C3380CC4-5D6E-409C-BE32-E72D297353CC}">
              <c16:uniqueId val="{00000002-C0B2-46A9-889D-FCEE019461A0}"/>
            </c:ext>
          </c:extLst>
        </c:ser>
        <c:dLbls>
          <c:showLegendKey val="0"/>
          <c:showVal val="0"/>
          <c:showCatName val="0"/>
          <c:showSerName val="0"/>
          <c:showPercent val="0"/>
          <c:showBubbleSize val="0"/>
        </c:dLbls>
        <c:smooth val="0"/>
        <c:axId val="460731728"/>
        <c:axId val="460727048"/>
      </c:lineChart>
      <c:catAx>
        <c:axId val="46073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727048"/>
        <c:crosses val="autoZero"/>
        <c:auto val="1"/>
        <c:lblAlgn val="ctr"/>
        <c:lblOffset val="100"/>
        <c:noMultiLvlLbl val="0"/>
      </c:catAx>
      <c:valAx>
        <c:axId val="460727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73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Dataset.xlsx]Generation Mix!PivotTable38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Generation</a:t>
            </a:r>
            <a:r>
              <a:rPr lang="en-US" baseline="0"/>
              <a:t> Mix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786573441047883"/>
              <c:y val="-1.75077831516308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0714834111307159E-2"/>
              <c:y val="2.917963858605014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7145781926971527E-2"/>
              <c:y val="-5.25233494548921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250575816872518"/>
              <c:y val="-5.83592771721034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'Generation Mix'!$B$1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82-4332-942C-96089046438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2-9DA0-494B-A18D-92BEFB1118A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3-9DA0-494B-A18D-92BEFB1118AE}"/>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5-9DA0-494B-A18D-92BEFB1118A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4-9DA0-494B-A18D-92BEFB1118AE}"/>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9C82-4332-942C-960890464384}"/>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9C82-4332-942C-960890464384}"/>
              </c:ext>
            </c:extLst>
          </c:dPt>
          <c:dLbls>
            <c:dLbl>
              <c:idx val="1"/>
              <c:layout>
                <c:manualLayout>
                  <c:x val="0.16786573441047883"/>
                  <c:y val="-1.75077831516308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DA0-494B-A18D-92BEFB1118AE}"/>
                </c:ext>
              </c:extLst>
            </c:dLbl>
            <c:dLbl>
              <c:idx val="2"/>
              <c:layout>
                <c:manualLayout>
                  <c:x val="1.0714834111307159E-2"/>
                  <c:y val="2.917963858605014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DA0-494B-A18D-92BEFB1118AE}"/>
                </c:ext>
              </c:extLst>
            </c:dLbl>
            <c:dLbl>
              <c:idx val="3"/>
              <c:layout>
                <c:manualLayout>
                  <c:x val="-0.11250575816872518"/>
                  <c:y val="-5.835927717210349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DA0-494B-A18D-92BEFB1118AE}"/>
                </c:ext>
              </c:extLst>
            </c:dLbl>
            <c:dLbl>
              <c:idx val="4"/>
              <c:layout>
                <c:manualLayout>
                  <c:x val="-5.7145781926971527E-2"/>
                  <c:y val="-5.25233494548921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DA0-494B-A18D-92BEFB1118A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'Generation Mix'!$A$2:$A$9</c:f>
              <c:strCache>
                <c:ptCount val="7"/>
                <c:pt idx="0">
                  <c:v>Biomass Energy</c:v>
                </c:pt>
                <c:pt idx="1">
                  <c:v>Geothermal Energy</c:v>
                </c:pt>
                <c:pt idx="2">
                  <c:v>Hydroelectric Power</c:v>
                </c:pt>
                <c:pt idx="3">
                  <c:v>Solar Energy</c:v>
                </c:pt>
                <c:pt idx="4">
                  <c:v>Waste Energy</c:v>
                </c:pt>
                <c:pt idx="5">
                  <c:v>Wind Energy</c:v>
                </c:pt>
                <c:pt idx="6">
                  <c:v>Wood Energy</c:v>
                </c:pt>
              </c:strCache>
            </c:strRef>
          </c:cat>
          <c:val>
            <c:numRef>
              <c:f>'Generation Mix'!$B$2:$B$9</c:f>
              <c:numCache>
                <c:formatCode>General</c:formatCode>
                <c:ptCount val="7"/>
                <c:pt idx="0">
                  <c:v>40394.205999999984</c:v>
                </c:pt>
                <c:pt idx="1">
                  <c:v>1061.2040000000025</c:v>
                </c:pt>
                <c:pt idx="2">
                  <c:v>39.868999999999993</c:v>
                </c:pt>
                <c:pt idx="3">
                  <c:v>4369.3650000000034</c:v>
                </c:pt>
                <c:pt idx="4">
                  <c:v>4127.0940000000019</c:v>
                </c:pt>
                <c:pt idx="5">
                  <c:v>9608.9810000000016</c:v>
                </c:pt>
                <c:pt idx="6">
                  <c:v>19111.480000000007</c:v>
                </c:pt>
              </c:numCache>
            </c:numRef>
          </c:val>
          <c:extLst>
            <c:ext xmlns:c16="http://schemas.microsoft.com/office/drawing/2014/chart" uri="{C3380CC4-5D6E-409C-BE32-E72D297353CC}">
              <c16:uniqueId val="{00000000-9DA0-494B-A18D-92BEFB1118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Dataset.xlsx]Sector Usage!PivotTable2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a:t>
            </a:r>
            <a:r>
              <a:rPr lang="en-US" baseline="0"/>
              <a:t> Usage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 Usage'!$B$3</c:f>
              <c:strCache>
                <c:ptCount val="1"/>
                <c:pt idx="0">
                  <c:v>Total</c:v>
                </c:pt>
              </c:strCache>
            </c:strRef>
          </c:tx>
          <c:spPr>
            <a:solidFill>
              <a:schemeClr val="accent1"/>
            </a:solidFill>
            <a:ln>
              <a:noFill/>
            </a:ln>
            <a:effectLst/>
          </c:spPr>
          <c:invertIfNegative val="0"/>
          <c:cat>
            <c:strRef>
              <c:f>'Sector Usage'!$A$4:$A$9</c:f>
              <c:strCache>
                <c:ptCount val="5"/>
                <c:pt idx="0">
                  <c:v>Industrial</c:v>
                </c:pt>
                <c:pt idx="1">
                  <c:v>Electric Power</c:v>
                </c:pt>
                <c:pt idx="2">
                  <c:v>Transportation</c:v>
                </c:pt>
                <c:pt idx="3">
                  <c:v>Residential</c:v>
                </c:pt>
                <c:pt idx="4">
                  <c:v>Commerical</c:v>
                </c:pt>
              </c:strCache>
            </c:strRef>
          </c:cat>
          <c:val>
            <c:numRef>
              <c:f>'Sector Usage'!$B$4:$B$9</c:f>
              <c:numCache>
                <c:formatCode>General</c:formatCode>
                <c:ptCount val="5"/>
                <c:pt idx="0">
                  <c:v>35607.601999999992</c:v>
                </c:pt>
                <c:pt idx="1">
                  <c:v>20747.150000000016</c:v>
                </c:pt>
                <c:pt idx="2">
                  <c:v>13458.629999999997</c:v>
                </c:pt>
                <c:pt idx="3">
                  <c:v>5689.2540000000008</c:v>
                </c:pt>
                <c:pt idx="4">
                  <c:v>3209.5629999999996</c:v>
                </c:pt>
              </c:numCache>
            </c:numRef>
          </c:val>
          <c:extLst>
            <c:ext xmlns:c16="http://schemas.microsoft.com/office/drawing/2014/chart" uri="{C3380CC4-5D6E-409C-BE32-E72D297353CC}">
              <c16:uniqueId val="{00000000-4D20-4095-8DBC-B555E1DDBE02}"/>
            </c:ext>
          </c:extLst>
        </c:ser>
        <c:dLbls>
          <c:showLegendKey val="0"/>
          <c:showVal val="0"/>
          <c:showCatName val="0"/>
          <c:showSerName val="0"/>
          <c:showPercent val="0"/>
          <c:showBubbleSize val="0"/>
        </c:dLbls>
        <c:gapWidth val="182"/>
        <c:axId val="656520336"/>
        <c:axId val="656523936"/>
      </c:barChart>
      <c:catAx>
        <c:axId val="65652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6523936"/>
        <c:crosses val="autoZero"/>
        <c:auto val="1"/>
        <c:lblAlgn val="ctr"/>
        <c:lblOffset val="100"/>
        <c:noMultiLvlLbl val="0"/>
      </c:catAx>
      <c:valAx>
        <c:axId val="656523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652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Dataset.xlsx]Rate Of Usage!PivotTable3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Renewable</a:t>
            </a:r>
            <a:r>
              <a:rPr lang="en-US" baseline="0"/>
              <a:t>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'Rate Of Usage'!$B$3</c:f>
              <c:strCache>
                <c:ptCount val="1"/>
                <c:pt idx="0">
                  <c:v>Total</c:v>
                </c:pt>
              </c:strCache>
            </c:strRef>
          </c:tx>
          <c:spPr>
            <a:ln w="28575" cap="rnd">
              <a:solidFill>
                <a:schemeClr val="accent1"/>
              </a:solidFill>
              <a:round/>
            </a:ln>
            <a:effectLst/>
          </c:spPr>
          <c:marker>
            <c:symbol val="none"/>
          </c:marker>
          <c:cat>
            <c:strRef>
              <c:f>'Rate Of Usage'!$A$4:$A$13</c:f>
              <c:strCache>
                <c:ptCount val="9"/>
                <c:pt idx="0">
                  <c:v>2015</c:v>
                </c:pt>
                <c:pt idx="1">
                  <c:v>2016</c:v>
                </c:pt>
                <c:pt idx="2">
                  <c:v>2017</c:v>
                </c:pt>
                <c:pt idx="3">
                  <c:v>2018</c:v>
                </c:pt>
                <c:pt idx="4">
                  <c:v>2019</c:v>
                </c:pt>
                <c:pt idx="5">
                  <c:v>2020</c:v>
                </c:pt>
                <c:pt idx="6">
                  <c:v>2021</c:v>
                </c:pt>
                <c:pt idx="7">
                  <c:v>2022</c:v>
                </c:pt>
                <c:pt idx="8">
                  <c:v>2023</c:v>
                </c:pt>
              </c:strCache>
            </c:strRef>
          </c:cat>
          <c:val>
            <c:numRef>
              <c:f>'Rate Of Usage'!$B$4:$B$13</c:f>
              <c:numCache>
                <c:formatCode>General</c:formatCode>
                <c:ptCount val="9"/>
                <c:pt idx="0">
                  <c:v>8301.9530000000013</c:v>
                </c:pt>
                <c:pt idx="1">
                  <c:v>8496.1620000000003</c:v>
                </c:pt>
                <c:pt idx="2">
                  <c:v>8614.9189999999981</c:v>
                </c:pt>
                <c:pt idx="3">
                  <c:v>8765.646999999999</c:v>
                </c:pt>
                <c:pt idx="4">
                  <c:v>8750.0339999999978</c:v>
                </c:pt>
                <c:pt idx="5">
                  <c:v>8395.5469999999987</c:v>
                </c:pt>
                <c:pt idx="6">
                  <c:v>8865.4990000000034</c:v>
                </c:pt>
                <c:pt idx="7">
                  <c:v>9227.0269999999982</c:v>
                </c:pt>
                <c:pt idx="8">
                  <c:v>9295.4109999999982</c:v>
                </c:pt>
              </c:numCache>
            </c:numRef>
          </c:val>
          <c:smooth val="0"/>
          <c:extLst>
            <c:ext xmlns:c16="http://schemas.microsoft.com/office/drawing/2014/chart" uri="{C3380CC4-5D6E-409C-BE32-E72D297353CC}">
              <c16:uniqueId val="{00000000-8E0A-4AA4-AD2B-4BC1D972316B}"/>
            </c:ext>
          </c:extLst>
        </c:ser>
        <c:dLbls>
          <c:showLegendKey val="0"/>
          <c:showVal val="0"/>
          <c:showCatName val="0"/>
          <c:showSerName val="0"/>
          <c:showPercent val="0"/>
          <c:showBubbleSize val="0"/>
        </c:dLbls>
        <c:smooth val="0"/>
        <c:axId val="464609648"/>
        <c:axId val="464610008"/>
      </c:lineChart>
      <c:catAx>
        <c:axId val="46460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4610008"/>
        <c:crosses val="autoZero"/>
        <c:auto val="1"/>
        <c:lblAlgn val="ctr"/>
        <c:lblOffset val="100"/>
        <c:noMultiLvlLbl val="0"/>
      </c:catAx>
      <c:valAx>
        <c:axId val="46461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460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chart" Target="../charts/chart5.xml"/><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17</xdr:col>
      <xdr:colOff>63670</xdr:colOff>
      <xdr:row>188</xdr:row>
      <xdr:rowOff>25624</xdr:rowOff>
    </xdr:from>
    <xdr:to>
      <xdr:col>17</xdr:col>
      <xdr:colOff>1895852</xdr:colOff>
      <xdr:row>201</xdr:row>
      <xdr:rowOff>108129</xdr:rowOff>
    </xdr:to>
    <mc:AlternateContent xmlns:mc="http://schemas.openxmlformats.org/markup-compatibility/2006" xmlns:sle15="http://schemas.microsoft.com/office/drawing/2012/slicer">
      <mc:Choice Requires="sle15">
        <xdr:graphicFrame macro="">
          <xdr:nvGraphicFramePr>
            <xdr:cNvPr id="12" name="Year">
              <a:extLst>
                <a:ext uri="{FF2B5EF4-FFF2-40B4-BE49-F238E27FC236}">
                  <a16:creationId xmlns:a16="http://schemas.microsoft.com/office/drawing/2014/main" id="{585A5E61-C40F-3FD3-D046-B665B41096B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518108" y="35839624"/>
              <a:ext cx="1832182" cy="2559005"/>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1082503</xdr:colOff>
      <xdr:row>177</xdr:row>
      <xdr:rowOff>72576</xdr:rowOff>
    </xdr:from>
    <xdr:to>
      <xdr:col>17</xdr:col>
      <xdr:colOff>1175807</xdr:colOff>
      <xdr:row>190</xdr:row>
      <xdr:rowOff>155082</xdr:rowOff>
    </xdr:to>
    <mc:AlternateContent xmlns:mc="http://schemas.openxmlformats.org/markup-compatibility/2006" xmlns:sle15="http://schemas.microsoft.com/office/drawing/2012/slicer">
      <mc:Choice Requires="sle15">
        <xdr:graphicFrame macro="">
          <xdr:nvGraphicFramePr>
            <xdr:cNvPr id="13" name="Sector">
              <a:extLst>
                <a:ext uri="{FF2B5EF4-FFF2-40B4-BE49-F238E27FC236}">
                  <a16:creationId xmlns:a16="http://schemas.microsoft.com/office/drawing/2014/main" id="{A3C7EDA1-7481-98C2-D1C2-EABCE373BBFD}"/>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5798628" y="33791076"/>
              <a:ext cx="1831617" cy="2559006"/>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49775</xdr:colOff>
      <xdr:row>7</xdr:row>
      <xdr:rowOff>15565</xdr:rowOff>
    </xdr:from>
    <xdr:to>
      <xdr:col>27</xdr:col>
      <xdr:colOff>494672</xdr:colOff>
      <xdr:row>40</xdr:row>
      <xdr:rowOff>53903</xdr:rowOff>
    </xdr:to>
    <xdr:grpSp>
      <xdr:nvGrpSpPr>
        <xdr:cNvPr id="11" name="Group 10">
          <a:extLst>
            <a:ext uri="{FF2B5EF4-FFF2-40B4-BE49-F238E27FC236}">
              <a16:creationId xmlns:a16="http://schemas.microsoft.com/office/drawing/2014/main" id="{503F74C6-B24E-5467-5A28-11F2E8D35C4B}"/>
            </a:ext>
          </a:extLst>
        </xdr:cNvPr>
        <xdr:cNvGrpSpPr/>
      </xdr:nvGrpSpPr>
      <xdr:grpSpPr>
        <a:xfrm>
          <a:off x="655911" y="1314429"/>
          <a:ext cx="16204443" cy="6161552"/>
          <a:chOff x="598634" y="1218774"/>
          <a:chExt cx="16415341" cy="6242121"/>
        </a:xfrm>
      </xdr:grpSpPr>
      <xdr:sp macro="" textlink="">
        <xdr:nvSpPr>
          <xdr:cNvPr id="10" name="Rectangle: Rounded Corners 9">
            <a:extLst>
              <a:ext uri="{FF2B5EF4-FFF2-40B4-BE49-F238E27FC236}">
                <a16:creationId xmlns:a16="http://schemas.microsoft.com/office/drawing/2014/main" id="{DAB8AFC6-1AA2-3905-2CF3-59F835A48BBC}"/>
              </a:ext>
            </a:extLst>
          </xdr:cNvPr>
          <xdr:cNvSpPr/>
        </xdr:nvSpPr>
        <xdr:spPr>
          <a:xfrm>
            <a:off x="2358946" y="1853686"/>
            <a:ext cx="13029794" cy="5607209"/>
          </a:xfrm>
          <a:prstGeom prst="roundRect">
            <a:avLst>
              <a:gd name="adj" fmla="val 304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9" name="Group 8">
            <a:extLst>
              <a:ext uri="{FF2B5EF4-FFF2-40B4-BE49-F238E27FC236}">
                <a16:creationId xmlns:a16="http://schemas.microsoft.com/office/drawing/2014/main" id="{44F174BE-37A1-7260-EDBF-7F70F6A65335}"/>
              </a:ext>
            </a:extLst>
          </xdr:cNvPr>
          <xdr:cNvGrpSpPr/>
        </xdr:nvGrpSpPr>
        <xdr:grpSpPr>
          <a:xfrm>
            <a:off x="598634" y="1218774"/>
            <a:ext cx="16415341" cy="6233284"/>
            <a:chOff x="135780" y="170188"/>
            <a:chExt cx="15915609" cy="5010264"/>
          </a:xfrm>
        </xdr:grpSpPr>
        <xdr:sp macro="" textlink="">
          <xdr:nvSpPr>
            <xdr:cNvPr id="2" name="Rectangle: Diagonal Corners Snipped 1">
              <a:extLst>
                <a:ext uri="{FF2B5EF4-FFF2-40B4-BE49-F238E27FC236}">
                  <a16:creationId xmlns:a16="http://schemas.microsoft.com/office/drawing/2014/main" id="{012EDA07-7BB4-9BC2-78EC-AC1E298373BD}"/>
                </a:ext>
              </a:extLst>
            </xdr:cNvPr>
            <xdr:cNvSpPr/>
          </xdr:nvSpPr>
          <xdr:spPr>
            <a:xfrm>
              <a:off x="141113" y="170188"/>
              <a:ext cx="15737494" cy="461637"/>
            </a:xfrm>
            <a:prstGeom prst="snip2Diag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4" name="Chart 3">
              <a:extLst>
                <a:ext uri="{FF2B5EF4-FFF2-40B4-BE49-F238E27FC236}">
                  <a16:creationId xmlns:a16="http://schemas.microsoft.com/office/drawing/2014/main" id="{211C336F-C47C-4AB4-B660-93D636DD63C7}"/>
                </a:ext>
              </a:extLst>
            </xdr:cNvPr>
            <xdr:cNvGraphicFramePr>
              <a:graphicFrameLocks/>
            </xdr:cNvGraphicFramePr>
          </xdr:nvGraphicFramePr>
          <xdr:xfrm>
            <a:off x="10720183" y="2878619"/>
            <a:ext cx="3892809" cy="224417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2DE431BD-4EB8-491A-ABD7-33A200D5CA18}"/>
                </a:ext>
              </a:extLst>
            </xdr:cNvPr>
            <xdr:cNvGraphicFramePr>
              <a:graphicFrameLocks/>
            </xdr:cNvGraphicFramePr>
          </xdr:nvGraphicFramePr>
          <xdr:xfrm>
            <a:off x="2170826" y="3025964"/>
            <a:ext cx="4176671" cy="215448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400E9B2E-AD4C-41A5-8093-A9036D7D95D4}"/>
                </a:ext>
              </a:extLst>
            </xdr:cNvPr>
            <xdr:cNvGraphicFramePr>
              <a:graphicFrameLocks/>
            </xdr:cNvGraphicFramePr>
          </xdr:nvGraphicFramePr>
          <xdr:xfrm>
            <a:off x="10639142" y="788100"/>
            <a:ext cx="3881294" cy="183303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8DEC3F30-EF22-42B9-8280-AE26C09315C8}"/>
                </a:ext>
              </a:extLst>
            </xdr:cNvPr>
            <xdr:cNvGraphicFramePr>
              <a:graphicFrameLocks/>
            </xdr:cNvGraphicFramePr>
          </xdr:nvGraphicFramePr>
          <xdr:xfrm>
            <a:off x="1883953" y="863127"/>
            <a:ext cx="4212166" cy="182639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8" name="TextBox 7">
              <a:extLst>
                <a:ext uri="{FF2B5EF4-FFF2-40B4-BE49-F238E27FC236}">
                  <a16:creationId xmlns:a16="http://schemas.microsoft.com/office/drawing/2014/main" id="{A3D80410-C5C7-343B-FFE0-568D24FA585A}"/>
                </a:ext>
              </a:extLst>
            </xdr:cNvPr>
            <xdr:cNvSpPr txBox="1"/>
          </xdr:nvSpPr>
          <xdr:spPr>
            <a:xfrm>
              <a:off x="4540042" y="196275"/>
              <a:ext cx="8554010" cy="496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Bell MT" panose="02020503060305020303" pitchFamily="18" charset="0"/>
                </a:rPr>
                <a:t>US Renewable Energy</a:t>
              </a:r>
              <a:r>
                <a:rPr lang="en-US" sz="2400" baseline="0">
                  <a:solidFill>
                    <a:schemeClr val="bg1"/>
                  </a:solidFill>
                  <a:latin typeface="Bell MT" panose="02020503060305020303" pitchFamily="18" charset="0"/>
                </a:rPr>
                <a:t> Consumption From 2015 - 2023</a:t>
              </a:r>
            </a:p>
          </xdr:txBody>
        </xdr:sp>
        <xdr:sp macro="" textlink="">
          <xdr:nvSpPr>
            <xdr:cNvPr id="3" name="Rectangle: Diagonal Corners Snipped 2">
              <a:extLst>
                <a:ext uri="{FF2B5EF4-FFF2-40B4-BE49-F238E27FC236}">
                  <a16:creationId xmlns:a16="http://schemas.microsoft.com/office/drawing/2014/main" id="{279DFDB7-363F-4379-8C50-0096A55F009A}"/>
                </a:ext>
              </a:extLst>
            </xdr:cNvPr>
            <xdr:cNvSpPr/>
          </xdr:nvSpPr>
          <xdr:spPr>
            <a:xfrm rot="16200000">
              <a:off x="12933247" y="2237311"/>
              <a:ext cx="4530714" cy="1343561"/>
            </a:xfrm>
            <a:prstGeom prst="snip2DiagRect">
              <a:avLst>
                <a:gd name="adj1" fmla="val 4381"/>
                <a:gd name="adj2" fmla="val 16667"/>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2" name="TextBox 21">
              <a:extLst>
                <a:ext uri="{FF2B5EF4-FFF2-40B4-BE49-F238E27FC236}">
                  <a16:creationId xmlns:a16="http://schemas.microsoft.com/office/drawing/2014/main" id="{3971C645-DADF-444B-B2CE-6483CD84D8CE}"/>
                </a:ext>
              </a:extLst>
            </xdr:cNvPr>
            <xdr:cNvSpPr txBox="1"/>
          </xdr:nvSpPr>
          <xdr:spPr>
            <a:xfrm>
              <a:off x="14615000" y="3521185"/>
              <a:ext cx="988089" cy="431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NG" sz="1200">
                <a:solidFill>
                  <a:schemeClr val="dk1"/>
                </a:solidFill>
                <a:latin typeface="Bell MT" panose="02020503060305020303" pitchFamily="18" charset="0"/>
                <a:ea typeface="+mn-ea"/>
                <a:cs typeface="+mn-cs"/>
              </a:endParaRPr>
            </a:p>
          </xdr:txBody>
        </xdr:sp>
        <mc:AlternateContent xmlns:mc="http://schemas.openxmlformats.org/markup-compatibility/2006">
          <mc:Choice xmlns:a14="http://schemas.microsoft.com/office/drawing/2010/main" Requires="a14">
            <xdr:graphicFrame macro="">
              <xdr:nvGraphicFramePr>
                <xdr:cNvPr id="27" name="Year 2">
                  <a:extLst>
                    <a:ext uri="{FF2B5EF4-FFF2-40B4-BE49-F238E27FC236}">
                      <a16:creationId xmlns:a16="http://schemas.microsoft.com/office/drawing/2014/main" id="{A6001D94-FEB9-49AA-8F2F-899782BC18A1}"/>
                    </a:ext>
                  </a:extLst>
                </xdr:cNvPr>
                <xdr:cNvGraphicFramePr/>
              </xdr:nvGraphicFramePr>
              <xdr:xfrm>
                <a:off x="145068" y="703375"/>
                <a:ext cx="1632172" cy="2143201"/>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665368" y="1969207"/>
                  <a:ext cx="1661792" cy="263194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8" name="Sector 2">
                  <a:extLst>
                    <a:ext uri="{FF2B5EF4-FFF2-40B4-BE49-F238E27FC236}">
                      <a16:creationId xmlns:a16="http://schemas.microsoft.com/office/drawing/2014/main" id="{C97E18DE-C61A-4542-8E13-FDEA52340284}"/>
                    </a:ext>
                  </a:extLst>
                </xdr:cNvPr>
                <xdr:cNvGraphicFramePr/>
              </xdr:nvGraphicFramePr>
              <xdr:xfrm>
                <a:off x="135780" y="2861998"/>
                <a:ext cx="1652554" cy="1350838"/>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655911" y="4620092"/>
                  <a:ext cx="1682544" cy="165889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8" name="Group 37">
              <a:extLst>
                <a:ext uri="{FF2B5EF4-FFF2-40B4-BE49-F238E27FC236}">
                  <a16:creationId xmlns:a16="http://schemas.microsoft.com/office/drawing/2014/main" id="{F6FF9DDD-7F9E-0AC9-4F2F-E254101FC870}"/>
                </a:ext>
              </a:extLst>
            </xdr:cNvPr>
            <xdr:cNvGrpSpPr/>
          </xdr:nvGrpSpPr>
          <xdr:grpSpPr>
            <a:xfrm>
              <a:off x="14614292" y="1132565"/>
              <a:ext cx="1437097" cy="3363866"/>
              <a:chOff x="14047888" y="715179"/>
              <a:chExt cx="1640666" cy="2141465"/>
            </a:xfrm>
          </xdr:grpSpPr>
          <xdr:pic>
            <xdr:nvPicPr>
              <xdr:cNvPr id="12" name="Graphic 11" descr="Battery charging">
                <a:extLst>
                  <a:ext uri="{FF2B5EF4-FFF2-40B4-BE49-F238E27FC236}">
                    <a16:creationId xmlns:a16="http://schemas.microsoft.com/office/drawing/2014/main" id="{4D63A8A2-BBDE-7DB1-27A8-C43BDFBB9A7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047888" y="715179"/>
                <a:ext cx="453027" cy="353789"/>
              </a:xfrm>
              <a:prstGeom prst="rect">
                <a:avLst/>
              </a:prstGeom>
            </xdr:spPr>
          </xdr:pic>
          <xdr:pic>
            <xdr:nvPicPr>
              <xdr:cNvPr id="14" name="Graphic 13" descr="Windmill">
                <a:extLst>
                  <a:ext uri="{FF2B5EF4-FFF2-40B4-BE49-F238E27FC236}">
                    <a16:creationId xmlns:a16="http://schemas.microsoft.com/office/drawing/2014/main" id="{3EDD5BF4-CF0C-DEA5-F205-B48FAD9FC39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53030" y="2205652"/>
                <a:ext cx="457686" cy="327548"/>
              </a:xfrm>
              <a:prstGeom prst="rect">
                <a:avLst/>
              </a:prstGeom>
            </xdr:spPr>
          </xdr:pic>
          <xdr:pic>
            <xdr:nvPicPr>
              <xdr:cNvPr id="18" name="Graphic 17" descr="Lightbulb and gear">
                <a:extLst>
                  <a:ext uri="{FF2B5EF4-FFF2-40B4-BE49-F238E27FC236}">
                    <a16:creationId xmlns:a16="http://schemas.microsoft.com/office/drawing/2014/main" id="{0FECFFA6-A47B-BD44-F597-9DF9AA951E4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048466" y="1482371"/>
                <a:ext cx="399794" cy="292126"/>
              </a:xfrm>
              <a:prstGeom prst="rect">
                <a:avLst/>
              </a:prstGeom>
            </xdr:spPr>
          </xdr:pic>
          <xdr:sp macro="" textlink="">
            <xdr:nvSpPr>
              <xdr:cNvPr id="19" name="TextBox 18">
                <a:extLst>
                  <a:ext uri="{FF2B5EF4-FFF2-40B4-BE49-F238E27FC236}">
                    <a16:creationId xmlns:a16="http://schemas.microsoft.com/office/drawing/2014/main" id="{4A745AEF-AF83-F85C-4DF6-A20A157B1935}"/>
                  </a:ext>
                </a:extLst>
              </xdr:cNvPr>
              <xdr:cNvSpPr txBox="1"/>
            </xdr:nvSpPr>
            <xdr:spPr>
              <a:xfrm>
                <a:off x="14103259" y="917830"/>
                <a:ext cx="1585295" cy="503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Times New Roman" panose="02020603050405020304" pitchFamily="18" charset="0"/>
                    <a:cs typeface="Times New Roman" panose="02020603050405020304" pitchFamily="18" charset="0"/>
                  </a:rPr>
                  <a:t>Total</a:t>
                </a:r>
                <a:r>
                  <a:rPr lang="en-US" sz="1600" b="1" baseline="0">
                    <a:solidFill>
                      <a:schemeClr val="bg1"/>
                    </a:solidFill>
                    <a:latin typeface="Times New Roman" panose="02020603050405020304" pitchFamily="18" charset="0"/>
                    <a:cs typeface="Times New Roman" panose="02020603050405020304" pitchFamily="18" charset="0"/>
                  </a:rPr>
                  <a:t> </a:t>
                </a:r>
              </a:p>
              <a:p>
                <a:pPr algn="ctr"/>
                <a:r>
                  <a:rPr lang="en-US" sz="1400" b="1" baseline="0">
                    <a:solidFill>
                      <a:schemeClr val="bg1"/>
                    </a:solidFill>
                    <a:latin typeface="Times New Roman" panose="02020603050405020304" pitchFamily="18" charset="0"/>
                    <a:cs typeface="Times New Roman" panose="02020603050405020304" pitchFamily="18" charset="0"/>
                  </a:rPr>
                  <a:t>Consumption</a:t>
                </a:r>
                <a:endParaRPr lang="en-US" sz="1600" b="1" baseline="0">
                  <a:solidFill>
                    <a:schemeClr val="bg1"/>
                  </a:solidFill>
                  <a:latin typeface="Times New Roman" panose="02020603050405020304" pitchFamily="18" charset="0"/>
                  <a:cs typeface="Times New Roman" panose="02020603050405020304" pitchFamily="18" charset="0"/>
                </a:endParaRPr>
              </a:p>
              <a:p>
                <a:pPr algn="ctr"/>
                <a:endParaRPr lang="en-NG" sz="1200" b="1">
                  <a:solidFill>
                    <a:schemeClr val="bg1"/>
                  </a:solidFill>
                  <a:latin typeface="Times New Roman" panose="02020603050405020304" pitchFamily="18" charset="0"/>
                  <a:cs typeface="Times New Roman" panose="02020603050405020304" pitchFamily="18" charset="0"/>
                </a:endParaRPr>
              </a:p>
            </xdr:txBody>
          </xdr:sp>
          <xdr:sp macro="" textlink="">
            <xdr:nvSpPr>
              <xdr:cNvPr id="20" name="TextBox 19">
                <a:extLst>
                  <a:ext uri="{FF2B5EF4-FFF2-40B4-BE49-F238E27FC236}">
                    <a16:creationId xmlns:a16="http://schemas.microsoft.com/office/drawing/2014/main" id="{03B85845-22AA-9763-A709-D100DF810D34}"/>
                  </a:ext>
                </a:extLst>
              </xdr:cNvPr>
              <xdr:cNvSpPr txBox="1"/>
            </xdr:nvSpPr>
            <xdr:spPr>
              <a:xfrm>
                <a:off x="14233825" y="1614728"/>
                <a:ext cx="1328923" cy="488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bg1"/>
                    </a:solidFill>
                    <a:latin typeface="Times New Roman" panose="02020603050405020304" pitchFamily="18" charset="0"/>
                    <a:ea typeface="+mn-ea"/>
                    <a:cs typeface="Times New Roman" panose="02020603050405020304" pitchFamily="18" charset="0"/>
                  </a:rPr>
                  <a:t>Compund  Growth Rate</a:t>
                </a:r>
                <a:endParaRPr lang="en-NG" sz="1400" b="1">
                  <a:solidFill>
                    <a:schemeClr val="bg1"/>
                  </a:solidFill>
                  <a:latin typeface="Times New Roman" panose="02020603050405020304" pitchFamily="18" charset="0"/>
                  <a:ea typeface="+mn-ea"/>
                  <a:cs typeface="Times New Roman" panose="02020603050405020304" pitchFamily="18" charset="0"/>
                </a:endParaRPr>
              </a:p>
            </xdr:txBody>
          </xdr:sp>
          <xdr:sp macro="" textlink="">
            <xdr:nvSpPr>
              <xdr:cNvPr id="21" name="TextBox 20">
                <a:extLst>
                  <a:ext uri="{FF2B5EF4-FFF2-40B4-BE49-F238E27FC236}">
                    <a16:creationId xmlns:a16="http://schemas.microsoft.com/office/drawing/2014/main" id="{ABB70E43-0B22-4021-AAC5-0FEC6874E5AD}"/>
                  </a:ext>
                </a:extLst>
              </xdr:cNvPr>
              <xdr:cNvSpPr txBox="1"/>
            </xdr:nvSpPr>
            <xdr:spPr>
              <a:xfrm>
                <a:off x="14084377" y="2419170"/>
                <a:ext cx="1529504" cy="437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bg1"/>
                    </a:solidFill>
                    <a:latin typeface="Bell MT" panose="02020503060305020303" pitchFamily="18" charset="0"/>
                    <a:ea typeface="+mn-ea"/>
                    <a:cs typeface="+mn-cs"/>
                  </a:rPr>
                  <a:t>Major</a:t>
                </a:r>
                <a:r>
                  <a:rPr lang="en-US" sz="1400" b="1" baseline="0">
                    <a:solidFill>
                      <a:schemeClr val="bg1"/>
                    </a:solidFill>
                    <a:latin typeface="Bell MT" panose="02020503060305020303" pitchFamily="18" charset="0"/>
                    <a:ea typeface="+mn-ea"/>
                    <a:cs typeface="+mn-cs"/>
                  </a:rPr>
                  <a:t> </a:t>
                </a:r>
                <a:r>
                  <a:rPr lang="en-US" sz="1600" b="1" baseline="0">
                    <a:solidFill>
                      <a:schemeClr val="bg1"/>
                    </a:solidFill>
                    <a:latin typeface="Times New Roman" panose="02020603050405020304" pitchFamily="18" charset="0"/>
                    <a:ea typeface="+mn-ea"/>
                    <a:cs typeface="Times New Roman" panose="02020603050405020304" pitchFamily="18" charset="0"/>
                  </a:rPr>
                  <a:t>Contribuator</a:t>
                </a:r>
                <a:endParaRPr lang="en-NG" sz="1400" b="1">
                  <a:solidFill>
                    <a:schemeClr val="bg1"/>
                  </a:solidFill>
                  <a:latin typeface="Times New Roman" panose="02020603050405020304" pitchFamily="18" charset="0"/>
                  <a:ea typeface="+mn-ea"/>
                  <a:cs typeface="Times New Roman" panose="02020603050405020304" pitchFamily="18" charset="0"/>
                </a:endParaRPr>
              </a:p>
            </xdr:txBody>
          </xdr:sp>
          <xdr:sp macro="" textlink="KPI!A2">
            <xdr:nvSpPr>
              <xdr:cNvPr id="29" name="TextBox 28">
                <a:extLst>
                  <a:ext uri="{FF2B5EF4-FFF2-40B4-BE49-F238E27FC236}">
                    <a16:creationId xmlns:a16="http://schemas.microsoft.com/office/drawing/2014/main" id="{AC783FCF-A41C-0BD0-C83C-F34245FD1E67}"/>
                  </a:ext>
                </a:extLst>
              </xdr:cNvPr>
              <xdr:cNvSpPr txBox="1"/>
            </xdr:nvSpPr>
            <xdr:spPr>
              <a:xfrm>
                <a:off x="14368381" y="807875"/>
                <a:ext cx="1026619" cy="295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D667753-ECB2-4253-9F04-4EF971413E7E}" type="TxLink">
                  <a:rPr lang="en-US" sz="1400" b="1">
                    <a:solidFill>
                      <a:schemeClr val="bg1"/>
                    </a:solidFill>
                    <a:latin typeface="Times New Roman" panose="02020603050405020304" pitchFamily="18" charset="0"/>
                    <a:ea typeface="+mn-ea"/>
                    <a:cs typeface="Times New Roman" panose="02020603050405020304" pitchFamily="18" charset="0"/>
                  </a:rPr>
                  <a:pPr marL="0" indent="0" algn="ctr"/>
                  <a:t>79K</a:t>
                </a:fld>
                <a:endParaRPr lang="en-NG" sz="1400" b="1">
                  <a:solidFill>
                    <a:schemeClr val="bg1"/>
                  </a:solidFill>
                  <a:latin typeface="Times New Roman" panose="02020603050405020304" pitchFamily="18" charset="0"/>
                  <a:ea typeface="+mn-ea"/>
                  <a:cs typeface="Times New Roman" panose="02020603050405020304" pitchFamily="18" charset="0"/>
                </a:endParaRPr>
              </a:p>
            </xdr:txBody>
          </xdr:sp>
          <xdr:sp macro="" textlink="">
            <xdr:nvSpPr>
              <xdr:cNvPr id="31" name="TextBox 30">
                <a:extLst>
                  <a:ext uri="{FF2B5EF4-FFF2-40B4-BE49-F238E27FC236}">
                    <a16:creationId xmlns:a16="http://schemas.microsoft.com/office/drawing/2014/main" id="{9A4FE9E0-A4A6-4B6D-A58A-46914A83BE15}"/>
                  </a:ext>
                </a:extLst>
              </xdr:cNvPr>
              <xdr:cNvSpPr txBox="1"/>
            </xdr:nvSpPr>
            <xdr:spPr>
              <a:xfrm>
                <a:off x="14301455" y="2280735"/>
                <a:ext cx="1100672" cy="236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bg1"/>
                    </a:solidFill>
                    <a:latin typeface="Times New Roman" panose="02020603050405020304" pitchFamily="18" charset="0"/>
                    <a:ea typeface="+mn-ea"/>
                    <a:cs typeface="Times New Roman" panose="02020603050405020304" pitchFamily="18" charset="0"/>
                  </a:rPr>
                  <a:t>Biomass </a:t>
                </a:r>
                <a:endParaRPr lang="en-NG" sz="1400" b="1">
                  <a:solidFill>
                    <a:schemeClr val="bg1"/>
                  </a:solidFill>
                  <a:latin typeface="Times New Roman" panose="02020603050405020304" pitchFamily="18" charset="0"/>
                  <a:ea typeface="+mn-ea"/>
                  <a:cs typeface="Times New Roman" panose="02020603050405020304" pitchFamily="18" charset="0"/>
                </a:endParaRPr>
              </a:p>
            </xdr:txBody>
          </xdr:sp>
          <xdr:sp macro="" textlink="KPI!C2">
            <xdr:nvSpPr>
              <xdr:cNvPr id="32" name="TextBox 31">
                <a:extLst>
                  <a:ext uri="{FF2B5EF4-FFF2-40B4-BE49-F238E27FC236}">
                    <a16:creationId xmlns:a16="http://schemas.microsoft.com/office/drawing/2014/main" id="{AB37EF5D-87EF-40CA-9F03-B3D91975AA9B}"/>
                  </a:ext>
                </a:extLst>
              </xdr:cNvPr>
              <xdr:cNvSpPr txBox="1"/>
            </xdr:nvSpPr>
            <xdr:spPr>
              <a:xfrm>
                <a:off x="14456453" y="1466817"/>
                <a:ext cx="874019" cy="18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70F9047-10A2-4BF4-B11E-86A42C6C0512}" type="TxLink">
                  <a:rPr lang="en-US" sz="1400" b="1">
                    <a:solidFill>
                      <a:schemeClr val="bg1"/>
                    </a:solidFill>
                    <a:latin typeface="Times New Roman" panose="02020603050405020304" pitchFamily="18" charset="0"/>
                    <a:ea typeface="+mn-ea"/>
                    <a:cs typeface="Times New Roman" panose="02020603050405020304" pitchFamily="18" charset="0"/>
                  </a:rPr>
                  <a:pPr marL="0" indent="0" algn="ctr"/>
                  <a:t>25%</a:t>
                </a:fld>
                <a:endParaRPr lang="en-NG" sz="1400" b="1">
                  <a:solidFill>
                    <a:schemeClr val="bg1"/>
                  </a:solidFill>
                  <a:latin typeface="Times New Roman" panose="02020603050405020304" pitchFamily="18" charset="0"/>
                  <a:ea typeface="+mn-ea"/>
                  <a:cs typeface="Times New Roman" panose="02020603050405020304" pitchFamily="18" charset="0"/>
                </a:endParaRPr>
              </a:p>
            </xdr:txBody>
          </xdr:sp>
        </xdr:grpSp>
        <xdr:graphicFrame macro="">
          <xdr:nvGraphicFramePr>
            <xdr:cNvPr id="40" name="Chart 39">
              <a:extLst>
                <a:ext uri="{FF2B5EF4-FFF2-40B4-BE49-F238E27FC236}">
                  <a16:creationId xmlns:a16="http://schemas.microsoft.com/office/drawing/2014/main" id="{D3071A21-4611-4A5D-85CF-D0E5B9436CEA}"/>
                </a:ext>
              </a:extLst>
            </xdr:cNvPr>
            <xdr:cNvGraphicFramePr>
              <a:graphicFrameLocks/>
            </xdr:cNvGraphicFramePr>
          </xdr:nvGraphicFramePr>
          <xdr:xfrm>
            <a:off x="5529967" y="829340"/>
            <a:ext cx="5567187" cy="3434684"/>
          </xdr:xfrm>
          <a:graphic>
            <a:graphicData uri="http://schemas.openxmlformats.org/drawingml/2006/chart">
              <c:chart xmlns:c="http://schemas.openxmlformats.org/drawingml/2006/chart" xmlns:r="http://schemas.openxmlformats.org/officeDocument/2006/relationships" r:id="rId11"/>
            </a:graphicData>
          </a:graphic>
        </xdr:graphicFrame>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2643808</xdr:colOff>
      <xdr:row>15</xdr:row>
      <xdr:rowOff>192243</xdr:rowOff>
    </xdr:from>
    <xdr:to>
      <xdr:col>5</xdr:col>
      <xdr:colOff>1122639</xdr:colOff>
      <xdr:row>36</xdr:row>
      <xdr:rowOff>47474</xdr:rowOff>
    </xdr:to>
    <xdr:graphicFrame macro="">
      <xdr:nvGraphicFramePr>
        <xdr:cNvPr id="2" name="Chart 1">
          <a:extLst>
            <a:ext uri="{FF2B5EF4-FFF2-40B4-BE49-F238E27FC236}">
              <a16:creationId xmlns:a16="http://schemas.microsoft.com/office/drawing/2014/main" id="{24275030-F477-D199-D7C2-185F7C744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1571285</xdr:colOff>
      <xdr:row>10</xdr:row>
      <xdr:rowOff>124238</xdr:rowOff>
    </xdr:from>
    <xdr:to>
      <xdr:col>15</xdr:col>
      <xdr:colOff>323472</xdr:colOff>
      <xdr:row>22</xdr:row>
      <xdr:rowOff>36443</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280F3ECD-7B94-74C4-2AF6-1001B871D2A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554765" y="2054981"/>
              <a:ext cx="1854248" cy="222909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111664</xdr:colOff>
      <xdr:row>11</xdr:row>
      <xdr:rowOff>36250</xdr:rowOff>
    </xdr:from>
    <xdr:to>
      <xdr:col>34</xdr:col>
      <xdr:colOff>31623</xdr:colOff>
      <xdr:row>19</xdr:row>
      <xdr:rowOff>48567</xdr:rowOff>
    </xdr:to>
    <mc:AlternateContent xmlns:mc="http://schemas.openxmlformats.org/markup-compatibility/2006" xmlns:a14="http://schemas.microsoft.com/office/drawing/2010/main">
      <mc:Choice Requires="a14">
        <xdr:graphicFrame macro="">
          <xdr:nvGraphicFramePr>
            <xdr:cNvPr id="4" name="Sector 1">
              <a:extLst>
                <a:ext uri="{FF2B5EF4-FFF2-40B4-BE49-F238E27FC236}">
                  <a16:creationId xmlns:a16="http://schemas.microsoft.com/office/drawing/2014/main" id="{55D1573F-96E5-CC3B-7427-B05F9F54FC19}"/>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20654772" y="2160068"/>
              <a:ext cx="1915060" cy="155691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864072</xdr:colOff>
      <xdr:row>3</xdr:row>
      <xdr:rowOff>95286</xdr:rowOff>
    </xdr:from>
    <xdr:to>
      <xdr:col>7</xdr:col>
      <xdr:colOff>249530</xdr:colOff>
      <xdr:row>25</xdr:row>
      <xdr:rowOff>162027</xdr:rowOff>
    </xdr:to>
    <xdr:graphicFrame macro="">
      <xdr:nvGraphicFramePr>
        <xdr:cNvPr id="5" name="Chart 4">
          <a:extLst>
            <a:ext uri="{FF2B5EF4-FFF2-40B4-BE49-F238E27FC236}">
              <a16:creationId xmlns:a16="http://schemas.microsoft.com/office/drawing/2014/main" id="{739BA126-B777-0AFB-2B76-09FEA370D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52387</xdr:colOff>
      <xdr:row>5</xdr:row>
      <xdr:rowOff>4762</xdr:rowOff>
    </xdr:from>
    <xdr:to>
      <xdr:col>10</xdr:col>
      <xdr:colOff>357187</xdr:colOff>
      <xdr:row>19</xdr:row>
      <xdr:rowOff>80962</xdr:rowOff>
    </xdr:to>
    <xdr:graphicFrame macro="">
      <xdr:nvGraphicFramePr>
        <xdr:cNvPr id="3" name="Chart 2">
          <a:extLst>
            <a:ext uri="{FF2B5EF4-FFF2-40B4-BE49-F238E27FC236}">
              <a16:creationId xmlns:a16="http://schemas.microsoft.com/office/drawing/2014/main" id="{7E609647-E822-8461-886B-352E15098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581025</xdr:colOff>
      <xdr:row>2</xdr:row>
      <xdr:rowOff>171449</xdr:rowOff>
    </xdr:from>
    <xdr:to>
      <xdr:col>10</xdr:col>
      <xdr:colOff>485775</xdr:colOff>
      <xdr:row>16</xdr:row>
      <xdr:rowOff>185736</xdr:rowOff>
    </xdr:to>
    <xdr:graphicFrame macro="">
      <xdr:nvGraphicFramePr>
        <xdr:cNvPr id="3" name="Chart 2">
          <a:extLst>
            <a:ext uri="{FF2B5EF4-FFF2-40B4-BE49-F238E27FC236}">
              <a16:creationId xmlns:a16="http://schemas.microsoft.com/office/drawing/2014/main" id="{9F3F6774-2F3C-36C4-A28B-CA9C2A40A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664145</xdr:colOff>
      <xdr:row>3</xdr:row>
      <xdr:rowOff>94391</xdr:rowOff>
    </xdr:from>
    <xdr:to>
      <xdr:col>7</xdr:col>
      <xdr:colOff>828814</xdr:colOff>
      <xdr:row>17</xdr:row>
      <xdr:rowOff>126489</xdr:rowOff>
    </xdr:to>
    <xdr:graphicFrame macro="">
      <xdr:nvGraphicFramePr>
        <xdr:cNvPr id="3" name="Chart 2">
          <a:extLst>
            <a:ext uri="{FF2B5EF4-FFF2-40B4-BE49-F238E27FC236}">
              <a16:creationId xmlns:a16="http://schemas.microsoft.com/office/drawing/2014/main" id="{2563E92C-8C61-A7A7-52F0-0AD5B85C9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NOLA MOFE" refreshedDate="45576.522686111108" createdVersion="8" refreshedVersion="8" minRefreshableVersion="3" recordCount="540" xr:uid="{071DE760-9558-4E77-9CE9-CCA442250C7A}">
  <cacheSource type="worksheet">
    <worksheetSource name="Usage_Data"/>
  </cacheSource>
  <cacheFields count="23">
    <cacheField name="Year" numFmtId="0">
      <sharedItems containsSemiMixedTypes="0" containsString="0" containsNumber="1" containsInteger="1" minValue="2015" maxValue="2024" count="10">
        <n v="2015"/>
        <n v="2016"/>
        <n v="2017"/>
        <n v="2018"/>
        <n v="2019"/>
        <n v="2020"/>
        <n v="2021"/>
        <n v="2022"/>
        <n v="2023"/>
        <n v="2024" u="1"/>
      </sharedItems>
    </cacheField>
    <cacheField name="Month*" numFmtId="0">
      <sharedItems count="12">
        <s v="January"/>
        <s v="February"/>
        <s v="March"/>
        <s v="April"/>
        <s v="May"/>
        <s v="June"/>
        <s v="July"/>
        <s v="August"/>
        <s v="September"/>
        <s v="October"/>
        <s v="November"/>
        <s v="December"/>
      </sharedItems>
    </cacheField>
    <cacheField name="Month" numFmtId="0">
      <sharedItems containsSemiMixedTypes="0" containsString="0" containsNumber="1" containsInteger="1" minValue="1" maxValue="12"/>
    </cacheField>
    <cacheField name="Sector" numFmtId="0">
      <sharedItems count="5">
        <s v="Commerical"/>
        <s v="Electric Power"/>
        <s v="Industrial"/>
        <s v="Residential"/>
        <s v="Transportation"/>
      </sharedItems>
    </cacheField>
    <cacheField name="Hydroelectric Power" numFmtId="0">
      <sharedItems containsSemiMixedTypes="0" containsString="0" containsNumber="1" minValue="0" maxValue="0.54100000000000004" count="144">
        <n v="1.0999999999999999E-2"/>
        <n v="0"/>
        <n v="0.41299999999999998"/>
        <n v="8.9999999999999993E-3"/>
        <n v="0.35699999999999998"/>
        <n v="0.44400000000000001"/>
        <n v="0.47"/>
        <n v="0.435"/>
        <n v="1.2E-2"/>
        <n v="0.38900000000000001"/>
        <n v="0.01"/>
        <n v="0.39300000000000002"/>
        <n v="8.0000000000000002E-3"/>
        <n v="0.308"/>
        <n v="7.0000000000000001E-3"/>
        <n v="0.26200000000000001"/>
        <n v="0.39"/>
        <n v="0.45400000000000001"/>
        <n v="1.4E-2"/>
        <n v="0.49399999999999999"/>
        <n v="7.1999999999999995E-2"/>
        <n v="0.442"/>
        <n v="6.0999999999999999E-2"/>
        <n v="0.39400000000000002"/>
        <n v="7.4999999999999997E-2"/>
        <n v="0.48499999999999999"/>
        <n v="0.05"/>
        <n v="0.438"/>
        <n v="3.9E-2"/>
        <n v="0.40799999999999997"/>
        <n v="4.2999999999999997E-2"/>
        <n v="0.33700000000000002"/>
        <n v="5.0999999999999997E-2"/>
        <n v="0.35399999999999998"/>
        <n v="6.5000000000000002E-2"/>
        <n v="0.315"/>
        <n v="0.08"/>
        <n v="0.223"/>
        <n v="7.2999999999999995E-2"/>
        <n v="0.30099999999999999"/>
        <n v="5.8999999999999997E-2"/>
        <n v="0.23699999999999999"/>
        <n v="7.0999999999999994E-2"/>
        <n v="0.39800000000000002"/>
        <n v="6.7000000000000004E-2"/>
        <n v="0.39500000000000002"/>
        <n v="8.3000000000000004E-2"/>
        <n v="0.439"/>
        <n v="8.6999999999999994E-2"/>
        <n v="0.51"/>
        <n v="9.2999999999999999E-2"/>
        <n v="0.54100000000000004"/>
        <n v="0.44"/>
        <n v="0.39900000000000002"/>
        <n v="0.06"/>
        <n v="0.316"/>
        <n v="5.1999999999999998E-2"/>
        <n v="0.252"/>
        <n v="4.3999999999999997E-2"/>
        <n v="0.26900000000000002"/>
        <n v="4.9000000000000002E-2"/>
        <n v="0.39600000000000002"/>
        <n v="5.6000000000000001E-2"/>
        <n v="0.32600000000000001"/>
        <n v="6.4000000000000001E-2"/>
        <n v="0.28399999999999997"/>
        <n v="6.6000000000000003E-2"/>
        <n v="0.30499999999999999"/>
        <n v="0.29699999999999999"/>
        <n v="0.34699999999999998"/>
        <n v="0.34599999999999997"/>
        <n v="0.253"/>
        <n v="0.26500000000000001"/>
        <n v="0.311"/>
        <n v="5.2999999999999999E-2"/>
        <n v="4.8000000000000001E-2"/>
        <n v="0.36699999999999999"/>
        <n v="5.3999999999999999E-2"/>
        <n v="5.7000000000000002E-2"/>
        <n v="0.42199999999999999"/>
        <n v="0.32"/>
        <n v="0.36199999999999999"/>
        <n v="7.3999999999999996E-2"/>
        <n v="6.2E-2"/>
        <n v="0.32300000000000001"/>
        <n v="5.5E-2"/>
        <n v="0.24399999999999999"/>
        <n v="0.20200000000000001"/>
        <n v="4.1000000000000002E-2"/>
        <n v="0.17899999999999999"/>
        <n v="3.6999999999999998E-2"/>
        <n v="0.215"/>
        <n v="4.2000000000000003E-2"/>
        <n v="0.22700000000000001"/>
        <n v="4.5999999999999999E-2"/>
        <n v="0.31"/>
        <n v="0.37"/>
        <n v="0.42"/>
        <n v="5.8000000000000003E-2"/>
        <n v="0.38"/>
        <n v="7.9000000000000001E-2"/>
        <n v="0.34799999999999998"/>
        <n v="0.249"/>
        <n v="0.217"/>
        <n v="0.21199999999999999"/>
        <n v="0.183"/>
        <n v="0.18"/>
        <n v="0.22800000000000001"/>
        <n v="0.28199999999999997"/>
        <n v="8.5000000000000006E-2"/>
        <n v="0.29399999999999998"/>
        <n v="0.21099999999999999"/>
        <n v="7.6999999999999999E-2"/>
        <n v="0.35099999999999998"/>
        <n v="0.30399999999999999"/>
        <n v="0.28799999999999998"/>
        <n v="8.2000000000000003E-2"/>
        <n v="0.20499999999999999"/>
        <n v="0.26"/>
        <n v="0.23799999999999999"/>
        <n v="6.3E-2"/>
        <n v="0.25700000000000001"/>
        <n v="0.28299999999999997"/>
        <n v="7.5999999999999998E-2"/>
        <n v="0.24"/>
        <n v="0.377"/>
        <n v="7.0000000000000007E-2"/>
        <n v="0.34899999999999998"/>
        <n v="8.8999999999999996E-2"/>
        <n v="0.216"/>
        <n v="0.20699999999999999"/>
        <n v="0.20599999999999999"/>
        <n v="0.17599999999999999"/>
        <n v="6.8000000000000005E-2"/>
        <n v="0.312"/>
        <n v="0.26300000000000001"/>
        <n v="0.29099999999999998"/>
        <n v="0.24099999999999999"/>
        <n v="0.27100000000000002"/>
        <n v="0.25"/>
        <n v="0.254"/>
        <n v="0.224"/>
        <n v="0.255"/>
        <n v="0.24199999999999999"/>
      </sharedItems>
    </cacheField>
    <cacheField name="Geothermal Energy" numFmtId="0">
      <sharedItems containsSemiMixedTypes="0" containsString="0" containsNumber="1" minValue="0" maxValue="5.3159999999999998" count="156">
        <n v="1.673"/>
        <n v="4.6470000000000002"/>
        <n v="0.35699999999999998"/>
        <n v="3.363"/>
        <n v="0"/>
        <n v="1.5109999999999999"/>
        <n v="4.2990000000000004"/>
        <n v="0.32200000000000001"/>
        <n v="3.0379999999999998"/>
        <n v="4.7560000000000002"/>
        <n v="1.619"/>
        <n v="4.3419999999999996"/>
        <n v="0.34499999999999997"/>
        <n v="3.2549999999999999"/>
        <n v="4.7430000000000003"/>
        <n v="4.4409999999999998"/>
        <n v="4.6289999999999996"/>
        <n v="4.5860000000000003"/>
        <n v="4.1040000000000001"/>
        <n v="4.5140000000000002"/>
        <n v="4.55"/>
        <n v="4.6980000000000004"/>
        <n v="1.669"/>
        <n v="4.5449999999999999"/>
        <n v="0.35599999999999998"/>
        <n v="3.3540000000000001"/>
        <n v="1.5609999999999999"/>
        <n v="4.242"/>
        <n v="0.33300000000000002"/>
        <n v="3.1379999999999999"/>
        <n v="4.4870000000000001"/>
        <n v="1.615"/>
        <n v="4.125"/>
        <n v="0.34399999999999997"/>
        <n v="3.246"/>
        <n v="4.5780000000000003"/>
        <n v="4.2699999999999996"/>
        <n v="4.4740000000000002"/>
        <n v="4.5179999999999998"/>
        <n v="4.5270000000000001"/>
        <n v="4.617"/>
        <n v="4.6529999999999996"/>
        <n v="4.9610000000000003"/>
        <n v="4.8010000000000002"/>
        <n v="4.2270000000000003"/>
        <n v="4.7329999999999997"/>
        <n v="4.5759999999999996"/>
        <n v="4.4420000000000002"/>
        <n v="4.38"/>
        <n v="4.6840000000000002"/>
        <n v="4.6509999999999998"/>
        <n v="4.5430000000000001"/>
        <n v="4.1429999999999998"/>
        <n v="4.452"/>
        <n v="4.7119999999999997"/>
        <n v="4.577"/>
        <n v="4.3470000000000004"/>
        <n v="4.6630000000000003"/>
        <n v="4.0529999999999999"/>
        <n v="4.718"/>
        <n v="4.4349999999999996"/>
        <n v="4.673"/>
        <n v="4.6639999999999997"/>
        <n v="4.5309999999999997"/>
        <n v="4.3440000000000003"/>
        <n v="4.5410000000000004"/>
        <n v="1.7869999999999999"/>
        <n v="4.82"/>
        <n v="1.8169999999999999"/>
        <n v="4.5990000000000002"/>
        <n v="1.65"/>
        <n v="4.2720000000000002"/>
        <n v="1.8240000000000001"/>
        <n v="4.7030000000000003"/>
        <n v="1.7110000000000001"/>
        <n v="4.1870000000000003"/>
        <n v="1.8009999999999999"/>
        <n v="4.4509999999999996"/>
        <n v="1.7350000000000001"/>
        <n v="4.4160000000000004"/>
        <n v="4.5789999999999997"/>
        <n v="1.778"/>
        <n v="4.649"/>
        <n v="1.72"/>
        <n v="4.5659999999999998"/>
        <n v="1.8029999999999999"/>
        <n v="3.7629999999999999"/>
        <n v="1.7629999999999999"/>
        <n v="3.2120000000000002"/>
        <n v="1.819"/>
        <n v="3.89"/>
        <n v="1.7889999999999999"/>
        <n v="3.7949999999999999"/>
        <n v="1.7010000000000001"/>
        <n v="4.0570000000000004"/>
        <n v="1.8160000000000001"/>
        <n v="4.8520000000000003"/>
        <n v="1.7490000000000001"/>
        <n v="4.57"/>
        <n v="4.516"/>
        <n v="1.73"/>
        <n v="4.2329999999999997"/>
        <n v="1.772"/>
        <n v="4.4390000000000001"/>
        <n v="4.4109999999999996"/>
        <n v="4.28"/>
        <n v="1.8"/>
        <n v="4.2619999999999996"/>
        <n v="1.754"/>
        <n v="4.633"/>
        <n v="4.6360000000000001"/>
        <n v="1.823"/>
        <n v="4.4450000000000003"/>
        <n v="1.6459999999999999"/>
        <n v="4.258"/>
        <n v="1.732"/>
        <n v="4.1790000000000003"/>
        <n v="1.746"/>
        <n v="4.2670000000000003"/>
        <n v="1.847"/>
        <n v="4.3789999999999996"/>
        <n v="1.7569999999999999"/>
        <n v="4.2210000000000001"/>
        <n v="1.8069999999999999"/>
        <n v="1.8149999999999999"/>
        <n v="4.42"/>
        <n v="1.7649999999999999"/>
        <n v="4.4370000000000003"/>
        <n v="1.8380000000000001"/>
        <n v="4.335"/>
        <n v="1.7689999999999999"/>
        <n v="4.5090000000000003"/>
        <n v="1.867"/>
        <n v="4.8710000000000004"/>
        <n v="5.016"/>
        <n v="4.2409999999999997"/>
        <n v="4.3890000000000002"/>
        <n v="4.3739999999999997"/>
        <n v="4.5279999999999996"/>
        <n v="4.3550000000000004"/>
        <n v="4.62"/>
        <n v="4.5359999999999996"/>
        <n v="4.43"/>
        <n v="4.766"/>
        <n v="5.0570000000000004"/>
        <n v="5.3159999999999998"/>
        <n v="4.7089999999999996"/>
        <n v="4.5960000000000001"/>
        <n v="4.6769999999999996"/>
        <n v="4.343"/>
        <n v="4.4470000000000001"/>
        <n v="4.5739999999999998"/>
        <n v="4.609"/>
        <n v="4.8259999999999996"/>
        <n v="4.8099999999999996"/>
        <n v="4.8209999999999997"/>
      </sharedItems>
    </cacheField>
    <cacheField name="Solar Energy" numFmtId="0">
      <sharedItems containsSemiMixedTypes="0" containsString="0" containsNumber="1" minValue="0" maxValue="64.040000000000006" count="421">
        <n v="1.1850000000000001"/>
        <n v="3.87"/>
        <n v="0.27500000000000002"/>
        <n v="4.4850000000000003"/>
        <n v="0"/>
        <n v="1.294"/>
        <n v="4.9790000000000001"/>
        <n v="0.29399999999999998"/>
        <n v="4.9130000000000003"/>
        <n v="1.746"/>
        <n v="6.9509999999999996"/>
        <n v="0.41399999999999998"/>
        <n v="6.8780000000000001"/>
        <n v="1.9239999999999999"/>
        <n v="7.9770000000000003"/>
        <n v="0.44900000000000001"/>
        <n v="7.7089999999999996"/>
        <n v="2.1139999999999999"/>
        <n v="8.3800000000000008"/>
        <n v="0.499"/>
        <n v="8.5169999999999995"/>
        <n v="2.097"/>
        <n v="8.5709999999999997"/>
        <n v="0.498"/>
        <n v="8.6379999999999999"/>
        <n v="2.1880000000000002"/>
        <n v="8.8010000000000002"/>
        <n v="0.51900000000000002"/>
        <n v="9.1509999999999998"/>
        <n v="2.12"/>
        <n v="9.0060000000000002"/>
        <n v="0.51"/>
        <n v="9.0850000000000009"/>
        <n v="1.8859999999999999"/>
        <n v="7.43"/>
        <n v="0.46700000000000003"/>
        <n v="8.2420000000000009"/>
        <n v="1.6639999999999999"/>
        <n v="6.399"/>
        <n v="0.432"/>
        <n v="7.444"/>
        <n v="1.3440000000000001"/>
        <n v="5.806"/>
        <n v="0.34599999999999997"/>
        <n v="6.1319999999999997"/>
        <n v="1.272"/>
        <n v="5.2720000000000002"/>
        <n v="0.32200000000000001"/>
        <n v="5.68"/>
        <n v="4.9749999999999996"/>
        <n v="0.39100000000000001"/>
        <n v="5.09"/>
        <n v="1.492"/>
        <n v="7.508"/>
        <n v="0.43099999999999999"/>
        <n v="5.9960000000000004"/>
        <n v="8.7710000000000008"/>
        <n v="0.59099999999999997"/>
        <n v="8.01"/>
        <n v="2.0880000000000001"/>
        <n v="9.66"/>
        <n v="0.64400000000000002"/>
        <n v="9.01"/>
        <n v="2.2629999999999999"/>
        <n v="11.516"/>
        <n v="0.71099999999999997"/>
        <n v="9.9689999999999994"/>
        <n v="2.3050000000000002"/>
        <n v="11.661"/>
        <n v="0.71299999999999997"/>
        <n v="10.276"/>
        <n v="2.3730000000000002"/>
        <n v="13.260999999999999"/>
        <n v="0.73899999999999999"/>
        <n v="10.683"/>
        <n v="2.3109999999999999"/>
        <n v="13.335000000000001"/>
        <n v="0.72399999999999998"/>
        <n v="10.37"/>
        <n v="2.0640000000000001"/>
        <n v="12.228999999999999"/>
        <n v="0.65600000000000003"/>
        <n v="9.2490000000000006"/>
        <n v="1.8280000000000001"/>
        <n v="10.736000000000001"/>
        <n v="0.60199999999999998"/>
        <n v="8.2720000000000002"/>
        <n v="1.462"/>
        <n v="9.3130000000000006"/>
        <n v="0.47899999999999998"/>
        <n v="6.7309999999999999"/>
        <n v="1.4339999999999999"/>
        <n v="8.1509999999999998"/>
        <n v="0.44"/>
        <n v="6.1769999999999996"/>
        <n v="1.5169999999999999"/>
        <n v="7.8419999999999996"/>
        <n v="0.42399999999999999"/>
        <n v="5.7720000000000002"/>
        <n v="1.6719999999999999"/>
        <n v="9.27"/>
        <n v="0.47399999999999998"/>
        <n v="6.4409999999999998"/>
        <n v="15.233000000000001"/>
        <n v="0.68200000000000005"/>
        <n v="9.2530000000000001"/>
        <n v="2.5529999999999999"/>
        <n v="16.559999999999999"/>
        <n v="0.74"/>
        <n v="10.321"/>
        <n v="2.8170000000000002"/>
        <n v="19.533999999999999"/>
        <n v="0.82799999999999996"/>
        <n v="11.388"/>
        <n v="2.85"/>
        <n v="20.65"/>
        <n v="0.83899999999999997"/>
        <n v="11.744"/>
        <n v="2.9430000000000001"/>
        <n v="18.797000000000001"/>
        <n v="0.877"/>
        <n v="12.016999999999999"/>
        <n v="2.8690000000000002"/>
        <n v="18.12"/>
        <n v="0.85599999999999998"/>
        <n v="11.647"/>
        <n v="2.5859999999999999"/>
        <n v="17.082000000000001"/>
        <n v="0.77400000000000002"/>
        <n v="10.438000000000001"/>
        <n v="2.2949999999999999"/>
        <n v="15.715999999999999"/>
        <n v="0.69699999999999995"/>
        <n v="9.3339999999999996"/>
        <n v="1.821"/>
        <n v="10.83"/>
        <n v="0.54"/>
        <n v="7.31"/>
        <n v="1.7689999999999999"/>
        <n v="10.257999999999999"/>
        <n v="6.8559999999999999"/>
        <n v="1.9830000000000001"/>
        <n v="11.218"/>
        <n v="0.50800000000000001"/>
        <n v="6.7080000000000002"/>
        <n v="2.169"/>
        <n v="13.18"/>
        <n v="0.53900000000000003"/>
        <n v="7.3259999999999996"/>
        <n v="2.944"/>
        <n v="17.091000000000001"/>
        <n v="0.76700000000000002"/>
        <n v="10.116"/>
        <n v="3.2650000000000001"/>
        <n v="20.48"/>
        <n v="0.83599999999999997"/>
        <n v="11.468"/>
        <n v="3.577"/>
        <n v="23.16"/>
        <n v="0.92600000000000005"/>
        <n v="12.614000000000001"/>
        <n v="3.6339999999999999"/>
        <n v="25.07"/>
        <n v="0.93200000000000005"/>
        <n v="12.84"/>
        <n v="3.734"/>
        <n v="22.831"/>
        <n v="0.96199999999999997"/>
        <n v="13.188000000000001"/>
        <n v="3.5790000000000002"/>
        <n v="22.634"/>
        <n v="12.638999999999999"/>
        <n v="3.202"/>
        <n v="20.167999999999999"/>
        <n v="0.84199999999999997"/>
        <n v="11.143000000000001"/>
        <n v="2.8180000000000001"/>
        <n v="16.808"/>
        <n v="0.76400000000000001"/>
        <n v="9.9960000000000004"/>
        <n v="2.226"/>
        <n v="12.662000000000001"/>
        <n v="0.60299999999999998"/>
        <n v="7.9779999999999998"/>
        <n v="2.0939999999999999"/>
        <n v="10.518000000000001"/>
        <n v="0.54400000000000004"/>
        <n v="7.4210000000000003"/>
        <n v="2.2490000000000001"/>
        <n v="12.099"/>
        <n v="0.58599999999999997"/>
        <n v="7.3159999999999998"/>
        <n v="2.4209999999999998"/>
        <n v="12.957000000000001"/>
        <n v="0.623"/>
        <n v="7.9409999999999998"/>
        <n v="3.355"/>
        <n v="19.93"/>
        <n v="0.89100000000000001"/>
        <n v="11.314"/>
        <n v="3.7069999999999999"/>
        <n v="22.827000000000002"/>
        <n v="0.97499999999999998"/>
        <n v="12.638"/>
        <n v="3.9870000000000001"/>
        <n v="24.21"/>
        <n v="1.0820000000000001"/>
        <n v="13.868"/>
        <n v="4.0309999999999997"/>
        <n v="26.948"/>
        <n v="1.093"/>
        <n v="14.125999999999999"/>
        <n v="4.234"/>
        <n v="27.477"/>
        <n v="1.129"/>
        <n v="14.733000000000001"/>
        <n v="4.0279999999999996"/>
        <n v="26.623000000000001"/>
        <n v="14.170999999999999"/>
        <n v="3.581"/>
        <n v="23.044"/>
        <n v="0.98699999999999999"/>
        <n v="12.545"/>
        <n v="3.1629999999999998"/>
        <n v="20.609000000000002"/>
        <n v="0.89200000000000002"/>
        <n v="11.06"/>
        <n v="2.4529999999999998"/>
        <n v="14.75"/>
        <n v="0.69399999999999995"/>
        <n v="8.7370000000000001"/>
        <n v="2.3330000000000002"/>
        <n v="11.680999999999999"/>
        <n v="0.624"/>
        <n v="7.9359999999999999"/>
        <n v="2.617"/>
        <n v="15.090999999999999"/>
        <n v="0.66900000000000004"/>
        <n v="8.3629999999999995"/>
        <n v="2.97"/>
        <n v="18.829000000000001"/>
        <n v="0.74199999999999999"/>
        <n v="9.5069999999999997"/>
        <n v="3.8490000000000002"/>
        <n v="21.486000000000001"/>
        <n v="1.0209999999999999"/>
        <n v="12.375999999999999"/>
        <n v="4.2439999999999998"/>
        <n v="26.812999999999999"/>
        <n v="1.1060000000000001"/>
        <n v="13.882999999999999"/>
        <n v="4.6909999999999998"/>
        <n v="32.671999999999997"/>
        <n v="1.2310000000000001"/>
        <n v="15.614000000000001"/>
        <n v="4.6779999999999999"/>
        <n v="1.2509999999999999"/>
        <n v="15.617000000000001"/>
        <n v="4.8600000000000003"/>
        <n v="35.92"/>
        <n v="1.306"/>
        <n v="16.071999999999999"/>
        <n v="4.6390000000000002"/>
        <n v="31.547000000000001"/>
        <n v="1.258"/>
        <n v="15.268000000000001"/>
        <n v="4.1260000000000003"/>
        <n v="26.18"/>
        <n v="1.1259999999999999"/>
        <n v="13.5"/>
        <n v="3.5979999999999999"/>
        <n v="24.001000000000001"/>
        <n v="1.02"/>
        <n v="12.055999999999999"/>
        <n v="2.8660000000000001"/>
        <n v="19.532"/>
        <n v="0.79200000000000004"/>
        <n v="9.8770000000000007"/>
        <n v="2.7370000000000001"/>
        <n v="17.257999999999999"/>
        <n v="0.71"/>
        <n v="9.0719999999999992"/>
        <n v="3.0529999999999999"/>
        <n v="18.844999999999999"/>
        <n v="0.75600000000000001"/>
        <n v="9.3789999999999996"/>
        <n v="3.2930000000000001"/>
        <n v="21.472999999999999"/>
        <n v="0.80800000000000005"/>
        <n v="9.9909999999999997"/>
        <n v="4.5449999999999999"/>
        <n v="31.503"/>
        <n v="1.1619999999999999"/>
        <n v="14.266999999999999"/>
        <n v="5.0410000000000004"/>
        <n v="36.911000000000001"/>
        <n v="1.2609999999999999"/>
        <n v="15.856"/>
        <n v="5.46"/>
        <n v="42.231000000000002"/>
        <n v="1.391"/>
        <n v="17.477"/>
        <n v="5.51"/>
        <n v="41.350999999999999"/>
        <n v="1.395"/>
        <n v="17.626000000000001"/>
        <n v="5.6769999999999996"/>
        <n v="41.332000000000001"/>
        <n v="1.429"/>
        <n v="17.831"/>
        <n v="5.4560000000000004"/>
        <n v="40.57"/>
        <n v="1.39"/>
        <n v="16.812000000000001"/>
        <n v="4.8719999999999999"/>
        <n v="38.024999999999999"/>
        <n v="1.2589999999999999"/>
        <n v="14.869"/>
        <n v="4.2290000000000001"/>
        <n v="31.427"/>
        <n v="12.992000000000001"/>
        <n v="26.43"/>
        <n v="11.420999999999999"/>
        <n v="3.1520000000000001"/>
        <n v="20.657"/>
        <n v="0.77200000000000002"/>
        <n v="10.314"/>
        <n v="3.5760000000000001"/>
        <n v="26.521000000000001"/>
        <n v="10.858000000000001"/>
        <n v="3.952"/>
        <n v="30.603999999999999"/>
        <n v="0.88500000000000001"/>
        <n v="11.975"/>
        <n v="5.3789999999999996"/>
        <n v="39.640999999999998"/>
        <n v="16.515999999999998"/>
        <n v="5.8959999999999999"/>
        <n v="45.420999999999999"/>
        <n v="1.367"/>
        <n v="18.393999999999998"/>
        <n v="6.4370000000000003"/>
        <n v="51.256"/>
        <n v="1.504"/>
        <n v="20.27"/>
        <n v="6.4589999999999996"/>
        <n v="54.408000000000001"/>
        <n v="1.5209999999999999"/>
        <n v="20.23"/>
        <n v="6.7069999999999999"/>
        <n v="53.441000000000003"/>
        <n v="1.5620000000000001"/>
        <n v="20.861999999999998"/>
        <n v="6.383"/>
        <n v="49.143999999999998"/>
        <n v="1.5049999999999999"/>
        <n v="20.141999999999999"/>
        <n v="5.6920000000000002"/>
        <n v="45.036000000000001"/>
        <n v="1.347"/>
        <n v="18.042999999999999"/>
        <n v="4.8959999999999999"/>
        <n v="40.485999999999997"/>
        <n v="1.2190000000000001"/>
        <n v="16.594999999999999"/>
        <n v="3.8410000000000002"/>
        <n v="28.474"/>
        <n v="0.93300000000000005"/>
        <n v="13.46"/>
        <n v="3.5379999999999998"/>
        <n v="22.98"/>
        <n v="0.82499999999999996"/>
        <n v="12.314"/>
        <n v="3.89"/>
        <n v="27.058"/>
        <n v="0.89700000000000002"/>
        <n v="12.539"/>
        <n v="4.3319999999999999"/>
        <n v="31.366"/>
        <n v="0.95699999999999996"/>
        <n v="13.814"/>
        <n v="5.8460000000000001"/>
        <n v="41.16"/>
        <n v="1.363"/>
        <n v="18.858000000000001"/>
        <n v="6.4749999999999996"/>
        <n v="50.040999999999997"/>
        <n v="1.5069999999999999"/>
        <n v="21.396000000000001"/>
        <n v="7.0720000000000001"/>
        <n v="57.398000000000003"/>
        <n v="1.6539999999999999"/>
        <n v="24.106000000000002"/>
        <n v="7.04"/>
        <n v="59.805999999999997"/>
        <n v="1.655"/>
        <n v="23.571000000000002"/>
        <n v="7.3239999999999998"/>
        <n v="64.040000000000006"/>
        <n v="1.7130000000000001"/>
        <n v="24.62"/>
        <n v="6.984"/>
        <n v="60.430999999999997"/>
        <n v="1.6379999999999999"/>
        <n v="24.195"/>
        <n v="6.2249999999999996"/>
        <n v="52.793999999999997"/>
        <n v="1.4690000000000001"/>
        <n v="21.062999999999999"/>
        <n v="5.3860000000000001"/>
        <n v="47.777999999999999"/>
        <n v="1.3340000000000001"/>
        <n v="19.727"/>
        <n v="4.3010000000000002"/>
        <n v="34.777000000000001"/>
        <n v="1.0449999999999999"/>
        <n v="16.219000000000001"/>
        <n v="3.9129999999999998"/>
        <n v="31.161999999999999"/>
        <n v="0.94199999999999995"/>
        <n v="14.657999999999999"/>
      </sharedItems>
    </cacheField>
    <cacheField name="Wind Energy" numFmtId="0">
      <sharedItems containsSemiMixedTypes="0" containsString="0" containsNumber="1" minValue="0" maxValue="157.40899999999999" count="170">
        <n v="3.5999999999999997E-2"/>
        <n v="51.679000000000002"/>
        <n v="1.7999999999999999E-2"/>
        <n v="0"/>
        <n v="3.2000000000000001E-2"/>
        <n v="50.865000000000002"/>
        <n v="1.4999999999999999E-2"/>
        <n v="3.5000000000000003E-2"/>
        <n v="52.18"/>
        <n v="1.6E-2"/>
        <n v="3.9E-2"/>
        <n v="60.905999999999999"/>
        <n v="58.469000000000001"/>
        <n v="2.8000000000000001E-2"/>
        <n v="45.753"/>
        <n v="1.2E-2"/>
        <n v="2.5000000000000001E-2"/>
        <n v="46.627000000000002"/>
        <n v="8.9999999999999993E-3"/>
        <n v="44.594999999999999"/>
        <n v="2.7E-2"/>
        <n v="47.634999999999998"/>
        <n v="3.7999999999999999E-2"/>
        <n v="55.832000000000001"/>
        <n v="4.2999999999999997E-2"/>
        <n v="67.090999999999994"/>
        <n v="0.02"/>
        <n v="4.1000000000000002E-2"/>
        <n v="68.513999999999996"/>
        <n v="2.1000000000000001E-2"/>
        <n v="62.941000000000003"/>
        <n v="4.2000000000000003E-2"/>
        <n v="68.644000000000005"/>
        <n v="74.790000000000006"/>
        <n v="2.4E-2"/>
        <n v="70.905000000000001"/>
        <n v="2.1999999999999999E-2"/>
        <n v="64.254999999999995"/>
        <n v="3.1E-2"/>
        <n v="55.581000000000003"/>
        <n v="3.3000000000000002E-2"/>
        <n v="60.069000000000003"/>
        <n v="2.5999999999999999E-2"/>
        <n v="46.331000000000003"/>
        <n v="0.01"/>
        <n v="55.924999999999997"/>
        <n v="1.2999999999999999E-2"/>
        <n v="0.04"/>
        <n v="69.325000000000003"/>
        <n v="1.9E-2"/>
        <n v="66.150999999999996"/>
        <n v="2.3E-2"/>
        <n v="4.8000000000000001E-2"/>
        <n v="78.891999999999996"/>
        <n v="70.900999999999996"/>
        <n v="3.6999999999999998E-2"/>
        <n v="75.31"/>
        <n v="5.7000000000000002E-2"/>
        <n v="87.706999999999994"/>
        <n v="0.03"/>
        <n v="0.05"/>
        <n v="86.510999999999996"/>
        <n v="4.4999999999999998E-2"/>
        <n v="78.635999999999996"/>
        <n v="68.665000000000006"/>
        <n v="54.96"/>
        <n v="1.4E-2"/>
        <n v="47.322000000000003"/>
        <n v="61.061999999999998"/>
        <n v="5.0999999999999997E-2"/>
        <n v="83.066999999999993"/>
        <n v="4.7E-2"/>
        <n v="77.084999999999994"/>
        <n v="2.9000000000000001E-2"/>
        <n v="4.3999999999999997E-2"/>
        <n v="75.674999999999997"/>
        <n v="0.06"/>
        <n v="87.245000000000005"/>
        <n v="5.2999999999999999E-2"/>
        <n v="79.039000000000001"/>
        <n v="6.3E-2"/>
        <n v="90.195999999999998"/>
        <n v="5.5E-2"/>
        <n v="90.097999999999999"/>
        <n v="81.655000000000001"/>
        <n v="84.218000000000004"/>
        <n v="56.064999999999998"/>
        <n v="67.661000000000001"/>
        <n v="63.128"/>
        <n v="5.1999999999999998E-2"/>
        <n v="72.230999999999995"/>
        <n v="75.033000000000001"/>
        <n v="82.849000000000004"/>
        <n v="82.82"/>
        <n v="77.105000000000004"/>
        <n v="5.8999999999999997E-2"/>
        <n v="87.844999999999999"/>
        <n v="98.564999999999998"/>
        <n v="4.9000000000000002E-2"/>
        <n v="87.882000000000005"/>
        <n v="76.518000000000001"/>
        <n v="75.352000000000004"/>
        <n v="68.116"/>
        <n v="1.7000000000000001E-2"/>
        <n v="83.573999999999998"/>
        <n v="94.165999999999997"/>
        <n v="5.6000000000000001E-2"/>
        <n v="85.844999999999999"/>
        <n v="5.8000000000000003E-2"/>
        <n v="90.813999999999993"/>
        <n v="95.867999999999995"/>
        <n v="99.24"/>
        <n v="99.950999999999993"/>
        <n v="101.426"/>
        <n v="96.744"/>
        <n v="102.83"/>
        <n v="0.20399999999999999"/>
        <n v="77.751000000000005"/>
        <n v="0.23400000000000001"/>
        <n v="78.346000000000004"/>
        <n v="0.191"/>
        <n v="78.822999999999993"/>
        <n v="0.246"/>
        <n v="97.981999999999999"/>
        <n v="0.32"/>
        <n v="112.63200000000001"/>
        <n v="0.35799999999999998"/>
        <n v="108.77200000000001"/>
        <n v="0.40699999999999997"/>
        <n v="102.49"/>
        <n v="91.076999999999998"/>
        <n v="3.4000000000000002E-2"/>
        <n v="6.6000000000000003E-2"/>
        <n v="133.65899999999999"/>
        <n v="123.279"/>
        <n v="115.20399999999999"/>
        <n v="90.935000000000002"/>
        <n v="74.046000000000006"/>
        <n v="92.308999999999997"/>
        <n v="4.5999999999999999E-2"/>
        <n v="98.864000000000004"/>
        <n v="109.837"/>
        <n v="121.88800000000001"/>
        <n v="5.3999999999999999E-2"/>
        <n v="135.86699999999999"/>
        <n v="127.562"/>
        <n v="128.33699999999999"/>
        <n v="6.4000000000000001E-2"/>
        <n v="146.70699999999999"/>
        <n v="157.40899999999999"/>
        <n v="143.63200000000001"/>
        <n v="115.143"/>
        <n v="100.512"/>
        <n v="84.296000000000006"/>
        <n v="93.2"/>
        <n v="111.643"/>
        <n v="140.464"/>
        <n v="131.88399999999999"/>
        <n v="133.697"/>
        <n v="143.827"/>
        <n v="151.99700000000001"/>
        <n v="146.86099999999999"/>
        <n v="109.33"/>
        <n v="93.921999999999997"/>
        <n v="95.158000000000001"/>
        <n v="97.343000000000004"/>
        <n v="96.268000000000001"/>
        <n v="124.41500000000001"/>
        <n v="126.309"/>
        <n v="130.846"/>
      </sharedItems>
    </cacheField>
    <cacheField name="Wood Energy" numFmtId="0">
      <sharedItems containsSemiMixedTypes="0" containsString="0" containsNumber="1" minValue="0" maxValue="142.93199999999999" count="347">
        <n v="6.8170000000000002"/>
        <n v="22.132000000000001"/>
        <n v="129.738"/>
        <n v="43.546999999999997"/>
        <n v="0"/>
        <n v="6.181"/>
        <n v="20.920999999999999"/>
        <n v="116.126"/>
        <n v="39.332999999999998"/>
        <n v="6.7370000000000001"/>
        <n v="20.609000000000002"/>
        <n v="121.746"/>
        <n v="6.5179999999999998"/>
        <n v="17.821000000000002"/>
        <n v="121.02800000000001"/>
        <n v="42.143000000000001"/>
        <n v="6.5759999999999996"/>
        <n v="18.431000000000001"/>
        <n v="124.605"/>
        <n v="6.4690000000000003"/>
        <n v="20.611000000000001"/>
        <n v="121.134"/>
        <n v="6.8220000000000001"/>
        <n v="22.353999999999999"/>
        <n v="126.36199999999999"/>
        <n v="6.7009999999999996"/>
        <n v="22.963999999999999"/>
        <n v="126.709"/>
        <n v="6.5389999999999997"/>
        <n v="19.934999999999999"/>
        <n v="121.041"/>
        <n v="6.69"/>
        <n v="17.459"/>
        <n v="120.13500000000001"/>
        <n v="6.4850000000000003"/>
        <n v="19.195"/>
        <n v="121.498"/>
        <n v="6.7530000000000001"/>
        <n v="21.425999999999998"/>
        <n v="125.765"/>
        <n v="7.17"/>
        <n v="20.69"/>
        <n v="126.751"/>
        <n v="37.661000000000001"/>
        <n v="6.6950000000000003"/>
        <n v="20.495000000000001"/>
        <n v="118.51"/>
        <n v="35.231000000000002"/>
        <n v="6.9809999999999999"/>
        <n v="19.47"/>
        <n v="121.447"/>
        <n v="6.8390000000000004"/>
        <n v="15.234999999999999"/>
        <n v="115.26"/>
        <n v="36.445999999999998"/>
        <n v="6.9640000000000004"/>
        <n v="15.721"/>
        <n v="120.854"/>
        <n v="6.9290000000000003"/>
        <n v="18.135999999999999"/>
        <n v="121.133"/>
        <n v="7.1050000000000004"/>
        <n v="20.065999999999999"/>
        <n v="124.08499999999999"/>
        <n v="7.1840000000000002"/>
        <n v="21.396000000000001"/>
        <n v="124.402"/>
        <n v="6.9009999999999998"/>
        <n v="19.065000000000001"/>
        <n v="116.908"/>
        <n v="7.0460000000000003"/>
        <n v="15.670999999999999"/>
        <n v="119.521"/>
        <n v="6.8150000000000004"/>
        <n v="17.837"/>
        <n v="121.97199999999999"/>
        <n v="7.1130000000000004"/>
        <n v="20.625"/>
        <n v="142.93199999999999"/>
        <n v="7.2690000000000001"/>
        <n v="20.437999999999999"/>
        <n v="123.095"/>
        <n v="36.484999999999999"/>
        <n v="6.5209999999999999"/>
        <n v="18.489000000000001"/>
        <n v="112.149"/>
        <n v="32.954000000000001"/>
        <n v="7.0129999999999999"/>
        <n v="20.939"/>
        <n v="121.768"/>
        <n v="6.8010000000000002"/>
        <n v="16.792000000000002"/>
        <n v="115.38"/>
        <n v="35.308"/>
        <n v="7.032"/>
        <n v="16.757999999999999"/>
        <n v="118.02500000000001"/>
        <n v="6.8319999999999999"/>
        <n v="18.422000000000001"/>
        <n v="120.825"/>
        <n v="7.0830000000000002"/>
        <n v="20.091999999999999"/>
        <n v="124.61799999999999"/>
        <n v="7.0940000000000003"/>
        <n v="21.052"/>
        <n v="125.509"/>
        <n v="6.7210000000000001"/>
        <n v="18.055"/>
        <n v="114.56100000000001"/>
        <n v="7.1230000000000002"/>
        <n v="18.039000000000001"/>
        <n v="119.45699999999999"/>
        <n v="6.9859999999999998"/>
        <n v="19.036000000000001"/>
        <n v="120.523"/>
        <n v="7.2539999999999996"/>
        <n v="21.212"/>
        <n v="126.414"/>
        <n v="7.2050000000000001"/>
        <n v="21.462"/>
        <n v="123.53"/>
        <n v="44.576999999999998"/>
        <n v="6.5570000000000004"/>
        <n v="18.849"/>
        <n v="110.72499999999999"/>
        <n v="40.262999999999998"/>
        <n v="7.2169999999999996"/>
        <n v="19.658000000000001"/>
        <n v="121.435"/>
        <n v="6.8280000000000003"/>
        <n v="15.965999999999999"/>
        <n v="114.696"/>
        <n v="43.139000000000003"/>
        <n v="7.0389999999999997"/>
        <n v="17.231000000000002"/>
        <n v="120.343"/>
        <n v="6.9269999999999996"/>
        <n v="18.98"/>
        <n v="117.505"/>
        <n v="7.1289999999999996"/>
        <n v="20.821000000000002"/>
        <n v="123.66200000000001"/>
        <n v="7.1740000000000004"/>
        <n v="19.835000000000001"/>
        <n v="122.931"/>
        <n v="6.8609999999999998"/>
        <n v="16.949000000000002"/>
        <n v="114.81100000000001"/>
        <n v="7.0439999999999996"/>
        <n v="16.629000000000001"/>
        <n v="118.45"/>
        <n v="6.835"/>
        <n v="17.001000000000001"/>
        <n v="117.738"/>
        <n v="7.2569999999999997"/>
        <n v="17.681000000000001"/>
        <n v="126.173"/>
        <n v="7.2839999999999998"/>
        <n v="19.475999999999999"/>
        <n v="123.495"/>
        <n v="46.331000000000003"/>
        <n v="16.079000000000001"/>
        <n v="111.666"/>
        <n v="41.847000000000001"/>
        <n v="7.1959999999999997"/>
        <n v="16.137"/>
        <n v="119.877"/>
        <n v="6.84"/>
        <n v="13.692"/>
        <n v="112.58199999999999"/>
        <n v="44.835999999999999"/>
        <n v="7.0620000000000003"/>
        <n v="16.091000000000001"/>
        <n v="116.044"/>
        <n v="6.8449999999999998"/>
        <n v="16.260000000000002"/>
        <n v="114.482"/>
        <n v="7.1929999999999996"/>
        <n v="18.751000000000001"/>
        <n v="120.256"/>
        <n v="7.149"/>
        <n v="19.268000000000001"/>
        <n v="120.736"/>
        <n v="6.9180000000000001"/>
        <n v="16.856999999999999"/>
        <n v="113.42100000000001"/>
        <n v="7.1520000000000001"/>
        <n v="14.635"/>
        <n v="116.85"/>
        <n v="6.9489999999999998"/>
        <n v="15.714"/>
        <n v="116.536"/>
        <n v="7.1349999999999998"/>
        <n v="17.565000000000001"/>
        <n v="121.039"/>
        <n v="7.202"/>
        <n v="17.381"/>
        <n v="120.08199999999999"/>
        <n v="29.228999999999999"/>
        <n v="6.734"/>
        <n v="16.405000000000001"/>
        <n v="113.05200000000001"/>
        <n v="27.343"/>
        <n v="7.0549999999999997"/>
        <n v="15.711"/>
        <n v="117.73099999999999"/>
        <n v="6.7"/>
        <n v="12.738"/>
        <n v="111.52800000000001"/>
        <n v="28.286000000000001"/>
        <n v="7.0209999999999999"/>
        <n v="13.94"/>
        <n v="113.976"/>
        <n v="6.9029999999999996"/>
        <n v="14.003"/>
        <n v="108.24"/>
        <n v="7.0090000000000003"/>
        <n v="16.332000000000001"/>
        <n v="110.244"/>
        <n v="7.0039999999999996"/>
        <n v="17.728000000000002"/>
        <n v="111.277"/>
        <n v="6.665"/>
        <n v="14.776"/>
        <n v="107.697"/>
        <n v="6.9189999999999996"/>
        <n v="14.15"/>
        <n v="112.473"/>
        <n v="15.476000000000001"/>
        <n v="112.063"/>
        <n v="7.0019999999999998"/>
        <n v="16.733000000000001"/>
        <n v="117.825"/>
        <n v="6.9820000000000002"/>
        <n v="17.876000000000001"/>
        <n v="117.461"/>
        <n v="29.227"/>
        <n v="6.4509999999999996"/>
        <n v="16.997"/>
        <n v="103.74299999999999"/>
        <n v="26.398"/>
        <n v="6.97"/>
        <n v="16.420999999999999"/>
        <n v="114.836"/>
        <n v="6.6820000000000004"/>
        <n v="13.494999999999999"/>
        <n v="113.256"/>
        <n v="28.283999999999999"/>
        <n v="6.8570000000000002"/>
        <n v="14.807"/>
        <n v="116.613"/>
        <n v="6.8440000000000003"/>
        <n v="16.692"/>
        <n v="112.169"/>
        <n v="7.1059999999999999"/>
        <n v="18.876000000000001"/>
        <n v="117.852"/>
        <n v="7.1120000000000001"/>
        <n v="18.713000000000001"/>
        <n v="116.498"/>
        <n v="6.8769999999999998"/>
        <n v="16.257999999999999"/>
        <n v="112.584"/>
        <n v="6.98"/>
        <n v="14.29"/>
        <n v="113.28700000000001"/>
        <n v="6.7539999999999996"/>
        <n v="110.068"/>
        <n v="7.0880000000000001"/>
        <n v="16.844999999999999"/>
        <n v="117.49299999999999"/>
        <n v="7.0720000000000001"/>
        <n v="17.811"/>
        <n v="113.749"/>
        <n v="35.881999999999998"/>
        <n v="6.4160000000000004"/>
        <n v="17.163"/>
        <n v="103.47199999999999"/>
        <n v="32.409999999999997"/>
        <n v="6.9850000000000003"/>
        <n v="16.187000000000001"/>
        <n v="109.61499999999999"/>
        <n v="6.7160000000000002"/>
        <n v="13.955"/>
        <n v="108.508"/>
        <n v="34.725000000000001"/>
        <n v="7.0730000000000004"/>
        <n v="15.161"/>
        <n v="111.55800000000001"/>
        <n v="6.968"/>
        <n v="16.757000000000001"/>
        <n v="109.57899999999999"/>
        <n v="7.1340000000000003"/>
        <n v="18.506"/>
        <n v="113.702"/>
        <n v="7.2329999999999997"/>
        <n v="18.571999999999999"/>
        <n v="112.27200000000001"/>
        <n v="6.7519999999999998"/>
        <n v="16.381"/>
        <n v="104.544"/>
        <n v="6.8789999999999996"/>
        <n v="14.468999999999999"/>
        <n v="105.467"/>
        <n v="6.7939999999999996"/>
        <n v="15.388"/>
        <n v="106.99"/>
        <n v="7.0220000000000002"/>
        <n v="17.341000000000001"/>
        <n v="109.036"/>
        <n v="16.024000000000001"/>
        <n v="112.455"/>
        <n v="38.247"/>
        <n v="6.2510000000000003"/>
        <n v="13.492000000000001"/>
        <n v="99.763999999999996"/>
        <n v="34.545000000000002"/>
        <n v="6.9660000000000002"/>
        <n v="14.255000000000001"/>
        <n v="105.917"/>
        <n v="6.681"/>
        <n v="11.058"/>
        <n v="97.3"/>
        <n v="37.012999999999998"/>
        <n v="6.7930000000000001"/>
        <n v="14.042999999999999"/>
        <n v="104.607"/>
        <n v="14.72"/>
        <n v="97.759"/>
        <n v="6.875"/>
        <n v="16.242999999999999"/>
        <n v="100.834"/>
        <n v="6.9939999999999998"/>
        <n v="15.644"/>
        <n v="102.187"/>
        <n v="6.81"/>
        <n v="12.634"/>
        <n v="96.442999999999998"/>
        <n v="6.9340000000000002"/>
        <n v="10.009"/>
        <n v="99.007000000000005"/>
        <n v="6.7069999999999999"/>
        <n v="11.526"/>
        <n v="103.56"/>
        <n v="7.0030000000000001"/>
        <n v="11.91"/>
        <n v="104.598"/>
      </sharedItems>
    </cacheField>
    <cacheField name="Waste Energy" numFmtId="0">
      <sharedItems containsSemiMixedTypes="0" containsString="0" containsNumber="1" minValue="0" maxValue="25.606999999999999" count="319">
        <n v="3.8580000000000001"/>
        <n v="22.651"/>
        <n v="16.635999999999999"/>
        <n v="0"/>
        <n v="3.3919999999999999"/>
        <n v="20.486000000000001"/>
        <n v="14.558"/>
        <n v="3.8820000000000001"/>
        <n v="22.402999999999999"/>
        <n v="16.545999999999999"/>
        <n v="3.859"/>
        <n v="21.821999999999999"/>
        <n v="15.971"/>
        <n v="4.0069999999999997"/>
        <n v="22.969000000000001"/>
        <n v="15.363"/>
        <n v="3.931"/>
        <n v="23.125"/>
        <n v="14.929"/>
        <n v="4.2679999999999998"/>
        <n v="25.606999999999999"/>
        <n v="15.733000000000001"/>
        <n v="4.0830000000000002"/>
        <n v="24.774000000000001"/>
        <n v="15.214"/>
        <n v="4.0449999999999999"/>
        <n v="23.120999999999999"/>
        <n v="14.701000000000001"/>
        <n v="3.7759999999999998"/>
        <n v="23.881"/>
        <n v="16.885000000000002"/>
        <n v="3.9129999999999998"/>
        <n v="24.738"/>
        <n v="16.498999999999999"/>
        <n v="4.016"/>
        <n v="25.445"/>
        <n v="17.283999999999999"/>
        <n v="3.98"/>
        <n v="23.184000000000001"/>
        <n v="15"/>
        <n v="3.6139999999999999"/>
        <n v="22.337"/>
        <n v="14.516"/>
        <n v="4.1040000000000001"/>
        <n v="23.599"/>
        <n v="15.839"/>
        <n v="23.823"/>
        <n v="14.925000000000001"/>
        <n v="4.0510000000000002"/>
        <n v="23.916"/>
        <n v="14.973000000000001"/>
        <n v="3.992"/>
        <n v="23.135000000000002"/>
        <n v="12.94"/>
        <n v="4.2130000000000001"/>
        <n v="23.533999999999999"/>
        <n v="13.701000000000001"/>
        <n v="4.1689999999999996"/>
        <n v="24.062000000000001"/>
        <n v="13.727"/>
        <n v="3.96"/>
        <n v="22.344000000000001"/>
        <n v="13.004"/>
        <n v="3.9049999999999998"/>
        <n v="21.747"/>
        <n v="15.063000000000001"/>
        <n v="4.0759999999999996"/>
        <n v="24.077000000000002"/>
        <n v="15.169"/>
        <n v="4.1360000000000001"/>
        <n v="24.905000000000001"/>
        <n v="15.568"/>
        <n v="4.2869999999999999"/>
        <n v="24.937999999999999"/>
        <n v="15.196"/>
        <n v="3.7919999999999998"/>
        <n v="22.108000000000001"/>
        <n v="13.685"/>
        <n v="4.0060000000000002"/>
        <n v="24.306000000000001"/>
        <n v="15.066000000000001"/>
        <n v="3.8940000000000001"/>
        <n v="22.248999999999999"/>
        <n v="14.391"/>
        <n v="4.0490000000000004"/>
        <n v="23.571000000000002"/>
        <n v="13.747999999999999"/>
        <n v="3.9550000000000001"/>
        <n v="23.652000000000001"/>
        <n v="12.436999999999999"/>
        <n v="4.0949999999999998"/>
        <n v="23.763999999999999"/>
        <n v="13.167999999999999"/>
        <n v="4.1100000000000003"/>
        <n v="23.683"/>
        <n v="13.335000000000001"/>
        <n v="3.6789999999999998"/>
        <n v="21.937999999999999"/>
        <n v="12.608000000000001"/>
        <n v="3.6779999999999999"/>
        <n v="22.503"/>
        <n v="14.255000000000001"/>
        <n v="3.907"/>
        <n v="23.19"/>
        <n v="14.579000000000001"/>
        <n v="4.0540000000000003"/>
        <n v="24.315000000000001"/>
        <n v="15.067"/>
        <n v="3.9870000000000001"/>
        <n v="24.363"/>
        <n v="14.977"/>
        <n v="3.7090000000000001"/>
        <n v="22.923999999999999"/>
        <n v="13.523999999999999"/>
        <n v="24.334"/>
        <n v="14.919"/>
        <n v="3.899"/>
        <n v="22.632000000000001"/>
        <n v="14.13"/>
        <n v="4.0410000000000004"/>
        <n v="22.934999999999999"/>
        <n v="13.776999999999999"/>
        <n v="3.9209999999999998"/>
        <n v="22.88"/>
        <n v="12.192"/>
        <n v="3.9729999999999999"/>
        <n v="22.76"/>
        <n v="12.766999999999999"/>
        <n v="22.937999999999999"/>
        <n v="12.901"/>
        <n v="3.6019999999999999"/>
        <n v="20.516999999999999"/>
        <n v="12.403"/>
        <n v="3.8679999999999999"/>
        <n v="22.579000000000001"/>
        <n v="14.499000000000001"/>
        <n v="3.8759999999999999"/>
        <n v="22.757999999999999"/>
        <n v="14.305"/>
        <n v="4.0140000000000002"/>
        <n v="23.401"/>
        <n v="15.007999999999999"/>
        <n v="3.7250000000000001"/>
        <n v="21.712"/>
        <n v="14.048"/>
        <n v="3.25"/>
        <n v="19.469000000000001"/>
        <n v="12.833"/>
        <n v="3.4649999999999999"/>
        <n v="21.216999999999999"/>
        <n v="13.746"/>
        <n v="3.0139999999999998"/>
        <n v="19.917999999999999"/>
        <n v="12.628"/>
        <n v="2.9329999999999998"/>
        <n v="20.539000000000001"/>
        <n v="12.539"/>
        <n v="3.2890000000000001"/>
        <n v="20.434000000000001"/>
        <n v="12.467000000000001"/>
        <n v="3.1890000000000001"/>
        <n v="21.015000000000001"/>
        <n v="12.333"/>
        <n v="3.347"/>
        <n v="21.21"/>
        <n v="12.444000000000001"/>
        <n v="3.2069999999999999"/>
        <n v="19.658000000000001"/>
        <n v="11.74"/>
        <n v="3.1789999999999998"/>
        <n v="20.567"/>
        <n v="13.532999999999999"/>
        <n v="3.1150000000000002"/>
        <n v="20.364999999999998"/>
        <n v="13.483000000000001"/>
        <n v="3.3279999999999998"/>
        <n v="21.51"/>
        <n v="13.997999999999999"/>
        <n v="3.3090000000000002"/>
        <n v="21.908999999999999"/>
        <n v="14.442"/>
        <n v="3.0419999999999998"/>
        <n v="20.123000000000001"/>
        <n v="13.273"/>
        <n v="3.3570000000000002"/>
        <n v="21.753"/>
        <n v="13.913"/>
        <n v="3.0990000000000002"/>
        <n v="20.05"/>
        <n v="13.361000000000001"/>
        <n v="3.22"/>
        <n v="20.515000000000001"/>
        <n v="13.500999999999999"/>
        <n v="3.0510000000000002"/>
        <n v="18.948"/>
        <n v="12.28"/>
        <n v="3.2650000000000001"/>
        <n v="20.007999999999999"/>
        <n v="12.632999999999999"/>
        <n v="3.2610000000000001"/>
        <n v="20.411000000000001"/>
        <n v="12.759"/>
        <n v="3.069"/>
        <n v="19.216000000000001"/>
        <n v="11.965999999999999"/>
        <n v="3.0960000000000001"/>
        <n v="19.417999999999999"/>
        <n v="13.81"/>
        <n v="3.0219999999999998"/>
        <n v="19.152999999999999"/>
        <n v="13.555"/>
        <n v="3.0609999999999999"/>
        <n v="20.693999999999999"/>
        <n v="14.188000000000001"/>
        <n v="3.427"/>
        <n v="20.393000000000001"/>
        <n v="14.552"/>
        <n v="2.895"/>
        <n v="18.2"/>
        <n v="12.769"/>
        <n v="3.319"/>
        <n v="20.288"/>
        <n v="14.247999999999999"/>
        <n v="3.2240000000000002"/>
        <n v="18.849"/>
        <n v="13.442"/>
        <n v="3.149"/>
        <n v="19.533000000000001"/>
        <n v="13.721"/>
        <n v="18.817"/>
        <n v="12.2"/>
        <n v="3.52"/>
        <n v="19.405000000000001"/>
        <n v="12.744"/>
        <n v="3.4870000000000001"/>
        <n v="19.030999999999999"/>
        <n v="12.754"/>
        <n v="3.363"/>
        <n v="18.614999999999998"/>
        <n v="12.5"/>
        <n v="3.113"/>
        <n v="18.228000000000002"/>
        <n v="14.034000000000001"/>
        <n v="3.218"/>
        <n v="18.099"/>
        <n v="13.917999999999999"/>
        <n v="3.3730000000000002"/>
        <n v="20.007000000000001"/>
        <n v="14.613"/>
        <n v="6.27"/>
        <n v="15.895"/>
        <n v="14.430999999999999"/>
        <n v="5.8220000000000001"/>
        <n v="14.617000000000001"/>
        <n v="12.824"/>
        <n v="6.1109999999999998"/>
        <n v="16.052"/>
        <n v="14.605"/>
        <n v="14.273999999999999"/>
        <n v="13.704000000000001"/>
        <n v="6.2789999999999999"/>
        <n v="14.275"/>
        <n v="14.037000000000001"/>
        <n v="6.4130000000000003"/>
        <n v="14.582000000000001"/>
        <n v="12.324999999999999"/>
        <n v="6.54"/>
        <n v="15.01"/>
        <n v="12.44"/>
        <n v="6.4409999999999998"/>
        <n v="14.618"/>
        <n v="12.746"/>
        <n v="6.2039999999999997"/>
        <n v="13.984999999999999"/>
        <n v="12.037000000000001"/>
        <n v="6.3520000000000003"/>
        <n v="14.335000000000001"/>
        <n v="6.367"/>
        <n v="14.234"/>
        <n v="13.531000000000001"/>
        <n v="6.149"/>
        <n v="14.611000000000001"/>
        <n v="14.414999999999999"/>
        <n v="6.1260000000000003"/>
        <n v="15.138999999999999"/>
        <n v="14.494999999999999"/>
        <n v="5.4539999999999997"/>
        <n v="13.69"/>
        <n v="12.87"/>
        <n v="5.6849999999999996"/>
        <n v="14.446999999999999"/>
        <n v="14.087999999999999"/>
        <n v="5.5570000000000004"/>
        <n v="13.339"/>
        <n v="13.433"/>
        <n v="5.8929999999999998"/>
        <n v="14.106999999999999"/>
        <n v="14.016999999999999"/>
        <n v="5.9210000000000003"/>
        <n v="13.445"/>
        <n v="12.358000000000001"/>
        <n v="6.2869999999999999"/>
        <n v="14.096"/>
        <n v="12.492000000000001"/>
        <n v="6.2220000000000004"/>
        <n v="13.904"/>
        <n v="12.398"/>
        <n v="5.7380000000000004"/>
        <n v="13.968"/>
        <n v="11.891"/>
        <n v="5.8140000000000001"/>
        <n v="13.457000000000001"/>
        <n v="13.714"/>
        <n v="5.9470000000000001"/>
        <n v="12.763999999999999"/>
        <n v="13.48"/>
        <n v="6.3959999999999999"/>
        <n v="15.135"/>
        <n v="14.356999999999999"/>
      </sharedItems>
    </cacheField>
    <cacheField name="Biomass Energy" numFmtId="0">
      <sharedItems containsSemiMixedTypes="0" containsString="0" containsNumber="1" minValue="0" maxValue="233.2" count="430">
        <n v="12.694000000000001"/>
        <n v="44.781999999999996"/>
        <n v="214.39"/>
        <n v="0"/>
        <n v="96.85"/>
        <n v="11.48"/>
        <n v="41.406999999999996"/>
        <n v="192.02199999999999"/>
        <n v="97.346999999999994"/>
        <n v="12.746"/>
        <n v="43.011000000000003"/>
        <n v="205.82599999999999"/>
        <n v="109.35299999999999"/>
        <n v="12.414"/>
        <n v="39.643999999999998"/>
        <n v="200.99100000000001"/>
        <n v="107.542"/>
        <n v="12.808999999999999"/>
        <n v="41.4"/>
        <n v="208.06800000000001"/>
        <n v="118.27"/>
        <n v="12.577"/>
        <n v="43.735999999999997"/>
        <n v="204.21700000000001"/>
        <n v="119.11"/>
        <n v="13.327"/>
        <n v="47.960999999999999"/>
        <n v="211.55199999999999"/>
        <n v="120.479"/>
        <n v="13.034000000000001"/>
        <n v="47.738999999999997"/>
        <n v="210.31700000000001"/>
        <n v="121.801"/>
        <n v="12.744999999999999"/>
        <n v="43.055"/>
        <n v="201.339"/>
        <n v="117.861"/>
        <n v="12.645"/>
        <n v="41.34"/>
        <n v="205.536"/>
        <n v="116.31100000000001"/>
        <n v="12.525"/>
        <n v="43.933"/>
        <n v="205.95"/>
        <n v="111.54900000000001"/>
        <n v="12.91"/>
        <n v="46.871000000000002"/>
        <n v="214.119"/>
        <n v="114.59"/>
        <n v="13.14"/>
        <n v="43.874000000000002"/>
        <n v="211.11199999999999"/>
        <n v="103.351"/>
        <n v="12.342000000000001"/>
        <n v="42.831000000000003"/>
        <n v="198.75700000000001"/>
        <n v="108.34699999999999"/>
        <n v="13.256"/>
        <n v="43.07"/>
        <n v="207.98599999999999"/>
        <n v="118.44799999999999"/>
        <n v="12.781000000000001"/>
        <n v="39.058"/>
        <n v="194.626"/>
        <n v="111.083"/>
        <n v="13.209"/>
        <n v="39.637"/>
        <n v="205.215"/>
        <n v="125.59099999999999"/>
        <n v="13.116"/>
        <n v="41.271000000000001"/>
        <n v="203.72300000000001"/>
        <n v="124.75700000000001"/>
        <n v="13.563000000000001"/>
        <n v="43.600999999999999"/>
        <n v="209.80500000000001"/>
        <n v="130.846"/>
        <n v="13.629"/>
        <n v="45.459000000000003"/>
        <n v="211.066"/>
        <n v="134.13999999999999"/>
        <n v="12.992000000000001"/>
        <n v="41.408999999999999"/>
        <n v="198.673"/>
        <n v="127.126"/>
        <n v="13.115"/>
        <n v="37.417999999999999"/>
        <n v="205.517"/>
        <n v="126.35299999999999"/>
        <n v="13.026999999999999"/>
        <n v="41.914000000000001"/>
        <n v="207.381"/>
        <n v="127.708"/>
        <n v="13.499000000000001"/>
        <n v="45.53"/>
        <n v="233.2"/>
        <n v="130.86799999999999"/>
        <n v="13.532"/>
        <n v="45.375999999999998"/>
        <n v="213.03299999999999"/>
        <n v="109.497"/>
        <n v="12.147"/>
        <n v="40.597000000000001"/>
        <n v="192.49"/>
        <n v="102.934"/>
        <n v="13.101000000000001"/>
        <n v="45.244"/>
        <n v="210.56800000000001"/>
        <n v="120.047"/>
        <n v="12.737"/>
        <n v="39.042000000000002"/>
        <n v="197.38900000000001"/>
        <n v="119.872"/>
        <n v="13.257"/>
        <n v="40.328000000000003"/>
        <n v="204.505"/>
        <n v="131.77500000000001"/>
        <n v="12.962999999999999"/>
        <n v="42.073999999999998"/>
        <n v="203.62200000000001"/>
        <n v="130.708"/>
        <n v="13.324999999999999"/>
        <n v="43.856000000000002"/>
        <n v="209.44"/>
        <n v="127.71"/>
        <n v="13.436999999999999"/>
        <n v="44.734999999999999"/>
        <n v="213.43899999999999"/>
        <n v="134.035"/>
        <n v="12.488"/>
        <n v="39.993000000000002"/>
        <n v="197.28399999999999"/>
        <n v="123.066"/>
        <n v="12.964"/>
        <n v="40.542000000000002"/>
        <n v="207.303"/>
        <n v="126.76900000000001"/>
        <n v="13.013"/>
        <n v="42.225999999999999"/>
        <n v="209.64099999999999"/>
        <n v="122.961"/>
        <n v="13.422000000000001"/>
        <n v="45.527999999999999"/>
        <n v="216.72800000000001"/>
        <n v="124.282"/>
        <n v="45.826000000000001"/>
        <n v="212.71299999999999"/>
        <n v="114.617"/>
        <n v="12.081"/>
        <n v="41.774000000000001"/>
        <n v="191.81299999999999"/>
        <n v="102.21299999999999"/>
        <n v="13.319000000000001"/>
        <n v="43.993000000000002"/>
        <n v="210.21"/>
        <n v="119.339"/>
        <n v="12.709"/>
        <n v="38.597999999999999"/>
        <n v="198.76"/>
        <n v="114.154"/>
        <n v="13.369"/>
        <n v="40.165999999999997"/>
        <n v="208.09800000000001"/>
        <n v="133.018"/>
        <n v="13.009"/>
        <n v="41.86"/>
        <n v="202.583"/>
        <n v="123.42700000000001"/>
        <n v="13.342000000000001"/>
        <n v="43.581000000000003"/>
        <n v="212.68299999999999"/>
        <n v="126.06"/>
        <n v="42.771999999999998"/>
        <n v="212.90199999999999"/>
        <n v="132.26300000000001"/>
        <n v="12.448"/>
        <n v="37.466000000000001"/>
        <n v="197.14699999999999"/>
        <n v="118.167"/>
        <n v="13.1"/>
        <n v="39.207999999999998"/>
        <n v="206.90799999999999"/>
        <n v="127.155"/>
        <n v="12.818"/>
        <n v="39.759"/>
        <n v="204.006"/>
        <n v="121.90900000000001"/>
        <n v="13.420999999999999"/>
        <n v="41.082999999999998"/>
        <n v="213.54900000000001"/>
        <n v="123.4"/>
        <n v="13.002000000000001"/>
        <n v="41.188000000000002"/>
        <n v="209.137"/>
        <n v="111.889"/>
        <n v="11.837999999999999"/>
        <n v="35.546999999999997"/>
        <n v="189.43799999999999"/>
        <n v="113.32599999999999"/>
        <n v="37.353999999999999"/>
        <n v="203.74100000000001"/>
        <n v="123.08799999999999"/>
        <n v="11.941000000000001"/>
        <n v="33.61"/>
        <n v="195.684"/>
        <n v="121.526"/>
        <n v="12.29"/>
        <n v="36.628999999999998"/>
        <n v="202.53299999999999"/>
        <n v="134.38800000000001"/>
        <n v="12.366"/>
        <n v="36.694000000000003"/>
        <n v="199.477"/>
        <n v="127.95399999999999"/>
        <n v="12.622999999999999"/>
        <n v="39.765999999999998"/>
        <n v="206.584"/>
        <n v="131.399"/>
        <n v="12.718999999999999"/>
        <n v="40.478000000000002"/>
        <n v="205.75899999999999"/>
        <n v="128.624"/>
        <n v="12.199"/>
        <n v="36.515000000000001"/>
        <n v="191.643"/>
        <n v="120.376"/>
        <n v="12.59"/>
        <n v="35.201999999999998"/>
        <n v="200.78200000000001"/>
        <n v="129.28299999999999"/>
        <n v="12.268000000000001"/>
        <n v="36.079000000000001"/>
        <n v="201.21600000000001"/>
        <n v="125"/>
        <n v="12.657"/>
        <n v="39.075000000000003"/>
        <n v="210.49700000000001"/>
        <n v="129.74799999999999"/>
        <n v="12.989000000000001"/>
        <n v="39.29"/>
        <n v="210.185"/>
        <n v="119.732"/>
        <n v="12.05"/>
        <n v="36.527999999999999"/>
        <n v="195.62"/>
        <n v="114.70099999999999"/>
        <n v="12.395"/>
        <n v="37.463999999999999"/>
        <n v="198.28800000000001"/>
        <n v="103.292"/>
        <n v="11.204000000000001"/>
        <n v="32.787999999999997"/>
        <n v="163.643"/>
        <n v="81.200999999999993"/>
        <n v="12.269"/>
        <n v="34.454999999999998"/>
        <n v="175.85400000000001"/>
        <n v="104.73699999999999"/>
        <n v="12.292"/>
        <n v="32.951999999999998"/>
        <n v="179.696"/>
        <n v="121.375"/>
        <n v="12.606"/>
        <n v="36.340000000000003"/>
        <n v="188.10900000000001"/>
        <n v="120.843"/>
        <n v="12.571"/>
        <n v="38.14"/>
        <n v="188.64599999999999"/>
        <n v="118.61"/>
        <n v="12.023"/>
        <n v="33.991999999999997"/>
        <n v="182.84800000000001"/>
        <n v="119.26600000000001"/>
        <n v="12.212"/>
        <n v="33.567999999999998"/>
        <n v="193.40799999999999"/>
        <n v="111.423"/>
        <n v="12.015000000000001"/>
        <n v="34.628999999999998"/>
        <n v="193.41499999999999"/>
        <n v="116.75"/>
        <n v="12.359"/>
        <n v="37.427"/>
        <n v="200.28"/>
        <n v="123.51600000000001"/>
        <n v="12.291"/>
        <n v="38.268999999999998"/>
        <n v="196.965"/>
        <n v="101.911"/>
        <n v="11.116"/>
        <n v="35.197000000000003"/>
        <n v="168.31700000000001"/>
        <n v="100.85"/>
        <n v="12.513999999999999"/>
        <n v="36.71"/>
        <n v="195.42"/>
        <n v="125.378"/>
        <n v="12.007999999999999"/>
        <n v="32.343000000000004"/>
        <n v="190.51300000000001"/>
        <n v="120.21599999999999"/>
        <n v="12.382"/>
        <n v="34.340000000000003"/>
        <n v="200.95400000000001"/>
        <n v="133.59299999999999"/>
        <n v="12.393000000000001"/>
        <n v="35.509"/>
        <n v="193.65799999999999"/>
        <n v="128.45500000000001"/>
        <n v="13.022"/>
        <n v="38.281999999999996"/>
        <n v="201.71899999999999"/>
        <n v="130.6"/>
        <n v="12.923999999999999"/>
        <n v="37.744"/>
        <n v="195.19800000000001"/>
        <n v="131.60599999999999"/>
        <n v="12.436"/>
        <n v="34.872999999999998"/>
        <n v="188.67"/>
        <n v="120.426"/>
        <n v="12.52"/>
        <n v="32.518000000000001"/>
        <n v="200.34"/>
        <n v="138.566"/>
        <n v="12.278"/>
        <n v="33.575000000000003"/>
        <n v="197.10900000000001"/>
        <n v="131.96199999999999"/>
        <n v="12.749000000000001"/>
        <n v="36.853000000000002"/>
        <n v="206.768"/>
        <n v="132.41"/>
        <n v="15.792999999999999"/>
        <n v="33.706000000000003"/>
        <n v="200.631"/>
        <n v="117.75"/>
        <n v="14.523"/>
        <n v="31.78"/>
        <n v="180.184"/>
        <n v="111.14"/>
        <n v="15.804"/>
        <n v="32.24"/>
        <n v="195.66800000000001"/>
        <n v="132.721"/>
        <n v="15.353"/>
        <n v="28.228999999999999"/>
        <n v="187.852"/>
        <n v="127.089"/>
        <n v="16.096"/>
        <n v="29.434999999999999"/>
        <n v="196.464"/>
        <n v="134.02199999999999"/>
        <n v="16.116"/>
        <n v="31.338999999999999"/>
        <n v="192.8"/>
        <n v="139.16800000000001"/>
        <n v="16.326000000000001"/>
        <n v="33.515999999999998"/>
        <n v="197.50700000000001"/>
        <n v="131.62299999999999"/>
        <n v="16.483000000000001"/>
        <n v="33.189"/>
        <n v="194.31800000000001"/>
        <n v="140.99100000000001"/>
        <n v="15.497"/>
        <n v="30.366"/>
        <n v="178.11699999999999"/>
        <n v="128.06100000000001"/>
        <n v="16.009"/>
        <n v="28.803999999999998"/>
        <n v="190.41300000000001"/>
        <n v="141.65700000000001"/>
        <n v="15.829000000000001"/>
        <n v="29.622"/>
        <n v="191.916"/>
        <n v="134.62200000000001"/>
        <n v="15.782999999999999"/>
        <n v="31.952999999999999"/>
        <n v="191.422"/>
        <n v="134.30600000000001"/>
        <n v="15.723000000000001"/>
        <n v="31.163"/>
        <n v="197.404"/>
        <n v="137.167"/>
        <n v="14.032"/>
        <n v="27.181000000000001"/>
        <n v="176.10300000000001"/>
        <n v="124.27"/>
        <n v="15.381"/>
        <n v="28.701000000000001"/>
        <n v="189.64"/>
        <n v="148.126"/>
        <n v="14.792"/>
        <n v="24.396999999999998"/>
        <n v="176.88200000000001"/>
        <n v="138.37200000000001"/>
        <n v="15.448"/>
        <n v="28.15"/>
        <n v="188.89599999999999"/>
        <n v="161.30099999999999"/>
        <n v="15.477"/>
        <n v="28.164000000000001"/>
        <n v="180.66499999999999"/>
        <n v="158.19999999999999"/>
        <n v="15.856"/>
        <n v="30.338999999999999"/>
        <n v="185.77500000000001"/>
        <n v="148.08600000000001"/>
        <n v="16.065999999999999"/>
        <n v="29.547000000000001"/>
        <n v="185.12700000000001"/>
        <n v="161.63200000000001"/>
        <n v="15.134"/>
        <n v="26.602"/>
        <n v="176.89400000000001"/>
        <n v="152.376"/>
        <n v="15.571"/>
        <n v="23.466000000000001"/>
        <n v="184.87700000000001"/>
        <n v="157.70400000000001"/>
        <n v="15.319000000000001"/>
        <n v="24.29"/>
        <n v="188.499"/>
        <n v="144.93299999999999"/>
        <n v="16.050999999999998"/>
        <n v="27.044"/>
        <n v="194.69399999999999"/>
        <n v="156.23400000000001"/>
      </sharedItems>
    </cacheField>
    <cacheField name="Total Renewable Energy" numFmtId="0">
      <sharedItems containsSemiMixedTypes="0" containsString="0" containsNumber="1" minValue="23.899000000000001" maxValue="392.92599999999999"/>
    </cacheField>
    <cacheField name="Energy Mix" numFmtId="0" formula="'Hydroelectric Power'/'Total Renewable Energy'*100" databaseField="0"/>
    <cacheField name="Energy mix 2" numFmtId="0" formula="'Geothermal Energy'/'Total Renewable Energy'*100" databaseField="0"/>
    <cacheField name="Field1" numFmtId="0" formula="'Hydroelectric Power'/'Total Renewable Energy'*100" databaseField="0"/>
    <cacheField name="Field2" numFmtId="0" formula="'Geothermal Energy'/'Total Renewable Energy'*100" databaseField="0"/>
    <cacheField name="Field3" numFmtId="0" formula="'Solar Energy'/'Total Renewable Energy'*100" databaseField="0"/>
    <cacheField name="Field4" numFmtId="0" formula="'Wind Energy'/'Total Renewable Energy'*100" databaseField="0"/>
    <cacheField name="Field5" numFmtId="0" formula="'Wood Energy'/'Total Renewable Energy'*100" databaseField="0"/>
    <cacheField name="Field6" numFmtId="0" formula="'Waste Energy'/'Total Renewable Energy'*100" databaseField="0"/>
    <cacheField name="Field7" numFmtId="0" formula="'Biomass Energy'/'Total Renewable Energy'*100" databaseField="0"/>
    <cacheField name="Field8" numFmtId="0" formula="Sector/'Total Renewable Energy'" databaseField="0"/>
    <cacheField name="Field9" numFmtId="0" formula="('Total Renewable Energy'/Year)*100" databaseField="0"/>
  </cacheFields>
  <extLst>
    <ext xmlns:x14="http://schemas.microsoft.com/office/spreadsheetml/2009/9/main" uri="{725AE2AE-9491-48be-B2B4-4EB974FC3084}">
      <x14:pivotCacheDefinition pivotCacheId="19495956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NOLA MOFE" refreshedDate="45576.684375462966" createdVersion="8" refreshedVersion="8" minRefreshableVersion="3" recordCount="7" xr:uid="{211460AC-427D-49BE-A03A-74CF472118D3}">
  <cacheSource type="worksheet">
    <worksheetSource name="source_data"/>
  </cacheSource>
  <cacheFields count="2">
    <cacheField name="Source" numFmtId="0">
      <sharedItems containsBlank="1" count="9">
        <s v="Hydroelectric Power"/>
        <s v="Geothermal Energy"/>
        <s v="Solar Energy"/>
        <s v="Wind Energy"/>
        <s v="Wood Energy"/>
        <s v="Waste Energy"/>
        <s v="Biomass Energy"/>
        <s v="Total" u="1"/>
        <m u="1"/>
      </sharedItems>
    </cacheField>
    <cacheField name="Total Renewable consumption" numFmtId="0">
      <sharedItems containsSemiMixedTypes="0" containsString="0" containsNumber="1" minValue="39.868999999999993" maxValue="40394.20599999998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x v="0"/>
    <x v="0"/>
    <n v="1"/>
    <x v="0"/>
    <x v="0"/>
    <x v="0"/>
    <x v="0"/>
    <x v="0"/>
    <x v="0"/>
    <x v="0"/>
    <x v="0"/>
    <n v="26.274000000000001"/>
  </r>
  <r>
    <x v="0"/>
    <x v="0"/>
    <n v="1"/>
    <x v="1"/>
    <x v="1"/>
    <x v="1"/>
    <x v="1"/>
    <x v="1"/>
    <x v="1"/>
    <x v="1"/>
    <x v="1"/>
    <n v="149.761"/>
  </r>
  <r>
    <x v="0"/>
    <x v="0"/>
    <n v="1"/>
    <x v="2"/>
    <x v="2"/>
    <x v="2"/>
    <x v="2"/>
    <x v="2"/>
    <x v="2"/>
    <x v="2"/>
    <x v="2"/>
    <n v="361.827"/>
  </r>
  <r>
    <x v="0"/>
    <x v="0"/>
    <n v="1"/>
    <x v="3"/>
    <x v="1"/>
    <x v="3"/>
    <x v="3"/>
    <x v="3"/>
    <x v="3"/>
    <x v="3"/>
    <x v="3"/>
    <n v="51.394999999999996"/>
  </r>
  <r>
    <x v="0"/>
    <x v="0"/>
    <n v="1"/>
    <x v="4"/>
    <x v="1"/>
    <x v="4"/>
    <x v="4"/>
    <x v="3"/>
    <x v="4"/>
    <x v="3"/>
    <x v="4"/>
    <n v="96.85"/>
  </r>
  <r>
    <x v="0"/>
    <x v="1"/>
    <n v="2"/>
    <x v="0"/>
    <x v="3"/>
    <x v="5"/>
    <x v="5"/>
    <x v="4"/>
    <x v="5"/>
    <x v="4"/>
    <x v="5"/>
    <n v="23.899000000000001"/>
  </r>
  <r>
    <x v="0"/>
    <x v="1"/>
    <n v="2"/>
    <x v="1"/>
    <x v="1"/>
    <x v="6"/>
    <x v="6"/>
    <x v="5"/>
    <x v="6"/>
    <x v="5"/>
    <x v="6"/>
    <n v="142.95699999999999"/>
  </r>
  <r>
    <x v="0"/>
    <x v="1"/>
    <n v="2"/>
    <x v="2"/>
    <x v="4"/>
    <x v="7"/>
    <x v="7"/>
    <x v="6"/>
    <x v="7"/>
    <x v="6"/>
    <x v="7"/>
    <n v="323.69399999999996"/>
  </r>
  <r>
    <x v="0"/>
    <x v="1"/>
    <n v="2"/>
    <x v="3"/>
    <x v="1"/>
    <x v="8"/>
    <x v="8"/>
    <x v="3"/>
    <x v="8"/>
    <x v="3"/>
    <x v="3"/>
    <n v="47.283999999999999"/>
  </r>
  <r>
    <x v="0"/>
    <x v="1"/>
    <n v="2"/>
    <x v="4"/>
    <x v="1"/>
    <x v="4"/>
    <x v="4"/>
    <x v="3"/>
    <x v="4"/>
    <x v="3"/>
    <x v="8"/>
    <n v="97.346999999999994"/>
  </r>
  <r>
    <x v="0"/>
    <x v="2"/>
    <n v="3"/>
    <x v="0"/>
    <x v="3"/>
    <x v="0"/>
    <x v="9"/>
    <x v="7"/>
    <x v="9"/>
    <x v="7"/>
    <x v="9"/>
    <n v="26.827999999999999"/>
  </r>
  <r>
    <x v="0"/>
    <x v="2"/>
    <n v="3"/>
    <x v="1"/>
    <x v="1"/>
    <x v="9"/>
    <x v="10"/>
    <x v="8"/>
    <x v="10"/>
    <x v="8"/>
    <x v="10"/>
    <n v="149.91"/>
  </r>
  <r>
    <x v="0"/>
    <x v="2"/>
    <n v="3"/>
    <x v="2"/>
    <x v="5"/>
    <x v="2"/>
    <x v="11"/>
    <x v="9"/>
    <x v="11"/>
    <x v="9"/>
    <x v="11"/>
    <n v="345.34899999999999"/>
  </r>
  <r>
    <x v="0"/>
    <x v="2"/>
    <n v="3"/>
    <x v="3"/>
    <x v="1"/>
    <x v="3"/>
    <x v="12"/>
    <x v="3"/>
    <x v="3"/>
    <x v="3"/>
    <x v="3"/>
    <n v="53.787999999999997"/>
  </r>
  <r>
    <x v="0"/>
    <x v="2"/>
    <n v="3"/>
    <x v="4"/>
    <x v="1"/>
    <x v="4"/>
    <x v="4"/>
    <x v="3"/>
    <x v="4"/>
    <x v="3"/>
    <x v="12"/>
    <n v="109.35299999999999"/>
  </r>
  <r>
    <x v="0"/>
    <x v="3"/>
    <n v="4"/>
    <x v="0"/>
    <x v="3"/>
    <x v="10"/>
    <x v="13"/>
    <x v="10"/>
    <x v="12"/>
    <x v="10"/>
    <x v="13"/>
    <n v="26.381999999999998"/>
  </r>
  <r>
    <x v="0"/>
    <x v="3"/>
    <n v="4"/>
    <x v="1"/>
    <x v="1"/>
    <x v="11"/>
    <x v="14"/>
    <x v="11"/>
    <x v="13"/>
    <x v="11"/>
    <x v="14"/>
    <n v="152.512"/>
  </r>
  <r>
    <x v="0"/>
    <x v="3"/>
    <n v="4"/>
    <x v="2"/>
    <x v="6"/>
    <x v="12"/>
    <x v="15"/>
    <x v="2"/>
    <x v="14"/>
    <x v="12"/>
    <x v="15"/>
    <n v="339.27200000000005"/>
  </r>
  <r>
    <x v="0"/>
    <x v="3"/>
    <n v="4"/>
    <x v="3"/>
    <x v="1"/>
    <x v="13"/>
    <x v="16"/>
    <x v="3"/>
    <x v="15"/>
    <x v="3"/>
    <x v="3"/>
    <n v="53.106999999999999"/>
  </r>
  <r>
    <x v="0"/>
    <x v="3"/>
    <n v="4"/>
    <x v="4"/>
    <x v="1"/>
    <x v="4"/>
    <x v="4"/>
    <x v="3"/>
    <x v="4"/>
    <x v="3"/>
    <x v="16"/>
    <n v="107.542"/>
  </r>
  <r>
    <x v="0"/>
    <x v="4"/>
    <n v="5"/>
    <x v="0"/>
    <x v="3"/>
    <x v="0"/>
    <x v="17"/>
    <x v="7"/>
    <x v="16"/>
    <x v="13"/>
    <x v="17"/>
    <n v="27.222999999999999"/>
  </r>
  <r>
    <x v="0"/>
    <x v="4"/>
    <n v="5"/>
    <x v="1"/>
    <x v="1"/>
    <x v="14"/>
    <x v="18"/>
    <x v="12"/>
    <x v="17"/>
    <x v="14"/>
    <x v="18"/>
    <n v="154.392"/>
  </r>
  <r>
    <x v="0"/>
    <x v="4"/>
    <n v="5"/>
    <x v="2"/>
    <x v="7"/>
    <x v="2"/>
    <x v="19"/>
    <x v="9"/>
    <x v="18"/>
    <x v="15"/>
    <x v="19"/>
    <n v="349.34300000000002"/>
  </r>
  <r>
    <x v="0"/>
    <x v="4"/>
    <n v="5"/>
    <x v="3"/>
    <x v="1"/>
    <x v="3"/>
    <x v="20"/>
    <x v="3"/>
    <x v="3"/>
    <x v="3"/>
    <x v="3"/>
    <n v="55.426999999999992"/>
  </r>
  <r>
    <x v="0"/>
    <x v="4"/>
    <n v="5"/>
    <x v="4"/>
    <x v="1"/>
    <x v="4"/>
    <x v="4"/>
    <x v="3"/>
    <x v="4"/>
    <x v="3"/>
    <x v="20"/>
    <n v="118.27"/>
  </r>
  <r>
    <x v="0"/>
    <x v="5"/>
    <n v="6"/>
    <x v="0"/>
    <x v="8"/>
    <x v="10"/>
    <x v="21"/>
    <x v="13"/>
    <x v="19"/>
    <x v="16"/>
    <x v="21"/>
    <n v="26.732999999999997"/>
  </r>
  <r>
    <x v="0"/>
    <x v="5"/>
    <n v="6"/>
    <x v="1"/>
    <x v="1"/>
    <x v="15"/>
    <x v="22"/>
    <x v="14"/>
    <x v="20"/>
    <x v="17"/>
    <x v="22"/>
    <n v="146.23699999999999"/>
  </r>
  <r>
    <x v="0"/>
    <x v="5"/>
    <n v="6"/>
    <x v="2"/>
    <x v="9"/>
    <x v="12"/>
    <x v="23"/>
    <x v="15"/>
    <x v="21"/>
    <x v="18"/>
    <x v="23"/>
    <n v="341.524"/>
  </r>
  <r>
    <x v="0"/>
    <x v="5"/>
    <n v="6"/>
    <x v="3"/>
    <x v="1"/>
    <x v="13"/>
    <x v="24"/>
    <x v="3"/>
    <x v="15"/>
    <x v="3"/>
    <x v="3"/>
    <n v="54.036000000000001"/>
  </r>
  <r>
    <x v="0"/>
    <x v="5"/>
    <n v="6"/>
    <x v="4"/>
    <x v="1"/>
    <x v="4"/>
    <x v="4"/>
    <x v="3"/>
    <x v="4"/>
    <x v="3"/>
    <x v="24"/>
    <n v="119.11"/>
  </r>
  <r>
    <x v="0"/>
    <x v="6"/>
    <n v="7"/>
    <x v="0"/>
    <x v="10"/>
    <x v="0"/>
    <x v="25"/>
    <x v="16"/>
    <x v="22"/>
    <x v="19"/>
    <x v="25"/>
    <n v="28.313000000000002"/>
  </r>
  <r>
    <x v="0"/>
    <x v="6"/>
    <n v="7"/>
    <x v="1"/>
    <x v="1"/>
    <x v="16"/>
    <x v="26"/>
    <x v="17"/>
    <x v="23"/>
    <x v="20"/>
    <x v="26"/>
    <n v="155.97899999999998"/>
  </r>
  <r>
    <x v="0"/>
    <x v="6"/>
    <n v="7"/>
    <x v="2"/>
    <x v="11"/>
    <x v="2"/>
    <x v="27"/>
    <x v="18"/>
    <x v="24"/>
    <x v="21"/>
    <x v="27"/>
    <n v="354.92499999999995"/>
  </r>
  <r>
    <x v="0"/>
    <x v="6"/>
    <n v="7"/>
    <x v="3"/>
    <x v="1"/>
    <x v="3"/>
    <x v="28"/>
    <x v="3"/>
    <x v="3"/>
    <x v="3"/>
    <x v="3"/>
    <n v="56.060999999999993"/>
  </r>
  <r>
    <x v="0"/>
    <x v="6"/>
    <n v="7"/>
    <x v="4"/>
    <x v="1"/>
    <x v="4"/>
    <x v="4"/>
    <x v="3"/>
    <x v="4"/>
    <x v="3"/>
    <x v="28"/>
    <n v="120.479"/>
  </r>
  <r>
    <x v="0"/>
    <x v="7"/>
    <n v="8"/>
    <x v="0"/>
    <x v="12"/>
    <x v="0"/>
    <x v="29"/>
    <x v="16"/>
    <x v="25"/>
    <x v="22"/>
    <x v="29"/>
    <n v="27.643999999999998"/>
  </r>
  <r>
    <x v="0"/>
    <x v="7"/>
    <n v="8"/>
    <x v="1"/>
    <x v="1"/>
    <x v="17"/>
    <x v="30"/>
    <x v="19"/>
    <x v="26"/>
    <x v="23"/>
    <x v="30"/>
    <n v="153.66399999999999"/>
  </r>
  <r>
    <x v="0"/>
    <x v="7"/>
    <n v="8"/>
    <x v="2"/>
    <x v="13"/>
    <x v="2"/>
    <x v="31"/>
    <x v="18"/>
    <x v="27"/>
    <x v="24"/>
    <x v="31"/>
    <n v="353.42399999999998"/>
  </r>
  <r>
    <x v="0"/>
    <x v="7"/>
    <n v="8"/>
    <x v="3"/>
    <x v="1"/>
    <x v="3"/>
    <x v="32"/>
    <x v="3"/>
    <x v="3"/>
    <x v="3"/>
    <x v="3"/>
    <n v="55.994999999999997"/>
  </r>
  <r>
    <x v="0"/>
    <x v="7"/>
    <n v="8"/>
    <x v="4"/>
    <x v="1"/>
    <x v="4"/>
    <x v="4"/>
    <x v="3"/>
    <x v="4"/>
    <x v="3"/>
    <x v="32"/>
    <n v="121.801"/>
  </r>
  <r>
    <x v="0"/>
    <x v="8"/>
    <n v="9"/>
    <x v="0"/>
    <x v="14"/>
    <x v="10"/>
    <x v="33"/>
    <x v="20"/>
    <x v="28"/>
    <x v="25"/>
    <x v="33"/>
    <n v="26.867999999999999"/>
  </r>
  <r>
    <x v="0"/>
    <x v="8"/>
    <n v="9"/>
    <x v="1"/>
    <x v="1"/>
    <x v="18"/>
    <x v="34"/>
    <x v="21"/>
    <x v="29"/>
    <x v="26"/>
    <x v="34"/>
    <n v="145.28"/>
  </r>
  <r>
    <x v="0"/>
    <x v="8"/>
    <n v="9"/>
    <x v="2"/>
    <x v="15"/>
    <x v="12"/>
    <x v="35"/>
    <x v="18"/>
    <x v="30"/>
    <x v="27"/>
    <x v="35"/>
    <n v="338.16399999999999"/>
  </r>
  <r>
    <x v="0"/>
    <x v="8"/>
    <n v="9"/>
    <x v="3"/>
    <x v="1"/>
    <x v="13"/>
    <x v="36"/>
    <x v="3"/>
    <x v="15"/>
    <x v="3"/>
    <x v="3"/>
    <n v="53.64"/>
  </r>
  <r>
    <x v="0"/>
    <x v="8"/>
    <n v="9"/>
    <x v="4"/>
    <x v="1"/>
    <x v="4"/>
    <x v="4"/>
    <x v="3"/>
    <x v="4"/>
    <x v="3"/>
    <x v="36"/>
    <n v="117.861"/>
  </r>
  <r>
    <x v="0"/>
    <x v="9"/>
    <n v="10"/>
    <x v="0"/>
    <x v="10"/>
    <x v="0"/>
    <x v="37"/>
    <x v="22"/>
    <x v="31"/>
    <x v="28"/>
    <x v="37"/>
    <n v="26.495999999999999"/>
  </r>
  <r>
    <x v="0"/>
    <x v="9"/>
    <n v="10"/>
    <x v="1"/>
    <x v="1"/>
    <x v="19"/>
    <x v="38"/>
    <x v="23"/>
    <x v="32"/>
    <x v="29"/>
    <x v="38"/>
    <n v="149.42500000000001"/>
  </r>
  <r>
    <x v="0"/>
    <x v="9"/>
    <n v="10"/>
    <x v="2"/>
    <x v="16"/>
    <x v="2"/>
    <x v="39"/>
    <x v="2"/>
    <x v="33"/>
    <x v="30"/>
    <x v="39"/>
    <n v="343.75300000000004"/>
  </r>
  <r>
    <x v="0"/>
    <x v="9"/>
    <n v="10"/>
    <x v="3"/>
    <x v="1"/>
    <x v="3"/>
    <x v="40"/>
    <x v="3"/>
    <x v="3"/>
    <x v="3"/>
    <x v="3"/>
    <n v="54.353999999999999"/>
  </r>
  <r>
    <x v="0"/>
    <x v="9"/>
    <n v="10"/>
    <x v="4"/>
    <x v="1"/>
    <x v="4"/>
    <x v="4"/>
    <x v="3"/>
    <x v="4"/>
    <x v="3"/>
    <x v="40"/>
    <n v="116.31100000000001"/>
  </r>
  <r>
    <x v="0"/>
    <x v="10"/>
    <n v="11"/>
    <x v="0"/>
    <x v="10"/>
    <x v="10"/>
    <x v="41"/>
    <x v="24"/>
    <x v="34"/>
    <x v="31"/>
    <x v="41"/>
    <n v="25.939"/>
  </r>
  <r>
    <x v="0"/>
    <x v="10"/>
    <n v="11"/>
    <x v="1"/>
    <x v="1"/>
    <x v="20"/>
    <x v="42"/>
    <x v="25"/>
    <x v="35"/>
    <x v="32"/>
    <x v="42"/>
    <n v="165.31299999999999"/>
  </r>
  <r>
    <x v="0"/>
    <x v="10"/>
    <n v="11"/>
    <x v="2"/>
    <x v="17"/>
    <x v="12"/>
    <x v="43"/>
    <x v="26"/>
    <x v="36"/>
    <x v="33"/>
    <x v="43"/>
    <n v="345.11199999999997"/>
  </r>
  <r>
    <x v="0"/>
    <x v="10"/>
    <n v="11"/>
    <x v="3"/>
    <x v="1"/>
    <x v="13"/>
    <x v="44"/>
    <x v="3"/>
    <x v="15"/>
    <x v="3"/>
    <x v="3"/>
    <n v="51.53"/>
  </r>
  <r>
    <x v="0"/>
    <x v="10"/>
    <n v="11"/>
    <x v="4"/>
    <x v="1"/>
    <x v="4"/>
    <x v="4"/>
    <x v="3"/>
    <x v="4"/>
    <x v="3"/>
    <x v="44"/>
    <n v="111.54900000000001"/>
  </r>
  <r>
    <x v="0"/>
    <x v="11"/>
    <n v="12"/>
    <x v="0"/>
    <x v="18"/>
    <x v="0"/>
    <x v="45"/>
    <x v="27"/>
    <x v="37"/>
    <x v="34"/>
    <x v="45"/>
    <n v="26.679000000000002"/>
  </r>
  <r>
    <x v="0"/>
    <x v="11"/>
    <n v="12"/>
    <x v="1"/>
    <x v="1"/>
    <x v="21"/>
    <x v="46"/>
    <x v="28"/>
    <x v="38"/>
    <x v="35"/>
    <x v="46"/>
    <n v="172.226"/>
  </r>
  <r>
    <x v="0"/>
    <x v="11"/>
    <n v="12"/>
    <x v="2"/>
    <x v="19"/>
    <x v="2"/>
    <x v="47"/>
    <x v="29"/>
    <x v="39"/>
    <x v="36"/>
    <x v="47"/>
    <n v="358.36199999999997"/>
  </r>
  <r>
    <x v="0"/>
    <x v="11"/>
    <n v="12"/>
    <x v="3"/>
    <x v="1"/>
    <x v="3"/>
    <x v="48"/>
    <x v="3"/>
    <x v="3"/>
    <x v="3"/>
    <x v="3"/>
    <n v="52.589999999999996"/>
  </r>
  <r>
    <x v="0"/>
    <x v="11"/>
    <n v="12"/>
    <x v="4"/>
    <x v="1"/>
    <x v="4"/>
    <x v="4"/>
    <x v="3"/>
    <x v="4"/>
    <x v="3"/>
    <x v="48"/>
    <n v="114.59"/>
  </r>
  <r>
    <x v="1"/>
    <x v="0"/>
    <n v="1"/>
    <x v="0"/>
    <x v="20"/>
    <x v="22"/>
    <x v="45"/>
    <x v="22"/>
    <x v="40"/>
    <x v="37"/>
    <x v="49"/>
    <n v="27.341000000000001"/>
  </r>
  <r>
    <x v="1"/>
    <x v="0"/>
    <n v="1"/>
    <x v="1"/>
    <x v="1"/>
    <x v="23"/>
    <x v="49"/>
    <x v="30"/>
    <x v="41"/>
    <x v="38"/>
    <x v="50"/>
    <n v="160.209"/>
  </r>
  <r>
    <x v="1"/>
    <x v="0"/>
    <n v="1"/>
    <x v="2"/>
    <x v="21"/>
    <x v="24"/>
    <x v="50"/>
    <x v="13"/>
    <x v="42"/>
    <x v="39"/>
    <x v="51"/>
    <n v="354.08000000000004"/>
  </r>
  <r>
    <x v="1"/>
    <x v="0"/>
    <n v="1"/>
    <x v="3"/>
    <x v="1"/>
    <x v="25"/>
    <x v="51"/>
    <x v="3"/>
    <x v="43"/>
    <x v="3"/>
    <x v="3"/>
    <n v="46.105000000000004"/>
  </r>
  <r>
    <x v="1"/>
    <x v="0"/>
    <n v="1"/>
    <x v="4"/>
    <x v="1"/>
    <x v="4"/>
    <x v="4"/>
    <x v="3"/>
    <x v="4"/>
    <x v="3"/>
    <x v="52"/>
    <n v="103.351"/>
  </r>
  <r>
    <x v="1"/>
    <x v="1"/>
    <n v="2"/>
    <x v="0"/>
    <x v="22"/>
    <x v="26"/>
    <x v="52"/>
    <x v="31"/>
    <x v="44"/>
    <x v="40"/>
    <x v="53"/>
    <n v="25.807000000000002"/>
  </r>
  <r>
    <x v="1"/>
    <x v="1"/>
    <n v="2"/>
    <x v="1"/>
    <x v="1"/>
    <x v="27"/>
    <x v="53"/>
    <x v="32"/>
    <x v="45"/>
    <x v="41"/>
    <x v="54"/>
    <n v="166.05700000000002"/>
  </r>
  <r>
    <x v="1"/>
    <x v="1"/>
    <n v="2"/>
    <x v="2"/>
    <x v="23"/>
    <x v="28"/>
    <x v="54"/>
    <x v="16"/>
    <x v="46"/>
    <x v="42"/>
    <x v="55"/>
    <n v="332.96600000000001"/>
  </r>
  <r>
    <x v="1"/>
    <x v="1"/>
    <n v="2"/>
    <x v="3"/>
    <x v="1"/>
    <x v="29"/>
    <x v="55"/>
    <x v="3"/>
    <x v="47"/>
    <x v="3"/>
    <x v="3"/>
    <n v="44.365000000000002"/>
  </r>
  <r>
    <x v="1"/>
    <x v="1"/>
    <n v="2"/>
    <x v="4"/>
    <x v="1"/>
    <x v="4"/>
    <x v="4"/>
    <x v="3"/>
    <x v="4"/>
    <x v="3"/>
    <x v="56"/>
    <n v="108.34699999999999"/>
  </r>
  <r>
    <x v="1"/>
    <x v="2"/>
    <n v="3"/>
    <x v="0"/>
    <x v="24"/>
    <x v="22"/>
    <x v="13"/>
    <x v="24"/>
    <x v="48"/>
    <x v="43"/>
    <x v="57"/>
    <n v="28.052"/>
  </r>
  <r>
    <x v="1"/>
    <x v="2"/>
    <n v="3"/>
    <x v="1"/>
    <x v="1"/>
    <x v="30"/>
    <x v="56"/>
    <x v="33"/>
    <x v="49"/>
    <x v="44"/>
    <x v="58"/>
    <n v="174.18699999999998"/>
  </r>
  <r>
    <x v="1"/>
    <x v="2"/>
    <n v="3"/>
    <x v="2"/>
    <x v="25"/>
    <x v="24"/>
    <x v="57"/>
    <x v="34"/>
    <x v="50"/>
    <x v="45"/>
    <x v="59"/>
    <n v="346.72800000000001"/>
  </r>
  <r>
    <x v="1"/>
    <x v="2"/>
    <n v="3"/>
    <x v="3"/>
    <x v="1"/>
    <x v="25"/>
    <x v="58"/>
    <x v="3"/>
    <x v="43"/>
    <x v="3"/>
    <x v="3"/>
    <n v="49.025000000000006"/>
  </r>
  <r>
    <x v="1"/>
    <x v="2"/>
    <n v="3"/>
    <x v="4"/>
    <x v="1"/>
    <x v="4"/>
    <x v="4"/>
    <x v="3"/>
    <x v="4"/>
    <x v="3"/>
    <x v="60"/>
    <n v="118.44799999999999"/>
  </r>
  <r>
    <x v="1"/>
    <x v="3"/>
    <n v="4"/>
    <x v="0"/>
    <x v="26"/>
    <x v="31"/>
    <x v="59"/>
    <x v="27"/>
    <x v="51"/>
    <x v="16"/>
    <x v="61"/>
    <n v="27.344999999999999"/>
  </r>
  <r>
    <x v="1"/>
    <x v="3"/>
    <n v="4"/>
    <x v="1"/>
    <x v="1"/>
    <x v="32"/>
    <x v="60"/>
    <x v="35"/>
    <x v="52"/>
    <x v="46"/>
    <x v="62"/>
    <n v="162.80599999999998"/>
  </r>
  <r>
    <x v="1"/>
    <x v="3"/>
    <n v="4"/>
    <x v="2"/>
    <x v="27"/>
    <x v="33"/>
    <x v="61"/>
    <x v="36"/>
    <x v="53"/>
    <x v="47"/>
    <x v="63"/>
    <n v="326.25900000000001"/>
  </r>
  <r>
    <x v="1"/>
    <x v="3"/>
    <n v="4"/>
    <x v="3"/>
    <x v="1"/>
    <x v="34"/>
    <x v="62"/>
    <x v="3"/>
    <x v="54"/>
    <x v="3"/>
    <x v="3"/>
    <n v="48.701999999999998"/>
  </r>
  <r>
    <x v="1"/>
    <x v="3"/>
    <n v="4"/>
    <x v="4"/>
    <x v="1"/>
    <x v="4"/>
    <x v="4"/>
    <x v="3"/>
    <x v="4"/>
    <x v="3"/>
    <x v="64"/>
    <n v="111.083"/>
  </r>
  <r>
    <x v="1"/>
    <x v="4"/>
    <n v="5"/>
    <x v="0"/>
    <x v="28"/>
    <x v="22"/>
    <x v="63"/>
    <x v="0"/>
    <x v="55"/>
    <x v="48"/>
    <x v="65"/>
    <n v="28.231000000000002"/>
  </r>
  <r>
    <x v="1"/>
    <x v="4"/>
    <n v="5"/>
    <x v="1"/>
    <x v="1"/>
    <x v="35"/>
    <x v="64"/>
    <x v="37"/>
    <x v="56"/>
    <x v="49"/>
    <x v="66"/>
    <n v="159.62299999999999"/>
  </r>
  <r>
    <x v="1"/>
    <x v="4"/>
    <n v="5"/>
    <x v="2"/>
    <x v="29"/>
    <x v="24"/>
    <x v="65"/>
    <x v="2"/>
    <x v="57"/>
    <x v="50"/>
    <x v="67"/>
    <n v="342.53499999999997"/>
  </r>
  <r>
    <x v="1"/>
    <x v="4"/>
    <n v="5"/>
    <x v="3"/>
    <x v="1"/>
    <x v="25"/>
    <x v="66"/>
    <x v="3"/>
    <x v="43"/>
    <x v="3"/>
    <x v="3"/>
    <n v="50.984000000000002"/>
  </r>
  <r>
    <x v="1"/>
    <x v="4"/>
    <n v="5"/>
    <x v="4"/>
    <x v="1"/>
    <x v="4"/>
    <x v="4"/>
    <x v="3"/>
    <x v="4"/>
    <x v="3"/>
    <x v="68"/>
    <n v="125.59099999999999"/>
  </r>
  <r>
    <x v="1"/>
    <x v="5"/>
    <n v="6"/>
    <x v="0"/>
    <x v="30"/>
    <x v="31"/>
    <x v="67"/>
    <x v="38"/>
    <x v="58"/>
    <x v="51"/>
    <x v="69"/>
    <n v="28.030999999999999"/>
  </r>
  <r>
    <x v="1"/>
    <x v="5"/>
    <n v="6"/>
    <x v="1"/>
    <x v="1"/>
    <x v="36"/>
    <x v="68"/>
    <x v="39"/>
    <x v="59"/>
    <x v="52"/>
    <x v="70"/>
    <n v="154.054"/>
  </r>
  <r>
    <x v="1"/>
    <x v="5"/>
    <n v="6"/>
    <x v="2"/>
    <x v="31"/>
    <x v="33"/>
    <x v="69"/>
    <x v="9"/>
    <x v="60"/>
    <x v="53"/>
    <x v="71"/>
    <n v="339.20600000000002"/>
  </r>
  <r>
    <x v="1"/>
    <x v="5"/>
    <n v="6"/>
    <x v="3"/>
    <x v="1"/>
    <x v="34"/>
    <x v="70"/>
    <x v="3"/>
    <x v="54"/>
    <x v="3"/>
    <x v="3"/>
    <n v="49.967999999999996"/>
  </r>
  <r>
    <x v="1"/>
    <x v="5"/>
    <n v="6"/>
    <x v="4"/>
    <x v="1"/>
    <x v="4"/>
    <x v="4"/>
    <x v="3"/>
    <x v="4"/>
    <x v="3"/>
    <x v="72"/>
    <n v="124.75700000000001"/>
  </r>
  <r>
    <x v="1"/>
    <x v="6"/>
    <n v="7"/>
    <x v="0"/>
    <x v="32"/>
    <x v="22"/>
    <x v="71"/>
    <x v="40"/>
    <x v="61"/>
    <x v="54"/>
    <x v="73"/>
    <n v="29.007000000000005"/>
  </r>
  <r>
    <x v="1"/>
    <x v="6"/>
    <n v="7"/>
    <x v="1"/>
    <x v="1"/>
    <x v="37"/>
    <x v="72"/>
    <x v="41"/>
    <x v="62"/>
    <x v="55"/>
    <x v="74"/>
    <n v="165.005"/>
  </r>
  <r>
    <x v="1"/>
    <x v="6"/>
    <n v="7"/>
    <x v="2"/>
    <x v="33"/>
    <x v="24"/>
    <x v="73"/>
    <x v="15"/>
    <x v="63"/>
    <x v="56"/>
    <x v="75"/>
    <n v="349.05200000000002"/>
  </r>
  <r>
    <x v="1"/>
    <x v="6"/>
    <n v="7"/>
    <x v="3"/>
    <x v="1"/>
    <x v="25"/>
    <x v="74"/>
    <x v="3"/>
    <x v="43"/>
    <x v="3"/>
    <x v="3"/>
    <n v="51.698"/>
  </r>
  <r>
    <x v="1"/>
    <x v="6"/>
    <n v="7"/>
    <x v="4"/>
    <x v="1"/>
    <x v="4"/>
    <x v="4"/>
    <x v="3"/>
    <x v="4"/>
    <x v="3"/>
    <x v="76"/>
    <n v="130.846"/>
  </r>
  <r>
    <x v="1"/>
    <x v="7"/>
    <n v="8"/>
    <x v="0"/>
    <x v="34"/>
    <x v="22"/>
    <x v="75"/>
    <x v="42"/>
    <x v="64"/>
    <x v="57"/>
    <x v="77"/>
    <n v="29.052999999999997"/>
  </r>
  <r>
    <x v="1"/>
    <x v="7"/>
    <n v="8"/>
    <x v="1"/>
    <x v="1"/>
    <x v="38"/>
    <x v="76"/>
    <x v="43"/>
    <x v="65"/>
    <x v="58"/>
    <x v="78"/>
    <n v="155.101"/>
  </r>
  <r>
    <x v="1"/>
    <x v="7"/>
    <n v="8"/>
    <x v="2"/>
    <x v="35"/>
    <x v="24"/>
    <x v="77"/>
    <x v="44"/>
    <x v="66"/>
    <x v="59"/>
    <x v="79"/>
    <n v="350.6"/>
  </r>
  <r>
    <x v="1"/>
    <x v="7"/>
    <n v="8"/>
    <x v="3"/>
    <x v="1"/>
    <x v="25"/>
    <x v="78"/>
    <x v="3"/>
    <x v="43"/>
    <x v="3"/>
    <x v="3"/>
    <n v="51.385000000000005"/>
  </r>
  <r>
    <x v="1"/>
    <x v="7"/>
    <n v="8"/>
    <x v="4"/>
    <x v="1"/>
    <x v="4"/>
    <x v="4"/>
    <x v="3"/>
    <x v="4"/>
    <x v="3"/>
    <x v="80"/>
    <n v="134.13999999999999"/>
  </r>
  <r>
    <x v="1"/>
    <x v="8"/>
    <n v="9"/>
    <x v="0"/>
    <x v="36"/>
    <x v="31"/>
    <x v="79"/>
    <x v="38"/>
    <x v="67"/>
    <x v="60"/>
    <x v="81"/>
    <n v="27.643000000000001"/>
  </r>
  <r>
    <x v="1"/>
    <x v="8"/>
    <n v="9"/>
    <x v="1"/>
    <x v="1"/>
    <x v="39"/>
    <x v="80"/>
    <x v="45"/>
    <x v="68"/>
    <x v="61"/>
    <x v="82"/>
    <n v="155.499"/>
  </r>
  <r>
    <x v="1"/>
    <x v="8"/>
    <n v="9"/>
    <x v="2"/>
    <x v="37"/>
    <x v="33"/>
    <x v="81"/>
    <x v="46"/>
    <x v="69"/>
    <x v="62"/>
    <x v="83"/>
    <n v="329.82100000000003"/>
  </r>
  <r>
    <x v="1"/>
    <x v="8"/>
    <n v="9"/>
    <x v="3"/>
    <x v="1"/>
    <x v="34"/>
    <x v="82"/>
    <x v="3"/>
    <x v="54"/>
    <x v="3"/>
    <x v="3"/>
    <n v="48.941000000000003"/>
  </r>
  <r>
    <x v="1"/>
    <x v="8"/>
    <n v="9"/>
    <x v="4"/>
    <x v="1"/>
    <x v="4"/>
    <x v="4"/>
    <x v="3"/>
    <x v="4"/>
    <x v="3"/>
    <x v="84"/>
    <n v="127.126"/>
  </r>
  <r>
    <x v="1"/>
    <x v="9"/>
    <n v="10"/>
    <x v="0"/>
    <x v="38"/>
    <x v="22"/>
    <x v="83"/>
    <x v="47"/>
    <x v="70"/>
    <x v="63"/>
    <x v="85"/>
    <n v="27.676000000000002"/>
  </r>
  <r>
    <x v="1"/>
    <x v="9"/>
    <n v="10"/>
    <x v="1"/>
    <x v="1"/>
    <x v="40"/>
    <x v="84"/>
    <x v="48"/>
    <x v="71"/>
    <x v="64"/>
    <x v="86"/>
    <n v="159.51399999999998"/>
  </r>
  <r>
    <x v="1"/>
    <x v="9"/>
    <n v="10"/>
    <x v="2"/>
    <x v="39"/>
    <x v="24"/>
    <x v="85"/>
    <x v="49"/>
    <x v="72"/>
    <x v="65"/>
    <x v="87"/>
    <n v="341.37900000000002"/>
  </r>
  <r>
    <x v="1"/>
    <x v="9"/>
    <n v="10"/>
    <x v="3"/>
    <x v="1"/>
    <x v="25"/>
    <x v="86"/>
    <x v="3"/>
    <x v="43"/>
    <x v="3"/>
    <x v="3"/>
    <n v="49.287000000000006"/>
  </r>
  <r>
    <x v="1"/>
    <x v="9"/>
    <n v="10"/>
    <x v="4"/>
    <x v="1"/>
    <x v="4"/>
    <x v="4"/>
    <x v="3"/>
    <x v="4"/>
    <x v="3"/>
    <x v="88"/>
    <n v="126.35299999999999"/>
  </r>
  <r>
    <x v="1"/>
    <x v="10"/>
    <n v="11"/>
    <x v="0"/>
    <x v="40"/>
    <x v="31"/>
    <x v="87"/>
    <x v="22"/>
    <x v="73"/>
    <x v="66"/>
    <x v="89"/>
    <n v="27.091999999999999"/>
  </r>
  <r>
    <x v="1"/>
    <x v="10"/>
    <n v="11"/>
    <x v="1"/>
    <x v="1"/>
    <x v="41"/>
    <x v="88"/>
    <x v="50"/>
    <x v="74"/>
    <x v="67"/>
    <x v="90"/>
    <n v="163.94499999999999"/>
  </r>
  <r>
    <x v="1"/>
    <x v="10"/>
    <n v="11"/>
    <x v="2"/>
    <x v="41"/>
    <x v="33"/>
    <x v="89"/>
    <x v="51"/>
    <x v="75"/>
    <x v="68"/>
    <x v="91"/>
    <n v="345.60500000000002"/>
  </r>
  <r>
    <x v="1"/>
    <x v="10"/>
    <n v="11"/>
    <x v="3"/>
    <x v="1"/>
    <x v="34"/>
    <x v="90"/>
    <x v="3"/>
    <x v="54"/>
    <x v="3"/>
    <x v="3"/>
    <n v="46.423000000000002"/>
  </r>
  <r>
    <x v="1"/>
    <x v="10"/>
    <n v="11"/>
    <x v="4"/>
    <x v="1"/>
    <x v="4"/>
    <x v="4"/>
    <x v="3"/>
    <x v="4"/>
    <x v="3"/>
    <x v="92"/>
    <n v="127.708"/>
  </r>
  <r>
    <x v="1"/>
    <x v="11"/>
    <n v="12"/>
    <x v="0"/>
    <x v="42"/>
    <x v="22"/>
    <x v="91"/>
    <x v="52"/>
    <x v="76"/>
    <x v="69"/>
    <x v="93"/>
    <n v="27.97"/>
  </r>
  <r>
    <x v="1"/>
    <x v="11"/>
    <n v="12"/>
    <x v="1"/>
    <x v="1"/>
    <x v="42"/>
    <x v="92"/>
    <x v="53"/>
    <x v="77"/>
    <x v="70"/>
    <x v="94"/>
    <n v="183.06399999999999"/>
  </r>
  <r>
    <x v="1"/>
    <x v="11"/>
    <n v="12"/>
    <x v="2"/>
    <x v="43"/>
    <x v="24"/>
    <x v="93"/>
    <x v="4"/>
    <x v="78"/>
    <x v="71"/>
    <x v="95"/>
    <n v="392.92599999999999"/>
  </r>
  <r>
    <x v="1"/>
    <x v="11"/>
    <n v="12"/>
    <x v="3"/>
    <x v="1"/>
    <x v="25"/>
    <x v="94"/>
    <x v="3"/>
    <x v="43"/>
    <x v="3"/>
    <x v="3"/>
    <n v="47.192"/>
  </r>
  <r>
    <x v="1"/>
    <x v="11"/>
    <n v="12"/>
    <x v="4"/>
    <x v="1"/>
    <x v="4"/>
    <x v="4"/>
    <x v="3"/>
    <x v="4"/>
    <x v="3"/>
    <x v="96"/>
    <n v="130.86799999999999"/>
  </r>
  <r>
    <x v="2"/>
    <x v="0"/>
    <n v="1"/>
    <x v="0"/>
    <x v="38"/>
    <x v="0"/>
    <x v="95"/>
    <x v="22"/>
    <x v="79"/>
    <x v="72"/>
    <x v="97"/>
    <n v="28.388999999999999"/>
  </r>
  <r>
    <x v="2"/>
    <x v="0"/>
    <n v="1"/>
    <x v="1"/>
    <x v="1"/>
    <x v="43"/>
    <x v="96"/>
    <x v="54"/>
    <x v="80"/>
    <x v="73"/>
    <x v="98"/>
    <n v="174.29599999999999"/>
  </r>
  <r>
    <x v="2"/>
    <x v="0"/>
    <n v="1"/>
    <x v="2"/>
    <x v="7"/>
    <x v="2"/>
    <x v="97"/>
    <x v="16"/>
    <x v="81"/>
    <x v="74"/>
    <x v="99"/>
    <n v="352.565"/>
  </r>
  <r>
    <x v="2"/>
    <x v="0"/>
    <n v="1"/>
    <x v="3"/>
    <x v="1"/>
    <x v="3"/>
    <x v="98"/>
    <x v="3"/>
    <x v="82"/>
    <x v="3"/>
    <x v="3"/>
    <n v="45.62"/>
  </r>
  <r>
    <x v="2"/>
    <x v="0"/>
    <n v="1"/>
    <x v="4"/>
    <x v="1"/>
    <x v="4"/>
    <x v="4"/>
    <x v="3"/>
    <x v="4"/>
    <x v="3"/>
    <x v="100"/>
    <n v="109.497"/>
  </r>
  <r>
    <x v="2"/>
    <x v="1"/>
    <n v="2"/>
    <x v="0"/>
    <x v="44"/>
    <x v="5"/>
    <x v="99"/>
    <x v="55"/>
    <x v="83"/>
    <x v="75"/>
    <x v="101"/>
    <n v="25.747"/>
  </r>
  <r>
    <x v="2"/>
    <x v="1"/>
    <n v="2"/>
    <x v="1"/>
    <x v="1"/>
    <x v="44"/>
    <x v="100"/>
    <x v="56"/>
    <x v="84"/>
    <x v="76"/>
    <x v="102"/>
    <n v="170.001"/>
  </r>
  <r>
    <x v="2"/>
    <x v="1"/>
    <n v="2"/>
    <x v="2"/>
    <x v="45"/>
    <x v="7"/>
    <x v="101"/>
    <x v="13"/>
    <x v="85"/>
    <x v="77"/>
    <x v="103"/>
    <n v="319.54300000000001"/>
  </r>
  <r>
    <x v="2"/>
    <x v="1"/>
    <n v="2"/>
    <x v="3"/>
    <x v="1"/>
    <x v="8"/>
    <x v="102"/>
    <x v="3"/>
    <x v="86"/>
    <x v="3"/>
    <x v="3"/>
    <n v="42.433"/>
  </r>
  <r>
    <x v="2"/>
    <x v="1"/>
    <n v="2"/>
    <x v="4"/>
    <x v="1"/>
    <x v="4"/>
    <x v="4"/>
    <x v="3"/>
    <x v="4"/>
    <x v="3"/>
    <x v="104"/>
    <n v="102.934"/>
  </r>
  <r>
    <x v="2"/>
    <x v="2"/>
    <n v="3"/>
    <x v="0"/>
    <x v="46"/>
    <x v="0"/>
    <x v="67"/>
    <x v="57"/>
    <x v="87"/>
    <x v="78"/>
    <x v="105"/>
    <n v="28.238"/>
  </r>
  <r>
    <x v="2"/>
    <x v="2"/>
    <n v="3"/>
    <x v="1"/>
    <x v="1"/>
    <x v="45"/>
    <x v="103"/>
    <x v="58"/>
    <x v="88"/>
    <x v="79"/>
    <x v="106"/>
    <n v="198.16200000000001"/>
  </r>
  <r>
    <x v="2"/>
    <x v="2"/>
    <n v="3"/>
    <x v="2"/>
    <x v="47"/>
    <x v="2"/>
    <x v="104"/>
    <x v="59"/>
    <x v="89"/>
    <x v="80"/>
    <x v="107"/>
    <n v="348.90999999999997"/>
  </r>
  <r>
    <x v="2"/>
    <x v="2"/>
    <n v="3"/>
    <x v="3"/>
    <x v="1"/>
    <x v="3"/>
    <x v="105"/>
    <x v="3"/>
    <x v="82"/>
    <x v="3"/>
    <x v="3"/>
    <n v="49.100999999999999"/>
  </r>
  <r>
    <x v="2"/>
    <x v="2"/>
    <n v="3"/>
    <x v="4"/>
    <x v="1"/>
    <x v="4"/>
    <x v="4"/>
    <x v="3"/>
    <x v="4"/>
    <x v="3"/>
    <x v="108"/>
    <n v="120.047"/>
  </r>
  <r>
    <x v="2"/>
    <x v="3"/>
    <n v="4"/>
    <x v="0"/>
    <x v="48"/>
    <x v="10"/>
    <x v="106"/>
    <x v="60"/>
    <x v="90"/>
    <x v="81"/>
    <x v="109"/>
    <n v="27.741"/>
  </r>
  <r>
    <x v="2"/>
    <x v="3"/>
    <n v="4"/>
    <x v="1"/>
    <x v="1"/>
    <x v="46"/>
    <x v="107"/>
    <x v="61"/>
    <x v="91"/>
    <x v="82"/>
    <x v="110"/>
    <n v="185.73"/>
  </r>
  <r>
    <x v="2"/>
    <x v="3"/>
    <n v="4"/>
    <x v="2"/>
    <x v="49"/>
    <x v="12"/>
    <x v="108"/>
    <x v="13"/>
    <x v="92"/>
    <x v="83"/>
    <x v="111"/>
    <n v="328.78300000000002"/>
  </r>
  <r>
    <x v="2"/>
    <x v="3"/>
    <n v="4"/>
    <x v="3"/>
    <x v="1"/>
    <x v="13"/>
    <x v="109"/>
    <x v="3"/>
    <x v="93"/>
    <x v="3"/>
    <x v="3"/>
    <n v="48.884"/>
  </r>
  <r>
    <x v="2"/>
    <x v="3"/>
    <n v="4"/>
    <x v="4"/>
    <x v="1"/>
    <x v="4"/>
    <x v="4"/>
    <x v="3"/>
    <x v="4"/>
    <x v="3"/>
    <x v="112"/>
    <n v="119.872"/>
  </r>
  <r>
    <x v="2"/>
    <x v="4"/>
    <n v="5"/>
    <x v="0"/>
    <x v="50"/>
    <x v="0"/>
    <x v="110"/>
    <x v="62"/>
    <x v="94"/>
    <x v="84"/>
    <x v="113"/>
    <n v="28.966000000000001"/>
  </r>
  <r>
    <x v="2"/>
    <x v="4"/>
    <n v="5"/>
    <x v="1"/>
    <x v="1"/>
    <x v="47"/>
    <x v="111"/>
    <x v="63"/>
    <x v="95"/>
    <x v="85"/>
    <x v="114"/>
    <n v="183.26900000000001"/>
  </r>
  <r>
    <x v="2"/>
    <x v="4"/>
    <n v="5"/>
    <x v="2"/>
    <x v="51"/>
    <x v="2"/>
    <x v="112"/>
    <x v="42"/>
    <x v="96"/>
    <x v="86"/>
    <x v="115"/>
    <n v="338.03"/>
  </r>
  <r>
    <x v="2"/>
    <x v="4"/>
    <n v="5"/>
    <x v="3"/>
    <x v="1"/>
    <x v="3"/>
    <x v="113"/>
    <x v="3"/>
    <x v="82"/>
    <x v="3"/>
    <x v="3"/>
    <n v="51.235999999999997"/>
  </r>
  <r>
    <x v="2"/>
    <x v="4"/>
    <n v="5"/>
    <x v="4"/>
    <x v="1"/>
    <x v="4"/>
    <x v="4"/>
    <x v="3"/>
    <x v="4"/>
    <x v="3"/>
    <x v="116"/>
    <n v="131.77500000000001"/>
  </r>
  <r>
    <x v="2"/>
    <x v="5"/>
    <n v="6"/>
    <x v="0"/>
    <x v="46"/>
    <x v="10"/>
    <x v="114"/>
    <x v="0"/>
    <x v="97"/>
    <x v="87"/>
    <x v="117"/>
    <n v="28.337999999999997"/>
  </r>
  <r>
    <x v="2"/>
    <x v="5"/>
    <n v="6"/>
    <x v="1"/>
    <x v="1"/>
    <x v="48"/>
    <x v="115"/>
    <x v="64"/>
    <x v="98"/>
    <x v="88"/>
    <x v="118"/>
    <n v="177.84300000000002"/>
  </r>
  <r>
    <x v="2"/>
    <x v="5"/>
    <n v="6"/>
    <x v="2"/>
    <x v="52"/>
    <x v="12"/>
    <x v="116"/>
    <x v="51"/>
    <x v="99"/>
    <x v="89"/>
    <x v="119"/>
    <n v="338.53100000000006"/>
  </r>
  <r>
    <x v="2"/>
    <x v="5"/>
    <n v="6"/>
    <x v="3"/>
    <x v="1"/>
    <x v="13"/>
    <x v="117"/>
    <x v="3"/>
    <x v="93"/>
    <x v="3"/>
    <x v="3"/>
    <n v="50.307000000000002"/>
  </r>
  <r>
    <x v="2"/>
    <x v="5"/>
    <n v="6"/>
    <x v="4"/>
    <x v="1"/>
    <x v="4"/>
    <x v="4"/>
    <x v="3"/>
    <x v="4"/>
    <x v="3"/>
    <x v="120"/>
    <n v="130.708"/>
  </r>
  <r>
    <x v="2"/>
    <x v="6"/>
    <n v="7"/>
    <x v="0"/>
    <x v="20"/>
    <x v="0"/>
    <x v="118"/>
    <x v="20"/>
    <x v="100"/>
    <x v="90"/>
    <x v="121"/>
    <n v="29.218"/>
  </r>
  <r>
    <x v="2"/>
    <x v="6"/>
    <n v="7"/>
    <x v="1"/>
    <x v="1"/>
    <x v="49"/>
    <x v="119"/>
    <x v="65"/>
    <x v="101"/>
    <x v="91"/>
    <x v="122"/>
    <n v="166.15299999999999"/>
  </r>
  <r>
    <x v="2"/>
    <x v="6"/>
    <n v="7"/>
    <x v="2"/>
    <x v="53"/>
    <x v="2"/>
    <x v="120"/>
    <x v="66"/>
    <x v="102"/>
    <x v="92"/>
    <x v="123"/>
    <n v="348.87299999999999"/>
  </r>
  <r>
    <x v="2"/>
    <x v="6"/>
    <n v="7"/>
    <x v="3"/>
    <x v="1"/>
    <x v="3"/>
    <x v="121"/>
    <x v="3"/>
    <x v="82"/>
    <x v="3"/>
    <x v="3"/>
    <n v="51.864999999999995"/>
  </r>
  <r>
    <x v="2"/>
    <x v="6"/>
    <n v="7"/>
    <x v="4"/>
    <x v="1"/>
    <x v="4"/>
    <x v="4"/>
    <x v="3"/>
    <x v="4"/>
    <x v="3"/>
    <x v="124"/>
    <n v="127.71"/>
  </r>
  <r>
    <x v="2"/>
    <x v="7"/>
    <n v="8"/>
    <x v="0"/>
    <x v="54"/>
    <x v="0"/>
    <x v="122"/>
    <x v="26"/>
    <x v="103"/>
    <x v="93"/>
    <x v="125"/>
    <n v="29.262999999999998"/>
  </r>
  <r>
    <x v="2"/>
    <x v="7"/>
    <n v="8"/>
    <x v="1"/>
    <x v="1"/>
    <x v="50"/>
    <x v="123"/>
    <x v="67"/>
    <x v="104"/>
    <x v="94"/>
    <x v="126"/>
    <n v="159.56299999999999"/>
  </r>
  <r>
    <x v="2"/>
    <x v="7"/>
    <n v="8"/>
    <x v="2"/>
    <x v="55"/>
    <x v="2"/>
    <x v="124"/>
    <x v="46"/>
    <x v="105"/>
    <x v="95"/>
    <x v="127"/>
    <n v="353.82499999999999"/>
  </r>
  <r>
    <x v="2"/>
    <x v="7"/>
    <n v="8"/>
    <x v="3"/>
    <x v="1"/>
    <x v="3"/>
    <x v="125"/>
    <x v="3"/>
    <x v="82"/>
    <x v="3"/>
    <x v="3"/>
    <n v="51.494999999999997"/>
  </r>
  <r>
    <x v="2"/>
    <x v="7"/>
    <n v="8"/>
    <x v="4"/>
    <x v="1"/>
    <x v="4"/>
    <x v="4"/>
    <x v="3"/>
    <x v="4"/>
    <x v="3"/>
    <x v="128"/>
    <n v="134.035"/>
  </r>
  <r>
    <x v="2"/>
    <x v="8"/>
    <n v="9"/>
    <x v="0"/>
    <x v="56"/>
    <x v="10"/>
    <x v="126"/>
    <x v="22"/>
    <x v="106"/>
    <x v="96"/>
    <x v="129"/>
    <n v="27.183"/>
  </r>
  <r>
    <x v="2"/>
    <x v="8"/>
    <n v="9"/>
    <x v="1"/>
    <x v="1"/>
    <x v="51"/>
    <x v="127"/>
    <x v="68"/>
    <x v="107"/>
    <x v="97"/>
    <x v="130"/>
    <n v="162.673"/>
  </r>
  <r>
    <x v="2"/>
    <x v="8"/>
    <n v="9"/>
    <x v="2"/>
    <x v="57"/>
    <x v="12"/>
    <x v="128"/>
    <x v="6"/>
    <x v="108"/>
    <x v="98"/>
    <x v="131"/>
    <n v="325.839"/>
  </r>
  <r>
    <x v="2"/>
    <x v="8"/>
    <n v="9"/>
    <x v="3"/>
    <x v="1"/>
    <x v="13"/>
    <x v="129"/>
    <x v="3"/>
    <x v="93"/>
    <x v="3"/>
    <x v="3"/>
    <n v="49.001000000000005"/>
  </r>
  <r>
    <x v="2"/>
    <x v="8"/>
    <n v="9"/>
    <x v="4"/>
    <x v="1"/>
    <x v="4"/>
    <x v="4"/>
    <x v="3"/>
    <x v="4"/>
    <x v="3"/>
    <x v="132"/>
    <n v="123.066"/>
  </r>
  <r>
    <x v="2"/>
    <x v="9"/>
    <n v="10"/>
    <x v="0"/>
    <x v="58"/>
    <x v="0"/>
    <x v="130"/>
    <x v="69"/>
    <x v="109"/>
    <x v="99"/>
    <x v="133"/>
    <n v="27.828000000000003"/>
  </r>
  <r>
    <x v="2"/>
    <x v="9"/>
    <n v="10"/>
    <x v="1"/>
    <x v="1"/>
    <x v="52"/>
    <x v="131"/>
    <x v="70"/>
    <x v="110"/>
    <x v="100"/>
    <x v="134"/>
    <n v="184.01"/>
  </r>
  <r>
    <x v="2"/>
    <x v="9"/>
    <n v="10"/>
    <x v="2"/>
    <x v="59"/>
    <x v="2"/>
    <x v="132"/>
    <x v="13"/>
    <x v="111"/>
    <x v="101"/>
    <x v="135"/>
    <n v="342.36599999999999"/>
  </r>
  <r>
    <x v="2"/>
    <x v="9"/>
    <n v="10"/>
    <x v="3"/>
    <x v="1"/>
    <x v="3"/>
    <x v="133"/>
    <x v="3"/>
    <x v="82"/>
    <x v="3"/>
    <x v="3"/>
    <n v="49.182000000000002"/>
  </r>
  <r>
    <x v="2"/>
    <x v="9"/>
    <n v="10"/>
    <x v="4"/>
    <x v="1"/>
    <x v="4"/>
    <x v="4"/>
    <x v="3"/>
    <x v="4"/>
    <x v="3"/>
    <x v="136"/>
    <n v="126.76900000000001"/>
  </r>
  <r>
    <x v="2"/>
    <x v="10"/>
    <n v="11"/>
    <x v="0"/>
    <x v="60"/>
    <x v="10"/>
    <x v="134"/>
    <x v="71"/>
    <x v="112"/>
    <x v="102"/>
    <x v="137"/>
    <n v="27.442"/>
  </r>
  <r>
    <x v="2"/>
    <x v="10"/>
    <n v="11"/>
    <x v="1"/>
    <x v="1"/>
    <x v="53"/>
    <x v="135"/>
    <x v="72"/>
    <x v="113"/>
    <x v="103"/>
    <x v="138"/>
    <n v="176.81899999999999"/>
  </r>
  <r>
    <x v="2"/>
    <x v="10"/>
    <n v="11"/>
    <x v="2"/>
    <x v="61"/>
    <x v="12"/>
    <x v="136"/>
    <x v="73"/>
    <x v="114"/>
    <x v="104"/>
    <x v="139"/>
    <n v="346.053"/>
  </r>
  <r>
    <x v="2"/>
    <x v="10"/>
    <n v="11"/>
    <x v="3"/>
    <x v="1"/>
    <x v="13"/>
    <x v="137"/>
    <x v="3"/>
    <x v="93"/>
    <x v="3"/>
    <x v="3"/>
    <n v="45.872999999999998"/>
  </r>
  <r>
    <x v="2"/>
    <x v="10"/>
    <n v="11"/>
    <x v="4"/>
    <x v="1"/>
    <x v="4"/>
    <x v="4"/>
    <x v="3"/>
    <x v="4"/>
    <x v="3"/>
    <x v="140"/>
    <n v="122.961"/>
  </r>
  <r>
    <x v="2"/>
    <x v="11"/>
    <n v="12"/>
    <x v="0"/>
    <x v="62"/>
    <x v="0"/>
    <x v="138"/>
    <x v="74"/>
    <x v="115"/>
    <x v="105"/>
    <x v="141"/>
    <n v="28.271999999999998"/>
  </r>
  <r>
    <x v="2"/>
    <x v="11"/>
    <n v="12"/>
    <x v="1"/>
    <x v="1"/>
    <x v="54"/>
    <x v="139"/>
    <x v="75"/>
    <x v="116"/>
    <x v="106"/>
    <x v="142"/>
    <n v="181.7"/>
  </r>
  <r>
    <x v="2"/>
    <x v="11"/>
    <n v="12"/>
    <x v="2"/>
    <x v="63"/>
    <x v="2"/>
    <x v="89"/>
    <x v="73"/>
    <x v="117"/>
    <x v="107"/>
    <x v="143"/>
    <n v="359.4"/>
  </r>
  <r>
    <x v="2"/>
    <x v="11"/>
    <n v="12"/>
    <x v="3"/>
    <x v="1"/>
    <x v="3"/>
    <x v="140"/>
    <x v="3"/>
    <x v="82"/>
    <x v="3"/>
    <x v="3"/>
    <n v="46.704000000000001"/>
  </r>
  <r>
    <x v="2"/>
    <x v="11"/>
    <n v="12"/>
    <x v="4"/>
    <x v="1"/>
    <x v="4"/>
    <x v="4"/>
    <x v="3"/>
    <x v="4"/>
    <x v="3"/>
    <x v="144"/>
    <n v="124.282"/>
  </r>
  <r>
    <x v="3"/>
    <x v="0"/>
    <n v="1"/>
    <x v="0"/>
    <x v="64"/>
    <x v="0"/>
    <x v="141"/>
    <x v="76"/>
    <x v="118"/>
    <x v="108"/>
    <x v="121"/>
    <n v="28.296999999999997"/>
  </r>
  <r>
    <x v="3"/>
    <x v="0"/>
    <n v="1"/>
    <x v="1"/>
    <x v="1"/>
    <x v="55"/>
    <x v="142"/>
    <x v="77"/>
    <x v="119"/>
    <x v="109"/>
    <x v="145"/>
    <n v="194.691"/>
  </r>
  <r>
    <x v="3"/>
    <x v="0"/>
    <n v="1"/>
    <x v="2"/>
    <x v="65"/>
    <x v="2"/>
    <x v="143"/>
    <x v="22"/>
    <x v="120"/>
    <x v="110"/>
    <x v="146"/>
    <n v="352.40699999999998"/>
  </r>
  <r>
    <x v="3"/>
    <x v="0"/>
    <n v="1"/>
    <x v="3"/>
    <x v="1"/>
    <x v="3"/>
    <x v="144"/>
    <x v="3"/>
    <x v="121"/>
    <x v="3"/>
    <x v="3"/>
    <n v="54.647999999999996"/>
  </r>
  <r>
    <x v="3"/>
    <x v="0"/>
    <n v="1"/>
    <x v="4"/>
    <x v="1"/>
    <x v="4"/>
    <x v="4"/>
    <x v="3"/>
    <x v="4"/>
    <x v="3"/>
    <x v="147"/>
    <n v="114.617"/>
  </r>
  <r>
    <x v="3"/>
    <x v="1"/>
    <n v="2"/>
    <x v="0"/>
    <x v="66"/>
    <x v="5"/>
    <x v="145"/>
    <x v="78"/>
    <x v="122"/>
    <x v="111"/>
    <x v="148"/>
    <n v="26.146000000000001"/>
  </r>
  <r>
    <x v="3"/>
    <x v="1"/>
    <n v="2"/>
    <x v="1"/>
    <x v="1"/>
    <x v="56"/>
    <x v="146"/>
    <x v="79"/>
    <x v="123"/>
    <x v="112"/>
    <x v="149"/>
    <n v="180.113"/>
  </r>
  <r>
    <x v="3"/>
    <x v="1"/>
    <n v="2"/>
    <x v="2"/>
    <x v="67"/>
    <x v="7"/>
    <x v="147"/>
    <x v="38"/>
    <x v="124"/>
    <x v="113"/>
    <x v="150"/>
    <n v="317.25900000000001"/>
  </r>
  <r>
    <x v="3"/>
    <x v="1"/>
    <n v="2"/>
    <x v="3"/>
    <x v="1"/>
    <x v="8"/>
    <x v="148"/>
    <x v="3"/>
    <x v="125"/>
    <x v="3"/>
    <x v="3"/>
    <n v="50.626999999999995"/>
  </r>
  <r>
    <x v="3"/>
    <x v="1"/>
    <n v="2"/>
    <x v="4"/>
    <x v="1"/>
    <x v="4"/>
    <x v="4"/>
    <x v="3"/>
    <x v="4"/>
    <x v="3"/>
    <x v="151"/>
    <n v="102.21299999999999"/>
  </r>
  <r>
    <x v="3"/>
    <x v="2"/>
    <n v="3"/>
    <x v="0"/>
    <x v="38"/>
    <x v="0"/>
    <x v="149"/>
    <x v="80"/>
    <x v="126"/>
    <x v="108"/>
    <x v="152"/>
    <n v="29.276"/>
  </r>
  <r>
    <x v="3"/>
    <x v="2"/>
    <n v="3"/>
    <x v="1"/>
    <x v="1"/>
    <x v="57"/>
    <x v="150"/>
    <x v="81"/>
    <x v="127"/>
    <x v="114"/>
    <x v="153"/>
    <n v="199.935"/>
  </r>
  <r>
    <x v="3"/>
    <x v="2"/>
    <n v="3"/>
    <x v="2"/>
    <x v="68"/>
    <x v="2"/>
    <x v="151"/>
    <x v="7"/>
    <x v="128"/>
    <x v="115"/>
    <x v="154"/>
    <n v="348.02"/>
  </r>
  <r>
    <x v="3"/>
    <x v="2"/>
    <n v="3"/>
    <x v="3"/>
    <x v="1"/>
    <x v="3"/>
    <x v="152"/>
    <x v="3"/>
    <x v="121"/>
    <x v="3"/>
    <x v="3"/>
    <n v="58.055999999999997"/>
  </r>
  <r>
    <x v="3"/>
    <x v="2"/>
    <n v="3"/>
    <x v="4"/>
    <x v="1"/>
    <x v="4"/>
    <x v="4"/>
    <x v="3"/>
    <x v="4"/>
    <x v="3"/>
    <x v="155"/>
    <n v="119.339"/>
  </r>
  <r>
    <x v="3"/>
    <x v="3"/>
    <n v="4"/>
    <x v="0"/>
    <x v="36"/>
    <x v="10"/>
    <x v="153"/>
    <x v="82"/>
    <x v="129"/>
    <x v="116"/>
    <x v="156"/>
    <n v="28.455000000000002"/>
  </r>
  <r>
    <x v="3"/>
    <x v="3"/>
    <n v="4"/>
    <x v="1"/>
    <x v="1"/>
    <x v="58"/>
    <x v="154"/>
    <x v="83"/>
    <x v="130"/>
    <x v="117"/>
    <x v="157"/>
    <n v="191.827"/>
  </r>
  <r>
    <x v="3"/>
    <x v="3"/>
    <n v="4"/>
    <x v="2"/>
    <x v="69"/>
    <x v="12"/>
    <x v="155"/>
    <x v="73"/>
    <x v="131"/>
    <x v="118"/>
    <x v="158"/>
    <n v="329.14300000000003"/>
  </r>
  <r>
    <x v="3"/>
    <x v="3"/>
    <n v="4"/>
    <x v="3"/>
    <x v="1"/>
    <x v="13"/>
    <x v="156"/>
    <x v="3"/>
    <x v="132"/>
    <x v="3"/>
    <x v="3"/>
    <n v="57.862000000000002"/>
  </r>
  <r>
    <x v="3"/>
    <x v="3"/>
    <n v="4"/>
    <x v="4"/>
    <x v="1"/>
    <x v="4"/>
    <x v="4"/>
    <x v="3"/>
    <x v="4"/>
    <x v="3"/>
    <x v="159"/>
    <n v="114.154"/>
  </r>
  <r>
    <x v="3"/>
    <x v="4"/>
    <n v="5"/>
    <x v="0"/>
    <x v="46"/>
    <x v="0"/>
    <x v="157"/>
    <x v="71"/>
    <x v="133"/>
    <x v="119"/>
    <x v="160"/>
    <n v="29.829000000000001"/>
  </r>
  <r>
    <x v="3"/>
    <x v="4"/>
    <n v="5"/>
    <x v="1"/>
    <x v="1"/>
    <x v="59"/>
    <x v="158"/>
    <x v="84"/>
    <x v="134"/>
    <x v="120"/>
    <x v="161"/>
    <n v="189.86500000000001"/>
  </r>
  <r>
    <x v="3"/>
    <x v="4"/>
    <n v="5"/>
    <x v="2"/>
    <x v="70"/>
    <x v="2"/>
    <x v="159"/>
    <x v="20"/>
    <x v="135"/>
    <x v="121"/>
    <x v="162"/>
    <n v="343.87400000000002"/>
  </r>
  <r>
    <x v="3"/>
    <x v="4"/>
    <n v="5"/>
    <x v="3"/>
    <x v="1"/>
    <x v="3"/>
    <x v="160"/>
    <x v="3"/>
    <x v="121"/>
    <x v="3"/>
    <x v="3"/>
    <n v="60.554000000000002"/>
  </r>
  <r>
    <x v="3"/>
    <x v="4"/>
    <n v="5"/>
    <x v="4"/>
    <x v="1"/>
    <x v="4"/>
    <x v="4"/>
    <x v="3"/>
    <x v="4"/>
    <x v="3"/>
    <x v="163"/>
    <n v="133.018"/>
  </r>
  <r>
    <x v="3"/>
    <x v="5"/>
    <n v="6"/>
    <x v="0"/>
    <x v="20"/>
    <x v="10"/>
    <x v="161"/>
    <x v="71"/>
    <x v="136"/>
    <x v="122"/>
    <x v="164"/>
    <n v="29.228999999999999"/>
  </r>
  <r>
    <x v="3"/>
    <x v="5"/>
    <n v="6"/>
    <x v="1"/>
    <x v="1"/>
    <x v="60"/>
    <x v="162"/>
    <x v="85"/>
    <x v="137"/>
    <x v="123"/>
    <x v="165"/>
    <n v="197.44299999999998"/>
  </r>
  <r>
    <x v="3"/>
    <x v="5"/>
    <n v="6"/>
    <x v="2"/>
    <x v="71"/>
    <x v="12"/>
    <x v="163"/>
    <x v="36"/>
    <x v="138"/>
    <x v="124"/>
    <x v="166"/>
    <n v="333.83199999999999"/>
  </r>
  <r>
    <x v="3"/>
    <x v="5"/>
    <n v="6"/>
    <x v="3"/>
    <x v="1"/>
    <x v="13"/>
    <x v="164"/>
    <x v="3"/>
    <x v="132"/>
    <x v="3"/>
    <x v="3"/>
    <n v="59.234000000000002"/>
  </r>
  <r>
    <x v="3"/>
    <x v="5"/>
    <n v="6"/>
    <x v="4"/>
    <x v="1"/>
    <x v="4"/>
    <x v="4"/>
    <x v="3"/>
    <x v="4"/>
    <x v="3"/>
    <x v="167"/>
    <n v="123.42700000000001"/>
  </r>
  <r>
    <x v="3"/>
    <x v="6"/>
    <n v="7"/>
    <x v="0"/>
    <x v="34"/>
    <x v="0"/>
    <x v="165"/>
    <x v="40"/>
    <x v="139"/>
    <x v="125"/>
    <x v="168"/>
    <n v="29.948999999999998"/>
  </r>
  <r>
    <x v="3"/>
    <x v="6"/>
    <n v="7"/>
    <x v="1"/>
    <x v="1"/>
    <x v="61"/>
    <x v="166"/>
    <x v="86"/>
    <x v="140"/>
    <x v="126"/>
    <x v="169"/>
    <n v="170.73099999999999"/>
  </r>
  <r>
    <x v="3"/>
    <x v="6"/>
    <n v="7"/>
    <x v="2"/>
    <x v="72"/>
    <x v="2"/>
    <x v="167"/>
    <x v="2"/>
    <x v="141"/>
    <x v="127"/>
    <x v="170"/>
    <n v="350.714"/>
  </r>
  <r>
    <x v="3"/>
    <x v="6"/>
    <n v="7"/>
    <x v="3"/>
    <x v="1"/>
    <x v="3"/>
    <x v="168"/>
    <x v="3"/>
    <x v="121"/>
    <x v="3"/>
    <x v="3"/>
    <n v="61.128"/>
  </r>
  <r>
    <x v="3"/>
    <x v="6"/>
    <n v="7"/>
    <x v="4"/>
    <x v="1"/>
    <x v="4"/>
    <x v="4"/>
    <x v="3"/>
    <x v="4"/>
    <x v="3"/>
    <x v="171"/>
    <n v="126.06"/>
  </r>
  <r>
    <x v="3"/>
    <x v="7"/>
    <n v="8"/>
    <x v="0"/>
    <x v="40"/>
    <x v="0"/>
    <x v="169"/>
    <x v="55"/>
    <x v="142"/>
    <x v="84"/>
    <x v="97"/>
    <n v="30.103000000000002"/>
  </r>
  <r>
    <x v="3"/>
    <x v="7"/>
    <n v="8"/>
    <x v="1"/>
    <x v="1"/>
    <x v="62"/>
    <x v="170"/>
    <x v="87"/>
    <x v="143"/>
    <x v="128"/>
    <x v="172"/>
    <n v="180.50399999999999"/>
  </r>
  <r>
    <x v="3"/>
    <x v="7"/>
    <n v="8"/>
    <x v="2"/>
    <x v="73"/>
    <x v="2"/>
    <x v="163"/>
    <x v="2"/>
    <x v="144"/>
    <x v="129"/>
    <x v="173"/>
    <n v="350.35199999999998"/>
  </r>
  <r>
    <x v="3"/>
    <x v="7"/>
    <n v="8"/>
    <x v="3"/>
    <x v="1"/>
    <x v="3"/>
    <x v="171"/>
    <x v="3"/>
    <x v="121"/>
    <x v="3"/>
    <x v="3"/>
    <n v="60.578999999999994"/>
  </r>
  <r>
    <x v="3"/>
    <x v="7"/>
    <n v="8"/>
    <x v="4"/>
    <x v="1"/>
    <x v="4"/>
    <x v="4"/>
    <x v="3"/>
    <x v="4"/>
    <x v="3"/>
    <x v="174"/>
    <n v="132.26300000000001"/>
  </r>
  <r>
    <x v="3"/>
    <x v="8"/>
    <n v="9"/>
    <x v="0"/>
    <x v="74"/>
    <x v="10"/>
    <x v="172"/>
    <x v="27"/>
    <x v="145"/>
    <x v="130"/>
    <x v="175"/>
    <n v="27.826000000000001"/>
  </r>
  <r>
    <x v="3"/>
    <x v="8"/>
    <n v="9"/>
    <x v="1"/>
    <x v="1"/>
    <x v="63"/>
    <x v="173"/>
    <x v="88"/>
    <x v="146"/>
    <x v="131"/>
    <x v="176"/>
    <n v="162.75899999999999"/>
  </r>
  <r>
    <x v="3"/>
    <x v="8"/>
    <n v="9"/>
    <x v="2"/>
    <x v="13"/>
    <x v="12"/>
    <x v="174"/>
    <x v="26"/>
    <x v="147"/>
    <x v="132"/>
    <x v="177"/>
    <n v="325.87599999999998"/>
  </r>
  <r>
    <x v="3"/>
    <x v="8"/>
    <n v="9"/>
    <x v="3"/>
    <x v="1"/>
    <x v="13"/>
    <x v="175"/>
    <x v="3"/>
    <x v="132"/>
    <x v="3"/>
    <x v="3"/>
    <n v="57.537000000000006"/>
  </r>
  <r>
    <x v="3"/>
    <x v="8"/>
    <n v="9"/>
    <x v="4"/>
    <x v="1"/>
    <x v="4"/>
    <x v="4"/>
    <x v="3"/>
    <x v="4"/>
    <x v="3"/>
    <x v="178"/>
    <n v="118.167"/>
  </r>
  <r>
    <x v="3"/>
    <x v="9"/>
    <n v="10"/>
    <x v="0"/>
    <x v="75"/>
    <x v="0"/>
    <x v="176"/>
    <x v="89"/>
    <x v="148"/>
    <x v="133"/>
    <x v="179"/>
    <n v="28.602999999999998"/>
  </r>
  <r>
    <x v="3"/>
    <x v="9"/>
    <n v="10"/>
    <x v="1"/>
    <x v="1"/>
    <x v="64"/>
    <x v="177"/>
    <x v="90"/>
    <x v="149"/>
    <x v="134"/>
    <x v="180"/>
    <n v="171.79900000000001"/>
  </r>
  <r>
    <x v="3"/>
    <x v="9"/>
    <n v="10"/>
    <x v="2"/>
    <x v="76"/>
    <x v="2"/>
    <x v="178"/>
    <x v="38"/>
    <x v="150"/>
    <x v="135"/>
    <x v="181"/>
    <n v="341.37599999999998"/>
  </r>
  <r>
    <x v="3"/>
    <x v="9"/>
    <n v="10"/>
    <x v="3"/>
    <x v="1"/>
    <x v="3"/>
    <x v="179"/>
    <x v="3"/>
    <x v="121"/>
    <x v="3"/>
    <x v="3"/>
    <n v="57.936"/>
  </r>
  <r>
    <x v="3"/>
    <x v="9"/>
    <n v="10"/>
    <x v="4"/>
    <x v="1"/>
    <x v="4"/>
    <x v="4"/>
    <x v="3"/>
    <x v="4"/>
    <x v="3"/>
    <x v="182"/>
    <n v="127.155"/>
  </r>
  <r>
    <x v="3"/>
    <x v="10"/>
    <n v="11"/>
    <x v="0"/>
    <x v="77"/>
    <x v="10"/>
    <x v="180"/>
    <x v="82"/>
    <x v="151"/>
    <x v="136"/>
    <x v="183"/>
    <n v="27.482999999999997"/>
  </r>
  <r>
    <x v="3"/>
    <x v="10"/>
    <n v="11"/>
    <x v="1"/>
    <x v="1"/>
    <x v="65"/>
    <x v="181"/>
    <x v="91"/>
    <x v="152"/>
    <x v="137"/>
    <x v="184"/>
    <n v="171.75400000000002"/>
  </r>
  <r>
    <x v="3"/>
    <x v="10"/>
    <n v="11"/>
    <x v="2"/>
    <x v="61"/>
    <x v="12"/>
    <x v="182"/>
    <x v="73"/>
    <x v="153"/>
    <x v="138"/>
    <x v="185"/>
    <n v="337.42200000000003"/>
  </r>
  <r>
    <x v="3"/>
    <x v="10"/>
    <n v="11"/>
    <x v="3"/>
    <x v="1"/>
    <x v="13"/>
    <x v="183"/>
    <x v="3"/>
    <x v="132"/>
    <x v="3"/>
    <x v="3"/>
    <n v="54.372"/>
  </r>
  <r>
    <x v="3"/>
    <x v="10"/>
    <n v="11"/>
    <x v="4"/>
    <x v="1"/>
    <x v="4"/>
    <x v="4"/>
    <x v="3"/>
    <x v="4"/>
    <x v="3"/>
    <x v="186"/>
    <n v="121.90900000000001"/>
  </r>
  <r>
    <x v="3"/>
    <x v="11"/>
    <n v="12"/>
    <x v="0"/>
    <x v="78"/>
    <x v="66"/>
    <x v="184"/>
    <x v="89"/>
    <x v="154"/>
    <x v="139"/>
    <x v="187"/>
    <n v="28.681999999999999"/>
  </r>
  <r>
    <x v="3"/>
    <x v="11"/>
    <n v="12"/>
    <x v="1"/>
    <x v="1"/>
    <x v="67"/>
    <x v="185"/>
    <x v="92"/>
    <x v="155"/>
    <x v="140"/>
    <x v="188"/>
    <n v="180.352"/>
  </r>
  <r>
    <x v="3"/>
    <x v="11"/>
    <n v="12"/>
    <x v="2"/>
    <x v="21"/>
    <x v="2"/>
    <x v="186"/>
    <x v="4"/>
    <x v="156"/>
    <x v="141"/>
    <x v="189"/>
    <n v="356.10500000000002"/>
  </r>
  <r>
    <x v="3"/>
    <x v="11"/>
    <n v="12"/>
    <x v="3"/>
    <x v="1"/>
    <x v="3"/>
    <x v="187"/>
    <x v="3"/>
    <x v="121"/>
    <x v="3"/>
    <x v="3"/>
    <n v="55.360999999999997"/>
  </r>
  <r>
    <x v="3"/>
    <x v="11"/>
    <n v="12"/>
    <x v="4"/>
    <x v="1"/>
    <x v="4"/>
    <x v="4"/>
    <x v="3"/>
    <x v="4"/>
    <x v="3"/>
    <x v="190"/>
    <n v="123.4"/>
  </r>
  <r>
    <x v="4"/>
    <x v="0"/>
    <n v="1"/>
    <x v="0"/>
    <x v="62"/>
    <x v="68"/>
    <x v="188"/>
    <x v="76"/>
    <x v="157"/>
    <x v="142"/>
    <x v="191"/>
    <n v="28.192999999999998"/>
  </r>
  <r>
    <x v="4"/>
    <x v="0"/>
    <n v="1"/>
    <x v="1"/>
    <x v="1"/>
    <x v="69"/>
    <x v="189"/>
    <x v="93"/>
    <x v="158"/>
    <x v="143"/>
    <x v="192"/>
    <n v="181.89400000000001"/>
  </r>
  <r>
    <x v="4"/>
    <x v="0"/>
    <n v="1"/>
    <x v="2"/>
    <x v="79"/>
    <x v="2"/>
    <x v="190"/>
    <x v="55"/>
    <x v="159"/>
    <x v="144"/>
    <x v="193"/>
    <n v="348.08199999999999"/>
  </r>
  <r>
    <x v="4"/>
    <x v="0"/>
    <n v="1"/>
    <x v="3"/>
    <x v="1"/>
    <x v="3"/>
    <x v="191"/>
    <x v="3"/>
    <x v="160"/>
    <x v="3"/>
    <x v="3"/>
    <n v="57.010000000000005"/>
  </r>
  <r>
    <x v="4"/>
    <x v="0"/>
    <n v="1"/>
    <x v="4"/>
    <x v="1"/>
    <x v="4"/>
    <x v="4"/>
    <x v="3"/>
    <x v="4"/>
    <x v="3"/>
    <x v="194"/>
    <n v="111.889"/>
  </r>
  <r>
    <x v="4"/>
    <x v="1"/>
    <n v="2"/>
    <x v="0"/>
    <x v="32"/>
    <x v="70"/>
    <x v="192"/>
    <x v="78"/>
    <x v="16"/>
    <x v="145"/>
    <x v="195"/>
    <n v="25.838999999999999"/>
  </r>
  <r>
    <x v="4"/>
    <x v="1"/>
    <n v="2"/>
    <x v="1"/>
    <x v="1"/>
    <x v="71"/>
    <x v="193"/>
    <x v="94"/>
    <x v="161"/>
    <x v="146"/>
    <x v="196"/>
    <n v="165.429"/>
  </r>
  <r>
    <x v="4"/>
    <x v="1"/>
    <n v="2"/>
    <x v="2"/>
    <x v="80"/>
    <x v="7"/>
    <x v="194"/>
    <x v="38"/>
    <x v="162"/>
    <x v="147"/>
    <x v="197"/>
    <n v="315.233"/>
  </r>
  <r>
    <x v="4"/>
    <x v="1"/>
    <n v="2"/>
    <x v="3"/>
    <x v="1"/>
    <x v="8"/>
    <x v="195"/>
    <x v="3"/>
    <x v="163"/>
    <x v="3"/>
    <x v="3"/>
    <n v="52.826000000000001"/>
  </r>
  <r>
    <x v="4"/>
    <x v="1"/>
    <n v="2"/>
    <x v="4"/>
    <x v="1"/>
    <x v="4"/>
    <x v="4"/>
    <x v="3"/>
    <x v="4"/>
    <x v="3"/>
    <x v="198"/>
    <n v="113.32599999999999"/>
  </r>
  <r>
    <x v="4"/>
    <x v="2"/>
    <n v="3"/>
    <x v="0"/>
    <x v="64"/>
    <x v="72"/>
    <x v="196"/>
    <x v="95"/>
    <x v="164"/>
    <x v="148"/>
    <x v="61"/>
    <n v="28.744"/>
  </r>
  <r>
    <x v="4"/>
    <x v="2"/>
    <n v="3"/>
    <x v="1"/>
    <x v="1"/>
    <x v="73"/>
    <x v="197"/>
    <x v="96"/>
    <x v="165"/>
    <x v="149"/>
    <x v="199"/>
    <n v="187.18599999999998"/>
  </r>
  <r>
    <x v="4"/>
    <x v="2"/>
    <n v="3"/>
    <x v="2"/>
    <x v="76"/>
    <x v="2"/>
    <x v="198"/>
    <x v="40"/>
    <x v="166"/>
    <x v="150"/>
    <x v="200"/>
    <n v="339.012"/>
  </r>
  <r>
    <x v="4"/>
    <x v="2"/>
    <n v="3"/>
    <x v="3"/>
    <x v="1"/>
    <x v="3"/>
    <x v="199"/>
    <x v="3"/>
    <x v="160"/>
    <x v="3"/>
    <x v="3"/>
    <n v="61.008000000000003"/>
  </r>
  <r>
    <x v="4"/>
    <x v="2"/>
    <n v="3"/>
    <x v="4"/>
    <x v="1"/>
    <x v="4"/>
    <x v="4"/>
    <x v="3"/>
    <x v="4"/>
    <x v="3"/>
    <x v="201"/>
    <n v="123.08799999999999"/>
  </r>
  <r>
    <x v="4"/>
    <x v="3"/>
    <n v="4"/>
    <x v="0"/>
    <x v="34"/>
    <x v="74"/>
    <x v="200"/>
    <x v="95"/>
    <x v="167"/>
    <x v="151"/>
    <x v="202"/>
    <n v="27.337"/>
  </r>
  <r>
    <x v="4"/>
    <x v="3"/>
    <n v="4"/>
    <x v="1"/>
    <x v="1"/>
    <x v="75"/>
    <x v="201"/>
    <x v="97"/>
    <x v="168"/>
    <x v="152"/>
    <x v="203"/>
    <n v="192.79900000000004"/>
  </r>
  <r>
    <x v="4"/>
    <x v="3"/>
    <n v="4"/>
    <x v="2"/>
    <x v="81"/>
    <x v="12"/>
    <x v="202"/>
    <x v="7"/>
    <x v="169"/>
    <x v="153"/>
    <x v="204"/>
    <n v="322.61099999999999"/>
  </r>
  <r>
    <x v="4"/>
    <x v="3"/>
    <n v="4"/>
    <x v="3"/>
    <x v="1"/>
    <x v="13"/>
    <x v="203"/>
    <x v="3"/>
    <x v="170"/>
    <x v="3"/>
    <x v="3"/>
    <n v="60.728999999999999"/>
  </r>
  <r>
    <x v="4"/>
    <x v="3"/>
    <n v="4"/>
    <x v="4"/>
    <x v="1"/>
    <x v="4"/>
    <x v="4"/>
    <x v="3"/>
    <x v="4"/>
    <x v="3"/>
    <x v="205"/>
    <n v="121.526"/>
  </r>
  <r>
    <x v="4"/>
    <x v="4"/>
    <n v="5"/>
    <x v="0"/>
    <x v="82"/>
    <x v="76"/>
    <x v="204"/>
    <x v="98"/>
    <x v="171"/>
    <x v="154"/>
    <x v="206"/>
    <n v="28.195999999999998"/>
  </r>
  <r>
    <x v="4"/>
    <x v="4"/>
    <n v="5"/>
    <x v="1"/>
    <x v="1"/>
    <x v="77"/>
    <x v="205"/>
    <x v="99"/>
    <x v="172"/>
    <x v="155"/>
    <x v="207"/>
    <n v="189.80199999999999"/>
  </r>
  <r>
    <x v="4"/>
    <x v="4"/>
    <n v="5"/>
    <x v="2"/>
    <x v="33"/>
    <x v="2"/>
    <x v="206"/>
    <x v="73"/>
    <x v="173"/>
    <x v="156"/>
    <x v="208"/>
    <n v="332.93799999999999"/>
  </r>
  <r>
    <x v="4"/>
    <x v="4"/>
    <n v="5"/>
    <x v="3"/>
    <x v="1"/>
    <x v="3"/>
    <x v="207"/>
    <x v="3"/>
    <x v="160"/>
    <x v="3"/>
    <x v="3"/>
    <n v="63.562000000000005"/>
  </r>
  <r>
    <x v="4"/>
    <x v="4"/>
    <n v="5"/>
    <x v="4"/>
    <x v="1"/>
    <x v="4"/>
    <x v="4"/>
    <x v="3"/>
    <x v="4"/>
    <x v="3"/>
    <x v="209"/>
    <n v="134.38800000000001"/>
  </r>
  <r>
    <x v="4"/>
    <x v="5"/>
    <n v="6"/>
    <x v="0"/>
    <x v="83"/>
    <x v="78"/>
    <x v="208"/>
    <x v="31"/>
    <x v="174"/>
    <x v="157"/>
    <x v="210"/>
    <n v="28.37"/>
  </r>
  <r>
    <x v="4"/>
    <x v="5"/>
    <n v="6"/>
    <x v="1"/>
    <x v="1"/>
    <x v="79"/>
    <x v="209"/>
    <x v="100"/>
    <x v="175"/>
    <x v="158"/>
    <x v="211"/>
    <n v="181.27000000000004"/>
  </r>
  <r>
    <x v="4"/>
    <x v="5"/>
    <n v="6"/>
    <x v="2"/>
    <x v="84"/>
    <x v="12"/>
    <x v="210"/>
    <x v="42"/>
    <x v="176"/>
    <x v="159"/>
    <x v="212"/>
    <n v="328.21300000000002"/>
  </r>
  <r>
    <x v="4"/>
    <x v="5"/>
    <n v="6"/>
    <x v="3"/>
    <x v="1"/>
    <x v="13"/>
    <x v="211"/>
    <x v="3"/>
    <x v="170"/>
    <x v="3"/>
    <x v="3"/>
    <n v="62.216999999999999"/>
  </r>
  <r>
    <x v="4"/>
    <x v="5"/>
    <n v="6"/>
    <x v="4"/>
    <x v="1"/>
    <x v="4"/>
    <x v="4"/>
    <x v="3"/>
    <x v="4"/>
    <x v="3"/>
    <x v="213"/>
    <n v="127.95399999999999"/>
  </r>
  <r>
    <x v="4"/>
    <x v="6"/>
    <n v="7"/>
    <x v="0"/>
    <x v="85"/>
    <x v="66"/>
    <x v="212"/>
    <x v="55"/>
    <x v="177"/>
    <x v="160"/>
    <x v="214"/>
    <n v="29.117999999999995"/>
  </r>
  <r>
    <x v="4"/>
    <x v="6"/>
    <n v="7"/>
    <x v="1"/>
    <x v="1"/>
    <x v="80"/>
    <x v="213"/>
    <x v="101"/>
    <x v="178"/>
    <x v="161"/>
    <x v="215"/>
    <n v="186.94"/>
  </r>
  <r>
    <x v="4"/>
    <x v="6"/>
    <n v="7"/>
    <x v="2"/>
    <x v="86"/>
    <x v="2"/>
    <x v="214"/>
    <x v="49"/>
    <x v="179"/>
    <x v="162"/>
    <x v="216"/>
    <n v="340.92200000000003"/>
  </r>
  <r>
    <x v="4"/>
    <x v="6"/>
    <n v="7"/>
    <x v="3"/>
    <x v="1"/>
    <x v="3"/>
    <x v="215"/>
    <x v="3"/>
    <x v="160"/>
    <x v="3"/>
    <x v="3"/>
    <n v="64.427000000000007"/>
  </r>
  <r>
    <x v="4"/>
    <x v="6"/>
    <n v="7"/>
    <x v="4"/>
    <x v="1"/>
    <x v="4"/>
    <x v="4"/>
    <x v="3"/>
    <x v="4"/>
    <x v="3"/>
    <x v="217"/>
    <n v="131.399"/>
  </r>
  <r>
    <x v="4"/>
    <x v="7"/>
    <n v="8"/>
    <x v="0"/>
    <x v="32"/>
    <x v="81"/>
    <x v="216"/>
    <x v="4"/>
    <x v="180"/>
    <x v="163"/>
    <x v="218"/>
    <n v="29.103999999999999"/>
  </r>
  <r>
    <x v="4"/>
    <x v="7"/>
    <n v="8"/>
    <x v="1"/>
    <x v="1"/>
    <x v="82"/>
    <x v="217"/>
    <x v="102"/>
    <x v="181"/>
    <x v="164"/>
    <x v="219"/>
    <n v="180.34400000000002"/>
  </r>
  <r>
    <x v="4"/>
    <x v="7"/>
    <n v="8"/>
    <x v="2"/>
    <x v="87"/>
    <x v="2"/>
    <x v="210"/>
    <x v="103"/>
    <x v="182"/>
    <x v="165"/>
    <x v="220"/>
    <n v="340.60799999999995"/>
  </r>
  <r>
    <x v="4"/>
    <x v="7"/>
    <n v="8"/>
    <x v="3"/>
    <x v="1"/>
    <x v="3"/>
    <x v="218"/>
    <x v="3"/>
    <x v="160"/>
    <x v="3"/>
    <x v="3"/>
    <n v="63.865000000000002"/>
  </r>
  <r>
    <x v="4"/>
    <x v="7"/>
    <n v="8"/>
    <x v="4"/>
    <x v="1"/>
    <x v="4"/>
    <x v="4"/>
    <x v="3"/>
    <x v="4"/>
    <x v="3"/>
    <x v="221"/>
    <n v="128.624"/>
  </r>
  <r>
    <x v="4"/>
    <x v="8"/>
    <n v="9"/>
    <x v="0"/>
    <x v="88"/>
    <x v="83"/>
    <x v="219"/>
    <x v="71"/>
    <x v="183"/>
    <x v="166"/>
    <x v="222"/>
    <n v="27.713000000000001"/>
  </r>
  <r>
    <x v="4"/>
    <x v="8"/>
    <n v="9"/>
    <x v="1"/>
    <x v="1"/>
    <x v="84"/>
    <x v="220"/>
    <x v="104"/>
    <x v="184"/>
    <x v="167"/>
    <x v="223"/>
    <n v="184.214"/>
  </r>
  <r>
    <x v="4"/>
    <x v="8"/>
    <n v="9"/>
    <x v="2"/>
    <x v="89"/>
    <x v="12"/>
    <x v="221"/>
    <x v="2"/>
    <x v="185"/>
    <x v="168"/>
    <x v="224"/>
    <n v="318.33299999999997"/>
  </r>
  <r>
    <x v="4"/>
    <x v="8"/>
    <n v="9"/>
    <x v="3"/>
    <x v="1"/>
    <x v="13"/>
    <x v="222"/>
    <x v="3"/>
    <x v="170"/>
    <x v="3"/>
    <x v="3"/>
    <n v="60.635999999999996"/>
  </r>
  <r>
    <x v="4"/>
    <x v="8"/>
    <n v="9"/>
    <x v="4"/>
    <x v="1"/>
    <x v="4"/>
    <x v="4"/>
    <x v="3"/>
    <x v="4"/>
    <x v="3"/>
    <x v="225"/>
    <n v="120.376"/>
  </r>
  <r>
    <x v="4"/>
    <x v="9"/>
    <n v="10"/>
    <x v="0"/>
    <x v="90"/>
    <x v="85"/>
    <x v="223"/>
    <x v="95"/>
    <x v="186"/>
    <x v="169"/>
    <x v="226"/>
    <n v="27.983000000000001"/>
  </r>
  <r>
    <x v="4"/>
    <x v="9"/>
    <n v="10"/>
    <x v="1"/>
    <x v="1"/>
    <x v="86"/>
    <x v="224"/>
    <x v="105"/>
    <x v="187"/>
    <x v="170"/>
    <x v="227"/>
    <n v="188.94200000000001"/>
  </r>
  <r>
    <x v="4"/>
    <x v="9"/>
    <n v="10"/>
    <x v="2"/>
    <x v="91"/>
    <x v="2"/>
    <x v="225"/>
    <x v="59"/>
    <x v="188"/>
    <x v="171"/>
    <x v="228"/>
    <n v="332.65899999999999"/>
  </r>
  <r>
    <x v="4"/>
    <x v="9"/>
    <n v="10"/>
    <x v="3"/>
    <x v="1"/>
    <x v="3"/>
    <x v="226"/>
    <x v="3"/>
    <x v="160"/>
    <x v="3"/>
    <x v="3"/>
    <n v="60.754000000000005"/>
  </r>
  <r>
    <x v="4"/>
    <x v="9"/>
    <n v="10"/>
    <x v="4"/>
    <x v="1"/>
    <x v="4"/>
    <x v="4"/>
    <x v="3"/>
    <x v="4"/>
    <x v="3"/>
    <x v="229"/>
    <n v="129.28299999999999"/>
  </r>
  <r>
    <x v="4"/>
    <x v="10"/>
    <n v="11"/>
    <x v="0"/>
    <x v="92"/>
    <x v="87"/>
    <x v="227"/>
    <x v="106"/>
    <x v="189"/>
    <x v="172"/>
    <x v="230"/>
    <n v="26.646000000000001"/>
  </r>
  <r>
    <x v="4"/>
    <x v="10"/>
    <n v="11"/>
    <x v="1"/>
    <x v="1"/>
    <x v="88"/>
    <x v="228"/>
    <x v="107"/>
    <x v="190"/>
    <x v="173"/>
    <x v="231"/>
    <n v="175.965"/>
  </r>
  <r>
    <x v="4"/>
    <x v="10"/>
    <n v="11"/>
    <x v="2"/>
    <x v="93"/>
    <x v="12"/>
    <x v="229"/>
    <x v="13"/>
    <x v="191"/>
    <x v="174"/>
    <x v="232"/>
    <n v="332.529"/>
  </r>
  <r>
    <x v="4"/>
    <x v="10"/>
    <n v="11"/>
    <x v="3"/>
    <x v="1"/>
    <x v="13"/>
    <x v="230"/>
    <x v="3"/>
    <x v="170"/>
    <x v="3"/>
    <x v="3"/>
    <n v="56.828000000000003"/>
  </r>
  <r>
    <x v="4"/>
    <x v="10"/>
    <n v="11"/>
    <x v="4"/>
    <x v="1"/>
    <x v="4"/>
    <x v="4"/>
    <x v="3"/>
    <x v="4"/>
    <x v="3"/>
    <x v="233"/>
    <n v="125"/>
  </r>
  <r>
    <x v="4"/>
    <x v="11"/>
    <n v="12"/>
    <x v="0"/>
    <x v="94"/>
    <x v="89"/>
    <x v="231"/>
    <x v="108"/>
    <x v="192"/>
    <x v="175"/>
    <x v="234"/>
    <n v="27.375999999999998"/>
  </r>
  <r>
    <x v="4"/>
    <x v="11"/>
    <n v="12"/>
    <x v="1"/>
    <x v="1"/>
    <x v="90"/>
    <x v="232"/>
    <x v="109"/>
    <x v="193"/>
    <x v="176"/>
    <x v="235"/>
    <n v="184.53499999999997"/>
  </r>
  <r>
    <x v="4"/>
    <x v="11"/>
    <n v="12"/>
    <x v="2"/>
    <x v="95"/>
    <x v="2"/>
    <x v="233"/>
    <x v="55"/>
    <x v="194"/>
    <x v="177"/>
    <x v="236"/>
    <n v="346.86200000000002"/>
  </r>
  <r>
    <x v="4"/>
    <x v="11"/>
    <n v="12"/>
    <x v="3"/>
    <x v="1"/>
    <x v="3"/>
    <x v="234"/>
    <x v="3"/>
    <x v="160"/>
    <x v="3"/>
    <x v="3"/>
    <n v="57.63"/>
  </r>
  <r>
    <x v="4"/>
    <x v="11"/>
    <n v="12"/>
    <x v="4"/>
    <x v="1"/>
    <x v="4"/>
    <x v="4"/>
    <x v="3"/>
    <x v="4"/>
    <x v="3"/>
    <x v="237"/>
    <n v="129.74799999999999"/>
  </r>
  <r>
    <x v="5"/>
    <x v="0"/>
    <n v="1"/>
    <x v="0"/>
    <x v="54"/>
    <x v="91"/>
    <x v="235"/>
    <x v="78"/>
    <x v="195"/>
    <x v="178"/>
    <x v="238"/>
    <n v="28.019000000000002"/>
  </r>
  <r>
    <x v="5"/>
    <x v="0"/>
    <n v="1"/>
    <x v="1"/>
    <x v="1"/>
    <x v="92"/>
    <x v="236"/>
    <x v="110"/>
    <x v="196"/>
    <x v="179"/>
    <x v="239"/>
    <n v="193.33399999999997"/>
  </r>
  <r>
    <x v="5"/>
    <x v="0"/>
    <n v="1"/>
    <x v="2"/>
    <x v="69"/>
    <x v="24"/>
    <x v="237"/>
    <x v="59"/>
    <x v="197"/>
    <x v="180"/>
    <x v="240"/>
    <n v="346.11099999999999"/>
  </r>
  <r>
    <x v="5"/>
    <x v="0"/>
    <n v="1"/>
    <x v="3"/>
    <x v="1"/>
    <x v="25"/>
    <x v="238"/>
    <x v="3"/>
    <x v="198"/>
    <x v="3"/>
    <x v="3"/>
    <n v="40.945999999999998"/>
  </r>
  <r>
    <x v="5"/>
    <x v="0"/>
    <n v="1"/>
    <x v="4"/>
    <x v="1"/>
    <x v="4"/>
    <x v="4"/>
    <x v="3"/>
    <x v="4"/>
    <x v="3"/>
    <x v="241"/>
    <n v="119.732"/>
  </r>
  <r>
    <x v="5"/>
    <x v="1"/>
    <n v="2"/>
    <x v="0"/>
    <x v="83"/>
    <x v="93"/>
    <x v="239"/>
    <x v="82"/>
    <x v="199"/>
    <x v="181"/>
    <x v="242"/>
    <n v="26.614000000000001"/>
  </r>
  <r>
    <x v="5"/>
    <x v="1"/>
    <n v="2"/>
    <x v="1"/>
    <x v="1"/>
    <x v="94"/>
    <x v="240"/>
    <x v="111"/>
    <x v="200"/>
    <x v="182"/>
    <x v="243"/>
    <n v="195.18199999999999"/>
  </r>
  <r>
    <x v="5"/>
    <x v="1"/>
    <n v="2"/>
    <x v="2"/>
    <x v="96"/>
    <x v="28"/>
    <x v="241"/>
    <x v="73"/>
    <x v="201"/>
    <x v="183"/>
    <x v="244"/>
    <n v="323.41899999999998"/>
  </r>
  <r>
    <x v="5"/>
    <x v="1"/>
    <n v="2"/>
    <x v="3"/>
    <x v="1"/>
    <x v="29"/>
    <x v="242"/>
    <x v="3"/>
    <x v="202"/>
    <x v="3"/>
    <x v="3"/>
    <n v="39.988"/>
  </r>
  <r>
    <x v="5"/>
    <x v="1"/>
    <n v="2"/>
    <x v="4"/>
    <x v="1"/>
    <x v="4"/>
    <x v="4"/>
    <x v="3"/>
    <x v="4"/>
    <x v="3"/>
    <x v="245"/>
    <n v="114.70099999999999"/>
  </r>
  <r>
    <x v="5"/>
    <x v="2"/>
    <n v="3"/>
    <x v="0"/>
    <x v="78"/>
    <x v="95"/>
    <x v="243"/>
    <x v="108"/>
    <x v="203"/>
    <x v="184"/>
    <x v="246"/>
    <n v="28.587"/>
  </r>
  <r>
    <x v="5"/>
    <x v="2"/>
    <n v="3"/>
    <x v="1"/>
    <x v="1"/>
    <x v="96"/>
    <x v="244"/>
    <x v="112"/>
    <x v="204"/>
    <x v="185"/>
    <x v="247"/>
    <n v="201.21699999999998"/>
  </r>
  <r>
    <x v="5"/>
    <x v="2"/>
    <n v="3"/>
    <x v="2"/>
    <x v="97"/>
    <x v="24"/>
    <x v="245"/>
    <x v="73"/>
    <x v="205"/>
    <x v="186"/>
    <x v="248"/>
    <n v="331.75800000000004"/>
  </r>
  <r>
    <x v="5"/>
    <x v="2"/>
    <n v="3"/>
    <x v="3"/>
    <x v="1"/>
    <x v="25"/>
    <x v="246"/>
    <x v="3"/>
    <x v="198"/>
    <x v="3"/>
    <x v="3"/>
    <n v="44.959000000000003"/>
  </r>
  <r>
    <x v="5"/>
    <x v="2"/>
    <n v="3"/>
    <x v="4"/>
    <x v="1"/>
    <x v="4"/>
    <x v="4"/>
    <x v="3"/>
    <x v="4"/>
    <x v="3"/>
    <x v="249"/>
    <n v="103.292"/>
  </r>
  <r>
    <x v="5"/>
    <x v="3"/>
    <n v="4"/>
    <x v="0"/>
    <x v="98"/>
    <x v="97"/>
    <x v="247"/>
    <x v="76"/>
    <x v="206"/>
    <x v="187"/>
    <x v="250"/>
    <n v="27.114000000000001"/>
  </r>
  <r>
    <x v="5"/>
    <x v="3"/>
    <n v="4"/>
    <x v="1"/>
    <x v="1"/>
    <x v="98"/>
    <x v="248"/>
    <x v="113"/>
    <x v="207"/>
    <x v="188"/>
    <x v="251"/>
    <n v="198.38499999999999"/>
  </r>
  <r>
    <x v="5"/>
    <x v="3"/>
    <n v="4"/>
    <x v="2"/>
    <x v="99"/>
    <x v="33"/>
    <x v="249"/>
    <x v="13"/>
    <x v="208"/>
    <x v="189"/>
    <x v="252"/>
    <n v="290.39"/>
  </r>
  <r>
    <x v="5"/>
    <x v="3"/>
    <n v="4"/>
    <x v="3"/>
    <x v="1"/>
    <x v="34"/>
    <x v="250"/>
    <x v="3"/>
    <x v="209"/>
    <x v="3"/>
    <x v="3"/>
    <n v="45.414999999999999"/>
  </r>
  <r>
    <x v="5"/>
    <x v="3"/>
    <n v="4"/>
    <x v="4"/>
    <x v="1"/>
    <x v="4"/>
    <x v="4"/>
    <x v="3"/>
    <x v="4"/>
    <x v="3"/>
    <x v="253"/>
    <n v="81.200999999999993"/>
  </r>
  <r>
    <x v="5"/>
    <x v="4"/>
    <n v="5"/>
    <x v="0"/>
    <x v="100"/>
    <x v="76"/>
    <x v="251"/>
    <x v="69"/>
    <x v="210"/>
    <x v="190"/>
    <x v="254"/>
    <n v="29.131999999999998"/>
  </r>
  <r>
    <x v="5"/>
    <x v="4"/>
    <n v="5"/>
    <x v="1"/>
    <x v="1"/>
    <x v="99"/>
    <x v="252"/>
    <x v="114"/>
    <x v="211"/>
    <x v="191"/>
    <x v="255"/>
    <n v="202.84199999999998"/>
  </r>
  <r>
    <x v="5"/>
    <x v="4"/>
    <n v="5"/>
    <x v="2"/>
    <x v="101"/>
    <x v="24"/>
    <x v="253"/>
    <x v="73"/>
    <x v="212"/>
    <x v="192"/>
    <x v="256"/>
    <n v="305.29500000000002"/>
  </r>
  <r>
    <x v="5"/>
    <x v="4"/>
    <n v="5"/>
    <x v="3"/>
    <x v="1"/>
    <x v="25"/>
    <x v="254"/>
    <x v="3"/>
    <x v="198"/>
    <x v="3"/>
    <x v="3"/>
    <n v="48.197000000000003"/>
  </r>
  <r>
    <x v="5"/>
    <x v="4"/>
    <n v="5"/>
    <x v="4"/>
    <x v="1"/>
    <x v="4"/>
    <x v="4"/>
    <x v="3"/>
    <x v="4"/>
    <x v="3"/>
    <x v="257"/>
    <n v="104.73699999999999"/>
  </r>
  <r>
    <x v="5"/>
    <x v="5"/>
    <n v="6"/>
    <x v="0"/>
    <x v="24"/>
    <x v="100"/>
    <x v="255"/>
    <x v="69"/>
    <x v="213"/>
    <x v="193"/>
    <x v="258"/>
    <n v="28.78"/>
  </r>
  <r>
    <x v="5"/>
    <x v="5"/>
    <n v="6"/>
    <x v="1"/>
    <x v="1"/>
    <x v="101"/>
    <x v="252"/>
    <x v="115"/>
    <x v="214"/>
    <x v="194"/>
    <x v="259"/>
    <n v="205.63800000000001"/>
  </r>
  <r>
    <x v="5"/>
    <x v="5"/>
    <n v="6"/>
    <x v="2"/>
    <x v="102"/>
    <x v="33"/>
    <x v="256"/>
    <x v="116"/>
    <x v="215"/>
    <x v="195"/>
    <x v="260"/>
    <n v="302.26400000000001"/>
  </r>
  <r>
    <x v="5"/>
    <x v="5"/>
    <n v="6"/>
    <x v="3"/>
    <x v="1"/>
    <x v="34"/>
    <x v="257"/>
    <x v="3"/>
    <x v="209"/>
    <x v="3"/>
    <x v="3"/>
    <n v="47.149000000000001"/>
  </r>
  <r>
    <x v="5"/>
    <x v="5"/>
    <n v="6"/>
    <x v="4"/>
    <x v="1"/>
    <x v="4"/>
    <x v="4"/>
    <x v="3"/>
    <x v="4"/>
    <x v="3"/>
    <x v="261"/>
    <n v="121.375"/>
  </r>
  <r>
    <x v="5"/>
    <x v="6"/>
    <n v="7"/>
    <x v="0"/>
    <x v="42"/>
    <x v="102"/>
    <x v="258"/>
    <x v="7"/>
    <x v="216"/>
    <x v="196"/>
    <x v="262"/>
    <n v="29.618000000000002"/>
  </r>
  <r>
    <x v="5"/>
    <x v="6"/>
    <n v="7"/>
    <x v="1"/>
    <x v="1"/>
    <x v="103"/>
    <x v="259"/>
    <x v="117"/>
    <x v="217"/>
    <x v="197"/>
    <x v="263"/>
    <n v="190.79000000000002"/>
  </r>
  <r>
    <x v="5"/>
    <x v="6"/>
    <n v="7"/>
    <x v="2"/>
    <x v="103"/>
    <x v="24"/>
    <x v="260"/>
    <x v="118"/>
    <x v="218"/>
    <x v="198"/>
    <x v="264"/>
    <n v="313.09899999999999"/>
  </r>
  <r>
    <x v="5"/>
    <x v="6"/>
    <n v="7"/>
    <x v="3"/>
    <x v="1"/>
    <x v="25"/>
    <x v="261"/>
    <x v="3"/>
    <x v="198"/>
    <x v="3"/>
    <x v="3"/>
    <n v="48.655000000000001"/>
  </r>
  <r>
    <x v="5"/>
    <x v="6"/>
    <n v="7"/>
    <x v="4"/>
    <x v="1"/>
    <x v="4"/>
    <x v="4"/>
    <x v="3"/>
    <x v="4"/>
    <x v="3"/>
    <x v="265"/>
    <n v="120.843"/>
  </r>
  <r>
    <x v="5"/>
    <x v="7"/>
    <n v="8"/>
    <x v="0"/>
    <x v="22"/>
    <x v="102"/>
    <x v="262"/>
    <x v="22"/>
    <x v="219"/>
    <x v="199"/>
    <x v="266"/>
    <n v="29.345999999999997"/>
  </r>
  <r>
    <x v="5"/>
    <x v="7"/>
    <n v="8"/>
    <x v="1"/>
    <x v="1"/>
    <x v="104"/>
    <x v="263"/>
    <x v="119"/>
    <x v="220"/>
    <x v="200"/>
    <x v="267"/>
    <n v="190.58300000000003"/>
  </r>
  <r>
    <x v="5"/>
    <x v="7"/>
    <n v="8"/>
    <x v="2"/>
    <x v="104"/>
    <x v="24"/>
    <x v="264"/>
    <x v="120"/>
    <x v="221"/>
    <x v="201"/>
    <x v="268"/>
    <n v="314.69899999999996"/>
  </r>
  <r>
    <x v="5"/>
    <x v="7"/>
    <n v="8"/>
    <x v="3"/>
    <x v="1"/>
    <x v="25"/>
    <x v="265"/>
    <x v="3"/>
    <x v="198"/>
    <x v="3"/>
    <x v="3"/>
    <n v="47.850999999999999"/>
  </r>
  <r>
    <x v="5"/>
    <x v="7"/>
    <n v="8"/>
    <x v="4"/>
    <x v="1"/>
    <x v="4"/>
    <x v="4"/>
    <x v="3"/>
    <x v="4"/>
    <x v="3"/>
    <x v="269"/>
    <n v="118.61"/>
  </r>
  <r>
    <x v="5"/>
    <x v="8"/>
    <n v="9"/>
    <x v="0"/>
    <x v="60"/>
    <x v="100"/>
    <x v="266"/>
    <x v="31"/>
    <x v="222"/>
    <x v="202"/>
    <x v="270"/>
    <n v="27.704000000000001"/>
  </r>
  <r>
    <x v="5"/>
    <x v="8"/>
    <n v="9"/>
    <x v="1"/>
    <x v="1"/>
    <x v="105"/>
    <x v="267"/>
    <x v="121"/>
    <x v="223"/>
    <x v="203"/>
    <x v="271"/>
    <n v="177.26699999999997"/>
  </r>
  <r>
    <x v="5"/>
    <x v="8"/>
    <n v="9"/>
    <x v="2"/>
    <x v="105"/>
    <x v="33"/>
    <x v="268"/>
    <x v="122"/>
    <x v="224"/>
    <x v="204"/>
    <x v="272"/>
    <n v="304.41000000000003"/>
  </r>
  <r>
    <x v="5"/>
    <x v="8"/>
    <n v="9"/>
    <x v="3"/>
    <x v="1"/>
    <x v="34"/>
    <x v="269"/>
    <x v="3"/>
    <x v="209"/>
    <x v="3"/>
    <x v="3"/>
    <n v="45.031999999999996"/>
  </r>
  <r>
    <x v="5"/>
    <x v="8"/>
    <n v="9"/>
    <x v="4"/>
    <x v="1"/>
    <x v="4"/>
    <x v="4"/>
    <x v="3"/>
    <x v="4"/>
    <x v="3"/>
    <x v="273"/>
    <n v="119.26600000000001"/>
  </r>
  <r>
    <x v="5"/>
    <x v="9"/>
    <n v="10"/>
    <x v="0"/>
    <x v="60"/>
    <x v="106"/>
    <x v="270"/>
    <x v="27"/>
    <x v="225"/>
    <x v="205"/>
    <x v="274"/>
    <n v="27.715"/>
  </r>
  <r>
    <x v="5"/>
    <x v="9"/>
    <n v="10"/>
    <x v="1"/>
    <x v="1"/>
    <x v="107"/>
    <x v="271"/>
    <x v="123"/>
    <x v="226"/>
    <x v="206"/>
    <x v="275"/>
    <n v="193.38100000000003"/>
  </r>
  <r>
    <x v="5"/>
    <x v="9"/>
    <n v="10"/>
    <x v="2"/>
    <x v="106"/>
    <x v="24"/>
    <x v="272"/>
    <x v="124"/>
    <x v="227"/>
    <x v="207"/>
    <x v="276"/>
    <n v="321.56700000000001"/>
  </r>
  <r>
    <x v="5"/>
    <x v="9"/>
    <n v="10"/>
    <x v="3"/>
    <x v="1"/>
    <x v="25"/>
    <x v="273"/>
    <x v="3"/>
    <x v="198"/>
    <x v="3"/>
    <x v="3"/>
    <n v="44.638999999999996"/>
  </r>
  <r>
    <x v="5"/>
    <x v="9"/>
    <n v="10"/>
    <x v="4"/>
    <x v="1"/>
    <x v="4"/>
    <x v="4"/>
    <x v="3"/>
    <x v="4"/>
    <x v="3"/>
    <x v="277"/>
    <n v="111.423"/>
  </r>
  <r>
    <x v="5"/>
    <x v="10"/>
    <n v="11"/>
    <x v="0"/>
    <x v="74"/>
    <x v="108"/>
    <x v="274"/>
    <x v="71"/>
    <x v="9"/>
    <x v="208"/>
    <x v="278"/>
    <n v="26.494"/>
  </r>
  <r>
    <x v="5"/>
    <x v="10"/>
    <n v="11"/>
    <x v="1"/>
    <x v="1"/>
    <x v="109"/>
    <x v="275"/>
    <x v="125"/>
    <x v="228"/>
    <x v="209"/>
    <x v="279"/>
    <n v="206.05499999999998"/>
  </r>
  <r>
    <x v="5"/>
    <x v="10"/>
    <n v="11"/>
    <x v="2"/>
    <x v="107"/>
    <x v="33"/>
    <x v="276"/>
    <x v="126"/>
    <x v="229"/>
    <x v="210"/>
    <x v="280"/>
    <n v="320.755"/>
  </r>
  <r>
    <x v="5"/>
    <x v="10"/>
    <n v="11"/>
    <x v="3"/>
    <x v="1"/>
    <x v="34"/>
    <x v="277"/>
    <x v="3"/>
    <x v="209"/>
    <x v="3"/>
    <x v="3"/>
    <n v="41.409000000000006"/>
  </r>
  <r>
    <x v="5"/>
    <x v="10"/>
    <n v="11"/>
    <x v="4"/>
    <x v="1"/>
    <x v="4"/>
    <x v="4"/>
    <x v="3"/>
    <x v="4"/>
    <x v="3"/>
    <x v="281"/>
    <n v="116.75"/>
  </r>
  <r>
    <x v="5"/>
    <x v="11"/>
    <n v="12"/>
    <x v="0"/>
    <x v="85"/>
    <x v="89"/>
    <x v="278"/>
    <x v="27"/>
    <x v="230"/>
    <x v="211"/>
    <x v="282"/>
    <n v="27.073999999999998"/>
  </r>
  <r>
    <x v="5"/>
    <x v="11"/>
    <n v="12"/>
    <x v="1"/>
    <x v="1"/>
    <x v="110"/>
    <x v="279"/>
    <x v="127"/>
    <x v="231"/>
    <x v="212"/>
    <x v="283"/>
    <n v="205.51999999999998"/>
  </r>
  <r>
    <x v="5"/>
    <x v="11"/>
    <n v="12"/>
    <x v="2"/>
    <x v="108"/>
    <x v="24"/>
    <x v="280"/>
    <x v="128"/>
    <x v="232"/>
    <x v="213"/>
    <x v="284"/>
    <n v="334.048"/>
  </r>
  <r>
    <x v="5"/>
    <x v="11"/>
    <n v="12"/>
    <x v="3"/>
    <x v="1"/>
    <x v="25"/>
    <x v="281"/>
    <x v="3"/>
    <x v="198"/>
    <x v="3"/>
    <x v="3"/>
    <n v="41.655000000000001"/>
  </r>
  <r>
    <x v="5"/>
    <x v="11"/>
    <n v="12"/>
    <x v="4"/>
    <x v="1"/>
    <x v="4"/>
    <x v="4"/>
    <x v="3"/>
    <x v="4"/>
    <x v="3"/>
    <x v="285"/>
    <n v="123.51600000000001"/>
  </r>
  <r>
    <x v="6"/>
    <x v="0"/>
    <n v="1"/>
    <x v="0"/>
    <x v="109"/>
    <x v="111"/>
    <x v="282"/>
    <x v="71"/>
    <x v="233"/>
    <x v="214"/>
    <x v="286"/>
    <n v="27.707999999999998"/>
  </r>
  <r>
    <x v="6"/>
    <x v="0"/>
    <n v="1"/>
    <x v="1"/>
    <x v="1"/>
    <x v="112"/>
    <x v="283"/>
    <x v="129"/>
    <x v="234"/>
    <x v="215"/>
    <x v="287"/>
    <n v="202.31800000000001"/>
  </r>
  <r>
    <x v="6"/>
    <x v="0"/>
    <n v="1"/>
    <x v="2"/>
    <x v="110"/>
    <x v="2"/>
    <x v="284"/>
    <x v="73"/>
    <x v="235"/>
    <x v="216"/>
    <x v="288"/>
    <n v="330.41399999999999"/>
  </r>
  <r>
    <x v="6"/>
    <x v="0"/>
    <n v="1"/>
    <x v="3"/>
    <x v="1"/>
    <x v="3"/>
    <x v="285"/>
    <x v="3"/>
    <x v="236"/>
    <x v="3"/>
    <x v="3"/>
    <n v="41.969000000000001"/>
  </r>
  <r>
    <x v="6"/>
    <x v="0"/>
    <n v="1"/>
    <x v="4"/>
    <x v="1"/>
    <x v="4"/>
    <x v="4"/>
    <x v="3"/>
    <x v="4"/>
    <x v="3"/>
    <x v="289"/>
    <n v="101.911"/>
  </r>
  <r>
    <x v="6"/>
    <x v="1"/>
    <n v="2"/>
    <x v="0"/>
    <x v="82"/>
    <x v="113"/>
    <x v="286"/>
    <x v="24"/>
    <x v="237"/>
    <x v="217"/>
    <x v="290"/>
    <n v="25.518000000000001"/>
  </r>
  <r>
    <x v="6"/>
    <x v="1"/>
    <n v="2"/>
    <x v="1"/>
    <x v="1"/>
    <x v="114"/>
    <x v="287"/>
    <x v="130"/>
    <x v="238"/>
    <x v="218"/>
    <x v="291"/>
    <n v="187.202"/>
  </r>
  <r>
    <x v="6"/>
    <x v="1"/>
    <n v="2"/>
    <x v="2"/>
    <x v="111"/>
    <x v="7"/>
    <x v="288"/>
    <x v="131"/>
    <x v="239"/>
    <x v="219"/>
    <x v="292"/>
    <n v="286.20400000000001"/>
  </r>
  <r>
    <x v="6"/>
    <x v="1"/>
    <n v="2"/>
    <x v="3"/>
    <x v="1"/>
    <x v="8"/>
    <x v="289"/>
    <x v="3"/>
    <x v="240"/>
    <x v="3"/>
    <x v="3"/>
    <n v="39.427"/>
  </r>
  <r>
    <x v="6"/>
    <x v="1"/>
    <n v="2"/>
    <x v="4"/>
    <x v="1"/>
    <x v="4"/>
    <x v="4"/>
    <x v="3"/>
    <x v="4"/>
    <x v="3"/>
    <x v="293"/>
    <n v="100.85"/>
  </r>
  <r>
    <x v="6"/>
    <x v="2"/>
    <n v="3"/>
    <x v="0"/>
    <x v="112"/>
    <x v="115"/>
    <x v="290"/>
    <x v="132"/>
    <x v="241"/>
    <x v="220"/>
    <x v="294"/>
    <n v="29.222999999999999"/>
  </r>
  <r>
    <x v="6"/>
    <x v="2"/>
    <n v="3"/>
    <x v="1"/>
    <x v="1"/>
    <x v="116"/>
    <x v="291"/>
    <x v="133"/>
    <x v="242"/>
    <x v="221"/>
    <x v="295"/>
    <n v="242.76000000000002"/>
  </r>
  <r>
    <x v="6"/>
    <x v="2"/>
    <n v="3"/>
    <x v="2"/>
    <x v="113"/>
    <x v="2"/>
    <x v="292"/>
    <x v="74"/>
    <x v="243"/>
    <x v="222"/>
    <x v="296"/>
    <n v="326.41800000000001"/>
  </r>
  <r>
    <x v="6"/>
    <x v="2"/>
    <n v="3"/>
    <x v="3"/>
    <x v="1"/>
    <x v="3"/>
    <x v="293"/>
    <x v="3"/>
    <x v="236"/>
    <x v="3"/>
    <x v="3"/>
    <n v="46.856999999999999"/>
  </r>
  <r>
    <x v="6"/>
    <x v="2"/>
    <n v="3"/>
    <x v="4"/>
    <x v="1"/>
    <x v="4"/>
    <x v="4"/>
    <x v="3"/>
    <x v="4"/>
    <x v="3"/>
    <x v="297"/>
    <n v="125.378"/>
  </r>
  <r>
    <x v="6"/>
    <x v="3"/>
    <n v="4"/>
    <x v="0"/>
    <x v="38"/>
    <x v="117"/>
    <x v="294"/>
    <x v="106"/>
    <x v="244"/>
    <x v="223"/>
    <x v="298"/>
    <n v="28.830000000000002"/>
  </r>
  <r>
    <x v="6"/>
    <x v="3"/>
    <n v="4"/>
    <x v="1"/>
    <x v="1"/>
    <x v="118"/>
    <x v="295"/>
    <x v="134"/>
    <x v="245"/>
    <x v="224"/>
    <x v="299"/>
    <n v="229.14400000000001"/>
  </r>
  <r>
    <x v="6"/>
    <x v="3"/>
    <n v="4"/>
    <x v="2"/>
    <x v="114"/>
    <x v="12"/>
    <x v="296"/>
    <x v="7"/>
    <x v="246"/>
    <x v="225"/>
    <x v="300"/>
    <n v="319.15600000000001"/>
  </r>
  <r>
    <x v="6"/>
    <x v="3"/>
    <n v="4"/>
    <x v="3"/>
    <x v="1"/>
    <x v="13"/>
    <x v="297"/>
    <x v="3"/>
    <x v="247"/>
    <x v="3"/>
    <x v="3"/>
    <n v="47.394999999999996"/>
  </r>
  <r>
    <x v="6"/>
    <x v="3"/>
    <n v="4"/>
    <x v="4"/>
    <x v="1"/>
    <x v="4"/>
    <x v="4"/>
    <x v="3"/>
    <x v="4"/>
    <x v="3"/>
    <x v="301"/>
    <n v="120.21599999999999"/>
  </r>
  <r>
    <x v="6"/>
    <x v="4"/>
    <n v="5"/>
    <x v="0"/>
    <x v="100"/>
    <x v="119"/>
    <x v="298"/>
    <x v="52"/>
    <x v="248"/>
    <x v="226"/>
    <x v="302"/>
    <n v="29.822000000000003"/>
  </r>
  <r>
    <x v="6"/>
    <x v="4"/>
    <n v="5"/>
    <x v="1"/>
    <x v="1"/>
    <x v="120"/>
    <x v="299"/>
    <x v="135"/>
    <x v="249"/>
    <x v="227"/>
    <x v="303"/>
    <n v="230.494"/>
  </r>
  <r>
    <x v="6"/>
    <x v="4"/>
    <n v="5"/>
    <x v="2"/>
    <x v="115"/>
    <x v="2"/>
    <x v="300"/>
    <x v="13"/>
    <x v="250"/>
    <x v="228"/>
    <x v="304"/>
    <n v="333.35199999999998"/>
  </r>
  <r>
    <x v="6"/>
    <x v="4"/>
    <n v="5"/>
    <x v="3"/>
    <x v="1"/>
    <x v="3"/>
    <x v="301"/>
    <x v="3"/>
    <x v="236"/>
    <x v="3"/>
    <x v="3"/>
    <n v="50.067"/>
  </r>
  <r>
    <x v="6"/>
    <x v="4"/>
    <n v="5"/>
    <x v="4"/>
    <x v="1"/>
    <x v="4"/>
    <x v="4"/>
    <x v="3"/>
    <x v="4"/>
    <x v="3"/>
    <x v="305"/>
    <n v="133.59299999999999"/>
  </r>
  <r>
    <x v="6"/>
    <x v="5"/>
    <n v="6"/>
    <x v="0"/>
    <x v="116"/>
    <x v="121"/>
    <x v="302"/>
    <x v="10"/>
    <x v="251"/>
    <x v="190"/>
    <x v="306"/>
    <n v="29.844999999999999"/>
  </r>
  <r>
    <x v="6"/>
    <x v="5"/>
    <n v="6"/>
    <x v="1"/>
    <x v="1"/>
    <x v="122"/>
    <x v="303"/>
    <x v="136"/>
    <x v="252"/>
    <x v="229"/>
    <x v="307"/>
    <n v="207.52500000000003"/>
  </r>
  <r>
    <x v="6"/>
    <x v="5"/>
    <n v="6"/>
    <x v="2"/>
    <x v="117"/>
    <x v="12"/>
    <x v="304"/>
    <x v="73"/>
    <x v="253"/>
    <x v="230"/>
    <x v="308"/>
    <n v="320.00099999999998"/>
  </r>
  <r>
    <x v="6"/>
    <x v="5"/>
    <n v="6"/>
    <x v="3"/>
    <x v="1"/>
    <x v="13"/>
    <x v="305"/>
    <x v="3"/>
    <x v="247"/>
    <x v="3"/>
    <x v="3"/>
    <n v="49.164999999999999"/>
  </r>
  <r>
    <x v="6"/>
    <x v="5"/>
    <n v="6"/>
    <x v="4"/>
    <x v="1"/>
    <x v="4"/>
    <x v="4"/>
    <x v="3"/>
    <x v="4"/>
    <x v="3"/>
    <x v="309"/>
    <n v="128.45500000000001"/>
  </r>
  <r>
    <x v="6"/>
    <x v="6"/>
    <n v="7"/>
    <x v="0"/>
    <x v="112"/>
    <x v="123"/>
    <x v="306"/>
    <x v="13"/>
    <x v="254"/>
    <x v="231"/>
    <x v="310"/>
    <n v="31.237000000000002"/>
  </r>
  <r>
    <x v="6"/>
    <x v="6"/>
    <n v="7"/>
    <x v="1"/>
    <x v="1"/>
    <x v="37"/>
    <x v="307"/>
    <x v="137"/>
    <x v="255"/>
    <x v="232"/>
    <x v="311"/>
    <n v="196.41500000000002"/>
  </r>
  <r>
    <x v="6"/>
    <x v="6"/>
    <n v="7"/>
    <x v="2"/>
    <x v="118"/>
    <x v="2"/>
    <x v="308"/>
    <x v="26"/>
    <x v="256"/>
    <x v="233"/>
    <x v="312"/>
    <n v="334.38099999999997"/>
  </r>
  <r>
    <x v="6"/>
    <x v="6"/>
    <n v="7"/>
    <x v="3"/>
    <x v="1"/>
    <x v="3"/>
    <x v="309"/>
    <x v="3"/>
    <x v="236"/>
    <x v="3"/>
    <x v="3"/>
    <n v="50.420999999999999"/>
  </r>
  <r>
    <x v="6"/>
    <x v="6"/>
    <n v="7"/>
    <x v="4"/>
    <x v="1"/>
    <x v="4"/>
    <x v="4"/>
    <x v="3"/>
    <x v="4"/>
    <x v="3"/>
    <x v="313"/>
    <n v="130.6"/>
  </r>
  <r>
    <x v="6"/>
    <x v="7"/>
    <n v="8"/>
    <x v="0"/>
    <x v="38"/>
    <x v="124"/>
    <x v="310"/>
    <x v="47"/>
    <x v="257"/>
    <x v="234"/>
    <x v="314"/>
    <n v="30.907"/>
  </r>
  <r>
    <x v="6"/>
    <x v="7"/>
    <n v="8"/>
    <x v="1"/>
    <x v="1"/>
    <x v="125"/>
    <x v="311"/>
    <x v="138"/>
    <x v="258"/>
    <x v="235"/>
    <x v="315"/>
    <n v="212.78700000000001"/>
  </r>
  <r>
    <x v="6"/>
    <x v="7"/>
    <n v="8"/>
    <x v="2"/>
    <x v="119"/>
    <x v="2"/>
    <x v="312"/>
    <x v="103"/>
    <x v="259"/>
    <x v="236"/>
    <x v="316"/>
    <n v="326.452"/>
  </r>
  <r>
    <x v="6"/>
    <x v="7"/>
    <n v="8"/>
    <x v="3"/>
    <x v="1"/>
    <x v="3"/>
    <x v="313"/>
    <x v="3"/>
    <x v="236"/>
    <x v="3"/>
    <x v="3"/>
    <n v="49.402000000000001"/>
  </r>
  <r>
    <x v="6"/>
    <x v="7"/>
    <n v="8"/>
    <x v="4"/>
    <x v="1"/>
    <x v="4"/>
    <x v="4"/>
    <x v="3"/>
    <x v="4"/>
    <x v="3"/>
    <x v="317"/>
    <n v="131.60599999999999"/>
  </r>
  <r>
    <x v="6"/>
    <x v="8"/>
    <n v="9"/>
    <x v="0"/>
    <x v="120"/>
    <x v="126"/>
    <x v="314"/>
    <x v="139"/>
    <x v="260"/>
    <x v="237"/>
    <x v="318"/>
    <n v="29.422000000000001"/>
  </r>
  <r>
    <x v="6"/>
    <x v="8"/>
    <n v="9"/>
    <x v="1"/>
    <x v="1"/>
    <x v="127"/>
    <x v="315"/>
    <x v="140"/>
    <x v="261"/>
    <x v="238"/>
    <x v="319"/>
    <n v="211.072"/>
  </r>
  <r>
    <x v="6"/>
    <x v="8"/>
    <n v="9"/>
    <x v="2"/>
    <x v="121"/>
    <x v="12"/>
    <x v="316"/>
    <x v="38"/>
    <x v="262"/>
    <x v="239"/>
    <x v="320"/>
    <n v="315.64599999999996"/>
  </r>
  <r>
    <x v="6"/>
    <x v="8"/>
    <n v="9"/>
    <x v="3"/>
    <x v="1"/>
    <x v="13"/>
    <x v="317"/>
    <x v="3"/>
    <x v="247"/>
    <x v="3"/>
    <x v="3"/>
    <n v="46.408000000000001"/>
  </r>
  <r>
    <x v="6"/>
    <x v="8"/>
    <n v="9"/>
    <x v="4"/>
    <x v="1"/>
    <x v="4"/>
    <x v="4"/>
    <x v="3"/>
    <x v="4"/>
    <x v="3"/>
    <x v="321"/>
    <n v="120.426"/>
  </r>
  <r>
    <x v="6"/>
    <x v="9"/>
    <n v="10"/>
    <x v="0"/>
    <x v="40"/>
    <x v="128"/>
    <x v="318"/>
    <x v="60"/>
    <x v="263"/>
    <x v="240"/>
    <x v="322"/>
    <n v="28.789000000000001"/>
  </r>
  <r>
    <x v="6"/>
    <x v="9"/>
    <n v="10"/>
    <x v="1"/>
    <x v="1"/>
    <x v="129"/>
    <x v="319"/>
    <x v="141"/>
    <x v="264"/>
    <x v="241"/>
    <x v="323"/>
    <n v="210.63499999999999"/>
  </r>
  <r>
    <x v="6"/>
    <x v="9"/>
    <n v="10"/>
    <x v="2"/>
    <x v="118"/>
    <x v="2"/>
    <x v="214"/>
    <x v="38"/>
    <x v="265"/>
    <x v="242"/>
    <x v="324"/>
    <n v="329.43799999999999"/>
  </r>
  <r>
    <x v="6"/>
    <x v="9"/>
    <n v="10"/>
    <x v="3"/>
    <x v="1"/>
    <x v="3"/>
    <x v="320"/>
    <x v="3"/>
    <x v="236"/>
    <x v="3"/>
    <x v="3"/>
    <n v="45.582000000000001"/>
  </r>
  <r>
    <x v="6"/>
    <x v="9"/>
    <n v="10"/>
    <x v="4"/>
    <x v="1"/>
    <x v="4"/>
    <x v="4"/>
    <x v="3"/>
    <x v="4"/>
    <x v="3"/>
    <x v="325"/>
    <n v="138.566"/>
  </r>
  <r>
    <x v="6"/>
    <x v="10"/>
    <n v="11"/>
    <x v="0"/>
    <x v="83"/>
    <x v="130"/>
    <x v="196"/>
    <x v="57"/>
    <x v="266"/>
    <x v="243"/>
    <x v="326"/>
    <n v="27.493000000000002"/>
  </r>
  <r>
    <x v="6"/>
    <x v="10"/>
    <n v="11"/>
    <x v="1"/>
    <x v="1"/>
    <x v="131"/>
    <x v="321"/>
    <x v="142"/>
    <x v="228"/>
    <x v="244"/>
    <x v="327"/>
    <n v="219.97699999999998"/>
  </r>
  <r>
    <x v="6"/>
    <x v="10"/>
    <n v="11"/>
    <x v="2"/>
    <x v="122"/>
    <x v="12"/>
    <x v="120"/>
    <x v="22"/>
    <x v="267"/>
    <x v="245"/>
    <x v="328"/>
    <n v="322.63800000000003"/>
  </r>
  <r>
    <x v="6"/>
    <x v="10"/>
    <n v="11"/>
    <x v="3"/>
    <x v="1"/>
    <x v="13"/>
    <x v="322"/>
    <x v="3"/>
    <x v="247"/>
    <x v="3"/>
    <x v="3"/>
    <n v="42.959999999999994"/>
  </r>
  <r>
    <x v="6"/>
    <x v="10"/>
    <n v="11"/>
    <x v="4"/>
    <x v="1"/>
    <x v="4"/>
    <x v="4"/>
    <x v="3"/>
    <x v="4"/>
    <x v="3"/>
    <x v="329"/>
    <n v="131.96199999999999"/>
  </r>
  <r>
    <x v="6"/>
    <x v="11"/>
    <n v="12"/>
    <x v="0"/>
    <x v="123"/>
    <x v="132"/>
    <x v="323"/>
    <x v="143"/>
    <x v="268"/>
    <x v="246"/>
    <x v="330"/>
    <n v="28.359000000000002"/>
  </r>
  <r>
    <x v="6"/>
    <x v="11"/>
    <n v="12"/>
    <x v="1"/>
    <x v="1"/>
    <x v="133"/>
    <x v="324"/>
    <x v="144"/>
    <x v="269"/>
    <x v="247"/>
    <x v="331"/>
    <n v="235.1"/>
  </r>
  <r>
    <x v="6"/>
    <x v="11"/>
    <n v="12"/>
    <x v="2"/>
    <x v="124"/>
    <x v="2"/>
    <x v="325"/>
    <x v="74"/>
    <x v="270"/>
    <x v="248"/>
    <x v="332"/>
    <n v="340.28700000000003"/>
  </r>
  <r>
    <x v="6"/>
    <x v="11"/>
    <n v="12"/>
    <x v="3"/>
    <x v="1"/>
    <x v="3"/>
    <x v="326"/>
    <x v="3"/>
    <x v="236"/>
    <x v="3"/>
    <x v="3"/>
    <n v="42.903999999999996"/>
  </r>
  <r>
    <x v="6"/>
    <x v="11"/>
    <n v="12"/>
    <x v="4"/>
    <x v="1"/>
    <x v="4"/>
    <x v="4"/>
    <x v="3"/>
    <x v="4"/>
    <x v="3"/>
    <x v="333"/>
    <n v="132.41"/>
  </r>
  <r>
    <x v="7"/>
    <x v="0"/>
    <n v="1"/>
    <x v="0"/>
    <x v="116"/>
    <x v="0"/>
    <x v="327"/>
    <x v="76"/>
    <x v="271"/>
    <x v="249"/>
    <x v="334"/>
    <n v="34.525999999999996"/>
  </r>
  <r>
    <x v="7"/>
    <x v="0"/>
    <n v="1"/>
    <x v="1"/>
    <x v="1"/>
    <x v="134"/>
    <x v="328"/>
    <x v="145"/>
    <x v="272"/>
    <x v="250"/>
    <x v="335"/>
    <n v="226.51100000000002"/>
  </r>
  <r>
    <x v="7"/>
    <x v="0"/>
    <n v="1"/>
    <x v="2"/>
    <x v="15"/>
    <x v="2"/>
    <x v="112"/>
    <x v="24"/>
    <x v="273"/>
    <x v="251"/>
    <x v="336"/>
    <n v="330.30099999999999"/>
  </r>
  <r>
    <x v="7"/>
    <x v="0"/>
    <n v="1"/>
    <x v="3"/>
    <x v="1"/>
    <x v="3"/>
    <x v="329"/>
    <x v="3"/>
    <x v="274"/>
    <x v="3"/>
    <x v="3"/>
    <n v="50.102999999999994"/>
  </r>
  <r>
    <x v="7"/>
    <x v="0"/>
    <n v="1"/>
    <x v="4"/>
    <x v="1"/>
    <x v="4"/>
    <x v="4"/>
    <x v="3"/>
    <x v="4"/>
    <x v="3"/>
    <x v="337"/>
    <n v="117.75"/>
  </r>
  <r>
    <x v="7"/>
    <x v="1"/>
    <n v="2"/>
    <x v="0"/>
    <x v="38"/>
    <x v="5"/>
    <x v="330"/>
    <x v="95"/>
    <x v="275"/>
    <x v="252"/>
    <x v="338"/>
    <n v="32.355999999999995"/>
  </r>
  <r>
    <x v="7"/>
    <x v="1"/>
    <n v="2"/>
    <x v="1"/>
    <x v="1"/>
    <x v="135"/>
    <x v="331"/>
    <x v="146"/>
    <x v="276"/>
    <x v="253"/>
    <x v="339"/>
    <n v="226.74199999999999"/>
  </r>
  <r>
    <x v="7"/>
    <x v="1"/>
    <n v="2"/>
    <x v="2"/>
    <x v="108"/>
    <x v="7"/>
    <x v="332"/>
    <x v="71"/>
    <x v="277"/>
    <x v="254"/>
    <x v="340"/>
    <n v="298.01599999999996"/>
  </r>
  <r>
    <x v="7"/>
    <x v="1"/>
    <n v="2"/>
    <x v="3"/>
    <x v="1"/>
    <x v="8"/>
    <x v="333"/>
    <x v="3"/>
    <x v="278"/>
    <x v="3"/>
    <x v="3"/>
    <n v="47.422999999999995"/>
  </r>
  <r>
    <x v="7"/>
    <x v="1"/>
    <n v="2"/>
    <x v="4"/>
    <x v="1"/>
    <x v="4"/>
    <x v="4"/>
    <x v="3"/>
    <x v="4"/>
    <x v="3"/>
    <x v="341"/>
    <n v="111.14"/>
  </r>
  <r>
    <x v="7"/>
    <x v="2"/>
    <n v="3"/>
    <x v="0"/>
    <x v="46"/>
    <x v="0"/>
    <x v="334"/>
    <x v="147"/>
    <x v="279"/>
    <x v="255"/>
    <x v="342"/>
    <n v="36.099000000000004"/>
  </r>
  <r>
    <x v="7"/>
    <x v="2"/>
    <n v="3"/>
    <x v="1"/>
    <x v="1"/>
    <x v="136"/>
    <x v="335"/>
    <x v="148"/>
    <x v="280"/>
    <x v="256"/>
    <x v="343"/>
    <n v="255.21600000000001"/>
  </r>
  <r>
    <x v="7"/>
    <x v="2"/>
    <n v="3"/>
    <x v="2"/>
    <x v="125"/>
    <x v="2"/>
    <x v="316"/>
    <x v="60"/>
    <x v="281"/>
    <x v="257"/>
    <x v="344"/>
    <n v="321.93100000000004"/>
  </r>
  <r>
    <x v="7"/>
    <x v="2"/>
    <n v="3"/>
    <x v="3"/>
    <x v="1"/>
    <x v="3"/>
    <x v="336"/>
    <x v="3"/>
    <x v="274"/>
    <x v="3"/>
    <x v="3"/>
    <n v="55.760999999999996"/>
  </r>
  <r>
    <x v="7"/>
    <x v="2"/>
    <n v="3"/>
    <x v="4"/>
    <x v="1"/>
    <x v="4"/>
    <x v="4"/>
    <x v="3"/>
    <x v="4"/>
    <x v="3"/>
    <x v="345"/>
    <n v="132.721"/>
  </r>
  <r>
    <x v="7"/>
    <x v="3"/>
    <n v="4"/>
    <x v="0"/>
    <x v="126"/>
    <x v="10"/>
    <x v="337"/>
    <x v="132"/>
    <x v="282"/>
    <x v="255"/>
    <x v="346"/>
    <n v="35.831000000000003"/>
  </r>
  <r>
    <x v="7"/>
    <x v="3"/>
    <n v="4"/>
    <x v="1"/>
    <x v="1"/>
    <x v="137"/>
    <x v="338"/>
    <x v="149"/>
    <x v="283"/>
    <x v="258"/>
    <x v="347"/>
    <n v="263.66200000000003"/>
  </r>
  <r>
    <x v="7"/>
    <x v="3"/>
    <n v="4"/>
    <x v="2"/>
    <x v="127"/>
    <x v="12"/>
    <x v="339"/>
    <x v="71"/>
    <x v="284"/>
    <x v="259"/>
    <x v="348"/>
    <n v="312.17200000000003"/>
  </r>
  <r>
    <x v="7"/>
    <x v="3"/>
    <n v="4"/>
    <x v="3"/>
    <x v="1"/>
    <x v="13"/>
    <x v="340"/>
    <x v="3"/>
    <x v="285"/>
    <x v="3"/>
    <x v="3"/>
    <n v="56.373999999999995"/>
  </r>
  <r>
    <x v="7"/>
    <x v="3"/>
    <n v="4"/>
    <x v="4"/>
    <x v="1"/>
    <x v="4"/>
    <x v="4"/>
    <x v="3"/>
    <x v="4"/>
    <x v="3"/>
    <x v="349"/>
    <n v="127.089"/>
  </r>
  <r>
    <x v="7"/>
    <x v="4"/>
    <n v="5"/>
    <x v="0"/>
    <x v="128"/>
    <x v="0"/>
    <x v="341"/>
    <x v="143"/>
    <x v="286"/>
    <x v="260"/>
    <x v="350"/>
    <n v="37.701000000000001"/>
  </r>
  <r>
    <x v="7"/>
    <x v="4"/>
    <n v="5"/>
    <x v="1"/>
    <x v="1"/>
    <x v="138"/>
    <x v="342"/>
    <x v="150"/>
    <x v="287"/>
    <x v="261"/>
    <x v="351"/>
    <n v="258.28699999999998"/>
  </r>
  <r>
    <x v="7"/>
    <x v="4"/>
    <n v="5"/>
    <x v="2"/>
    <x v="115"/>
    <x v="2"/>
    <x v="343"/>
    <x v="47"/>
    <x v="288"/>
    <x v="262"/>
    <x v="352"/>
    <n v="324.24800000000005"/>
  </r>
  <r>
    <x v="7"/>
    <x v="4"/>
    <n v="5"/>
    <x v="3"/>
    <x v="1"/>
    <x v="3"/>
    <x v="344"/>
    <x v="3"/>
    <x v="274"/>
    <x v="3"/>
    <x v="3"/>
    <n v="59.515000000000001"/>
  </r>
  <r>
    <x v="7"/>
    <x v="4"/>
    <n v="5"/>
    <x v="4"/>
    <x v="1"/>
    <x v="4"/>
    <x v="4"/>
    <x v="3"/>
    <x v="4"/>
    <x v="3"/>
    <x v="353"/>
    <n v="134.02199999999999"/>
  </r>
  <r>
    <x v="7"/>
    <x v="5"/>
    <n v="6"/>
    <x v="0"/>
    <x v="50"/>
    <x v="10"/>
    <x v="345"/>
    <x v="74"/>
    <x v="289"/>
    <x v="263"/>
    <x v="354"/>
    <n v="37.712000000000003"/>
  </r>
  <r>
    <x v="7"/>
    <x v="5"/>
    <n v="6"/>
    <x v="1"/>
    <x v="1"/>
    <x v="139"/>
    <x v="346"/>
    <x v="151"/>
    <x v="290"/>
    <x v="264"/>
    <x v="355"/>
    <n v="236.584"/>
  </r>
  <r>
    <x v="7"/>
    <x v="5"/>
    <n v="6"/>
    <x v="2"/>
    <x v="129"/>
    <x v="12"/>
    <x v="347"/>
    <x v="13"/>
    <x v="291"/>
    <x v="265"/>
    <x v="356"/>
    <n v="316.81400000000002"/>
  </r>
  <r>
    <x v="7"/>
    <x v="5"/>
    <n v="6"/>
    <x v="3"/>
    <x v="1"/>
    <x v="13"/>
    <x v="348"/>
    <x v="3"/>
    <x v="285"/>
    <x v="3"/>
    <x v="3"/>
    <n v="58.21"/>
  </r>
  <r>
    <x v="7"/>
    <x v="5"/>
    <n v="6"/>
    <x v="4"/>
    <x v="1"/>
    <x v="4"/>
    <x v="4"/>
    <x v="3"/>
    <x v="4"/>
    <x v="3"/>
    <x v="357"/>
    <n v="139.16800000000001"/>
  </r>
  <r>
    <x v="7"/>
    <x v="6"/>
    <n v="7"/>
    <x v="0"/>
    <x v="128"/>
    <x v="0"/>
    <x v="349"/>
    <x v="38"/>
    <x v="292"/>
    <x v="266"/>
    <x v="358"/>
    <n v="38.5"/>
  </r>
  <r>
    <x v="7"/>
    <x v="6"/>
    <n v="7"/>
    <x v="1"/>
    <x v="1"/>
    <x v="55"/>
    <x v="350"/>
    <x v="152"/>
    <x v="293"/>
    <x v="267"/>
    <x v="359"/>
    <n v="225.56199999999998"/>
  </r>
  <r>
    <x v="7"/>
    <x v="6"/>
    <n v="7"/>
    <x v="2"/>
    <x v="106"/>
    <x v="2"/>
    <x v="351"/>
    <x v="16"/>
    <x v="294"/>
    <x v="268"/>
    <x v="360"/>
    <n v="325.77300000000002"/>
  </r>
  <r>
    <x v="7"/>
    <x v="6"/>
    <n v="7"/>
    <x v="3"/>
    <x v="1"/>
    <x v="3"/>
    <x v="352"/>
    <x v="3"/>
    <x v="274"/>
    <x v="3"/>
    <x v="3"/>
    <n v="60.106999999999999"/>
  </r>
  <r>
    <x v="7"/>
    <x v="6"/>
    <n v="7"/>
    <x v="4"/>
    <x v="1"/>
    <x v="4"/>
    <x v="4"/>
    <x v="3"/>
    <x v="4"/>
    <x v="3"/>
    <x v="361"/>
    <n v="131.62299999999999"/>
  </r>
  <r>
    <x v="7"/>
    <x v="7"/>
    <n v="8"/>
    <x v="0"/>
    <x v="123"/>
    <x v="0"/>
    <x v="353"/>
    <x v="16"/>
    <x v="295"/>
    <x v="269"/>
    <x v="362"/>
    <n v="38.314"/>
  </r>
  <r>
    <x v="7"/>
    <x v="7"/>
    <n v="8"/>
    <x v="1"/>
    <x v="1"/>
    <x v="140"/>
    <x v="354"/>
    <x v="153"/>
    <x v="296"/>
    <x v="270"/>
    <x v="363"/>
    <n v="204.43899999999999"/>
  </r>
  <r>
    <x v="7"/>
    <x v="7"/>
    <n v="8"/>
    <x v="2"/>
    <x v="130"/>
    <x v="2"/>
    <x v="355"/>
    <x v="2"/>
    <x v="297"/>
    <x v="271"/>
    <x v="364"/>
    <n v="321.423"/>
  </r>
  <r>
    <x v="7"/>
    <x v="7"/>
    <n v="8"/>
    <x v="3"/>
    <x v="1"/>
    <x v="3"/>
    <x v="356"/>
    <x v="3"/>
    <x v="274"/>
    <x v="3"/>
    <x v="3"/>
    <n v="59.387"/>
  </r>
  <r>
    <x v="7"/>
    <x v="7"/>
    <n v="8"/>
    <x v="4"/>
    <x v="1"/>
    <x v="4"/>
    <x v="4"/>
    <x v="3"/>
    <x v="4"/>
    <x v="3"/>
    <x v="365"/>
    <n v="140.99100000000001"/>
  </r>
  <r>
    <x v="7"/>
    <x v="8"/>
    <n v="9"/>
    <x v="0"/>
    <x v="83"/>
    <x v="10"/>
    <x v="357"/>
    <x v="40"/>
    <x v="298"/>
    <x v="272"/>
    <x v="366"/>
    <n v="35.859000000000002"/>
  </r>
  <r>
    <x v="7"/>
    <x v="8"/>
    <n v="9"/>
    <x v="1"/>
    <x v="1"/>
    <x v="141"/>
    <x v="358"/>
    <x v="154"/>
    <x v="299"/>
    <x v="273"/>
    <x v="367"/>
    <n v="203.50399999999996"/>
  </r>
  <r>
    <x v="7"/>
    <x v="8"/>
    <n v="9"/>
    <x v="2"/>
    <x v="131"/>
    <x v="12"/>
    <x v="359"/>
    <x v="29"/>
    <x v="300"/>
    <x v="274"/>
    <x v="368"/>
    <n v="296.61699999999996"/>
  </r>
  <r>
    <x v="7"/>
    <x v="8"/>
    <n v="9"/>
    <x v="3"/>
    <x v="1"/>
    <x v="13"/>
    <x v="360"/>
    <x v="3"/>
    <x v="285"/>
    <x v="3"/>
    <x v="3"/>
    <n v="56.022999999999996"/>
  </r>
  <r>
    <x v="7"/>
    <x v="8"/>
    <n v="9"/>
    <x v="4"/>
    <x v="1"/>
    <x v="4"/>
    <x v="4"/>
    <x v="3"/>
    <x v="4"/>
    <x v="3"/>
    <x v="369"/>
    <n v="128.06100000000001"/>
  </r>
  <r>
    <x v="7"/>
    <x v="9"/>
    <n v="10"/>
    <x v="0"/>
    <x v="56"/>
    <x v="0"/>
    <x v="361"/>
    <x v="24"/>
    <x v="301"/>
    <x v="275"/>
    <x v="370"/>
    <n v="35.903999999999996"/>
  </r>
  <r>
    <x v="7"/>
    <x v="9"/>
    <n v="10"/>
    <x v="1"/>
    <x v="1"/>
    <x v="142"/>
    <x v="362"/>
    <x v="155"/>
    <x v="302"/>
    <x v="276"/>
    <x v="371"/>
    <n v="214.167"/>
  </r>
  <r>
    <x v="7"/>
    <x v="9"/>
    <n v="10"/>
    <x v="2"/>
    <x v="132"/>
    <x v="2"/>
    <x v="363"/>
    <x v="10"/>
    <x v="303"/>
    <x v="77"/>
    <x v="372"/>
    <n v="311.35599999999999"/>
  </r>
  <r>
    <x v="7"/>
    <x v="9"/>
    <n v="10"/>
    <x v="3"/>
    <x v="1"/>
    <x v="3"/>
    <x v="364"/>
    <x v="3"/>
    <x v="274"/>
    <x v="3"/>
    <x v="3"/>
    <n v="55.839999999999996"/>
  </r>
  <r>
    <x v="7"/>
    <x v="9"/>
    <n v="10"/>
    <x v="4"/>
    <x v="1"/>
    <x v="4"/>
    <x v="4"/>
    <x v="3"/>
    <x v="4"/>
    <x v="3"/>
    <x v="373"/>
    <n v="141.65700000000001"/>
  </r>
  <r>
    <x v="7"/>
    <x v="10"/>
    <n v="11"/>
    <x v="0"/>
    <x v="22"/>
    <x v="10"/>
    <x v="365"/>
    <x v="76"/>
    <x v="304"/>
    <x v="277"/>
    <x v="374"/>
    <n v="34.570999999999998"/>
  </r>
  <r>
    <x v="7"/>
    <x v="10"/>
    <n v="11"/>
    <x v="1"/>
    <x v="1"/>
    <x v="143"/>
    <x v="366"/>
    <x v="156"/>
    <x v="305"/>
    <x v="278"/>
    <x v="375"/>
    <n v="232.94800000000004"/>
  </r>
  <r>
    <x v="7"/>
    <x v="10"/>
    <n v="11"/>
    <x v="2"/>
    <x v="111"/>
    <x v="12"/>
    <x v="367"/>
    <x v="139"/>
    <x v="306"/>
    <x v="279"/>
    <x v="376"/>
    <n v="313.97199999999998"/>
  </r>
  <r>
    <x v="7"/>
    <x v="10"/>
    <n v="11"/>
    <x v="3"/>
    <x v="1"/>
    <x v="13"/>
    <x v="368"/>
    <x v="3"/>
    <x v="285"/>
    <x v="3"/>
    <x v="3"/>
    <n v="51.44"/>
  </r>
  <r>
    <x v="7"/>
    <x v="10"/>
    <n v="11"/>
    <x v="4"/>
    <x v="1"/>
    <x v="4"/>
    <x v="4"/>
    <x v="3"/>
    <x v="4"/>
    <x v="3"/>
    <x v="377"/>
    <n v="134.62200000000001"/>
  </r>
  <r>
    <x v="7"/>
    <x v="11"/>
    <n v="12"/>
    <x v="0"/>
    <x v="133"/>
    <x v="0"/>
    <x v="369"/>
    <x v="69"/>
    <x v="307"/>
    <x v="280"/>
    <x v="378"/>
    <n v="34.283999999999999"/>
  </r>
  <r>
    <x v="7"/>
    <x v="11"/>
    <n v="12"/>
    <x v="1"/>
    <x v="1"/>
    <x v="144"/>
    <x v="370"/>
    <x v="157"/>
    <x v="308"/>
    <x v="281"/>
    <x v="379"/>
    <n v="223.82599999999999"/>
  </r>
  <r>
    <x v="7"/>
    <x v="11"/>
    <n v="12"/>
    <x v="2"/>
    <x v="134"/>
    <x v="2"/>
    <x v="371"/>
    <x v="47"/>
    <x v="309"/>
    <x v="282"/>
    <x v="380"/>
    <n v="316.40700000000004"/>
  </r>
  <r>
    <x v="7"/>
    <x v="11"/>
    <n v="12"/>
    <x v="3"/>
    <x v="1"/>
    <x v="3"/>
    <x v="372"/>
    <x v="3"/>
    <x v="274"/>
    <x v="3"/>
    <x v="3"/>
    <n v="51.558999999999997"/>
  </r>
  <r>
    <x v="7"/>
    <x v="11"/>
    <n v="12"/>
    <x v="4"/>
    <x v="1"/>
    <x v="4"/>
    <x v="4"/>
    <x v="3"/>
    <x v="4"/>
    <x v="3"/>
    <x v="381"/>
    <n v="134.30600000000001"/>
  </r>
  <r>
    <x v="8"/>
    <x v="0"/>
    <n v="1"/>
    <x v="0"/>
    <x v="36"/>
    <x v="0"/>
    <x v="373"/>
    <x v="106"/>
    <x v="87"/>
    <x v="283"/>
    <x v="382"/>
    <n v="34.561"/>
  </r>
  <r>
    <x v="8"/>
    <x v="0"/>
    <n v="1"/>
    <x v="1"/>
    <x v="1"/>
    <x v="145"/>
    <x v="374"/>
    <x v="158"/>
    <x v="310"/>
    <x v="284"/>
    <x v="383"/>
    <n v="228.39700000000002"/>
  </r>
  <r>
    <x v="8"/>
    <x v="0"/>
    <n v="1"/>
    <x v="2"/>
    <x v="13"/>
    <x v="2"/>
    <x v="375"/>
    <x v="55"/>
    <x v="311"/>
    <x v="285"/>
    <x v="384"/>
    <n v="325.95299999999997"/>
  </r>
  <r>
    <x v="8"/>
    <x v="0"/>
    <n v="1"/>
    <x v="3"/>
    <x v="1"/>
    <x v="3"/>
    <x v="376"/>
    <x v="3"/>
    <x v="312"/>
    <x v="3"/>
    <x v="3"/>
    <n v="54.149000000000001"/>
  </r>
  <r>
    <x v="8"/>
    <x v="0"/>
    <n v="1"/>
    <x v="4"/>
    <x v="1"/>
    <x v="4"/>
    <x v="4"/>
    <x v="3"/>
    <x v="4"/>
    <x v="3"/>
    <x v="385"/>
    <n v="137.167"/>
  </r>
  <r>
    <x v="8"/>
    <x v="1"/>
    <n v="2"/>
    <x v="0"/>
    <x v="44"/>
    <x v="5"/>
    <x v="377"/>
    <x v="76"/>
    <x v="313"/>
    <x v="286"/>
    <x v="386"/>
    <n v="31.707000000000001"/>
  </r>
  <r>
    <x v="8"/>
    <x v="1"/>
    <n v="2"/>
    <x v="1"/>
    <x v="1"/>
    <x v="47"/>
    <x v="378"/>
    <x v="159"/>
    <x v="314"/>
    <x v="287"/>
    <x v="387"/>
    <n v="233.99799999999999"/>
  </r>
  <r>
    <x v="8"/>
    <x v="1"/>
    <n v="2"/>
    <x v="2"/>
    <x v="135"/>
    <x v="7"/>
    <x v="379"/>
    <x v="62"/>
    <x v="315"/>
    <x v="288"/>
    <x v="388"/>
    <n v="290.32400000000001"/>
  </r>
  <r>
    <x v="8"/>
    <x v="1"/>
    <n v="2"/>
    <x v="3"/>
    <x v="1"/>
    <x v="8"/>
    <x v="380"/>
    <x v="3"/>
    <x v="316"/>
    <x v="3"/>
    <x v="3"/>
    <n v="51.397000000000006"/>
  </r>
  <r>
    <x v="8"/>
    <x v="1"/>
    <n v="2"/>
    <x v="4"/>
    <x v="1"/>
    <x v="4"/>
    <x v="4"/>
    <x v="3"/>
    <x v="4"/>
    <x v="3"/>
    <x v="389"/>
    <n v="124.27"/>
  </r>
  <r>
    <x v="8"/>
    <x v="2"/>
    <n v="3"/>
    <x v="0"/>
    <x v="1"/>
    <x v="0"/>
    <x v="381"/>
    <x v="147"/>
    <x v="317"/>
    <x v="289"/>
    <x v="390"/>
    <n v="35.614999999999995"/>
  </r>
  <r>
    <x v="8"/>
    <x v="2"/>
    <n v="3"/>
    <x v="1"/>
    <x v="1"/>
    <x v="146"/>
    <x v="382"/>
    <x v="160"/>
    <x v="318"/>
    <x v="290"/>
    <x v="391"/>
    <n v="255.26900000000001"/>
  </r>
  <r>
    <x v="8"/>
    <x v="2"/>
    <n v="3"/>
    <x v="2"/>
    <x v="136"/>
    <x v="2"/>
    <x v="383"/>
    <x v="139"/>
    <x v="319"/>
    <x v="291"/>
    <x v="392"/>
    <n v="311.702"/>
  </r>
  <r>
    <x v="8"/>
    <x v="2"/>
    <n v="3"/>
    <x v="3"/>
    <x v="1"/>
    <x v="3"/>
    <x v="384"/>
    <x v="3"/>
    <x v="312"/>
    <x v="3"/>
    <x v="3"/>
    <n v="60.468000000000004"/>
  </r>
  <r>
    <x v="8"/>
    <x v="2"/>
    <n v="3"/>
    <x v="4"/>
    <x v="1"/>
    <x v="4"/>
    <x v="4"/>
    <x v="3"/>
    <x v="4"/>
    <x v="3"/>
    <x v="393"/>
    <n v="148.126"/>
  </r>
  <r>
    <x v="8"/>
    <x v="3"/>
    <n v="4"/>
    <x v="0"/>
    <x v="1"/>
    <x v="10"/>
    <x v="385"/>
    <x v="108"/>
    <x v="320"/>
    <x v="292"/>
    <x v="394"/>
    <n v="35.182000000000002"/>
  </r>
  <r>
    <x v="8"/>
    <x v="3"/>
    <n v="4"/>
    <x v="1"/>
    <x v="1"/>
    <x v="147"/>
    <x v="386"/>
    <x v="161"/>
    <x v="321"/>
    <x v="293"/>
    <x v="395"/>
    <n v="250.29199999999997"/>
  </r>
  <r>
    <x v="8"/>
    <x v="3"/>
    <n v="4"/>
    <x v="2"/>
    <x v="137"/>
    <x v="12"/>
    <x v="387"/>
    <x v="74"/>
    <x v="322"/>
    <x v="294"/>
    <x v="396"/>
    <n v="289.75200000000001"/>
  </r>
  <r>
    <x v="8"/>
    <x v="3"/>
    <n v="4"/>
    <x v="3"/>
    <x v="1"/>
    <x v="13"/>
    <x v="388"/>
    <x v="3"/>
    <x v="323"/>
    <x v="3"/>
    <x v="3"/>
    <n v="61.664000000000001"/>
  </r>
  <r>
    <x v="8"/>
    <x v="3"/>
    <n v="4"/>
    <x v="4"/>
    <x v="1"/>
    <x v="4"/>
    <x v="4"/>
    <x v="3"/>
    <x v="4"/>
    <x v="3"/>
    <x v="397"/>
    <n v="138.37200000000001"/>
  </r>
  <r>
    <x v="8"/>
    <x v="4"/>
    <n v="5"/>
    <x v="0"/>
    <x v="1"/>
    <x v="0"/>
    <x v="389"/>
    <x v="139"/>
    <x v="324"/>
    <x v="295"/>
    <x v="398"/>
    <n v="36.924999999999997"/>
  </r>
  <r>
    <x v="8"/>
    <x v="4"/>
    <n v="5"/>
    <x v="1"/>
    <x v="1"/>
    <x v="148"/>
    <x v="390"/>
    <x v="162"/>
    <x v="325"/>
    <x v="296"/>
    <x v="399"/>
    <n v="227.70500000000001"/>
  </r>
  <r>
    <x v="8"/>
    <x v="4"/>
    <n v="5"/>
    <x v="2"/>
    <x v="138"/>
    <x v="2"/>
    <x v="391"/>
    <x v="131"/>
    <x v="326"/>
    <x v="297"/>
    <x v="400"/>
    <n v="309.83600000000001"/>
  </r>
  <r>
    <x v="8"/>
    <x v="4"/>
    <n v="5"/>
    <x v="3"/>
    <x v="1"/>
    <x v="3"/>
    <x v="392"/>
    <x v="3"/>
    <x v="312"/>
    <x v="3"/>
    <x v="3"/>
    <n v="65.716000000000008"/>
  </r>
  <r>
    <x v="8"/>
    <x v="4"/>
    <n v="5"/>
    <x v="4"/>
    <x v="1"/>
    <x v="4"/>
    <x v="4"/>
    <x v="3"/>
    <x v="4"/>
    <x v="3"/>
    <x v="401"/>
    <n v="161.30099999999999"/>
  </r>
  <r>
    <x v="8"/>
    <x v="5"/>
    <n v="6"/>
    <x v="0"/>
    <x v="1"/>
    <x v="10"/>
    <x v="393"/>
    <x v="131"/>
    <x v="304"/>
    <x v="298"/>
    <x v="402"/>
    <n v="36.885000000000005"/>
  </r>
  <r>
    <x v="8"/>
    <x v="5"/>
    <n v="6"/>
    <x v="1"/>
    <x v="1"/>
    <x v="149"/>
    <x v="394"/>
    <x v="163"/>
    <x v="327"/>
    <x v="299"/>
    <x v="403"/>
    <n v="214.39999999999998"/>
  </r>
  <r>
    <x v="8"/>
    <x v="5"/>
    <n v="6"/>
    <x v="2"/>
    <x v="129"/>
    <x v="12"/>
    <x v="395"/>
    <x v="13"/>
    <x v="328"/>
    <x v="300"/>
    <x v="404"/>
    <n v="293.02600000000001"/>
  </r>
  <r>
    <x v="8"/>
    <x v="5"/>
    <n v="6"/>
    <x v="3"/>
    <x v="1"/>
    <x v="13"/>
    <x v="396"/>
    <x v="3"/>
    <x v="323"/>
    <x v="3"/>
    <x v="3"/>
    <n v="63.838999999999999"/>
  </r>
  <r>
    <x v="8"/>
    <x v="5"/>
    <n v="6"/>
    <x v="4"/>
    <x v="1"/>
    <x v="4"/>
    <x v="4"/>
    <x v="3"/>
    <x v="4"/>
    <x v="3"/>
    <x v="405"/>
    <n v="158.19999999999999"/>
  </r>
  <r>
    <x v="8"/>
    <x v="6"/>
    <n v="7"/>
    <x v="0"/>
    <x v="1"/>
    <x v="0"/>
    <x v="397"/>
    <x v="34"/>
    <x v="329"/>
    <x v="301"/>
    <x v="406"/>
    <n v="38.039000000000001"/>
  </r>
  <r>
    <x v="8"/>
    <x v="6"/>
    <n v="7"/>
    <x v="1"/>
    <x v="1"/>
    <x v="150"/>
    <x v="398"/>
    <x v="164"/>
    <x v="330"/>
    <x v="302"/>
    <x v="407"/>
    <n v="224.32300000000001"/>
  </r>
  <r>
    <x v="8"/>
    <x v="6"/>
    <n v="7"/>
    <x v="2"/>
    <x v="139"/>
    <x v="2"/>
    <x v="399"/>
    <x v="34"/>
    <x v="331"/>
    <x v="303"/>
    <x v="408"/>
    <n v="301.44499999999999"/>
  </r>
  <r>
    <x v="8"/>
    <x v="6"/>
    <n v="7"/>
    <x v="3"/>
    <x v="1"/>
    <x v="3"/>
    <x v="400"/>
    <x v="3"/>
    <x v="312"/>
    <x v="3"/>
    <x v="3"/>
    <n v="66.23"/>
  </r>
  <r>
    <x v="8"/>
    <x v="6"/>
    <n v="7"/>
    <x v="4"/>
    <x v="1"/>
    <x v="4"/>
    <x v="4"/>
    <x v="3"/>
    <x v="4"/>
    <x v="3"/>
    <x v="409"/>
    <n v="148.08600000000001"/>
  </r>
  <r>
    <x v="8"/>
    <x v="7"/>
    <n v="8"/>
    <x v="0"/>
    <x v="1"/>
    <x v="0"/>
    <x v="401"/>
    <x v="42"/>
    <x v="332"/>
    <x v="304"/>
    <x v="410"/>
    <n v="37.965000000000003"/>
  </r>
  <r>
    <x v="8"/>
    <x v="7"/>
    <n v="8"/>
    <x v="1"/>
    <x v="1"/>
    <x v="151"/>
    <x v="402"/>
    <x v="165"/>
    <x v="333"/>
    <x v="305"/>
    <x v="411"/>
    <n v="221.44300000000001"/>
  </r>
  <r>
    <x v="8"/>
    <x v="7"/>
    <n v="8"/>
    <x v="2"/>
    <x v="140"/>
    <x v="2"/>
    <x v="403"/>
    <x v="13"/>
    <x v="334"/>
    <x v="306"/>
    <x v="412"/>
    <n v="301.98900000000003"/>
  </r>
  <r>
    <x v="8"/>
    <x v="7"/>
    <n v="8"/>
    <x v="3"/>
    <x v="1"/>
    <x v="3"/>
    <x v="404"/>
    <x v="3"/>
    <x v="312"/>
    <x v="3"/>
    <x v="3"/>
    <n v="65.805000000000007"/>
  </r>
  <r>
    <x v="8"/>
    <x v="7"/>
    <n v="8"/>
    <x v="4"/>
    <x v="1"/>
    <x v="4"/>
    <x v="4"/>
    <x v="3"/>
    <x v="4"/>
    <x v="3"/>
    <x v="413"/>
    <n v="161.63200000000001"/>
  </r>
  <r>
    <x v="8"/>
    <x v="8"/>
    <n v="9"/>
    <x v="0"/>
    <x v="1"/>
    <x v="10"/>
    <x v="405"/>
    <x v="42"/>
    <x v="335"/>
    <x v="307"/>
    <x v="414"/>
    <n v="35.552"/>
  </r>
  <r>
    <x v="8"/>
    <x v="8"/>
    <n v="9"/>
    <x v="1"/>
    <x v="1"/>
    <x v="152"/>
    <x v="406"/>
    <x v="166"/>
    <x v="336"/>
    <x v="308"/>
    <x v="415"/>
    <n v="206.875"/>
  </r>
  <r>
    <x v="8"/>
    <x v="8"/>
    <n v="9"/>
    <x v="2"/>
    <x v="141"/>
    <x v="12"/>
    <x v="407"/>
    <x v="20"/>
    <x v="337"/>
    <x v="309"/>
    <x v="416"/>
    <n v="287.29300000000001"/>
  </r>
  <r>
    <x v="8"/>
    <x v="8"/>
    <n v="9"/>
    <x v="3"/>
    <x v="1"/>
    <x v="13"/>
    <x v="408"/>
    <x v="3"/>
    <x v="323"/>
    <x v="3"/>
    <x v="3"/>
    <n v="61.330999999999996"/>
  </r>
  <r>
    <x v="8"/>
    <x v="8"/>
    <n v="9"/>
    <x v="4"/>
    <x v="1"/>
    <x v="4"/>
    <x v="4"/>
    <x v="3"/>
    <x v="4"/>
    <x v="3"/>
    <x v="417"/>
    <n v="152.376"/>
  </r>
  <r>
    <x v="8"/>
    <x v="9"/>
    <n v="10"/>
    <x v="0"/>
    <x v="1"/>
    <x v="0"/>
    <x v="409"/>
    <x v="131"/>
    <x v="338"/>
    <x v="310"/>
    <x v="418"/>
    <n v="35.411999999999999"/>
  </r>
  <r>
    <x v="8"/>
    <x v="9"/>
    <n v="10"/>
    <x v="1"/>
    <x v="1"/>
    <x v="153"/>
    <x v="410"/>
    <x v="167"/>
    <x v="339"/>
    <x v="311"/>
    <x v="419"/>
    <n v="223.95100000000002"/>
  </r>
  <r>
    <x v="8"/>
    <x v="9"/>
    <n v="10"/>
    <x v="2"/>
    <x v="142"/>
    <x v="2"/>
    <x v="411"/>
    <x v="7"/>
    <x v="340"/>
    <x v="312"/>
    <x v="420"/>
    <n v="299.57900000000001"/>
  </r>
  <r>
    <x v="8"/>
    <x v="9"/>
    <n v="10"/>
    <x v="3"/>
    <x v="1"/>
    <x v="3"/>
    <x v="412"/>
    <x v="3"/>
    <x v="312"/>
    <x v="3"/>
    <x v="3"/>
    <n v="61.337000000000003"/>
  </r>
  <r>
    <x v="8"/>
    <x v="9"/>
    <n v="10"/>
    <x v="4"/>
    <x v="1"/>
    <x v="4"/>
    <x v="4"/>
    <x v="3"/>
    <x v="4"/>
    <x v="3"/>
    <x v="421"/>
    <n v="157.70400000000001"/>
  </r>
  <r>
    <x v="8"/>
    <x v="10"/>
    <n v="11"/>
    <x v="0"/>
    <x v="40"/>
    <x v="10"/>
    <x v="413"/>
    <x v="47"/>
    <x v="341"/>
    <x v="313"/>
    <x v="422"/>
    <n v="33.991999999999997"/>
  </r>
  <r>
    <x v="8"/>
    <x v="10"/>
    <n v="11"/>
    <x v="1"/>
    <x v="1"/>
    <x v="154"/>
    <x v="414"/>
    <x v="168"/>
    <x v="342"/>
    <x v="314"/>
    <x v="423"/>
    <n v="214.47600000000003"/>
  </r>
  <r>
    <x v="8"/>
    <x v="10"/>
    <n v="11"/>
    <x v="2"/>
    <x v="143"/>
    <x v="12"/>
    <x v="415"/>
    <x v="47"/>
    <x v="343"/>
    <x v="315"/>
    <x v="424"/>
    <n v="307.21100000000001"/>
  </r>
  <r>
    <x v="8"/>
    <x v="10"/>
    <n v="11"/>
    <x v="3"/>
    <x v="1"/>
    <x v="13"/>
    <x v="416"/>
    <x v="3"/>
    <x v="323"/>
    <x v="3"/>
    <x v="3"/>
    <n v="56.486999999999995"/>
  </r>
  <r>
    <x v="8"/>
    <x v="10"/>
    <n v="11"/>
    <x v="4"/>
    <x v="1"/>
    <x v="4"/>
    <x v="4"/>
    <x v="3"/>
    <x v="4"/>
    <x v="3"/>
    <x v="425"/>
    <n v="144.93299999999999"/>
  </r>
  <r>
    <x v="8"/>
    <x v="11"/>
    <n v="12"/>
    <x v="0"/>
    <x v="1"/>
    <x v="0"/>
    <x v="417"/>
    <x v="55"/>
    <x v="344"/>
    <x v="316"/>
    <x v="426"/>
    <n v="35.073"/>
  </r>
  <r>
    <x v="8"/>
    <x v="11"/>
    <n v="12"/>
    <x v="1"/>
    <x v="1"/>
    <x v="155"/>
    <x v="418"/>
    <x v="169"/>
    <x v="345"/>
    <x v="317"/>
    <x v="427"/>
    <n v="220.91800000000001"/>
  </r>
  <r>
    <x v="8"/>
    <x v="11"/>
    <n v="12"/>
    <x v="2"/>
    <x v="59"/>
    <x v="2"/>
    <x v="419"/>
    <x v="55"/>
    <x v="346"/>
    <x v="318"/>
    <x v="428"/>
    <n v="315.25400000000002"/>
  </r>
  <r>
    <x v="8"/>
    <x v="11"/>
    <n v="12"/>
    <x v="3"/>
    <x v="1"/>
    <x v="3"/>
    <x v="420"/>
    <x v="3"/>
    <x v="312"/>
    <x v="3"/>
    <x v="3"/>
    <n v="56.268000000000001"/>
  </r>
  <r>
    <x v="8"/>
    <x v="11"/>
    <n v="12"/>
    <x v="4"/>
    <x v="1"/>
    <x v="4"/>
    <x v="4"/>
    <x v="3"/>
    <x v="4"/>
    <x v="3"/>
    <x v="429"/>
    <n v="156.234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39.868999999999993"/>
  </r>
  <r>
    <x v="1"/>
    <n v="1061.2040000000025"/>
  </r>
  <r>
    <x v="2"/>
    <n v="4369.3650000000034"/>
  </r>
  <r>
    <x v="3"/>
    <n v="9608.9810000000016"/>
  </r>
  <r>
    <x v="4"/>
    <n v="19111.480000000007"/>
  </r>
  <r>
    <x v="5"/>
    <n v="4127.0940000000019"/>
  </r>
  <r>
    <x v="6"/>
    <n v="40394.2059999999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1D6D2C-3670-43A7-A388-4E3E859F443A}" name="PivotTable1"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A2" firstHeaderRow="1" firstDataRow="1" firstDataCol="0"/>
  <pivotFields count="23">
    <pivotField showAll="0">
      <items count="11">
        <item x="0"/>
        <item x="1"/>
        <item x="2"/>
        <item x="3"/>
        <item x="4"/>
        <item x="5"/>
        <item x="6"/>
        <item x="7"/>
        <item x="8"/>
        <item m="1" x="9"/>
        <item t="default"/>
      </items>
    </pivotField>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Renewable Energy" fld="11"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7346DF-95DC-4716-BEFD-CE83A72ADC30}" name="PivotTable34"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8:B9" firstHeaderRow="0" firstDataRow="1" firstDataCol="0"/>
  <pivotFields count="23">
    <pivotField showAll="0">
      <items count="11">
        <item x="0"/>
        <item x="1"/>
        <item x="2"/>
        <item x="3"/>
        <item x="4"/>
        <item x="5"/>
        <item x="6"/>
        <item x="7"/>
        <item x="8"/>
        <item m="1" x="9"/>
        <item t="default"/>
      </items>
    </pivotField>
    <pivotField showAll="0"/>
    <pivotField showAll="0"/>
    <pivotField showAll="0">
      <items count="6">
        <item x="0"/>
        <item x="1"/>
        <item x="2"/>
        <item x="3"/>
        <item x="4"/>
        <item t="default"/>
      </items>
    </pivotField>
    <pivotField showAll="0"/>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Solar Energy" fld="6" baseField="0" baseItem="1"/>
    <dataField name="Solar Energy Mix" fld="16"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3F3BFA-2316-4C84-B6A9-AA7A5040FA80}" name="PivotTable36"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5:B6" firstHeaderRow="0" firstDataRow="1" firstDataCol="0"/>
  <pivotFields count="23">
    <pivotField showAll="0">
      <items count="11">
        <item x="0"/>
        <item x="1"/>
        <item x="2"/>
        <item x="3"/>
        <item x="4"/>
        <item x="5"/>
        <item x="6"/>
        <item x="7"/>
        <item x="8"/>
        <item m="1" x="9"/>
        <item t="default"/>
      </items>
    </pivotField>
    <pivotField showAll="0"/>
    <pivotField showAll="0"/>
    <pivotField showAll="0">
      <items count="6">
        <item x="0"/>
        <item x="1"/>
        <item x="2"/>
        <item x="3"/>
        <item x="4"/>
        <item t="default"/>
      </items>
    </pivotField>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Geothermal Energy" fld="5" baseField="0" baseItem="0"/>
    <dataField name="Geothermal Energy Mix" fld="15"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68FD3A-8FC5-421E-BE93-384592CF3FBF}" name="PivotTable35"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2:B3" firstHeaderRow="0" firstDataRow="1" firstDataCol="0"/>
  <pivotFields count="23">
    <pivotField showAll="0">
      <items count="11">
        <item x="0"/>
        <item x="1"/>
        <item x="2"/>
        <item x="3"/>
        <item x="4"/>
        <item x="5"/>
        <item x="6"/>
        <item x="7"/>
        <item x="8"/>
        <item m="1" x="9"/>
        <item t="default"/>
      </items>
    </pivotField>
    <pivotField showAll="0"/>
    <pivotField showAll="0"/>
    <pivotField showAll="0">
      <items count="6">
        <item x="0"/>
        <item x="1"/>
        <item x="2"/>
        <item x="3"/>
        <item x="4"/>
        <item t="default"/>
      </items>
    </pivotField>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Hydroelectric Power" fld="4" baseField="0" baseItem="0"/>
    <dataField name="Hydroelectric Energy Mix" fld="14"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C713ED-4993-4425-A4F4-31BDF7D0DEE9}" name="PivotTable31"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7:B18" firstHeaderRow="0" firstDataRow="1" firstDataCol="0"/>
  <pivotFields count="23">
    <pivotField showAll="0">
      <items count="11">
        <item x="0"/>
        <item x="1"/>
        <item x="2"/>
        <item x="3"/>
        <item x="4"/>
        <item x="5"/>
        <item x="6"/>
        <item x="7"/>
        <item x="8"/>
        <item m="1" x="9"/>
        <item t="default"/>
      </items>
    </pivotField>
    <pivotField showAll="0"/>
    <pivotField showAll="0"/>
    <pivotField showAll="0">
      <items count="6">
        <item x="0"/>
        <item x="1"/>
        <item x="2"/>
        <item x="3"/>
        <item x="4"/>
        <item t="default"/>
      </items>
    </pivotField>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Waste Energy" fld="9" baseField="0" baseItem="1"/>
    <dataField name="Waste energy Mix" fld="19"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B76B09-4BEC-4818-87F5-8DB05D3C4275}" name="PivotTable4"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3">
  <location ref="A3:G14" firstHeaderRow="1" firstDataRow="2" firstDataCol="1"/>
  <pivotFields count="23">
    <pivotField axis="axisRow" showAll="0">
      <items count="11">
        <item x="0"/>
        <item x="1"/>
        <item x="2"/>
        <item x="3"/>
        <item x="4"/>
        <item x="5"/>
        <item x="6"/>
        <item x="7"/>
        <item x="8"/>
        <item m="1" x="9"/>
        <item t="default"/>
      </items>
    </pivotField>
    <pivotField showAll="0"/>
    <pivotField showAll="0"/>
    <pivotField axis="axisCol" showAll="0">
      <items count="6">
        <item sd="0" x="0"/>
        <item sd="0" x="1"/>
        <item sd="0" x="2"/>
        <item sd="0" x="3"/>
        <item sd="0" x="4"/>
        <item t="default"/>
      </items>
    </pivotField>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0">
    <i>
      <x/>
    </i>
    <i>
      <x v="1"/>
    </i>
    <i>
      <x v="2"/>
    </i>
    <i>
      <x v="3"/>
    </i>
    <i>
      <x v="4"/>
    </i>
    <i>
      <x v="5"/>
    </i>
    <i>
      <x v="6"/>
    </i>
    <i>
      <x v="7"/>
    </i>
    <i>
      <x v="8"/>
    </i>
    <i t="grand">
      <x/>
    </i>
  </rowItems>
  <colFields count="1">
    <field x="3"/>
  </colFields>
  <colItems count="6">
    <i>
      <x/>
    </i>
    <i>
      <x v="1"/>
    </i>
    <i>
      <x v="2"/>
    </i>
    <i>
      <x v="3"/>
    </i>
    <i>
      <x v="4"/>
    </i>
    <i t="grand">
      <x/>
    </i>
  </colItems>
  <dataFields count="1">
    <dataField name="Sum of Total Renewable Energy" fld="11" baseField="0" baseItem="0"/>
  </dataFields>
  <chartFormats count="11">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1">
          <reference field="4294967294" count="1" selected="0">
            <x v="0"/>
          </reference>
        </references>
      </pivotArea>
    </chartFormat>
    <chartFormat chart="11" format="11" series="1">
      <pivotArea type="data" outline="0" fieldPosition="0">
        <references count="2">
          <reference field="4294967294" count="1" selected="0">
            <x v="0"/>
          </reference>
          <reference field="3" count="1" selected="0">
            <x v="0"/>
          </reference>
        </references>
      </pivotArea>
    </chartFormat>
    <chartFormat chart="11" format="12" series="1">
      <pivotArea type="data" outline="0" fieldPosition="0">
        <references count="2">
          <reference field="4294967294" count="1" selected="0">
            <x v="0"/>
          </reference>
          <reference field="3" count="1" selected="0">
            <x v="1"/>
          </reference>
        </references>
      </pivotArea>
    </chartFormat>
    <chartFormat chart="11" format="13" series="1">
      <pivotArea type="data" outline="0" fieldPosition="0">
        <references count="2">
          <reference field="4294967294" count="1" selected="0">
            <x v="0"/>
          </reference>
          <reference field="3" count="1" selected="0">
            <x v="2"/>
          </reference>
        </references>
      </pivotArea>
    </chartFormat>
    <chartFormat chart="11" format="14" series="1">
      <pivotArea type="data" outline="0" fieldPosition="0">
        <references count="2">
          <reference field="4294967294" count="1" selected="0">
            <x v="0"/>
          </reference>
          <reference field="3" count="1" selected="0">
            <x v="3"/>
          </reference>
        </references>
      </pivotArea>
    </chartFormat>
    <chartFormat chart="11" format="15"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0788BB-8F44-4757-B0F5-BD1D0E34B7EA}" name="PivotTable3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B9" firstHeaderRow="1" firstDataRow="1" firstDataCol="1"/>
  <pivotFields count="2">
    <pivotField axis="axisRow" showAll="0">
      <items count="10">
        <item x="6"/>
        <item x="1"/>
        <item x="0"/>
        <item x="2"/>
        <item x="5"/>
        <item x="3"/>
        <item x="4"/>
        <item m="1" x="8"/>
        <item m="1" x="7"/>
        <item t="default"/>
      </items>
    </pivotField>
    <pivotField dataField="1" showAll="0"/>
  </pivotFields>
  <rowFields count="1">
    <field x="0"/>
  </rowFields>
  <rowItems count="8">
    <i>
      <x/>
    </i>
    <i>
      <x v="1"/>
    </i>
    <i>
      <x v="2"/>
    </i>
    <i>
      <x v="3"/>
    </i>
    <i>
      <x v="4"/>
    </i>
    <i>
      <x v="5"/>
    </i>
    <i>
      <x v="6"/>
    </i>
    <i t="grand">
      <x/>
    </i>
  </rowItems>
  <colItems count="1">
    <i/>
  </colItems>
  <dataFields count="1">
    <dataField name="Sum of Total Renewable consumption" fld="1" baseField="0" baseItem="0"/>
  </dataFields>
  <formats count="1">
    <format dxfId="0">
      <pivotArea collapsedLevelsAreSubtotals="1" fieldPosition="0">
        <references count="1">
          <reference field="0" count="1">
            <x v="4"/>
          </reference>
        </references>
      </pivotArea>
    </format>
  </format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3"/>
          </reference>
        </references>
      </pivotArea>
    </chartFormat>
    <chartFormat chart="2" format="10">
      <pivotArea type="data" outline="0" fieldPosition="0">
        <references count="2">
          <reference field="4294967294" count="1" selected="0">
            <x v="0"/>
          </reference>
          <reference field="0" count="1" selected="0">
            <x v="4"/>
          </reference>
        </references>
      </pivotArea>
    </chartFormat>
    <chartFormat chart="2" format="11">
      <pivotArea type="data" outline="0" fieldPosition="0">
        <references count="2">
          <reference field="4294967294" count="1" selected="0">
            <x v="0"/>
          </reference>
          <reference field="0" count="1" selected="0">
            <x v="5"/>
          </reference>
        </references>
      </pivotArea>
    </chartFormat>
    <chartFormat chart="2" format="12">
      <pivotArea type="data" outline="0" fieldPosition="0">
        <references count="2">
          <reference field="4294967294" count="1" selected="0">
            <x v="0"/>
          </reference>
          <reference field="0" count="1" selected="0">
            <x v="6"/>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3"/>
          </reference>
        </references>
      </pivotArea>
    </chartFormat>
    <chartFormat chart="3" format="18">
      <pivotArea type="data" outline="0" fieldPosition="0">
        <references count="2">
          <reference field="4294967294" count="1" selected="0">
            <x v="0"/>
          </reference>
          <reference field="0" count="1" selected="0">
            <x v="4"/>
          </reference>
        </references>
      </pivotArea>
    </chartFormat>
    <chartFormat chart="3" format="19">
      <pivotArea type="data" outline="0" fieldPosition="0">
        <references count="2">
          <reference field="4294967294" count="1" selected="0">
            <x v="0"/>
          </reference>
          <reference field="0" count="1" selected="0">
            <x v="5"/>
          </reference>
        </references>
      </pivotArea>
    </chartFormat>
    <chartFormat chart="3" format="20">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0" count="1" selected="0">
            <x v="0"/>
          </reference>
        </references>
      </pivotArea>
    </chartFormat>
    <chartFormat chart="27" format="10">
      <pivotArea type="data" outline="0" fieldPosition="0">
        <references count="2">
          <reference field="4294967294" count="1" selected="0">
            <x v="0"/>
          </reference>
          <reference field="0" count="1" selected="0">
            <x v="1"/>
          </reference>
        </references>
      </pivotArea>
    </chartFormat>
    <chartFormat chart="27" format="11">
      <pivotArea type="data" outline="0" fieldPosition="0">
        <references count="2">
          <reference field="4294967294" count="1" selected="0">
            <x v="0"/>
          </reference>
          <reference field="0" count="1" selected="0">
            <x v="2"/>
          </reference>
        </references>
      </pivotArea>
    </chartFormat>
    <chartFormat chart="27" format="12">
      <pivotArea type="data" outline="0" fieldPosition="0">
        <references count="2">
          <reference field="4294967294" count="1" selected="0">
            <x v="0"/>
          </reference>
          <reference field="0" count="1" selected="0">
            <x v="3"/>
          </reference>
        </references>
      </pivotArea>
    </chartFormat>
    <chartFormat chart="27" format="13">
      <pivotArea type="data" outline="0" fieldPosition="0">
        <references count="2">
          <reference field="4294967294" count="1" selected="0">
            <x v="0"/>
          </reference>
          <reference field="0" count="1" selected="0">
            <x v="4"/>
          </reference>
        </references>
      </pivotArea>
    </chartFormat>
    <chartFormat chart="27" format="14">
      <pivotArea type="data" outline="0" fieldPosition="0">
        <references count="2">
          <reference field="4294967294" count="1" selected="0">
            <x v="0"/>
          </reference>
          <reference field="0" count="1" selected="0">
            <x v="5"/>
          </reference>
        </references>
      </pivotArea>
    </chartFormat>
    <chartFormat chart="27" format="15">
      <pivotArea type="data" outline="0" fieldPosition="0">
        <references count="2">
          <reference field="4294967294" count="1" selected="0">
            <x v="0"/>
          </reference>
          <reference field="0" count="1" selected="0">
            <x v="6"/>
          </reference>
        </references>
      </pivotArea>
    </chartFormat>
    <chartFormat chart="28" format="16" series="1">
      <pivotArea type="data" outline="0" fieldPosition="0">
        <references count="1">
          <reference field="4294967294" count="1" selected="0">
            <x v="0"/>
          </reference>
        </references>
      </pivotArea>
    </chartFormat>
    <chartFormat chart="28" format="17">
      <pivotArea type="data" outline="0" fieldPosition="0">
        <references count="2">
          <reference field="4294967294" count="1" selected="0">
            <x v="0"/>
          </reference>
          <reference field="0" count="1" selected="0">
            <x v="0"/>
          </reference>
        </references>
      </pivotArea>
    </chartFormat>
    <chartFormat chart="28" format="18">
      <pivotArea type="data" outline="0" fieldPosition="0">
        <references count="2">
          <reference field="4294967294" count="1" selected="0">
            <x v="0"/>
          </reference>
          <reference field="0" count="1" selected="0">
            <x v="1"/>
          </reference>
        </references>
      </pivotArea>
    </chartFormat>
    <chartFormat chart="28" format="19">
      <pivotArea type="data" outline="0" fieldPosition="0">
        <references count="2">
          <reference field="4294967294" count="1" selected="0">
            <x v="0"/>
          </reference>
          <reference field="0" count="1" selected="0">
            <x v="2"/>
          </reference>
        </references>
      </pivotArea>
    </chartFormat>
    <chartFormat chart="28" format="20">
      <pivotArea type="data" outline="0" fieldPosition="0">
        <references count="2">
          <reference field="4294967294" count="1" selected="0">
            <x v="0"/>
          </reference>
          <reference field="0" count="1" selected="0">
            <x v="3"/>
          </reference>
        </references>
      </pivotArea>
    </chartFormat>
    <chartFormat chart="28" format="21">
      <pivotArea type="data" outline="0" fieldPosition="0">
        <references count="2">
          <reference field="4294967294" count="1" selected="0">
            <x v="0"/>
          </reference>
          <reference field="0" count="1" selected="0">
            <x v="4"/>
          </reference>
        </references>
      </pivotArea>
    </chartFormat>
    <chartFormat chart="28" format="22">
      <pivotArea type="data" outline="0" fieldPosition="0">
        <references count="2">
          <reference field="4294967294" count="1" selected="0">
            <x v="0"/>
          </reference>
          <reference field="0" count="1" selected="0">
            <x v="5"/>
          </reference>
        </references>
      </pivotArea>
    </chartFormat>
    <chartFormat chart="28" format="23">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8CE5CC-A448-4042-B3D7-63BDE7BDE24B}" name="PivotTable2"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8">
  <location ref="A3:B9" firstHeaderRow="1" firstDataRow="1" firstDataCol="1"/>
  <pivotFields count="23">
    <pivotField showAll="0">
      <items count="11">
        <item x="0"/>
        <item x="1"/>
        <item x="2"/>
        <item x="3"/>
        <item x="4"/>
        <item x="5"/>
        <item x="6"/>
        <item x="7"/>
        <item x="8"/>
        <item m="1" x="9"/>
        <item t="default"/>
      </items>
    </pivotField>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v="2"/>
    </i>
    <i>
      <x v="1"/>
    </i>
    <i>
      <x v="4"/>
    </i>
    <i>
      <x v="3"/>
    </i>
    <i>
      <x/>
    </i>
    <i t="grand">
      <x/>
    </i>
  </rowItems>
  <colItems count="1">
    <i/>
  </colItems>
  <dataFields count="1">
    <dataField name="Sum of Total Renewable Energy" fld="11"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B9194F-D3A4-49D8-8E36-F2780782D52E}" name="PivotTable3"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7">
  <location ref="A3:B13" firstHeaderRow="1" firstDataRow="1" firstDataCol="1"/>
  <pivotFields count="23">
    <pivotField axis="axisRow" showAll="0">
      <items count="11">
        <item x="0"/>
        <item x="1"/>
        <item x="2"/>
        <item x="3"/>
        <item x="4"/>
        <item x="5"/>
        <item x="6"/>
        <item x="7"/>
        <item x="8"/>
        <item m="1" x="9"/>
        <item t="default"/>
      </items>
    </pivotField>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0">
    <i>
      <x/>
    </i>
    <i>
      <x v="1"/>
    </i>
    <i>
      <x v="2"/>
    </i>
    <i>
      <x v="3"/>
    </i>
    <i>
      <x v="4"/>
    </i>
    <i>
      <x v="5"/>
    </i>
    <i>
      <x v="6"/>
    </i>
    <i>
      <x v="7"/>
    </i>
    <i>
      <x v="8"/>
    </i>
    <i t="grand">
      <x/>
    </i>
  </rowItems>
  <colItems count="1">
    <i/>
  </colItems>
  <dataFields count="1">
    <dataField name="Sum of Total Renewable Energy" fld="11"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6BB887-D974-45BC-985E-D1C8BB9275E7}" name="PivotTable1"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5">
  <location ref="A3:B16" firstHeaderRow="1" firstDataRow="1" firstDataCol="1"/>
  <pivotFields count="23">
    <pivotField showAll="0">
      <items count="11">
        <item x="0"/>
        <item x="1"/>
        <item x="2"/>
        <item x="3"/>
        <item x="4"/>
        <item x="5"/>
        <item x="6"/>
        <item x="7"/>
        <item x="8"/>
        <item m="1" x="9"/>
        <item t="default"/>
      </items>
    </pivotField>
    <pivotField axis="axisRow" showAll="0">
      <items count="13">
        <item x="0"/>
        <item x="1"/>
        <item x="2"/>
        <item x="3"/>
        <item x="4"/>
        <item x="5"/>
        <item x="6"/>
        <item x="7"/>
        <item x="8"/>
        <item x="9"/>
        <item x="10"/>
        <item x="11"/>
        <item t="default"/>
      </items>
    </pivotField>
    <pivotField showAll="0"/>
    <pivotField showAll="0">
      <items count="6">
        <item x="0"/>
        <item x="1"/>
        <item x="2"/>
        <item x="3"/>
        <item x="4"/>
        <item t="default"/>
      </items>
    </pivotField>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Total Renewable Energy" fld="1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B127A6-14DB-48CA-8166-B4B4599FC440}" name="PivotTable30"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20:B21" firstHeaderRow="0" firstDataRow="1" firstDataCol="0"/>
  <pivotFields count="23">
    <pivotField showAll="0">
      <items count="11">
        <item x="0"/>
        <item x="1"/>
        <item x="2"/>
        <item x="3"/>
        <item x="4"/>
        <item x="5"/>
        <item x="6"/>
        <item x="7"/>
        <item x="8"/>
        <item m="1" x="9"/>
        <item t="default"/>
      </items>
    </pivotField>
    <pivotField showAll="0"/>
    <pivotField showAll="0"/>
    <pivotField showAll="0">
      <items count="6">
        <item x="0"/>
        <item x="1"/>
        <item x="2"/>
        <item x="3"/>
        <item x="4"/>
        <item t="default"/>
      </items>
    </pivotField>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Biomass Energy" fld="10" baseField="0" baseItem="1"/>
    <dataField name="Biomass Energy Mix" fld="2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65FECF-ABFC-40E4-B748-F12538828091}" name="PivotTable33"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1:B12" firstHeaderRow="0" firstDataRow="1" firstDataCol="0"/>
  <pivotFields count="23">
    <pivotField showAll="0">
      <items count="11">
        <item x="0"/>
        <item x="1"/>
        <item x="2"/>
        <item x="3"/>
        <item x="4"/>
        <item x="5"/>
        <item x="6"/>
        <item x="7"/>
        <item x="8"/>
        <item m="1" x="9"/>
        <item t="default"/>
      </items>
    </pivotField>
    <pivotField showAll="0"/>
    <pivotField showAll="0"/>
    <pivotField showAll="0">
      <items count="6">
        <item x="0"/>
        <item x="1"/>
        <item x="2"/>
        <item x="3"/>
        <item x="4"/>
        <item t="default"/>
      </items>
    </pivotField>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Wind Energy" fld="7" baseField="0" baseItem="1"/>
    <dataField name="wind Energy mix" fld="17"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6E9212-5D79-472A-810D-6DD897C72069}" name="PivotTable32"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4:B15" firstHeaderRow="0" firstDataRow="1" firstDataCol="0"/>
  <pivotFields count="23">
    <pivotField showAll="0">
      <items count="11">
        <item x="0"/>
        <item x="1"/>
        <item x="2"/>
        <item x="3"/>
        <item x="4"/>
        <item x="5"/>
        <item x="6"/>
        <item x="7"/>
        <item x="8"/>
        <item m="1" x="9"/>
        <item t="default"/>
      </items>
    </pivotField>
    <pivotField showAll="0"/>
    <pivotField showAll="0"/>
    <pivotField showAll="0">
      <items count="6">
        <item x="0"/>
        <item x="1"/>
        <item x="2"/>
        <item x="3"/>
        <item x="4"/>
        <item t="default"/>
      </items>
    </pivotField>
    <pivotField showAll="0"/>
    <pivotField showAll="0"/>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Wood Energy" fld="8" baseField="0" baseItem="1"/>
    <dataField name="Wood Energy Mix" fld="18"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C0A255E-FD51-43F1-B5FA-802FE75B839A}" sourceName="Year">
  <pivotTables>
    <pivotTable tabId="8" name="PivotTable4"/>
    <pivotTable tabId="18" name="PivotTable1"/>
    <pivotTable tabId="7" name="PivotTable3"/>
    <pivotTable tabId="5" name="PivotTable1"/>
    <pivotTable tabId="6" name="PivotTable2"/>
    <pivotTable tabId="29" name="PivotTable30"/>
    <pivotTable tabId="29" name="PivotTable31"/>
    <pivotTable tabId="29" name="PivotTable32"/>
    <pivotTable tabId="29" name="PivotTable33"/>
    <pivotTable tabId="29" name="PivotTable34"/>
    <pivotTable tabId="29" name="PivotTable35"/>
    <pivotTable tabId="29" name="PivotTable36"/>
  </pivotTables>
  <data>
    <tabular pivotCacheId="1949595644">
      <items count="10">
        <i x="0" s="1"/>
        <i x="1" s="1"/>
        <i x="2" s="1"/>
        <i x="3" s="1"/>
        <i x="4" s="1"/>
        <i x="5" s="1"/>
        <i x="6" s="1"/>
        <i x="7" s="1"/>
        <i x="8" s="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76A78100-CA1A-4D39-B91D-87AED0C8989E}" sourceName="Sector">
  <pivotTables>
    <pivotTable tabId="8" name="PivotTable4"/>
    <pivotTable tabId="18" name="PivotTable1"/>
    <pivotTable tabId="7" name="PivotTable3"/>
    <pivotTable tabId="5" name="PivotTable1"/>
    <pivotTable tabId="6" name="PivotTable2"/>
    <pivotTable tabId="29" name="PivotTable30"/>
    <pivotTable tabId="29" name="PivotTable31"/>
    <pivotTable tabId="29" name="PivotTable32"/>
    <pivotTable tabId="29" name="PivotTable33"/>
    <pivotTable tabId="29" name="PivotTable34"/>
    <pivotTable tabId="29" name="PivotTable35"/>
    <pivotTable tabId="29" name="PivotTable36"/>
  </pivotTables>
  <data>
    <tabular pivotCacheId="1949595644">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BEEEC4C-F06C-4219-8BE6-8BA830F47B47}" sourceName="Year">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948915E8-D8F4-43AF-AE7B-A4BDA6D9357A}" sourceName="Sector">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8D89EE1-B7B2-4A79-B3B9-D2392843FED2}" cache="Slicer_Year" caption="Year" rowHeight="241300"/>
  <slicer name="Sector" xr10:uid="{7EC79490-CD02-438D-ADED-826A92EB01C1}" cache="Slicer_Sector" caption="Sec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34F2DAB-D510-460D-BBC5-E7B0F4213FFC}" cache="Slicer_Year1" caption="Year" style="SlicerStyleDark1" rowHeight="241300"/>
  <slicer name="Sector 2" xr10:uid="{EBA9C072-AB08-42C2-9670-CE9A90E829D1}" cache="Slicer_Sector1" caption="Sector"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EA1EEB4-AD8F-4B63-8A22-390E56E54CBD}" cache="Slicer_Year1" caption="Year" rowHeight="241300"/>
  <slicer name="Sector 1" xr10:uid="{50D22256-65A8-4211-B76C-E9A36BA9A9AB}" cache="Slicer_Sector1" caption="Sect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90C221-4830-47C2-AD88-A640F7E4147E}" name="Usage_Data" displayName="Usage_Data" ref="A1:L542" totalsRowCount="1" headerRowDxfId="16" dataDxfId="15" tableBorderDxfId="14">
  <autoFilter ref="A1:L541" xr:uid="{F090C221-4830-47C2-AD88-A640F7E4147E}"/>
  <tableColumns count="12">
    <tableColumn id="1" xr3:uid="{78C98CAC-1967-44CA-9E6E-FF201F0777AE}" name="Year" totalsRowLabel="Total" dataDxfId="13"/>
    <tableColumn id="12" xr3:uid="{BF56405A-3BF5-43A5-8D34-D3E3242D6D64}" name="Month*" dataDxfId="12">
      <calculatedColumnFormula>TEXT(C2*28,"mmmm")</calculatedColumnFormula>
    </tableColumn>
    <tableColumn id="2" xr3:uid="{29CC0A3D-864F-4C57-BE80-C7F003FAB7A1}" name="Month" dataDxfId="11"/>
    <tableColumn id="3" xr3:uid="{4C79895E-A777-4476-98F8-78A82C83DED9}" name="Sector" dataDxfId="10"/>
    <tableColumn id="4" xr3:uid="{9844474E-BA1F-4586-93A7-B34E0CE293FD}" name="Hydroelectric Power" totalsRowFunction="sum" dataDxfId="9"/>
    <tableColumn id="5" xr3:uid="{8DCF32BA-618C-4A13-8538-DFFC6208C0FB}" name="Geothermal Energy" totalsRowFunction="sum" dataDxfId="8"/>
    <tableColumn id="6" xr3:uid="{F61610D3-7F3F-4EFD-84B8-C20F114A93C7}" name="Solar Energy" totalsRowFunction="sum" dataDxfId="7"/>
    <tableColumn id="7" xr3:uid="{706BFE9F-A4E8-4C54-ADC8-46F0293FB66D}" name="Wind Energy" totalsRowFunction="sum" dataDxfId="6"/>
    <tableColumn id="8" xr3:uid="{E1E589F1-D5E4-430E-B887-A462AD68FDA9}" name="Wood Energy" totalsRowFunction="sum" dataDxfId="5"/>
    <tableColumn id="9" xr3:uid="{36EDD072-793A-4082-9C51-2CCBEBB9866E}" name="Waste Energy" totalsRowFunction="sum" dataDxfId="4"/>
    <tableColumn id="10" xr3:uid="{CADECA55-3AFF-49B7-8AEC-A5292099A9FE}" name="Biomass Energy" totalsRowFunction="sum" dataDxfId="3"/>
    <tableColumn id="11" xr3:uid="{315F0D08-9A88-46D0-971C-E6E26023CC57}" name="Total Renewable Energy" totalsRowFunction="sum" dataDxfId="2">
      <calculatedColumnFormula>SUM(Usage_Data[[#This Row],[Hydroelectric Power]:[Biomass Energy]])</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AFFF07C-531F-40DD-9318-1A3CD9124546}" name="Source_Data" displayName="Source_Data" ref="Q10:R17">
  <autoFilter ref="Q10:R17" xr:uid="{8AFFF07C-531F-40DD-9318-1A3CD9124546}"/>
  <tableColumns count="2">
    <tableColumn id="1" xr3:uid="{00C99A35-39A5-4DD4-9679-1F1FF1E1FBC9}" name="Source" totalsRowLabel="Total"/>
    <tableColumn id="2" xr3:uid="{D140453C-D3D2-4B50-ADE8-3A650B57D4BD}" name="Total Renewable consumption" totalsRowFunction="sum"/>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6ECA8-91C3-4517-ABC9-FE7E8599AD93}">
  <dimension ref="A1:R547"/>
  <sheetViews>
    <sheetView topLeftCell="J1" zoomScale="99" workbookViewId="0">
      <selection activeCell="O10" sqref="O10"/>
    </sheetView>
  </sheetViews>
  <sheetFormatPr defaultRowHeight="15" x14ac:dyDescent="0.25"/>
  <cols>
    <col min="2" max="2" width="11.28515625" customWidth="1"/>
    <col min="3" max="3" width="7" customWidth="1"/>
    <col min="4" max="4" width="14.140625" bestFit="1" customWidth="1"/>
    <col min="5" max="5" width="21.140625" customWidth="1"/>
    <col min="6" max="6" width="20.28515625" customWidth="1"/>
    <col min="7" max="7" width="14" customWidth="1"/>
    <col min="8" max="8" width="14.42578125" customWidth="1"/>
    <col min="9" max="9" width="15" customWidth="1"/>
    <col min="10" max="10" width="15.28515625" customWidth="1"/>
    <col min="11" max="11" width="16.85546875" customWidth="1"/>
    <col min="12" max="12" width="24.42578125" customWidth="1"/>
    <col min="15" max="15" width="10.5703125" bestFit="1" customWidth="1"/>
    <col min="17" max="17" width="26" bestFit="1" customWidth="1"/>
    <col min="18" max="18" width="31.42578125" bestFit="1" customWidth="1"/>
  </cols>
  <sheetData>
    <row r="1" spans="1:18" x14ac:dyDescent="0.25">
      <c r="A1" s="4" t="s">
        <v>0</v>
      </c>
      <c r="B1" s="4" t="s">
        <v>20</v>
      </c>
      <c r="C1" s="4" t="s">
        <v>1</v>
      </c>
      <c r="D1" s="4" t="s">
        <v>2</v>
      </c>
      <c r="E1" s="4" t="s">
        <v>3</v>
      </c>
      <c r="F1" s="4" t="s">
        <v>4</v>
      </c>
      <c r="G1" s="4" t="s">
        <v>5</v>
      </c>
      <c r="H1" s="4" t="s">
        <v>6</v>
      </c>
      <c r="I1" s="4" t="s">
        <v>7</v>
      </c>
      <c r="J1" s="4" t="s">
        <v>8</v>
      </c>
      <c r="K1" s="4" t="s">
        <v>9</v>
      </c>
      <c r="L1" s="4" t="s">
        <v>10</v>
      </c>
    </row>
    <row r="2" spans="1:18" x14ac:dyDescent="0.25">
      <c r="A2" s="3">
        <v>2015</v>
      </c>
      <c r="B2" s="3" t="str">
        <f>TEXT(C2*28,"mmmm")</f>
        <v>January</v>
      </c>
      <c r="C2" s="3">
        <v>1</v>
      </c>
      <c r="D2" s="3" t="s">
        <v>11</v>
      </c>
      <c r="E2" s="3">
        <v>1.0999999999999999E-2</v>
      </c>
      <c r="F2" s="3">
        <v>1.673</v>
      </c>
      <c r="G2" s="3">
        <v>1.1850000000000001</v>
      </c>
      <c r="H2" s="3">
        <v>3.5999999999999997E-2</v>
      </c>
      <c r="I2" s="3">
        <v>6.8170000000000002</v>
      </c>
      <c r="J2" s="3">
        <v>3.8580000000000001</v>
      </c>
      <c r="K2" s="3">
        <v>12.694000000000001</v>
      </c>
      <c r="L2" s="3">
        <f>SUM(Usage_Data[[#This Row],[Hydroelectric Power]:[Biomass Energy]])</f>
        <v>26.274000000000001</v>
      </c>
    </row>
    <row r="3" spans="1:18" x14ac:dyDescent="0.25">
      <c r="A3" s="3">
        <v>2015</v>
      </c>
      <c r="B3" s="3" t="str">
        <f t="shared" ref="B3:B65" si="0">TEXT(C3*28,"mmmm")</f>
        <v>January</v>
      </c>
      <c r="C3" s="3">
        <v>1</v>
      </c>
      <c r="D3" s="3" t="s">
        <v>12</v>
      </c>
      <c r="E3" s="3">
        <v>0</v>
      </c>
      <c r="F3" s="3">
        <v>4.6470000000000002</v>
      </c>
      <c r="G3" s="3">
        <v>3.87</v>
      </c>
      <c r="H3" s="3">
        <v>51.679000000000002</v>
      </c>
      <c r="I3" s="3">
        <v>22.132000000000001</v>
      </c>
      <c r="J3" s="3">
        <v>22.651</v>
      </c>
      <c r="K3" s="3">
        <v>44.781999999999996</v>
      </c>
      <c r="L3" s="3">
        <f>SUM(Usage_Data[[#This Row],[Hydroelectric Power]:[Biomass Energy]])</f>
        <v>149.761</v>
      </c>
    </row>
    <row r="4" spans="1:18" x14ac:dyDescent="0.25">
      <c r="A4" s="3">
        <v>2015</v>
      </c>
      <c r="B4" s="3" t="str">
        <f t="shared" si="0"/>
        <v>January</v>
      </c>
      <c r="C4" s="3">
        <v>1</v>
      </c>
      <c r="D4" s="3" t="s">
        <v>13</v>
      </c>
      <c r="E4" s="3">
        <v>0.41299999999999998</v>
      </c>
      <c r="F4" s="3">
        <v>0.35699999999999998</v>
      </c>
      <c r="G4" s="3">
        <v>0.27500000000000002</v>
      </c>
      <c r="H4" s="3">
        <v>1.7999999999999999E-2</v>
      </c>
      <c r="I4" s="3">
        <v>129.738</v>
      </c>
      <c r="J4" s="3">
        <v>16.635999999999999</v>
      </c>
      <c r="K4" s="3">
        <v>214.39</v>
      </c>
      <c r="L4" s="3">
        <f>SUM(Usage_Data[[#This Row],[Hydroelectric Power]:[Biomass Energy]])</f>
        <v>361.827</v>
      </c>
    </row>
    <row r="5" spans="1:18" x14ac:dyDescent="0.25">
      <c r="A5" s="3">
        <v>2015</v>
      </c>
      <c r="B5" s="3" t="str">
        <f t="shared" si="0"/>
        <v>January</v>
      </c>
      <c r="C5" s="3">
        <v>1</v>
      </c>
      <c r="D5" s="3" t="s">
        <v>14</v>
      </c>
      <c r="E5" s="3">
        <v>0</v>
      </c>
      <c r="F5" s="3">
        <v>3.363</v>
      </c>
      <c r="G5" s="3">
        <v>4.4850000000000003</v>
      </c>
      <c r="H5" s="3">
        <v>0</v>
      </c>
      <c r="I5" s="3">
        <v>43.546999999999997</v>
      </c>
      <c r="J5" s="3">
        <v>0</v>
      </c>
      <c r="K5" s="3">
        <v>0</v>
      </c>
      <c r="L5" s="3">
        <f>SUM(Usage_Data[[#This Row],[Hydroelectric Power]:[Biomass Energy]])</f>
        <v>51.394999999999996</v>
      </c>
    </row>
    <row r="6" spans="1:18" x14ac:dyDescent="0.25">
      <c r="A6" s="3">
        <v>2015</v>
      </c>
      <c r="B6" s="3" t="str">
        <f t="shared" si="0"/>
        <v>January</v>
      </c>
      <c r="C6" s="3">
        <v>1</v>
      </c>
      <c r="D6" s="3" t="s">
        <v>15</v>
      </c>
      <c r="E6" s="3">
        <v>0</v>
      </c>
      <c r="F6" s="3">
        <v>0</v>
      </c>
      <c r="G6" s="3">
        <v>0</v>
      </c>
      <c r="H6" s="3">
        <v>0</v>
      </c>
      <c r="I6" s="3">
        <v>0</v>
      </c>
      <c r="J6" s="3">
        <v>0</v>
      </c>
      <c r="K6" s="3">
        <v>96.85</v>
      </c>
      <c r="L6" s="3">
        <f>SUM(Usage_Data[[#This Row],[Hydroelectric Power]:[Biomass Energy]])</f>
        <v>96.85</v>
      </c>
    </row>
    <row r="7" spans="1:18" x14ac:dyDescent="0.25">
      <c r="A7" s="3">
        <v>2015</v>
      </c>
      <c r="B7" s="3" t="str">
        <f t="shared" si="0"/>
        <v>February</v>
      </c>
      <c r="C7" s="3">
        <v>2</v>
      </c>
      <c r="D7" s="3" t="s">
        <v>11</v>
      </c>
      <c r="E7" s="3">
        <v>8.9999999999999993E-3</v>
      </c>
      <c r="F7" s="3">
        <v>1.5109999999999999</v>
      </c>
      <c r="G7" s="3">
        <v>1.294</v>
      </c>
      <c r="H7" s="3">
        <v>3.2000000000000001E-2</v>
      </c>
      <c r="I7" s="3">
        <v>6.181</v>
      </c>
      <c r="J7" s="3">
        <v>3.3919999999999999</v>
      </c>
      <c r="K7" s="3">
        <v>11.48</v>
      </c>
      <c r="L7" s="3">
        <f>SUM(Usage_Data[[#This Row],[Hydroelectric Power]:[Biomass Energy]])</f>
        <v>23.899000000000001</v>
      </c>
    </row>
    <row r="8" spans="1:18" x14ac:dyDescent="0.25">
      <c r="A8" s="3">
        <v>2015</v>
      </c>
      <c r="B8" s="3" t="str">
        <f t="shared" si="0"/>
        <v>February</v>
      </c>
      <c r="C8" s="3">
        <v>2</v>
      </c>
      <c r="D8" s="3" t="s">
        <v>12</v>
      </c>
      <c r="E8" s="3">
        <v>0</v>
      </c>
      <c r="F8" s="3">
        <v>4.2990000000000004</v>
      </c>
      <c r="G8" s="3">
        <v>4.9790000000000001</v>
      </c>
      <c r="H8" s="3">
        <v>50.865000000000002</v>
      </c>
      <c r="I8" s="3">
        <v>20.920999999999999</v>
      </c>
      <c r="J8" s="3">
        <v>20.486000000000001</v>
      </c>
      <c r="K8" s="3">
        <v>41.406999999999996</v>
      </c>
      <c r="L8" s="3">
        <f>SUM(Usage_Data[[#This Row],[Hydroelectric Power]:[Biomass Energy]])</f>
        <v>142.95699999999999</v>
      </c>
    </row>
    <row r="9" spans="1:18" x14ac:dyDescent="0.25">
      <c r="A9" s="3">
        <v>2015</v>
      </c>
      <c r="B9" s="3" t="str">
        <f t="shared" si="0"/>
        <v>February</v>
      </c>
      <c r="C9" s="3">
        <v>2</v>
      </c>
      <c r="D9" s="3" t="s">
        <v>13</v>
      </c>
      <c r="E9" s="3">
        <v>0.35699999999999998</v>
      </c>
      <c r="F9" s="3">
        <v>0.32200000000000001</v>
      </c>
      <c r="G9" s="3">
        <v>0.29399999999999998</v>
      </c>
      <c r="H9" s="3">
        <v>1.4999999999999999E-2</v>
      </c>
      <c r="I9" s="3">
        <v>116.126</v>
      </c>
      <c r="J9" s="3">
        <v>14.558</v>
      </c>
      <c r="K9" s="3">
        <v>192.02199999999999</v>
      </c>
      <c r="L9" s="3">
        <f>SUM(Usage_Data[[#This Row],[Hydroelectric Power]:[Biomass Energy]])</f>
        <v>323.69399999999996</v>
      </c>
      <c r="O9" s="6"/>
    </row>
    <row r="10" spans="1:18" x14ac:dyDescent="0.25">
      <c r="A10" s="3">
        <v>2015</v>
      </c>
      <c r="B10" s="3" t="str">
        <f t="shared" si="0"/>
        <v>February</v>
      </c>
      <c r="C10" s="3">
        <v>2</v>
      </c>
      <c r="D10" s="3" t="s">
        <v>14</v>
      </c>
      <c r="E10" s="3">
        <v>0</v>
      </c>
      <c r="F10" s="3">
        <v>3.0379999999999998</v>
      </c>
      <c r="G10" s="3">
        <v>4.9130000000000003</v>
      </c>
      <c r="H10" s="3">
        <v>0</v>
      </c>
      <c r="I10" s="3">
        <v>39.332999999999998</v>
      </c>
      <c r="J10" s="3">
        <v>0</v>
      </c>
      <c r="K10" s="3">
        <v>0</v>
      </c>
      <c r="L10" s="3">
        <f>SUM(Usage_Data[[#This Row],[Hydroelectric Power]:[Biomass Energy]])</f>
        <v>47.283999999999999</v>
      </c>
      <c r="Q10" t="s">
        <v>49</v>
      </c>
      <c r="R10" t="s">
        <v>50</v>
      </c>
    </row>
    <row r="11" spans="1:18" x14ac:dyDescent="0.25">
      <c r="A11" s="3">
        <v>2015</v>
      </c>
      <c r="B11" s="3" t="str">
        <f t="shared" si="0"/>
        <v>February</v>
      </c>
      <c r="C11" s="3">
        <v>2</v>
      </c>
      <c r="D11" s="3" t="s">
        <v>15</v>
      </c>
      <c r="E11" s="3">
        <v>0</v>
      </c>
      <c r="F11" s="3">
        <v>0</v>
      </c>
      <c r="G11" s="3">
        <v>0</v>
      </c>
      <c r="H11" s="3">
        <v>0</v>
      </c>
      <c r="I11" s="3">
        <v>0</v>
      </c>
      <c r="J11" s="3">
        <v>0</v>
      </c>
      <c r="K11" s="3">
        <v>97.346999999999994</v>
      </c>
      <c r="L11" s="3">
        <f>SUM(Usage_Data[[#This Row],[Hydroelectric Power]:[Biomass Energy]])</f>
        <v>97.346999999999994</v>
      </c>
      <c r="O11" t="s">
        <v>52</v>
      </c>
      <c r="Q11" t="s">
        <v>3</v>
      </c>
      <c r="R11">
        <f>SUBTOTAL(109,Usage_Data[Hydroelectric Power])</f>
        <v>39.868999999999993</v>
      </c>
    </row>
    <row r="12" spans="1:18" x14ac:dyDescent="0.25">
      <c r="A12" s="3">
        <v>2015</v>
      </c>
      <c r="B12" s="3" t="str">
        <f t="shared" si="0"/>
        <v>March</v>
      </c>
      <c r="C12" s="3">
        <v>3</v>
      </c>
      <c r="D12" s="3" t="s">
        <v>11</v>
      </c>
      <c r="E12" s="3">
        <v>8.9999999999999993E-3</v>
      </c>
      <c r="F12" s="3">
        <v>1.673</v>
      </c>
      <c r="G12" s="3">
        <v>1.746</v>
      </c>
      <c r="H12" s="3">
        <v>3.5000000000000003E-2</v>
      </c>
      <c r="I12" s="3">
        <v>6.7370000000000001</v>
      </c>
      <c r="J12" s="3">
        <v>3.8820000000000001</v>
      </c>
      <c r="K12" s="3">
        <v>12.746</v>
      </c>
      <c r="L12" s="3">
        <f>SUM(Usage_Data[[#This Row],[Hydroelectric Power]:[Biomass Energy]])</f>
        <v>26.827999999999999</v>
      </c>
      <c r="O12" s="5">
        <f>(L541/L2)^(1/8)-1</f>
        <v>0.24962921372453084</v>
      </c>
      <c r="Q12" t="s">
        <v>4</v>
      </c>
      <c r="R12">
        <f>SUBTOTAL(109,Usage_Data[Geothermal Energy])</f>
        <v>1061.2040000000025</v>
      </c>
    </row>
    <row r="13" spans="1:18" x14ac:dyDescent="0.25">
      <c r="A13" s="3">
        <v>2015</v>
      </c>
      <c r="B13" s="3" t="str">
        <f t="shared" si="0"/>
        <v>March</v>
      </c>
      <c r="C13" s="3">
        <v>3</v>
      </c>
      <c r="D13" s="3" t="s">
        <v>12</v>
      </c>
      <c r="E13" s="3">
        <v>0</v>
      </c>
      <c r="F13" s="3">
        <v>4.7560000000000002</v>
      </c>
      <c r="G13" s="3">
        <v>6.9509999999999996</v>
      </c>
      <c r="H13" s="3">
        <v>52.18</v>
      </c>
      <c r="I13" s="3">
        <v>20.609000000000002</v>
      </c>
      <c r="J13" s="3">
        <v>22.402999999999999</v>
      </c>
      <c r="K13" s="3">
        <v>43.011000000000003</v>
      </c>
      <c r="L13" s="3">
        <f>SUM(Usage_Data[[#This Row],[Hydroelectric Power]:[Biomass Energy]])</f>
        <v>149.91</v>
      </c>
      <c r="Q13" t="s">
        <v>5</v>
      </c>
      <c r="R13">
        <f>SUBTOTAL(109,Usage_Data[Solar Energy])</f>
        <v>4369.3650000000034</v>
      </c>
    </row>
    <row r="14" spans="1:18" x14ac:dyDescent="0.25">
      <c r="A14" s="3">
        <v>2015</v>
      </c>
      <c r="B14" s="3" t="str">
        <f t="shared" si="0"/>
        <v>March</v>
      </c>
      <c r="C14" s="3">
        <v>3</v>
      </c>
      <c r="D14" s="3" t="s">
        <v>13</v>
      </c>
      <c r="E14" s="3">
        <v>0.44400000000000001</v>
      </c>
      <c r="F14" s="3">
        <v>0.35699999999999998</v>
      </c>
      <c r="G14" s="3">
        <v>0.41399999999999998</v>
      </c>
      <c r="H14" s="3">
        <v>1.6E-2</v>
      </c>
      <c r="I14" s="3">
        <v>121.746</v>
      </c>
      <c r="J14" s="3">
        <v>16.545999999999999</v>
      </c>
      <c r="K14" s="3">
        <v>205.82599999999999</v>
      </c>
      <c r="L14" s="3">
        <f>SUM(Usage_Data[[#This Row],[Hydroelectric Power]:[Biomass Energy]])</f>
        <v>345.34899999999999</v>
      </c>
      <c r="Q14" t="s">
        <v>6</v>
      </c>
      <c r="R14">
        <f>SUBTOTAL(109,Usage_Data[Wind Energy])</f>
        <v>9608.9810000000016</v>
      </c>
    </row>
    <row r="15" spans="1:18" x14ac:dyDescent="0.25">
      <c r="A15" s="3">
        <v>2015</v>
      </c>
      <c r="B15" s="3" t="str">
        <f t="shared" si="0"/>
        <v>March</v>
      </c>
      <c r="C15" s="3">
        <v>3</v>
      </c>
      <c r="D15" s="3" t="s">
        <v>14</v>
      </c>
      <c r="E15" s="3">
        <v>0</v>
      </c>
      <c r="F15" s="3">
        <v>3.363</v>
      </c>
      <c r="G15" s="3">
        <v>6.8780000000000001</v>
      </c>
      <c r="H15" s="3">
        <v>0</v>
      </c>
      <c r="I15" s="3">
        <v>43.546999999999997</v>
      </c>
      <c r="J15" s="3">
        <v>0</v>
      </c>
      <c r="K15" s="3">
        <v>0</v>
      </c>
      <c r="L15" s="3">
        <f>SUM(Usage_Data[[#This Row],[Hydroelectric Power]:[Biomass Energy]])</f>
        <v>53.787999999999997</v>
      </c>
      <c r="Q15" t="s">
        <v>7</v>
      </c>
      <c r="R15">
        <f>SUBTOTAL(109,Usage_Data[Wood Energy])</f>
        <v>19111.480000000007</v>
      </c>
    </row>
    <row r="16" spans="1:18" x14ac:dyDescent="0.25">
      <c r="A16" s="3">
        <v>2015</v>
      </c>
      <c r="B16" s="3" t="str">
        <f t="shared" si="0"/>
        <v>March</v>
      </c>
      <c r="C16" s="3">
        <v>3</v>
      </c>
      <c r="D16" s="3" t="s">
        <v>15</v>
      </c>
      <c r="E16" s="3">
        <v>0</v>
      </c>
      <c r="F16" s="3">
        <v>0</v>
      </c>
      <c r="G16" s="3">
        <v>0</v>
      </c>
      <c r="H16" s="3">
        <v>0</v>
      </c>
      <c r="I16" s="3">
        <v>0</v>
      </c>
      <c r="J16" s="3">
        <v>0</v>
      </c>
      <c r="K16" s="3">
        <v>109.35299999999999</v>
      </c>
      <c r="L16" s="3">
        <f>SUM(Usage_Data[[#This Row],[Hydroelectric Power]:[Biomass Energy]])</f>
        <v>109.35299999999999</v>
      </c>
      <c r="Q16" t="s">
        <v>8</v>
      </c>
      <c r="R16">
        <f>SUBTOTAL(109,Usage_Data[Waste Energy])</f>
        <v>4127.0940000000019</v>
      </c>
    </row>
    <row r="17" spans="1:18" x14ac:dyDescent="0.25">
      <c r="A17" s="3">
        <v>2015</v>
      </c>
      <c r="B17" s="3" t="str">
        <f t="shared" si="0"/>
        <v>April</v>
      </c>
      <c r="C17" s="3">
        <v>4</v>
      </c>
      <c r="D17" s="3" t="s">
        <v>11</v>
      </c>
      <c r="E17" s="3">
        <v>8.9999999999999993E-3</v>
      </c>
      <c r="F17" s="3">
        <v>1.619</v>
      </c>
      <c r="G17" s="3">
        <v>1.9239999999999999</v>
      </c>
      <c r="H17" s="3">
        <v>3.9E-2</v>
      </c>
      <c r="I17" s="3">
        <v>6.5179999999999998</v>
      </c>
      <c r="J17" s="3">
        <v>3.859</v>
      </c>
      <c r="K17" s="3">
        <v>12.414</v>
      </c>
      <c r="L17" s="3">
        <f>SUM(Usage_Data[[#This Row],[Hydroelectric Power]:[Biomass Energy]])</f>
        <v>26.381999999999998</v>
      </c>
      <c r="Q17" t="s">
        <v>9</v>
      </c>
      <c r="R17">
        <f>SUBTOTAL(109,Usage_Data[Biomass Energy])</f>
        <v>40394.205999999984</v>
      </c>
    </row>
    <row r="18" spans="1:18" x14ac:dyDescent="0.25">
      <c r="A18" s="3">
        <v>2015</v>
      </c>
      <c r="B18" s="3" t="str">
        <f t="shared" si="0"/>
        <v>April</v>
      </c>
      <c r="C18" s="3">
        <v>4</v>
      </c>
      <c r="D18" s="3" t="s">
        <v>12</v>
      </c>
      <c r="E18" s="3">
        <v>0</v>
      </c>
      <c r="F18" s="3">
        <v>4.3419999999999996</v>
      </c>
      <c r="G18" s="3">
        <v>7.9770000000000003</v>
      </c>
      <c r="H18" s="3">
        <v>60.905999999999999</v>
      </c>
      <c r="I18" s="3">
        <v>17.821000000000002</v>
      </c>
      <c r="J18" s="3">
        <v>21.821999999999999</v>
      </c>
      <c r="K18" s="3">
        <v>39.643999999999998</v>
      </c>
      <c r="L18" s="3">
        <f>SUM(Usage_Data[[#This Row],[Hydroelectric Power]:[Biomass Energy]])</f>
        <v>152.512</v>
      </c>
      <c r="Q18" t="s">
        <v>33</v>
      </c>
      <c r="R18">
        <f>SUM(R11:R17)</f>
        <v>78712.198999999993</v>
      </c>
    </row>
    <row r="19" spans="1:18" x14ac:dyDescent="0.25">
      <c r="A19" s="3">
        <v>2015</v>
      </c>
      <c r="B19" s="3" t="str">
        <f t="shared" si="0"/>
        <v>April</v>
      </c>
      <c r="C19" s="3">
        <v>4</v>
      </c>
      <c r="D19" s="3" t="s">
        <v>13</v>
      </c>
      <c r="E19" s="3">
        <v>0.47</v>
      </c>
      <c r="F19" s="3">
        <v>0.34499999999999997</v>
      </c>
      <c r="G19" s="3">
        <v>0.44900000000000001</v>
      </c>
      <c r="H19" s="3">
        <v>1.7999999999999999E-2</v>
      </c>
      <c r="I19" s="3">
        <v>121.02800000000001</v>
      </c>
      <c r="J19" s="3">
        <v>15.971</v>
      </c>
      <c r="K19" s="3">
        <v>200.99100000000001</v>
      </c>
      <c r="L19" s="3">
        <f>SUM(Usage_Data[[#This Row],[Hydroelectric Power]:[Biomass Energy]])</f>
        <v>339.27200000000005</v>
      </c>
    </row>
    <row r="20" spans="1:18" x14ac:dyDescent="0.25">
      <c r="A20" s="3">
        <v>2015</v>
      </c>
      <c r="B20" s="3" t="str">
        <f t="shared" si="0"/>
        <v>April</v>
      </c>
      <c r="C20" s="3">
        <v>4</v>
      </c>
      <c r="D20" s="3" t="s">
        <v>14</v>
      </c>
      <c r="E20" s="3">
        <v>0</v>
      </c>
      <c r="F20" s="3">
        <v>3.2549999999999999</v>
      </c>
      <c r="G20" s="3">
        <v>7.7089999999999996</v>
      </c>
      <c r="H20" s="3">
        <v>0</v>
      </c>
      <c r="I20" s="3">
        <v>42.143000000000001</v>
      </c>
      <c r="J20" s="3">
        <v>0</v>
      </c>
      <c r="K20" s="3">
        <v>0</v>
      </c>
      <c r="L20" s="3">
        <f>SUM(Usage_Data[[#This Row],[Hydroelectric Power]:[Biomass Energy]])</f>
        <v>53.106999999999999</v>
      </c>
    </row>
    <row r="21" spans="1:18" x14ac:dyDescent="0.25">
      <c r="A21" s="3">
        <v>2015</v>
      </c>
      <c r="B21" s="3" t="str">
        <f t="shared" si="0"/>
        <v>April</v>
      </c>
      <c r="C21" s="3">
        <v>4</v>
      </c>
      <c r="D21" s="3" t="s">
        <v>15</v>
      </c>
      <c r="E21" s="3">
        <v>0</v>
      </c>
      <c r="F21" s="3">
        <v>0</v>
      </c>
      <c r="G21" s="3">
        <v>0</v>
      </c>
      <c r="H21" s="3">
        <v>0</v>
      </c>
      <c r="I21" s="3">
        <v>0</v>
      </c>
      <c r="J21" s="3">
        <v>0</v>
      </c>
      <c r="K21" s="3">
        <v>107.542</v>
      </c>
      <c r="L21" s="3">
        <f>SUM(Usage_Data[[#This Row],[Hydroelectric Power]:[Biomass Energy]])</f>
        <v>107.542</v>
      </c>
    </row>
    <row r="22" spans="1:18" x14ac:dyDescent="0.25">
      <c r="A22" s="3">
        <v>2015</v>
      </c>
      <c r="B22" s="3" t="str">
        <f t="shared" si="0"/>
        <v>May</v>
      </c>
      <c r="C22" s="3">
        <v>5</v>
      </c>
      <c r="D22" s="3" t="s">
        <v>11</v>
      </c>
      <c r="E22" s="3">
        <v>8.9999999999999993E-3</v>
      </c>
      <c r="F22" s="3">
        <v>1.673</v>
      </c>
      <c r="G22" s="3">
        <v>2.1139999999999999</v>
      </c>
      <c r="H22" s="3">
        <v>3.5000000000000003E-2</v>
      </c>
      <c r="I22" s="3">
        <v>6.5759999999999996</v>
      </c>
      <c r="J22" s="3">
        <v>4.0069999999999997</v>
      </c>
      <c r="K22" s="3">
        <v>12.808999999999999</v>
      </c>
      <c r="L22" s="3">
        <f>SUM(Usage_Data[[#This Row],[Hydroelectric Power]:[Biomass Energy]])</f>
        <v>27.222999999999999</v>
      </c>
    </row>
    <row r="23" spans="1:18" x14ac:dyDescent="0.25">
      <c r="A23" s="3">
        <v>2015</v>
      </c>
      <c r="B23" s="3" t="str">
        <f t="shared" si="0"/>
        <v>May</v>
      </c>
      <c r="C23" s="3">
        <v>5</v>
      </c>
      <c r="D23" s="3" t="s">
        <v>12</v>
      </c>
      <c r="E23" s="3">
        <v>0</v>
      </c>
      <c r="F23" s="3">
        <v>4.7430000000000003</v>
      </c>
      <c r="G23" s="3">
        <v>8.3800000000000008</v>
      </c>
      <c r="H23" s="3">
        <v>58.469000000000001</v>
      </c>
      <c r="I23" s="3">
        <v>18.431000000000001</v>
      </c>
      <c r="J23" s="3">
        <v>22.969000000000001</v>
      </c>
      <c r="K23" s="3">
        <v>41.4</v>
      </c>
      <c r="L23" s="3">
        <f>SUM(Usage_Data[[#This Row],[Hydroelectric Power]:[Biomass Energy]])</f>
        <v>154.392</v>
      </c>
    </row>
    <row r="24" spans="1:18" x14ac:dyDescent="0.25">
      <c r="A24" s="3">
        <v>2015</v>
      </c>
      <c r="B24" s="3" t="str">
        <f t="shared" si="0"/>
        <v>May</v>
      </c>
      <c r="C24" s="3">
        <v>5</v>
      </c>
      <c r="D24" s="3" t="s">
        <v>13</v>
      </c>
      <c r="E24" s="3">
        <v>0.435</v>
      </c>
      <c r="F24" s="3">
        <v>0.35699999999999998</v>
      </c>
      <c r="G24" s="3">
        <v>0.499</v>
      </c>
      <c r="H24" s="3">
        <v>1.6E-2</v>
      </c>
      <c r="I24" s="3">
        <v>124.605</v>
      </c>
      <c r="J24" s="3">
        <v>15.363</v>
      </c>
      <c r="K24" s="3">
        <v>208.06800000000001</v>
      </c>
      <c r="L24" s="3">
        <f>SUM(Usage_Data[[#This Row],[Hydroelectric Power]:[Biomass Energy]])</f>
        <v>349.34300000000002</v>
      </c>
    </row>
    <row r="25" spans="1:18" x14ac:dyDescent="0.25">
      <c r="A25" s="3">
        <v>2015</v>
      </c>
      <c r="B25" s="3" t="str">
        <f t="shared" si="0"/>
        <v>May</v>
      </c>
      <c r="C25" s="3">
        <v>5</v>
      </c>
      <c r="D25" s="3" t="s">
        <v>14</v>
      </c>
      <c r="E25" s="3">
        <v>0</v>
      </c>
      <c r="F25" s="3">
        <v>3.363</v>
      </c>
      <c r="G25" s="3">
        <v>8.5169999999999995</v>
      </c>
      <c r="H25" s="3">
        <v>0</v>
      </c>
      <c r="I25" s="3">
        <v>43.546999999999997</v>
      </c>
      <c r="J25" s="3">
        <v>0</v>
      </c>
      <c r="K25" s="3">
        <v>0</v>
      </c>
      <c r="L25" s="3">
        <f>SUM(Usage_Data[[#This Row],[Hydroelectric Power]:[Biomass Energy]])</f>
        <v>55.426999999999992</v>
      </c>
    </row>
    <row r="26" spans="1:18" x14ac:dyDescent="0.25">
      <c r="A26" s="3">
        <v>2015</v>
      </c>
      <c r="B26" s="3" t="str">
        <f t="shared" si="0"/>
        <v>May</v>
      </c>
      <c r="C26" s="3">
        <v>5</v>
      </c>
      <c r="D26" s="3" t="s">
        <v>15</v>
      </c>
      <c r="E26" s="3">
        <v>0</v>
      </c>
      <c r="F26" s="3">
        <v>0</v>
      </c>
      <c r="G26" s="3">
        <v>0</v>
      </c>
      <c r="H26" s="3">
        <v>0</v>
      </c>
      <c r="I26" s="3">
        <v>0</v>
      </c>
      <c r="J26" s="3">
        <v>0</v>
      </c>
      <c r="K26" s="3">
        <v>118.27</v>
      </c>
      <c r="L26" s="3">
        <f>SUM(Usage_Data[[#This Row],[Hydroelectric Power]:[Biomass Energy]])</f>
        <v>118.27</v>
      </c>
    </row>
    <row r="27" spans="1:18" x14ac:dyDescent="0.25">
      <c r="A27" s="3">
        <v>2015</v>
      </c>
      <c r="B27" s="3" t="str">
        <f t="shared" si="0"/>
        <v>June</v>
      </c>
      <c r="C27" s="3">
        <v>6</v>
      </c>
      <c r="D27" s="3" t="s">
        <v>11</v>
      </c>
      <c r="E27" s="3">
        <v>1.2E-2</v>
      </c>
      <c r="F27" s="3">
        <v>1.619</v>
      </c>
      <c r="G27" s="3">
        <v>2.097</v>
      </c>
      <c r="H27" s="3">
        <v>2.8000000000000001E-2</v>
      </c>
      <c r="I27" s="3">
        <v>6.4690000000000003</v>
      </c>
      <c r="J27" s="3">
        <v>3.931</v>
      </c>
      <c r="K27" s="3">
        <v>12.577</v>
      </c>
      <c r="L27" s="3">
        <f>SUM(Usage_Data[[#This Row],[Hydroelectric Power]:[Biomass Energy]])</f>
        <v>26.732999999999997</v>
      </c>
    </row>
    <row r="28" spans="1:18" x14ac:dyDescent="0.25">
      <c r="A28" s="3">
        <v>2015</v>
      </c>
      <c r="B28" s="3" t="str">
        <f t="shared" si="0"/>
        <v>June</v>
      </c>
      <c r="C28" s="3">
        <v>6</v>
      </c>
      <c r="D28" s="3" t="s">
        <v>12</v>
      </c>
      <c r="E28" s="3">
        <v>0</v>
      </c>
      <c r="F28" s="3">
        <v>4.4409999999999998</v>
      </c>
      <c r="G28" s="3">
        <v>8.5709999999999997</v>
      </c>
      <c r="H28" s="3">
        <v>45.753</v>
      </c>
      <c r="I28" s="3">
        <v>20.611000000000001</v>
      </c>
      <c r="J28" s="3">
        <v>23.125</v>
      </c>
      <c r="K28" s="3">
        <v>43.735999999999997</v>
      </c>
      <c r="L28" s="3">
        <f>SUM(Usage_Data[[#This Row],[Hydroelectric Power]:[Biomass Energy]])</f>
        <v>146.23699999999999</v>
      </c>
    </row>
    <row r="29" spans="1:18" x14ac:dyDescent="0.25">
      <c r="A29" s="3">
        <v>2015</v>
      </c>
      <c r="B29" s="3" t="str">
        <f t="shared" si="0"/>
        <v>June</v>
      </c>
      <c r="C29" s="3">
        <v>6</v>
      </c>
      <c r="D29" s="3" t="s">
        <v>13</v>
      </c>
      <c r="E29" s="3">
        <v>0.38900000000000001</v>
      </c>
      <c r="F29" s="3">
        <v>0.34499999999999997</v>
      </c>
      <c r="G29" s="3">
        <v>0.498</v>
      </c>
      <c r="H29" s="3">
        <v>1.2E-2</v>
      </c>
      <c r="I29" s="3">
        <v>121.134</v>
      </c>
      <c r="J29" s="3">
        <v>14.929</v>
      </c>
      <c r="K29" s="3">
        <v>204.21700000000001</v>
      </c>
      <c r="L29" s="3">
        <f>SUM(Usage_Data[[#This Row],[Hydroelectric Power]:[Biomass Energy]])</f>
        <v>341.524</v>
      </c>
    </row>
    <row r="30" spans="1:18" x14ac:dyDescent="0.25">
      <c r="A30" s="3">
        <v>2015</v>
      </c>
      <c r="B30" s="3" t="str">
        <f t="shared" si="0"/>
        <v>June</v>
      </c>
      <c r="C30" s="3">
        <v>6</v>
      </c>
      <c r="D30" s="3" t="s">
        <v>14</v>
      </c>
      <c r="E30" s="3">
        <v>0</v>
      </c>
      <c r="F30" s="3">
        <v>3.2549999999999999</v>
      </c>
      <c r="G30" s="3">
        <v>8.6379999999999999</v>
      </c>
      <c r="H30" s="3">
        <v>0</v>
      </c>
      <c r="I30" s="3">
        <v>42.143000000000001</v>
      </c>
      <c r="J30" s="3">
        <v>0</v>
      </c>
      <c r="K30" s="3">
        <v>0</v>
      </c>
      <c r="L30" s="3">
        <f>SUM(Usage_Data[[#This Row],[Hydroelectric Power]:[Biomass Energy]])</f>
        <v>54.036000000000001</v>
      </c>
    </row>
    <row r="31" spans="1:18" x14ac:dyDescent="0.25">
      <c r="A31" s="3">
        <v>2015</v>
      </c>
      <c r="B31" s="3" t="str">
        <f t="shared" si="0"/>
        <v>June</v>
      </c>
      <c r="C31" s="3">
        <v>6</v>
      </c>
      <c r="D31" s="3" t="s">
        <v>15</v>
      </c>
      <c r="E31" s="3">
        <v>0</v>
      </c>
      <c r="F31" s="3">
        <v>0</v>
      </c>
      <c r="G31" s="3">
        <v>0</v>
      </c>
      <c r="H31" s="3">
        <v>0</v>
      </c>
      <c r="I31" s="3">
        <v>0</v>
      </c>
      <c r="J31" s="3">
        <v>0</v>
      </c>
      <c r="K31" s="3">
        <v>119.11</v>
      </c>
      <c r="L31" s="3">
        <f>SUM(Usage_Data[[#This Row],[Hydroelectric Power]:[Biomass Energy]])</f>
        <v>119.11</v>
      </c>
    </row>
    <row r="32" spans="1:18" x14ac:dyDescent="0.25">
      <c r="A32" s="3">
        <v>2015</v>
      </c>
      <c r="B32" s="3" t="str">
        <f t="shared" si="0"/>
        <v>July</v>
      </c>
      <c r="C32" s="3">
        <v>7</v>
      </c>
      <c r="D32" s="3" t="s">
        <v>11</v>
      </c>
      <c r="E32" s="3">
        <v>0.01</v>
      </c>
      <c r="F32" s="3">
        <v>1.673</v>
      </c>
      <c r="G32" s="3">
        <v>2.1880000000000002</v>
      </c>
      <c r="H32" s="3">
        <v>2.5000000000000001E-2</v>
      </c>
      <c r="I32" s="3">
        <v>6.8220000000000001</v>
      </c>
      <c r="J32" s="3">
        <v>4.2679999999999998</v>
      </c>
      <c r="K32" s="3">
        <v>13.327</v>
      </c>
      <c r="L32" s="3">
        <f>SUM(Usage_Data[[#This Row],[Hydroelectric Power]:[Biomass Energy]])</f>
        <v>28.313000000000002</v>
      </c>
    </row>
    <row r="33" spans="1:12" x14ac:dyDescent="0.25">
      <c r="A33" s="3">
        <v>2015</v>
      </c>
      <c r="B33" s="3" t="str">
        <f t="shared" si="0"/>
        <v>July</v>
      </c>
      <c r="C33" s="3">
        <v>7</v>
      </c>
      <c r="D33" s="3" t="s">
        <v>12</v>
      </c>
      <c r="E33" s="3">
        <v>0</v>
      </c>
      <c r="F33" s="3">
        <v>4.6289999999999996</v>
      </c>
      <c r="G33" s="3">
        <v>8.8010000000000002</v>
      </c>
      <c r="H33" s="3">
        <v>46.627000000000002</v>
      </c>
      <c r="I33" s="3">
        <v>22.353999999999999</v>
      </c>
      <c r="J33" s="3">
        <v>25.606999999999999</v>
      </c>
      <c r="K33" s="3">
        <v>47.960999999999999</v>
      </c>
      <c r="L33" s="3">
        <f>SUM(Usage_Data[[#This Row],[Hydroelectric Power]:[Biomass Energy]])</f>
        <v>155.97899999999998</v>
      </c>
    </row>
    <row r="34" spans="1:12" x14ac:dyDescent="0.25">
      <c r="A34" s="3">
        <v>2015</v>
      </c>
      <c r="B34" s="3" t="str">
        <f t="shared" si="0"/>
        <v>July</v>
      </c>
      <c r="C34" s="3">
        <v>7</v>
      </c>
      <c r="D34" s="3" t="s">
        <v>13</v>
      </c>
      <c r="E34" s="3">
        <v>0.39300000000000002</v>
      </c>
      <c r="F34" s="3">
        <v>0.35699999999999998</v>
      </c>
      <c r="G34" s="3">
        <v>0.51900000000000002</v>
      </c>
      <c r="H34" s="3">
        <v>8.9999999999999993E-3</v>
      </c>
      <c r="I34" s="3">
        <v>126.36199999999999</v>
      </c>
      <c r="J34" s="3">
        <v>15.733000000000001</v>
      </c>
      <c r="K34" s="3">
        <v>211.55199999999999</v>
      </c>
      <c r="L34" s="3">
        <f>SUM(Usage_Data[[#This Row],[Hydroelectric Power]:[Biomass Energy]])</f>
        <v>354.92499999999995</v>
      </c>
    </row>
    <row r="35" spans="1:12" x14ac:dyDescent="0.25">
      <c r="A35" s="3">
        <v>2015</v>
      </c>
      <c r="B35" s="3" t="str">
        <f t="shared" si="0"/>
        <v>July</v>
      </c>
      <c r="C35" s="3">
        <v>7</v>
      </c>
      <c r="D35" s="3" t="s">
        <v>14</v>
      </c>
      <c r="E35" s="3">
        <v>0</v>
      </c>
      <c r="F35" s="3">
        <v>3.363</v>
      </c>
      <c r="G35" s="3">
        <v>9.1509999999999998</v>
      </c>
      <c r="H35" s="3">
        <v>0</v>
      </c>
      <c r="I35" s="3">
        <v>43.546999999999997</v>
      </c>
      <c r="J35" s="3">
        <v>0</v>
      </c>
      <c r="K35" s="3">
        <v>0</v>
      </c>
      <c r="L35" s="3">
        <f>SUM(Usage_Data[[#This Row],[Hydroelectric Power]:[Biomass Energy]])</f>
        <v>56.060999999999993</v>
      </c>
    </row>
    <row r="36" spans="1:12" x14ac:dyDescent="0.25">
      <c r="A36" s="3">
        <v>2015</v>
      </c>
      <c r="B36" s="3" t="str">
        <f t="shared" si="0"/>
        <v>July</v>
      </c>
      <c r="C36" s="3">
        <v>7</v>
      </c>
      <c r="D36" s="3" t="s">
        <v>15</v>
      </c>
      <c r="E36" s="3">
        <v>0</v>
      </c>
      <c r="F36" s="3">
        <v>0</v>
      </c>
      <c r="G36" s="3">
        <v>0</v>
      </c>
      <c r="H36" s="3">
        <v>0</v>
      </c>
      <c r="I36" s="3">
        <v>0</v>
      </c>
      <c r="J36" s="3">
        <v>0</v>
      </c>
      <c r="K36" s="3">
        <v>120.479</v>
      </c>
      <c r="L36" s="3">
        <f>SUM(Usage_Data[[#This Row],[Hydroelectric Power]:[Biomass Energy]])</f>
        <v>120.479</v>
      </c>
    </row>
    <row r="37" spans="1:12" x14ac:dyDescent="0.25">
      <c r="A37" s="3">
        <v>2015</v>
      </c>
      <c r="B37" s="3" t="str">
        <f t="shared" si="0"/>
        <v>August</v>
      </c>
      <c r="C37" s="3">
        <v>8</v>
      </c>
      <c r="D37" s="3" t="s">
        <v>11</v>
      </c>
      <c r="E37" s="3">
        <v>8.0000000000000002E-3</v>
      </c>
      <c r="F37" s="3">
        <v>1.673</v>
      </c>
      <c r="G37" s="3">
        <v>2.12</v>
      </c>
      <c r="H37" s="3">
        <v>2.5000000000000001E-2</v>
      </c>
      <c r="I37" s="3">
        <v>6.7009999999999996</v>
      </c>
      <c r="J37" s="3">
        <v>4.0830000000000002</v>
      </c>
      <c r="K37" s="3">
        <v>13.034000000000001</v>
      </c>
      <c r="L37" s="3">
        <f>SUM(Usage_Data[[#This Row],[Hydroelectric Power]:[Biomass Energy]])</f>
        <v>27.643999999999998</v>
      </c>
    </row>
    <row r="38" spans="1:12" x14ac:dyDescent="0.25">
      <c r="A38" s="3">
        <v>2015</v>
      </c>
      <c r="B38" s="3" t="str">
        <f t="shared" si="0"/>
        <v>August</v>
      </c>
      <c r="C38" s="3">
        <v>8</v>
      </c>
      <c r="D38" s="3" t="s">
        <v>12</v>
      </c>
      <c r="E38" s="3">
        <v>0</v>
      </c>
      <c r="F38" s="3">
        <v>4.5860000000000003</v>
      </c>
      <c r="G38" s="3">
        <v>9.0060000000000002</v>
      </c>
      <c r="H38" s="3">
        <v>44.594999999999999</v>
      </c>
      <c r="I38" s="3">
        <v>22.963999999999999</v>
      </c>
      <c r="J38" s="3">
        <v>24.774000000000001</v>
      </c>
      <c r="K38" s="3">
        <v>47.738999999999997</v>
      </c>
      <c r="L38" s="3">
        <f>SUM(Usage_Data[[#This Row],[Hydroelectric Power]:[Biomass Energy]])</f>
        <v>153.66399999999999</v>
      </c>
    </row>
    <row r="39" spans="1:12" x14ac:dyDescent="0.25">
      <c r="A39" s="3">
        <v>2015</v>
      </c>
      <c r="B39" s="3" t="str">
        <f t="shared" si="0"/>
        <v>August</v>
      </c>
      <c r="C39" s="3">
        <v>8</v>
      </c>
      <c r="D39" s="3" t="s">
        <v>13</v>
      </c>
      <c r="E39" s="3">
        <v>0.308</v>
      </c>
      <c r="F39" s="3">
        <v>0.35699999999999998</v>
      </c>
      <c r="G39" s="3">
        <v>0.51</v>
      </c>
      <c r="H39" s="3">
        <v>8.9999999999999993E-3</v>
      </c>
      <c r="I39" s="3">
        <v>126.709</v>
      </c>
      <c r="J39" s="3">
        <v>15.214</v>
      </c>
      <c r="K39" s="3">
        <v>210.31700000000001</v>
      </c>
      <c r="L39" s="3">
        <f>SUM(Usage_Data[[#This Row],[Hydroelectric Power]:[Biomass Energy]])</f>
        <v>353.42399999999998</v>
      </c>
    </row>
    <row r="40" spans="1:12" x14ac:dyDescent="0.25">
      <c r="A40" s="3">
        <v>2015</v>
      </c>
      <c r="B40" s="3" t="str">
        <f t="shared" si="0"/>
        <v>August</v>
      </c>
      <c r="C40" s="3">
        <v>8</v>
      </c>
      <c r="D40" s="3" t="s">
        <v>14</v>
      </c>
      <c r="E40" s="3">
        <v>0</v>
      </c>
      <c r="F40" s="3">
        <v>3.363</v>
      </c>
      <c r="G40" s="3">
        <v>9.0850000000000009</v>
      </c>
      <c r="H40" s="3">
        <v>0</v>
      </c>
      <c r="I40" s="3">
        <v>43.546999999999997</v>
      </c>
      <c r="J40" s="3">
        <v>0</v>
      </c>
      <c r="K40" s="3">
        <v>0</v>
      </c>
      <c r="L40" s="3">
        <f>SUM(Usage_Data[[#This Row],[Hydroelectric Power]:[Biomass Energy]])</f>
        <v>55.994999999999997</v>
      </c>
    </row>
    <row r="41" spans="1:12" x14ac:dyDescent="0.25">
      <c r="A41" s="3">
        <v>2015</v>
      </c>
      <c r="B41" s="3" t="str">
        <f t="shared" si="0"/>
        <v>August</v>
      </c>
      <c r="C41" s="3">
        <v>8</v>
      </c>
      <c r="D41" s="3" t="s">
        <v>15</v>
      </c>
      <c r="E41" s="3">
        <v>0</v>
      </c>
      <c r="F41" s="3">
        <v>0</v>
      </c>
      <c r="G41" s="3">
        <v>0</v>
      </c>
      <c r="H41" s="3">
        <v>0</v>
      </c>
      <c r="I41" s="3">
        <v>0</v>
      </c>
      <c r="J41" s="3">
        <v>0</v>
      </c>
      <c r="K41" s="3">
        <v>121.801</v>
      </c>
      <c r="L41" s="3">
        <f>SUM(Usage_Data[[#This Row],[Hydroelectric Power]:[Biomass Energy]])</f>
        <v>121.801</v>
      </c>
    </row>
    <row r="42" spans="1:12" x14ac:dyDescent="0.25">
      <c r="A42" s="3">
        <v>2015</v>
      </c>
      <c r="B42" s="3" t="str">
        <f t="shared" si="0"/>
        <v>September</v>
      </c>
      <c r="C42" s="3">
        <v>9</v>
      </c>
      <c r="D42" s="3" t="s">
        <v>11</v>
      </c>
      <c r="E42" s="3">
        <v>7.0000000000000001E-3</v>
      </c>
      <c r="F42" s="3">
        <v>1.619</v>
      </c>
      <c r="G42" s="3">
        <v>1.8859999999999999</v>
      </c>
      <c r="H42" s="3">
        <v>2.7E-2</v>
      </c>
      <c r="I42" s="3">
        <v>6.5389999999999997</v>
      </c>
      <c r="J42" s="3">
        <v>4.0449999999999999</v>
      </c>
      <c r="K42" s="3">
        <v>12.744999999999999</v>
      </c>
      <c r="L42" s="3">
        <f>SUM(Usage_Data[[#This Row],[Hydroelectric Power]:[Biomass Energy]])</f>
        <v>26.867999999999999</v>
      </c>
    </row>
    <row r="43" spans="1:12" x14ac:dyDescent="0.25">
      <c r="A43" s="3">
        <v>2015</v>
      </c>
      <c r="B43" s="3" t="str">
        <f t="shared" si="0"/>
        <v>September</v>
      </c>
      <c r="C43" s="3">
        <v>9</v>
      </c>
      <c r="D43" s="3" t="s">
        <v>12</v>
      </c>
      <c r="E43" s="3">
        <v>0</v>
      </c>
      <c r="F43" s="3">
        <v>4.1040000000000001</v>
      </c>
      <c r="G43" s="3">
        <v>7.43</v>
      </c>
      <c r="H43" s="3">
        <v>47.634999999999998</v>
      </c>
      <c r="I43" s="3">
        <v>19.934999999999999</v>
      </c>
      <c r="J43" s="3">
        <v>23.120999999999999</v>
      </c>
      <c r="K43" s="3">
        <v>43.055</v>
      </c>
      <c r="L43" s="3">
        <f>SUM(Usage_Data[[#This Row],[Hydroelectric Power]:[Biomass Energy]])</f>
        <v>145.28</v>
      </c>
    </row>
    <row r="44" spans="1:12" x14ac:dyDescent="0.25">
      <c r="A44" s="3">
        <v>2015</v>
      </c>
      <c r="B44" s="3" t="str">
        <f t="shared" si="0"/>
        <v>September</v>
      </c>
      <c r="C44" s="3">
        <v>9</v>
      </c>
      <c r="D44" s="3" t="s">
        <v>13</v>
      </c>
      <c r="E44" s="3">
        <v>0.26200000000000001</v>
      </c>
      <c r="F44" s="3">
        <v>0.34499999999999997</v>
      </c>
      <c r="G44" s="3">
        <v>0.46700000000000003</v>
      </c>
      <c r="H44" s="3">
        <v>8.9999999999999993E-3</v>
      </c>
      <c r="I44" s="3">
        <v>121.041</v>
      </c>
      <c r="J44" s="3">
        <v>14.701000000000001</v>
      </c>
      <c r="K44" s="3">
        <v>201.339</v>
      </c>
      <c r="L44" s="3">
        <f>SUM(Usage_Data[[#This Row],[Hydroelectric Power]:[Biomass Energy]])</f>
        <v>338.16399999999999</v>
      </c>
    </row>
    <row r="45" spans="1:12" x14ac:dyDescent="0.25">
      <c r="A45" s="3">
        <v>2015</v>
      </c>
      <c r="B45" s="3" t="str">
        <f t="shared" si="0"/>
        <v>September</v>
      </c>
      <c r="C45" s="3">
        <v>9</v>
      </c>
      <c r="D45" s="3" t="s">
        <v>14</v>
      </c>
      <c r="E45" s="3">
        <v>0</v>
      </c>
      <c r="F45" s="3">
        <v>3.2549999999999999</v>
      </c>
      <c r="G45" s="3">
        <v>8.2420000000000009</v>
      </c>
      <c r="H45" s="3">
        <v>0</v>
      </c>
      <c r="I45" s="3">
        <v>42.143000000000001</v>
      </c>
      <c r="J45" s="3">
        <v>0</v>
      </c>
      <c r="K45" s="3">
        <v>0</v>
      </c>
      <c r="L45" s="3">
        <f>SUM(Usage_Data[[#This Row],[Hydroelectric Power]:[Biomass Energy]])</f>
        <v>53.64</v>
      </c>
    </row>
    <row r="46" spans="1:12" x14ac:dyDescent="0.25">
      <c r="A46" s="3">
        <v>2015</v>
      </c>
      <c r="B46" s="3" t="str">
        <f t="shared" si="0"/>
        <v>September</v>
      </c>
      <c r="C46" s="3">
        <v>9</v>
      </c>
      <c r="D46" s="3" t="s">
        <v>15</v>
      </c>
      <c r="E46" s="3">
        <v>0</v>
      </c>
      <c r="F46" s="3">
        <v>0</v>
      </c>
      <c r="G46" s="3">
        <v>0</v>
      </c>
      <c r="H46" s="3">
        <v>0</v>
      </c>
      <c r="I46" s="3">
        <v>0</v>
      </c>
      <c r="J46" s="3">
        <v>0</v>
      </c>
      <c r="K46" s="3">
        <v>117.861</v>
      </c>
      <c r="L46" s="3">
        <f>SUM(Usage_Data[[#This Row],[Hydroelectric Power]:[Biomass Energy]])</f>
        <v>117.861</v>
      </c>
    </row>
    <row r="47" spans="1:12" x14ac:dyDescent="0.25">
      <c r="A47" s="3">
        <v>2015</v>
      </c>
      <c r="B47" s="3" t="str">
        <f t="shared" si="0"/>
        <v>October</v>
      </c>
      <c r="C47" s="3">
        <v>10</v>
      </c>
      <c r="D47" s="3" t="s">
        <v>11</v>
      </c>
      <c r="E47" s="3">
        <v>0.01</v>
      </c>
      <c r="F47" s="3">
        <v>1.673</v>
      </c>
      <c r="G47" s="3">
        <v>1.6639999999999999</v>
      </c>
      <c r="H47" s="3">
        <v>3.7999999999999999E-2</v>
      </c>
      <c r="I47" s="3">
        <v>6.69</v>
      </c>
      <c r="J47" s="3">
        <v>3.7759999999999998</v>
      </c>
      <c r="K47" s="3">
        <v>12.645</v>
      </c>
      <c r="L47" s="3">
        <f>SUM(Usage_Data[[#This Row],[Hydroelectric Power]:[Biomass Energy]])</f>
        <v>26.495999999999999</v>
      </c>
    </row>
    <row r="48" spans="1:12" x14ac:dyDescent="0.25">
      <c r="A48" s="3">
        <v>2015</v>
      </c>
      <c r="B48" s="3" t="str">
        <f t="shared" si="0"/>
        <v>October</v>
      </c>
      <c r="C48" s="3">
        <v>10</v>
      </c>
      <c r="D48" s="3" t="s">
        <v>12</v>
      </c>
      <c r="E48" s="3">
        <v>0</v>
      </c>
      <c r="F48" s="3">
        <v>4.5140000000000002</v>
      </c>
      <c r="G48" s="3">
        <v>6.399</v>
      </c>
      <c r="H48" s="3">
        <v>55.832000000000001</v>
      </c>
      <c r="I48" s="3">
        <v>17.459</v>
      </c>
      <c r="J48" s="3">
        <v>23.881</v>
      </c>
      <c r="K48" s="3">
        <v>41.34</v>
      </c>
      <c r="L48" s="3">
        <f>SUM(Usage_Data[[#This Row],[Hydroelectric Power]:[Biomass Energy]])</f>
        <v>149.42500000000001</v>
      </c>
    </row>
    <row r="49" spans="1:12" x14ac:dyDescent="0.25">
      <c r="A49" s="3">
        <v>2015</v>
      </c>
      <c r="B49" s="3" t="str">
        <f t="shared" si="0"/>
        <v>October</v>
      </c>
      <c r="C49" s="3">
        <v>10</v>
      </c>
      <c r="D49" s="3" t="s">
        <v>13</v>
      </c>
      <c r="E49" s="3">
        <v>0.39</v>
      </c>
      <c r="F49" s="3">
        <v>0.35699999999999998</v>
      </c>
      <c r="G49" s="3">
        <v>0.432</v>
      </c>
      <c r="H49" s="3">
        <v>1.7999999999999999E-2</v>
      </c>
      <c r="I49" s="3">
        <v>120.13500000000001</v>
      </c>
      <c r="J49" s="3">
        <v>16.885000000000002</v>
      </c>
      <c r="K49" s="3">
        <v>205.536</v>
      </c>
      <c r="L49" s="3">
        <f>SUM(Usage_Data[[#This Row],[Hydroelectric Power]:[Biomass Energy]])</f>
        <v>343.75300000000004</v>
      </c>
    </row>
    <row r="50" spans="1:12" x14ac:dyDescent="0.25">
      <c r="A50" s="3">
        <v>2015</v>
      </c>
      <c r="B50" s="3" t="str">
        <f t="shared" si="0"/>
        <v>October</v>
      </c>
      <c r="C50" s="3">
        <v>10</v>
      </c>
      <c r="D50" s="3" t="s">
        <v>14</v>
      </c>
      <c r="E50" s="3">
        <v>0</v>
      </c>
      <c r="F50" s="3">
        <v>3.363</v>
      </c>
      <c r="G50" s="3">
        <v>7.444</v>
      </c>
      <c r="H50" s="3">
        <v>0</v>
      </c>
      <c r="I50" s="3">
        <v>43.546999999999997</v>
      </c>
      <c r="J50" s="3">
        <v>0</v>
      </c>
      <c r="K50" s="3">
        <v>0</v>
      </c>
      <c r="L50" s="3">
        <f>SUM(Usage_Data[[#This Row],[Hydroelectric Power]:[Biomass Energy]])</f>
        <v>54.353999999999999</v>
      </c>
    </row>
    <row r="51" spans="1:12" x14ac:dyDescent="0.25">
      <c r="A51" s="3">
        <v>2015</v>
      </c>
      <c r="B51" s="3" t="str">
        <f t="shared" si="0"/>
        <v>October</v>
      </c>
      <c r="C51" s="3">
        <v>10</v>
      </c>
      <c r="D51" s="3" t="s">
        <v>15</v>
      </c>
      <c r="E51" s="3">
        <v>0</v>
      </c>
      <c r="F51" s="3">
        <v>0</v>
      </c>
      <c r="G51" s="3">
        <v>0</v>
      </c>
      <c r="H51" s="3">
        <v>0</v>
      </c>
      <c r="I51" s="3">
        <v>0</v>
      </c>
      <c r="J51" s="3">
        <v>0</v>
      </c>
      <c r="K51" s="3">
        <v>116.31100000000001</v>
      </c>
      <c r="L51" s="3">
        <f>SUM(Usage_Data[[#This Row],[Hydroelectric Power]:[Biomass Energy]])</f>
        <v>116.31100000000001</v>
      </c>
    </row>
    <row r="52" spans="1:12" x14ac:dyDescent="0.25">
      <c r="A52" s="3">
        <v>2015</v>
      </c>
      <c r="B52" s="3" t="str">
        <f t="shared" si="0"/>
        <v>November</v>
      </c>
      <c r="C52" s="3">
        <v>11</v>
      </c>
      <c r="D52" s="3" t="s">
        <v>11</v>
      </c>
      <c r="E52" s="3">
        <v>0.01</v>
      </c>
      <c r="F52" s="3">
        <v>1.619</v>
      </c>
      <c r="G52" s="3">
        <v>1.3440000000000001</v>
      </c>
      <c r="H52" s="3">
        <v>4.2999999999999997E-2</v>
      </c>
      <c r="I52" s="3">
        <v>6.4850000000000003</v>
      </c>
      <c r="J52" s="3">
        <v>3.9129999999999998</v>
      </c>
      <c r="K52" s="3">
        <v>12.525</v>
      </c>
      <c r="L52" s="3">
        <f>SUM(Usage_Data[[#This Row],[Hydroelectric Power]:[Biomass Energy]])</f>
        <v>25.939</v>
      </c>
    </row>
    <row r="53" spans="1:12" x14ac:dyDescent="0.25">
      <c r="A53" s="3">
        <v>2015</v>
      </c>
      <c r="B53" s="3" t="str">
        <f t="shared" si="0"/>
        <v>November</v>
      </c>
      <c r="C53" s="3">
        <v>11</v>
      </c>
      <c r="D53" s="3" t="s">
        <v>12</v>
      </c>
      <c r="E53" s="3">
        <v>0</v>
      </c>
      <c r="F53" s="3">
        <v>4.55</v>
      </c>
      <c r="G53" s="3">
        <v>5.806</v>
      </c>
      <c r="H53" s="3">
        <v>67.090999999999994</v>
      </c>
      <c r="I53" s="3">
        <v>19.195</v>
      </c>
      <c r="J53" s="3">
        <v>24.738</v>
      </c>
      <c r="K53" s="3">
        <v>43.933</v>
      </c>
      <c r="L53" s="3">
        <f>SUM(Usage_Data[[#This Row],[Hydroelectric Power]:[Biomass Energy]])</f>
        <v>165.31299999999999</v>
      </c>
    </row>
    <row r="54" spans="1:12" x14ac:dyDescent="0.25">
      <c r="A54" s="3">
        <v>2015</v>
      </c>
      <c r="B54" s="3" t="str">
        <f t="shared" si="0"/>
        <v>November</v>
      </c>
      <c r="C54" s="3">
        <v>11</v>
      </c>
      <c r="D54" s="3" t="s">
        <v>13</v>
      </c>
      <c r="E54" s="3">
        <v>0.45400000000000001</v>
      </c>
      <c r="F54" s="3">
        <v>0.34499999999999997</v>
      </c>
      <c r="G54" s="3">
        <v>0.34599999999999997</v>
      </c>
      <c r="H54" s="3">
        <v>0.02</v>
      </c>
      <c r="I54" s="3">
        <v>121.498</v>
      </c>
      <c r="J54" s="3">
        <v>16.498999999999999</v>
      </c>
      <c r="K54" s="3">
        <v>205.95</v>
      </c>
      <c r="L54" s="3">
        <f>SUM(Usage_Data[[#This Row],[Hydroelectric Power]:[Biomass Energy]])</f>
        <v>345.11199999999997</v>
      </c>
    </row>
    <row r="55" spans="1:12" x14ac:dyDescent="0.25">
      <c r="A55" s="3">
        <v>2015</v>
      </c>
      <c r="B55" s="3" t="str">
        <f t="shared" si="0"/>
        <v>November</v>
      </c>
      <c r="C55" s="3">
        <v>11</v>
      </c>
      <c r="D55" s="3" t="s">
        <v>14</v>
      </c>
      <c r="E55" s="3">
        <v>0</v>
      </c>
      <c r="F55" s="3">
        <v>3.2549999999999999</v>
      </c>
      <c r="G55" s="3">
        <v>6.1319999999999997</v>
      </c>
      <c r="H55" s="3">
        <v>0</v>
      </c>
      <c r="I55" s="3">
        <v>42.143000000000001</v>
      </c>
      <c r="J55" s="3">
        <v>0</v>
      </c>
      <c r="K55" s="3">
        <v>0</v>
      </c>
      <c r="L55" s="3">
        <f>SUM(Usage_Data[[#This Row],[Hydroelectric Power]:[Biomass Energy]])</f>
        <v>51.53</v>
      </c>
    </row>
    <row r="56" spans="1:12" x14ac:dyDescent="0.25">
      <c r="A56" s="3">
        <v>2015</v>
      </c>
      <c r="B56" s="3" t="str">
        <f t="shared" si="0"/>
        <v>November</v>
      </c>
      <c r="C56" s="3">
        <v>11</v>
      </c>
      <c r="D56" s="3" t="s">
        <v>15</v>
      </c>
      <c r="E56" s="3">
        <v>0</v>
      </c>
      <c r="F56" s="3">
        <v>0</v>
      </c>
      <c r="G56" s="3">
        <v>0</v>
      </c>
      <c r="H56" s="3">
        <v>0</v>
      </c>
      <c r="I56" s="3">
        <v>0</v>
      </c>
      <c r="J56" s="3">
        <v>0</v>
      </c>
      <c r="K56" s="3">
        <v>111.54900000000001</v>
      </c>
      <c r="L56" s="3">
        <f>SUM(Usage_Data[[#This Row],[Hydroelectric Power]:[Biomass Energy]])</f>
        <v>111.54900000000001</v>
      </c>
    </row>
    <row r="57" spans="1:12" x14ac:dyDescent="0.25">
      <c r="A57" s="3">
        <v>2015</v>
      </c>
      <c r="B57" s="3" t="str">
        <f t="shared" si="0"/>
        <v>December</v>
      </c>
      <c r="C57" s="3">
        <v>12</v>
      </c>
      <c r="D57" s="3" t="s">
        <v>11</v>
      </c>
      <c r="E57" s="3">
        <v>1.4E-2</v>
      </c>
      <c r="F57" s="3">
        <v>1.673</v>
      </c>
      <c r="G57" s="3">
        <v>1.272</v>
      </c>
      <c r="H57" s="3">
        <v>4.1000000000000002E-2</v>
      </c>
      <c r="I57" s="3">
        <v>6.7530000000000001</v>
      </c>
      <c r="J57" s="3">
        <v>4.016</v>
      </c>
      <c r="K57" s="3">
        <v>12.91</v>
      </c>
      <c r="L57" s="3">
        <f>SUM(Usage_Data[[#This Row],[Hydroelectric Power]:[Biomass Energy]])</f>
        <v>26.679000000000002</v>
      </c>
    </row>
    <row r="58" spans="1:12" x14ac:dyDescent="0.25">
      <c r="A58" s="3">
        <v>2015</v>
      </c>
      <c r="B58" s="3" t="str">
        <f t="shared" si="0"/>
        <v>December</v>
      </c>
      <c r="C58" s="3">
        <v>12</v>
      </c>
      <c r="D58" s="3" t="s">
        <v>12</v>
      </c>
      <c r="E58" s="3">
        <v>0</v>
      </c>
      <c r="F58" s="3">
        <v>4.6980000000000004</v>
      </c>
      <c r="G58" s="3">
        <v>5.2720000000000002</v>
      </c>
      <c r="H58" s="3">
        <v>68.513999999999996</v>
      </c>
      <c r="I58" s="3">
        <v>21.425999999999998</v>
      </c>
      <c r="J58" s="3">
        <v>25.445</v>
      </c>
      <c r="K58" s="3">
        <v>46.871000000000002</v>
      </c>
      <c r="L58" s="3">
        <f>SUM(Usage_Data[[#This Row],[Hydroelectric Power]:[Biomass Energy]])</f>
        <v>172.226</v>
      </c>
    </row>
    <row r="59" spans="1:12" x14ac:dyDescent="0.25">
      <c r="A59" s="3">
        <v>2015</v>
      </c>
      <c r="B59" s="3" t="str">
        <f t="shared" si="0"/>
        <v>December</v>
      </c>
      <c r="C59" s="3">
        <v>12</v>
      </c>
      <c r="D59" s="3" t="s">
        <v>13</v>
      </c>
      <c r="E59" s="3">
        <v>0.49399999999999999</v>
      </c>
      <c r="F59" s="3">
        <v>0.35699999999999998</v>
      </c>
      <c r="G59" s="3">
        <v>0.32200000000000001</v>
      </c>
      <c r="H59" s="3">
        <v>2.1000000000000001E-2</v>
      </c>
      <c r="I59" s="3">
        <v>125.765</v>
      </c>
      <c r="J59" s="3">
        <v>17.283999999999999</v>
      </c>
      <c r="K59" s="3">
        <v>214.119</v>
      </c>
      <c r="L59" s="3">
        <f>SUM(Usage_Data[[#This Row],[Hydroelectric Power]:[Biomass Energy]])</f>
        <v>358.36199999999997</v>
      </c>
    </row>
    <row r="60" spans="1:12" x14ac:dyDescent="0.25">
      <c r="A60" s="3">
        <v>2015</v>
      </c>
      <c r="B60" s="3" t="str">
        <f t="shared" si="0"/>
        <v>December</v>
      </c>
      <c r="C60" s="3">
        <v>12</v>
      </c>
      <c r="D60" s="3" t="s">
        <v>14</v>
      </c>
      <c r="E60" s="3">
        <v>0</v>
      </c>
      <c r="F60" s="3">
        <v>3.363</v>
      </c>
      <c r="G60" s="3">
        <v>5.68</v>
      </c>
      <c r="H60" s="3">
        <v>0</v>
      </c>
      <c r="I60" s="3">
        <v>43.546999999999997</v>
      </c>
      <c r="J60" s="3">
        <v>0</v>
      </c>
      <c r="K60" s="3">
        <v>0</v>
      </c>
      <c r="L60" s="3">
        <f>SUM(Usage_Data[[#This Row],[Hydroelectric Power]:[Biomass Energy]])</f>
        <v>52.589999999999996</v>
      </c>
    </row>
    <row r="61" spans="1:12" x14ac:dyDescent="0.25">
      <c r="A61" s="3">
        <v>2015</v>
      </c>
      <c r="B61" s="3" t="str">
        <f t="shared" si="0"/>
        <v>December</v>
      </c>
      <c r="C61" s="3">
        <v>12</v>
      </c>
      <c r="D61" s="3" t="s">
        <v>15</v>
      </c>
      <c r="E61" s="3">
        <v>0</v>
      </c>
      <c r="F61" s="3">
        <v>0</v>
      </c>
      <c r="G61" s="3">
        <v>0</v>
      </c>
      <c r="H61" s="3">
        <v>0</v>
      </c>
      <c r="I61" s="3">
        <v>0</v>
      </c>
      <c r="J61" s="3">
        <v>0</v>
      </c>
      <c r="K61" s="3">
        <v>114.59</v>
      </c>
      <c r="L61" s="3">
        <f>SUM(Usage_Data[[#This Row],[Hydroelectric Power]:[Biomass Energy]])</f>
        <v>114.59</v>
      </c>
    </row>
    <row r="62" spans="1:12" x14ac:dyDescent="0.25">
      <c r="A62" s="3">
        <v>2016</v>
      </c>
      <c r="B62" s="3" t="str">
        <f t="shared" si="0"/>
        <v>January</v>
      </c>
      <c r="C62" s="3">
        <v>1</v>
      </c>
      <c r="D62" s="3" t="s">
        <v>11</v>
      </c>
      <c r="E62" s="3">
        <v>7.1999999999999995E-2</v>
      </c>
      <c r="F62" s="3">
        <v>1.669</v>
      </c>
      <c r="G62" s="3">
        <v>1.272</v>
      </c>
      <c r="H62" s="3">
        <v>3.7999999999999999E-2</v>
      </c>
      <c r="I62" s="3">
        <v>7.17</v>
      </c>
      <c r="J62" s="3">
        <v>3.98</v>
      </c>
      <c r="K62" s="3">
        <v>13.14</v>
      </c>
      <c r="L62" s="3">
        <f>SUM(Usage_Data[[#This Row],[Hydroelectric Power]:[Biomass Energy]])</f>
        <v>27.341000000000001</v>
      </c>
    </row>
    <row r="63" spans="1:12" x14ac:dyDescent="0.25">
      <c r="A63" s="3">
        <v>2016</v>
      </c>
      <c r="B63" s="3" t="str">
        <f t="shared" si="0"/>
        <v>January</v>
      </c>
      <c r="C63" s="3">
        <v>1</v>
      </c>
      <c r="D63" s="3" t="s">
        <v>12</v>
      </c>
      <c r="E63" s="3">
        <v>0</v>
      </c>
      <c r="F63" s="3">
        <v>4.5449999999999999</v>
      </c>
      <c r="G63" s="3">
        <v>4.9749999999999996</v>
      </c>
      <c r="H63" s="3">
        <v>62.941000000000003</v>
      </c>
      <c r="I63" s="3">
        <v>20.69</v>
      </c>
      <c r="J63" s="3">
        <v>23.184000000000001</v>
      </c>
      <c r="K63" s="3">
        <v>43.874000000000002</v>
      </c>
      <c r="L63" s="3">
        <f>SUM(Usage_Data[[#This Row],[Hydroelectric Power]:[Biomass Energy]])</f>
        <v>160.209</v>
      </c>
    </row>
    <row r="64" spans="1:12" x14ac:dyDescent="0.25">
      <c r="A64" s="3">
        <v>2016</v>
      </c>
      <c r="B64" s="3" t="str">
        <f t="shared" si="0"/>
        <v>January</v>
      </c>
      <c r="C64" s="3">
        <v>1</v>
      </c>
      <c r="D64" s="3" t="s">
        <v>13</v>
      </c>
      <c r="E64" s="3">
        <v>0.442</v>
      </c>
      <c r="F64" s="3">
        <v>0.35599999999999998</v>
      </c>
      <c r="G64" s="3">
        <v>0.39100000000000001</v>
      </c>
      <c r="H64" s="3">
        <v>2.8000000000000001E-2</v>
      </c>
      <c r="I64" s="3">
        <v>126.751</v>
      </c>
      <c r="J64" s="3">
        <v>15</v>
      </c>
      <c r="K64" s="3">
        <v>211.11199999999999</v>
      </c>
      <c r="L64" s="3">
        <f>SUM(Usage_Data[[#This Row],[Hydroelectric Power]:[Biomass Energy]])</f>
        <v>354.08000000000004</v>
      </c>
    </row>
    <row r="65" spans="1:12" x14ac:dyDescent="0.25">
      <c r="A65" s="3">
        <v>2016</v>
      </c>
      <c r="B65" s="3" t="str">
        <f t="shared" si="0"/>
        <v>January</v>
      </c>
      <c r="C65" s="3">
        <v>1</v>
      </c>
      <c r="D65" s="3" t="s">
        <v>14</v>
      </c>
      <c r="E65" s="3">
        <v>0</v>
      </c>
      <c r="F65" s="3">
        <v>3.3540000000000001</v>
      </c>
      <c r="G65" s="3">
        <v>5.09</v>
      </c>
      <c r="H65" s="3">
        <v>0</v>
      </c>
      <c r="I65" s="3">
        <v>37.661000000000001</v>
      </c>
      <c r="J65" s="3">
        <v>0</v>
      </c>
      <c r="K65" s="3">
        <v>0</v>
      </c>
      <c r="L65" s="3">
        <f>SUM(Usage_Data[[#This Row],[Hydroelectric Power]:[Biomass Energy]])</f>
        <v>46.105000000000004</v>
      </c>
    </row>
    <row r="66" spans="1:12" x14ac:dyDescent="0.25">
      <c r="A66" s="3">
        <v>2016</v>
      </c>
      <c r="B66" s="3" t="str">
        <f t="shared" ref="B66:B129" si="1">TEXT(C66*28,"mmmm")</f>
        <v>January</v>
      </c>
      <c r="C66" s="3">
        <v>1</v>
      </c>
      <c r="D66" s="3" t="s">
        <v>15</v>
      </c>
      <c r="E66" s="3">
        <v>0</v>
      </c>
      <c r="F66" s="3">
        <v>0</v>
      </c>
      <c r="G66" s="3">
        <v>0</v>
      </c>
      <c r="H66" s="3">
        <v>0</v>
      </c>
      <c r="I66" s="3">
        <v>0</v>
      </c>
      <c r="J66" s="3">
        <v>0</v>
      </c>
      <c r="K66" s="3">
        <v>103.351</v>
      </c>
      <c r="L66" s="3">
        <f>SUM(Usage_Data[[#This Row],[Hydroelectric Power]:[Biomass Energy]])</f>
        <v>103.351</v>
      </c>
    </row>
    <row r="67" spans="1:12" x14ac:dyDescent="0.25">
      <c r="A67" s="3">
        <v>2016</v>
      </c>
      <c r="B67" s="3" t="str">
        <f t="shared" si="1"/>
        <v>February</v>
      </c>
      <c r="C67" s="3">
        <v>2</v>
      </c>
      <c r="D67" s="3" t="s">
        <v>11</v>
      </c>
      <c r="E67" s="3">
        <v>6.0999999999999999E-2</v>
      </c>
      <c r="F67" s="3">
        <v>1.5609999999999999</v>
      </c>
      <c r="G67" s="3">
        <v>1.492</v>
      </c>
      <c r="H67" s="3">
        <v>4.2000000000000003E-2</v>
      </c>
      <c r="I67" s="3">
        <v>6.6950000000000003</v>
      </c>
      <c r="J67" s="3">
        <v>3.6139999999999999</v>
      </c>
      <c r="K67" s="3">
        <v>12.342000000000001</v>
      </c>
      <c r="L67" s="3">
        <f>SUM(Usage_Data[[#This Row],[Hydroelectric Power]:[Biomass Energy]])</f>
        <v>25.807000000000002</v>
      </c>
    </row>
    <row r="68" spans="1:12" x14ac:dyDescent="0.25">
      <c r="A68" s="3">
        <v>2016</v>
      </c>
      <c r="B68" s="3" t="str">
        <f t="shared" si="1"/>
        <v>February</v>
      </c>
      <c r="C68" s="3">
        <v>2</v>
      </c>
      <c r="D68" s="3" t="s">
        <v>12</v>
      </c>
      <c r="E68" s="3">
        <v>0</v>
      </c>
      <c r="F68" s="3">
        <v>4.242</v>
      </c>
      <c r="G68" s="3">
        <v>7.508</v>
      </c>
      <c r="H68" s="3">
        <v>68.644000000000005</v>
      </c>
      <c r="I68" s="3">
        <v>20.495000000000001</v>
      </c>
      <c r="J68" s="3">
        <v>22.337</v>
      </c>
      <c r="K68" s="3">
        <v>42.831000000000003</v>
      </c>
      <c r="L68" s="3">
        <f>SUM(Usage_Data[[#This Row],[Hydroelectric Power]:[Biomass Energy]])</f>
        <v>166.05700000000002</v>
      </c>
    </row>
    <row r="69" spans="1:12" x14ac:dyDescent="0.25">
      <c r="A69" s="3">
        <v>2016</v>
      </c>
      <c r="B69" s="3" t="str">
        <f t="shared" si="1"/>
        <v>February</v>
      </c>
      <c r="C69" s="3">
        <v>2</v>
      </c>
      <c r="D69" s="3" t="s">
        <v>13</v>
      </c>
      <c r="E69" s="3">
        <v>0.39400000000000002</v>
      </c>
      <c r="F69" s="3">
        <v>0.33300000000000002</v>
      </c>
      <c r="G69" s="3">
        <v>0.43099999999999999</v>
      </c>
      <c r="H69" s="3">
        <v>2.5000000000000001E-2</v>
      </c>
      <c r="I69" s="3">
        <v>118.51</v>
      </c>
      <c r="J69" s="3">
        <v>14.516</v>
      </c>
      <c r="K69" s="3">
        <v>198.75700000000001</v>
      </c>
      <c r="L69" s="3">
        <f>SUM(Usage_Data[[#This Row],[Hydroelectric Power]:[Biomass Energy]])</f>
        <v>332.96600000000001</v>
      </c>
    </row>
    <row r="70" spans="1:12" x14ac:dyDescent="0.25">
      <c r="A70" s="3">
        <v>2016</v>
      </c>
      <c r="B70" s="3" t="str">
        <f t="shared" si="1"/>
        <v>February</v>
      </c>
      <c r="C70" s="3">
        <v>2</v>
      </c>
      <c r="D70" s="3" t="s">
        <v>14</v>
      </c>
      <c r="E70" s="3">
        <v>0</v>
      </c>
      <c r="F70" s="3">
        <v>3.1379999999999999</v>
      </c>
      <c r="G70" s="3">
        <v>5.9960000000000004</v>
      </c>
      <c r="H70" s="3">
        <v>0</v>
      </c>
      <c r="I70" s="3">
        <v>35.231000000000002</v>
      </c>
      <c r="J70" s="3">
        <v>0</v>
      </c>
      <c r="K70" s="3">
        <v>0</v>
      </c>
      <c r="L70" s="3">
        <f>SUM(Usage_Data[[#This Row],[Hydroelectric Power]:[Biomass Energy]])</f>
        <v>44.365000000000002</v>
      </c>
    </row>
    <row r="71" spans="1:12" x14ac:dyDescent="0.25">
      <c r="A71" s="3">
        <v>2016</v>
      </c>
      <c r="B71" s="3" t="str">
        <f t="shared" si="1"/>
        <v>February</v>
      </c>
      <c r="C71" s="3">
        <v>2</v>
      </c>
      <c r="D71" s="3" t="s">
        <v>15</v>
      </c>
      <c r="E71" s="3">
        <v>0</v>
      </c>
      <c r="F71" s="3">
        <v>0</v>
      </c>
      <c r="G71" s="3">
        <v>0</v>
      </c>
      <c r="H71" s="3">
        <v>0</v>
      </c>
      <c r="I71" s="3">
        <v>0</v>
      </c>
      <c r="J71" s="3">
        <v>0</v>
      </c>
      <c r="K71" s="3">
        <v>108.34699999999999</v>
      </c>
      <c r="L71" s="3">
        <f>SUM(Usage_Data[[#This Row],[Hydroelectric Power]:[Biomass Energy]])</f>
        <v>108.34699999999999</v>
      </c>
    </row>
    <row r="72" spans="1:12" x14ac:dyDescent="0.25">
      <c r="A72" s="3">
        <v>2016</v>
      </c>
      <c r="B72" s="3" t="str">
        <f t="shared" si="1"/>
        <v>March</v>
      </c>
      <c r="C72" s="3">
        <v>3</v>
      </c>
      <c r="D72" s="3" t="s">
        <v>11</v>
      </c>
      <c r="E72" s="3">
        <v>7.4999999999999997E-2</v>
      </c>
      <c r="F72" s="3">
        <v>1.669</v>
      </c>
      <c r="G72" s="3">
        <v>1.9239999999999999</v>
      </c>
      <c r="H72" s="3">
        <v>4.2999999999999997E-2</v>
      </c>
      <c r="I72" s="3">
        <v>6.9809999999999999</v>
      </c>
      <c r="J72" s="3">
        <v>4.1040000000000001</v>
      </c>
      <c r="K72" s="3">
        <v>13.256</v>
      </c>
      <c r="L72" s="3">
        <f>SUM(Usage_Data[[#This Row],[Hydroelectric Power]:[Biomass Energy]])</f>
        <v>28.052</v>
      </c>
    </row>
    <row r="73" spans="1:12" x14ac:dyDescent="0.25">
      <c r="A73" s="3">
        <v>2016</v>
      </c>
      <c r="B73" s="3" t="str">
        <f t="shared" si="1"/>
        <v>March</v>
      </c>
      <c r="C73" s="3">
        <v>3</v>
      </c>
      <c r="D73" s="3" t="s">
        <v>12</v>
      </c>
      <c r="E73" s="3">
        <v>0</v>
      </c>
      <c r="F73" s="3">
        <v>4.4870000000000001</v>
      </c>
      <c r="G73" s="3">
        <v>8.7710000000000008</v>
      </c>
      <c r="H73" s="3">
        <v>74.790000000000006</v>
      </c>
      <c r="I73" s="3">
        <v>19.47</v>
      </c>
      <c r="J73" s="3">
        <v>23.599</v>
      </c>
      <c r="K73" s="3">
        <v>43.07</v>
      </c>
      <c r="L73" s="3">
        <f>SUM(Usage_Data[[#This Row],[Hydroelectric Power]:[Biomass Energy]])</f>
        <v>174.18699999999998</v>
      </c>
    </row>
    <row r="74" spans="1:12" x14ac:dyDescent="0.25">
      <c r="A74" s="3">
        <v>2016</v>
      </c>
      <c r="B74" s="3" t="str">
        <f t="shared" si="1"/>
        <v>March</v>
      </c>
      <c r="C74" s="3">
        <v>3</v>
      </c>
      <c r="D74" s="3" t="s">
        <v>13</v>
      </c>
      <c r="E74" s="3">
        <v>0.48499999999999999</v>
      </c>
      <c r="F74" s="3">
        <v>0.35599999999999998</v>
      </c>
      <c r="G74" s="3">
        <v>0.59099999999999997</v>
      </c>
      <c r="H74" s="3">
        <v>2.4E-2</v>
      </c>
      <c r="I74" s="3">
        <v>121.447</v>
      </c>
      <c r="J74" s="3">
        <v>15.839</v>
      </c>
      <c r="K74" s="3">
        <v>207.98599999999999</v>
      </c>
      <c r="L74" s="3">
        <f>SUM(Usage_Data[[#This Row],[Hydroelectric Power]:[Biomass Energy]])</f>
        <v>346.72800000000001</v>
      </c>
    </row>
    <row r="75" spans="1:12" x14ac:dyDescent="0.25">
      <c r="A75" s="3">
        <v>2016</v>
      </c>
      <c r="B75" s="3" t="str">
        <f t="shared" si="1"/>
        <v>March</v>
      </c>
      <c r="C75" s="3">
        <v>3</v>
      </c>
      <c r="D75" s="3" t="s">
        <v>14</v>
      </c>
      <c r="E75" s="3">
        <v>0</v>
      </c>
      <c r="F75" s="3">
        <v>3.3540000000000001</v>
      </c>
      <c r="G75" s="3">
        <v>8.01</v>
      </c>
      <c r="H75" s="3">
        <v>0</v>
      </c>
      <c r="I75" s="3">
        <v>37.661000000000001</v>
      </c>
      <c r="J75" s="3">
        <v>0</v>
      </c>
      <c r="K75" s="3">
        <v>0</v>
      </c>
      <c r="L75" s="3">
        <f>SUM(Usage_Data[[#This Row],[Hydroelectric Power]:[Biomass Energy]])</f>
        <v>49.025000000000006</v>
      </c>
    </row>
    <row r="76" spans="1:12" x14ac:dyDescent="0.25">
      <c r="A76" s="3">
        <v>2016</v>
      </c>
      <c r="B76" s="3" t="str">
        <f t="shared" si="1"/>
        <v>March</v>
      </c>
      <c r="C76" s="3">
        <v>3</v>
      </c>
      <c r="D76" s="3" t="s">
        <v>15</v>
      </c>
      <c r="E76" s="3">
        <v>0</v>
      </c>
      <c r="F76" s="3">
        <v>0</v>
      </c>
      <c r="G76" s="3">
        <v>0</v>
      </c>
      <c r="H76" s="3">
        <v>0</v>
      </c>
      <c r="I76" s="3">
        <v>0</v>
      </c>
      <c r="J76" s="3">
        <v>0</v>
      </c>
      <c r="K76" s="3">
        <v>118.44799999999999</v>
      </c>
      <c r="L76" s="3">
        <f>SUM(Usage_Data[[#This Row],[Hydroelectric Power]:[Biomass Energy]])</f>
        <v>118.44799999999999</v>
      </c>
    </row>
    <row r="77" spans="1:12" x14ac:dyDescent="0.25">
      <c r="A77" s="3">
        <v>2016</v>
      </c>
      <c r="B77" s="3" t="str">
        <f t="shared" si="1"/>
        <v>April</v>
      </c>
      <c r="C77" s="3">
        <v>4</v>
      </c>
      <c r="D77" s="3" t="s">
        <v>11</v>
      </c>
      <c r="E77" s="3">
        <v>0.05</v>
      </c>
      <c r="F77" s="3">
        <v>1.615</v>
      </c>
      <c r="G77" s="3">
        <v>2.0880000000000001</v>
      </c>
      <c r="H77" s="3">
        <v>4.1000000000000002E-2</v>
      </c>
      <c r="I77" s="3">
        <v>6.8390000000000004</v>
      </c>
      <c r="J77" s="3">
        <v>3.931</v>
      </c>
      <c r="K77" s="3">
        <v>12.781000000000001</v>
      </c>
      <c r="L77" s="3">
        <f>SUM(Usage_Data[[#This Row],[Hydroelectric Power]:[Biomass Energy]])</f>
        <v>27.344999999999999</v>
      </c>
    </row>
    <row r="78" spans="1:12" x14ac:dyDescent="0.25">
      <c r="A78" s="3">
        <v>2016</v>
      </c>
      <c r="B78" s="3" t="str">
        <f t="shared" si="1"/>
        <v>April</v>
      </c>
      <c r="C78" s="3">
        <v>4</v>
      </c>
      <c r="D78" s="3" t="s">
        <v>12</v>
      </c>
      <c r="E78" s="3">
        <v>0</v>
      </c>
      <c r="F78" s="3">
        <v>4.125</v>
      </c>
      <c r="G78" s="3">
        <v>9.66</v>
      </c>
      <c r="H78" s="3">
        <v>70.905000000000001</v>
      </c>
      <c r="I78" s="3">
        <v>15.234999999999999</v>
      </c>
      <c r="J78" s="3">
        <v>23.823</v>
      </c>
      <c r="K78" s="3">
        <v>39.058</v>
      </c>
      <c r="L78" s="3">
        <f>SUM(Usage_Data[[#This Row],[Hydroelectric Power]:[Biomass Energy]])</f>
        <v>162.80599999999998</v>
      </c>
    </row>
    <row r="79" spans="1:12" x14ac:dyDescent="0.25">
      <c r="A79" s="3">
        <v>2016</v>
      </c>
      <c r="B79" s="3" t="str">
        <f t="shared" si="1"/>
        <v>April</v>
      </c>
      <c r="C79" s="3">
        <v>4</v>
      </c>
      <c r="D79" s="3" t="s">
        <v>13</v>
      </c>
      <c r="E79" s="3">
        <v>0.438</v>
      </c>
      <c r="F79" s="3">
        <v>0.34399999999999997</v>
      </c>
      <c r="G79" s="3">
        <v>0.64400000000000002</v>
      </c>
      <c r="H79" s="3">
        <v>2.1999999999999999E-2</v>
      </c>
      <c r="I79" s="3">
        <v>115.26</v>
      </c>
      <c r="J79" s="3">
        <v>14.925000000000001</v>
      </c>
      <c r="K79" s="3">
        <v>194.626</v>
      </c>
      <c r="L79" s="3">
        <f>SUM(Usage_Data[[#This Row],[Hydroelectric Power]:[Biomass Energy]])</f>
        <v>326.25900000000001</v>
      </c>
    </row>
    <row r="80" spans="1:12" x14ac:dyDescent="0.25">
      <c r="A80" s="3">
        <v>2016</v>
      </c>
      <c r="B80" s="3" t="str">
        <f t="shared" si="1"/>
        <v>April</v>
      </c>
      <c r="C80" s="3">
        <v>4</v>
      </c>
      <c r="D80" s="3" t="s">
        <v>14</v>
      </c>
      <c r="E80" s="3">
        <v>0</v>
      </c>
      <c r="F80" s="3">
        <v>3.246</v>
      </c>
      <c r="G80" s="3">
        <v>9.01</v>
      </c>
      <c r="H80" s="3">
        <v>0</v>
      </c>
      <c r="I80" s="3">
        <v>36.445999999999998</v>
      </c>
      <c r="J80" s="3">
        <v>0</v>
      </c>
      <c r="K80" s="3">
        <v>0</v>
      </c>
      <c r="L80" s="3">
        <f>SUM(Usage_Data[[#This Row],[Hydroelectric Power]:[Biomass Energy]])</f>
        <v>48.701999999999998</v>
      </c>
    </row>
    <row r="81" spans="1:12" x14ac:dyDescent="0.25">
      <c r="A81" s="3">
        <v>2016</v>
      </c>
      <c r="B81" s="3" t="str">
        <f t="shared" si="1"/>
        <v>April</v>
      </c>
      <c r="C81" s="3">
        <v>4</v>
      </c>
      <c r="D81" s="3" t="s">
        <v>15</v>
      </c>
      <c r="E81" s="3">
        <v>0</v>
      </c>
      <c r="F81" s="3">
        <v>0</v>
      </c>
      <c r="G81" s="3">
        <v>0</v>
      </c>
      <c r="H81" s="3">
        <v>0</v>
      </c>
      <c r="I81" s="3">
        <v>0</v>
      </c>
      <c r="J81" s="3">
        <v>0</v>
      </c>
      <c r="K81" s="3">
        <v>111.083</v>
      </c>
      <c r="L81" s="3">
        <f>SUM(Usage_Data[[#This Row],[Hydroelectric Power]:[Biomass Energy]])</f>
        <v>111.083</v>
      </c>
    </row>
    <row r="82" spans="1:12" x14ac:dyDescent="0.25">
      <c r="A82" s="3">
        <v>2016</v>
      </c>
      <c r="B82" s="3" t="str">
        <f t="shared" si="1"/>
        <v>May</v>
      </c>
      <c r="C82" s="3">
        <v>5</v>
      </c>
      <c r="D82" s="3" t="s">
        <v>11</v>
      </c>
      <c r="E82" s="3">
        <v>3.9E-2</v>
      </c>
      <c r="F82" s="3">
        <v>1.669</v>
      </c>
      <c r="G82" s="3">
        <v>2.2629999999999999</v>
      </c>
      <c r="H82" s="3">
        <v>3.5999999999999997E-2</v>
      </c>
      <c r="I82" s="3">
        <v>6.9640000000000004</v>
      </c>
      <c r="J82" s="3">
        <v>4.0510000000000002</v>
      </c>
      <c r="K82" s="3">
        <v>13.209</v>
      </c>
      <c r="L82" s="3">
        <f>SUM(Usage_Data[[#This Row],[Hydroelectric Power]:[Biomass Energy]])</f>
        <v>28.231000000000002</v>
      </c>
    </row>
    <row r="83" spans="1:12" x14ac:dyDescent="0.25">
      <c r="A83" s="3">
        <v>2016</v>
      </c>
      <c r="B83" s="3" t="str">
        <f t="shared" si="1"/>
        <v>May</v>
      </c>
      <c r="C83" s="3">
        <v>5</v>
      </c>
      <c r="D83" s="3" t="s">
        <v>12</v>
      </c>
      <c r="E83" s="3">
        <v>0</v>
      </c>
      <c r="F83" s="3">
        <v>4.5780000000000003</v>
      </c>
      <c r="G83" s="3">
        <v>11.516</v>
      </c>
      <c r="H83" s="3">
        <v>64.254999999999995</v>
      </c>
      <c r="I83" s="3">
        <v>15.721</v>
      </c>
      <c r="J83" s="3">
        <v>23.916</v>
      </c>
      <c r="K83" s="3">
        <v>39.637</v>
      </c>
      <c r="L83" s="3">
        <f>SUM(Usage_Data[[#This Row],[Hydroelectric Power]:[Biomass Energy]])</f>
        <v>159.62299999999999</v>
      </c>
    </row>
    <row r="84" spans="1:12" x14ac:dyDescent="0.25">
      <c r="A84" s="3">
        <v>2016</v>
      </c>
      <c r="B84" s="3" t="str">
        <f t="shared" si="1"/>
        <v>May</v>
      </c>
      <c r="C84" s="3">
        <v>5</v>
      </c>
      <c r="D84" s="3" t="s">
        <v>13</v>
      </c>
      <c r="E84" s="3">
        <v>0.40799999999999997</v>
      </c>
      <c r="F84" s="3">
        <v>0.35599999999999998</v>
      </c>
      <c r="G84" s="3">
        <v>0.71099999999999997</v>
      </c>
      <c r="H84" s="3">
        <v>1.7999999999999999E-2</v>
      </c>
      <c r="I84" s="3">
        <v>120.854</v>
      </c>
      <c r="J84" s="3">
        <v>14.973000000000001</v>
      </c>
      <c r="K84" s="3">
        <v>205.215</v>
      </c>
      <c r="L84" s="3">
        <f>SUM(Usage_Data[[#This Row],[Hydroelectric Power]:[Biomass Energy]])</f>
        <v>342.53499999999997</v>
      </c>
    </row>
    <row r="85" spans="1:12" x14ac:dyDescent="0.25">
      <c r="A85" s="3">
        <v>2016</v>
      </c>
      <c r="B85" s="3" t="str">
        <f t="shared" si="1"/>
        <v>May</v>
      </c>
      <c r="C85" s="3">
        <v>5</v>
      </c>
      <c r="D85" s="3" t="s">
        <v>14</v>
      </c>
      <c r="E85" s="3">
        <v>0</v>
      </c>
      <c r="F85" s="3">
        <v>3.3540000000000001</v>
      </c>
      <c r="G85" s="3">
        <v>9.9689999999999994</v>
      </c>
      <c r="H85" s="3">
        <v>0</v>
      </c>
      <c r="I85" s="3">
        <v>37.661000000000001</v>
      </c>
      <c r="J85" s="3">
        <v>0</v>
      </c>
      <c r="K85" s="3">
        <v>0</v>
      </c>
      <c r="L85" s="3">
        <f>SUM(Usage_Data[[#This Row],[Hydroelectric Power]:[Biomass Energy]])</f>
        <v>50.984000000000002</v>
      </c>
    </row>
    <row r="86" spans="1:12" x14ac:dyDescent="0.25">
      <c r="A86" s="3">
        <v>2016</v>
      </c>
      <c r="B86" s="3" t="str">
        <f t="shared" si="1"/>
        <v>May</v>
      </c>
      <c r="C86" s="3">
        <v>5</v>
      </c>
      <c r="D86" s="3" t="s">
        <v>15</v>
      </c>
      <c r="E86" s="3">
        <v>0</v>
      </c>
      <c r="F86" s="3">
        <v>0</v>
      </c>
      <c r="G86" s="3">
        <v>0</v>
      </c>
      <c r="H86" s="3">
        <v>0</v>
      </c>
      <c r="I86" s="3">
        <v>0</v>
      </c>
      <c r="J86" s="3">
        <v>0</v>
      </c>
      <c r="K86" s="3">
        <v>125.59099999999999</v>
      </c>
      <c r="L86" s="3">
        <f>SUM(Usage_Data[[#This Row],[Hydroelectric Power]:[Biomass Energy]])</f>
        <v>125.59099999999999</v>
      </c>
    </row>
    <row r="87" spans="1:12" x14ac:dyDescent="0.25">
      <c r="A87" s="3">
        <v>2016</v>
      </c>
      <c r="B87" s="3" t="str">
        <f t="shared" si="1"/>
        <v>June</v>
      </c>
      <c r="C87" s="3">
        <v>6</v>
      </c>
      <c r="D87" s="3" t="s">
        <v>11</v>
      </c>
      <c r="E87" s="3">
        <v>4.2999999999999997E-2</v>
      </c>
      <c r="F87" s="3">
        <v>1.615</v>
      </c>
      <c r="G87" s="3">
        <v>2.3050000000000002</v>
      </c>
      <c r="H87" s="3">
        <v>3.1E-2</v>
      </c>
      <c r="I87" s="3">
        <v>6.9290000000000003</v>
      </c>
      <c r="J87" s="3">
        <v>3.992</v>
      </c>
      <c r="K87" s="3">
        <v>13.116</v>
      </c>
      <c r="L87" s="3">
        <f>SUM(Usage_Data[[#This Row],[Hydroelectric Power]:[Biomass Energy]])</f>
        <v>28.030999999999999</v>
      </c>
    </row>
    <row r="88" spans="1:12" x14ac:dyDescent="0.25">
      <c r="A88" s="3">
        <v>2016</v>
      </c>
      <c r="B88" s="3" t="str">
        <f t="shared" si="1"/>
        <v>June</v>
      </c>
      <c r="C88" s="3">
        <v>6</v>
      </c>
      <c r="D88" s="3" t="s">
        <v>12</v>
      </c>
      <c r="E88" s="3">
        <v>0</v>
      </c>
      <c r="F88" s="3">
        <v>4.2699999999999996</v>
      </c>
      <c r="G88" s="3">
        <v>11.661</v>
      </c>
      <c r="H88" s="3">
        <v>55.581000000000003</v>
      </c>
      <c r="I88" s="3">
        <v>18.135999999999999</v>
      </c>
      <c r="J88" s="3">
        <v>23.135000000000002</v>
      </c>
      <c r="K88" s="3">
        <v>41.271000000000001</v>
      </c>
      <c r="L88" s="3">
        <f>SUM(Usage_Data[[#This Row],[Hydroelectric Power]:[Biomass Energy]])</f>
        <v>154.054</v>
      </c>
    </row>
    <row r="89" spans="1:12" x14ac:dyDescent="0.25">
      <c r="A89" s="3">
        <v>2016</v>
      </c>
      <c r="B89" s="3" t="str">
        <f t="shared" si="1"/>
        <v>June</v>
      </c>
      <c r="C89" s="3">
        <v>6</v>
      </c>
      <c r="D89" s="3" t="s">
        <v>13</v>
      </c>
      <c r="E89" s="3">
        <v>0.33700000000000002</v>
      </c>
      <c r="F89" s="3">
        <v>0.34399999999999997</v>
      </c>
      <c r="G89" s="3">
        <v>0.71299999999999997</v>
      </c>
      <c r="H89" s="3">
        <v>1.6E-2</v>
      </c>
      <c r="I89" s="3">
        <v>121.133</v>
      </c>
      <c r="J89" s="3">
        <v>12.94</v>
      </c>
      <c r="K89" s="3">
        <v>203.72300000000001</v>
      </c>
      <c r="L89" s="3">
        <f>SUM(Usage_Data[[#This Row],[Hydroelectric Power]:[Biomass Energy]])</f>
        <v>339.20600000000002</v>
      </c>
    </row>
    <row r="90" spans="1:12" x14ac:dyDescent="0.25">
      <c r="A90" s="3">
        <v>2016</v>
      </c>
      <c r="B90" s="3" t="str">
        <f t="shared" si="1"/>
        <v>June</v>
      </c>
      <c r="C90" s="3">
        <v>6</v>
      </c>
      <c r="D90" s="3" t="s">
        <v>14</v>
      </c>
      <c r="E90" s="3">
        <v>0</v>
      </c>
      <c r="F90" s="3">
        <v>3.246</v>
      </c>
      <c r="G90" s="3">
        <v>10.276</v>
      </c>
      <c r="H90" s="3">
        <v>0</v>
      </c>
      <c r="I90" s="3">
        <v>36.445999999999998</v>
      </c>
      <c r="J90" s="3">
        <v>0</v>
      </c>
      <c r="K90" s="3">
        <v>0</v>
      </c>
      <c r="L90" s="3">
        <f>SUM(Usage_Data[[#This Row],[Hydroelectric Power]:[Biomass Energy]])</f>
        <v>49.967999999999996</v>
      </c>
    </row>
    <row r="91" spans="1:12" x14ac:dyDescent="0.25">
      <c r="A91" s="3">
        <v>2016</v>
      </c>
      <c r="B91" s="3" t="str">
        <f t="shared" si="1"/>
        <v>June</v>
      </c>
      <c r="C91" s="3">
        <v>6</v>
      </c>
      <c r="D91" s="3" t="s">
        <v>15</v>
      </c>
      <c r="E91" s="3">
        <v>0</v>
      </c>
      <c r="F91" s="3">
        <v>0</v>
      </c>
      <c r="G91" s="3">
        <v>0</v>
      </c>
      <c r="H91" s="3">
        <v>0</v>
      </c>
      <c r="I91" s="3">
        <v>0</v>
      </c>
      <c r="J91" s="3">
        <v>0</v>
      </c>
      <c r="K91" s="3">
        <v>124.75700000000001</v>
      </c>
      <c r="L91" s="3">
        <f>SUM(Usage_Data[[#This Row],[Hydroelectric Power]:[Biomass Energy]])</f>
        <v>124.75700000000001</v>
      </c>
    </row>
    <row r="92" spans="1:12" x14ac:dyDescent="0.25">
      <c r="A92" s="3">
        <v>2016</v>
      </c>
      <c r="B92" s="3" t="str">
        <f t="shared" si="1"/>
        <v>July</v>
      </c>
      <c r="C92" s="3">
        <v>7</v>
      </c>
      <c r="D92" s="3" t="s">
        <v>11</v>
      </c>
      <c r="E92" s="3">
        <v>5.0999999999999997E-2</v>
      </c>
      <c r="F92" s="3">
        <v>1.669</v>
      </c>
      <c r="G92" s="3">
        <v>2.3730000000000002</v>
      </c>
      <c r="H92" s="3">
        <v>3.3000000000000002E-2</v>
      </c>
      <c r="I92" s="3">
        <v>7.1050000000000004</v>
      </c>
      <c r="J92" s="3">
        <v>4.2130000000000001</v>
      </c>
      <c r="K92" s="3">
        <v>13.563000000000001</v>
      </c>
      <c r="L92" s="3">
        <f>SUM(Usage_Data[[#This Row],[Hydroelectric Power]:[Biomass Energy]])</f>
        <v>29.007000000000005</v>
      </c>
    </row>
    <row r="93" spans="1:12" x14ac:dyDescent="0.25">
      <c r="A93" s="3">
        <v>2016</v>
      </c>
      <c r="B93" s="3" t="str">
        <f t="shared" si="1"/>
        <v>July</v>
      </c>
      <c r="C93" s="3">
        <v>7</v>
      </c>
      <c r="D93" s="3" t="s">
        <v>12</v>
      </c>
      <c r="E93" s="3">
        <v>0</v>
      </c>
      <c r="F93" s="3">
        <v>4.4740000000000002</v>
      </c>
      <c r="G93" s="3">
        <v>13.260999999999999</v>
      </c>
      <c r="H93" s="3">
        <v>60.069000000000003</v>
      </c>
      <c r="I93" s="3">
        <v>20.065999999999999</v>
      </c>
      <c r="J93" s="3">
        <v>23.533999999999999</v>
      </c>
      <c r="K93" s="3">
        <v>43.600999999999999</v>
      </c>
      <c r="L93" s="3">
        <f>SUM(Usage_Data[[#This Row],[Hydroelectric Power]:[Biomass Energy]])</f>
        <v>165.005</v>
      </c>
    </row>
    <row r="94" spans="1:12" x14ac:dyDescent="0.25">
      <c r="A94" s="3">
        <v>2016</v>
      </c>
      <c r="B94" s="3" t="str">
        <f t="shared" si="1"/>
        <v>July</v>
      </c>
      <c r="C94" s="3">
        <v>7</v>
      </c>
      <c r="D94" s="3" t="s">
        <v>13</v>
      </c>
      <c r="E94" s="3">
        <v>0.35399999999999998</v>
      </c>
      <c r="F94" s="3">
        <v>0.35599999999999998</v>
      </c>
      <c r="G94" s="3">
        <v>0.73899999999999999</v>
      </c>
      <c r="H94" s="3">
        <v>1.2E-2</v>
      </c>
      <c r="I94" s="3">
        <v>124.08499999999999</v>
      </c>
      <c r="J94" s="3">
        <v>13.701000000000001</v>
      </c>
      <c r="K94" s="3">
        <v>209.80500000000001</v>
      </c>
      <c r="L94" s="3">
        <f>SUM(Usage_Data[[#This Row],[Hydroelectric Power]:[Biomass Energy]])</f>
        <v>349.05200000000002</v>
      </c>
    </row>
    <row r="95" spans="1:12" x14ac:dyDescent="0.25">
      <c r="A95" s="3">
        <v>2016</v>
      </c>
      <c r="B95" s="3" t="str">
        <f t="shared" si="1"/>
        <v>July</v>
      </c>
      <c r="C95" s="3">
        <v>7</v>
      </c>
      <c r="D95" s="3" t="s">
        <v>14</v>
      </c>
      <c r="E95" s="3">
        <v>0</v>
      </c>
      <c r="F95" s="3">
        <v>3.3540000000000001</v>
      </c>
      <c r="G95" s="3">
        <v>10.683</v>
      </c>
      <c r="H95" s="3">
        <v>0</v>
      </c>
      <c r="I95" s="3">
        <v>37.661000000000001</v>
      </c>
      <c r="J95" s="3">
        <v>0</v>
      </c>
      <c r="K95" s="3">
        <v>0</v>
      </c>
      <c r="L95" s="3">
        <f>SUM(Usage_Data[[#This Row],[Hydroelectric Power]:[Biomass Energy]])</f>
        <v>51.698</v>
      </c>
    </row>
    <row r="96" spans="1:12" x14ac:dyDescent="0.25">
      <c r="A96" s="3">
        <v>2016</v>
      </c>
      <c r="B96" s="3" t="str">
        <f t="shared" si="1"/>
        <v>July</v>
      </c>
      <c r="C96" s="3">
        <v>7</v>
      </c>
      <c r="D96" s="3" t="s">
        <v>15</v>
      </c>
      <c r="E96" s="3">
        <v>0</v>
      </c>
      <c r="F96" s="3">
        <v>0</v>
      </c>
      <c r="G96" s="3">
        <v>0</v>
      </c>
      <c r="H96" s="3">
        <v>0</v>
      </c>
      <c r="I96" s="3">
        <v>0</v>
      </c>
      <c r="J96" s="3">
        <v>0</v>
      </c>
      <c r="K96" s="3">
        <v>130.846</v>
      </c>
      <c r="L96" s="3">
        <f>SUM(Usage_Data[[#This Row],[Hydroelectric Power]:[Biomass Energy]])</f>
        <v>130.846</v>
      </c>
    </row>
    <row r="97" spans="1:12" x14ac:dyDescent="0.25">
      <c r="A97" s="3">
        <v>2016</v>
      </c>
      <c r="B97" s="3" t="str">
        <f t="shared" si="1"/>
        <v>August</v>
      </c>
      <c r="C97" s="3">
        <v>8</v>
      </c>
      <c r="D97" s="3" t="s">
        <v>11</v>
      </c>
      <c r="E97" s="3">
        <v>6.5000000000000002E-2</v>
      </c>
      <c r="F97" s="3">
        <v>1.669</v>
      </c>
      <c r="G97" s="3">
        <v>2.3109999999999999</v>
      </c>
      <c r="H97" s="3">
        <v>2.5999999999999999E-2</v>
      </c>
      <c r="I97" s="3">
        <v>7.1840000000000002</v>
      </c>
      <c r="J97" s="3">
        <v>4.1689999999999996</v>
      </c>
      <c r="K97" s="3">
        <v>13.629</v>
      </c>
      <c r="L97" s="3">
        <f>SUM(Usage_Data[[#This Row],[Hydroelectric Power]:[Biomass Energy]])</f>
        <v>29.052999999999997</v>
      </c>
    </row>
    <row r="98" spans="1:12" x14ac:dyDescent="0.25">
      <c r="A98" s="3">
        <v>2016</v>
      </c>
      <c r="B98" s="3" t="str">
        <f t="shared" si="1"/>
        <v>August</v>
      </c>
      <c r="C98" s="3">
        <v>8</v>
      </c>
      <c r="D98" s="3" t="s">
        <v>12</v>
      </c>
      <c r="E98" s="3">
        <v>0</v>
      </c>
      <c r="F98" s="3">
        <v>4.5179999999999998</v>
      </c>
      <c r="G98" s="3">
        <v>13.335000000000001</v>
      </c>
      <c r="H98" s="3">
        <v>46.331000000000003</v>
      </c>
      <c r="I98" s="3">
        <v>21.396000000000001</v>
      </c>
      <c r="J98" s="3">
        <v>24.062000000000001</v>
      </c>
      <c r="K98" s="3">
        <v>45.459000000000003</v>
      </c>
      <c r="L98" s="3">
        <f>SUM(Usage_Data[[#This Row],[Hydroelectric Power]:[Biomass Energy]])</f>
        <v>155.101</v>
      </c>
    </row>
    <row r="99" spans="1:12" x14ac:dyDescent="0.25">
      <c r="A99" s="3">
        <v>2016</v>
      </c>
      <c r="B99" s="3" t="str">
        <f t="shared" si="1"/>
        <v>August</v>
      </c>
      <c r="C99" s="3">
        <v>8</v>
      </c>
      <c r="D99" s="3" t="s">
        <v>13</v>
      </c>
      <c r="E99" s="3">
        <v>0.315</v>
      </c>
      <c r="F99" s="3">
        <v>0.35599999999999998</v>
      </c>
      <c r="G99" s="3">
        <v>0.72399999999999998</v>
      </c>
      <c r="H99" s="3">
        <v>0.01</v>
      </c>
      <c r="I99" s="3">
        <v>124.402</v>
      </c>
      <c r="J99" s="3">
        <v>13.727</v>
      </c>
      <c r="K99" s="3">
        <v>211.066</v>
      </c>
      <c r="L99" s="3">
        <f>SUM(Usage_Data[[#This Row],[Hydroelectric Power]:[Biomass Energy]])</f>
        <v>350.6</v>
      </c>
    </row>
    <row r="100" spans="1:12" x14ac:dyDescent="0.25">
      <c r="A100" s="3">
        <v>2016</v>
      </c>
      <c r="B100" s="3" t="str">
        <f t="shared" si="1"/>
        <v>August</v>
      </c>
      <c r="C100" s="3">
        <v>8</v>
      </c>
      <c r="D100" s="3" t="s">
        <v>14</v>
      </c>
      <c r="E100" s="3">
        <v>0</v>
      </c>
      <c r="F100" s="3">
        <v>3.3540000000000001</v>
      </c>
      <c r="G100" s="3">
        <v>10.37</v>
      </c>
      <c r="H100" s="3">
        <v>0</v>
      </c>
      <c r="I100" s="3">
        <v>37.661000000000001</v>
      </c>
      <c r="J100" s="3">
        <v>0</v>
      </c>
      <c r="K100" s="3">
        <v>0</v>
      </c>
      <c r="L100" s="3">
        <f>SUM(Usage_Data[[#This Row],[Hydroelectric Power]:[Biomass Energy]])</f>
        <v>51.385000000000005</v>
      </c>
    </row>
    <row r="101" spans="1:12" x14ac:dyDescent="0.25">
      <c r="A101" s="3">
        <v>2016</v>
      </c>
      <c r="B101" s="3" t="str">
        <f t="shared" si="1"/>
        <v>August</v>
      </c>
      <c r="C101" s="3">
        <v>8</v>
      </c>
      <c r="D101" s="3" t="s">
        <v>15</v>
      </c>
      <c r="E101" s="3">
        <v>0</v>
      </c>
      <c r="F101" s="3">
        <v>0</v>
      </c>
      <c r="G101" s="3">
        <v>0</v>
      </c>
      <c r="H101" s="3">
        <v>0</v>
      </c>
      <c r="I101" s="3">
        <v>0</v>
      </c>
      <c r="J101" s="3">
        <v>0</v>
      </c>
      <c r="K101" s="3">
        <v>134.13999999999999</v>
      </c>
      <c r="L101" s="3">
        <f>SUM(Usage_Data[[#This Row],[Hydroelectric Power]:[Biomass Energy]])</f>
        <v>134.13999999999999</v>
      </c>
    </row>
    <row r="102" spans="1:12" x14ac:dyDescent="0.25">
      <c r="A102" s="3">
        <v>2016</v>
      </c>
      <c r="B102" s="3" t="str">
        <f t="shared" si="1"/>
        <v>September</v>
      </c>
      <c r="C102" s="3">
        <v>9</v>
      </c>
      <c r="D102" s="3" t="s">
        <v>11</v>
      </c>
      <c r="E102" s="3">
        <v>0.08</v>
      </c>
      <c r="F102" s="3">
        <v>1.615</v>
      </c>
      <c r="G102" s="3">
        <v>2.0640000000000001</v>
      </c>
      <c r="H102" s="3">
        <v>3.1E-2</v>
      </c>
      <c r="I102" s="3">
        <v>6.9009999999999998</v>
      </c>
      <c r="J102" s="3">
        <v>3.96</v>
      </c>
      <c r="K102" s="3">
        <v>12.992000000000001</v>
      </c>
      <c r="L102" s="3">
        <f>SUM(Usage_Data[[#This Row],[Hydroelectric Power]:[Biomass Energy]])</f>
        <v>27.643000000000001</v>
      </c>
    </row>
    <row r="103" spans="1:12" x14ac:dyDescent="0.25">
      <c r="A103" s="3">
        <v>2016</v>
      </c>
      <c r="B103" s="3" t="str">
        <f t="shared" si="1"/>
        <v>September</v>
      </c>
      <c r="C103" s="3">
        <v>9</v>
      </c>
      <c r="D103" s="3" t="s">
        <v>12</v>
      </c>
      <c r="E103" s="3">
        <v>0</v>
      </c>
      <c r="F103" s="3">
        <v>4.5270000000000001</v>
      </c>
      <c r="G103" s="3">
        <v>12.228999999999999</v>
      </c>
      <c r="H103" s="3">
        <v>55.924999999999997</v>
      </c>
      <c r="I103" s="3">
        <v>19.065000000000001</v>
      </c>
      <c r="J103" s="3">
        <v>22.344000000000001</v>
      </c>
      <c r="K103" s="3">
        <v>41.408999999999999</v>
      </c>
      <c r="L103" s="3">
        <f>SUM(Usage_Data[[#This Row],[Hydroelectric Power]:[Biomass Energy]])</f>
        <v>155.499</v>
      </c>
    </row>
    <row r="104" spans="1:12" x14ac:dyDescent="0.25">
      <c r="A104" s="3">
        <v>2016</v>
      </c>
      <c r="B104" s="3" t="str">
        <f t="shared" si="1"/>
        <v>September</v>
      </c>
      <c r="C104" s="3">
        <v>9</v>
      </c>
      <c r="D104" s="3" t="s">
        <v>13</v>
      </c>
      <c r="E104" s="3">
        <v>0.223</v>
      </c>
      <c r="F104" s="3">
        <v>0.34399999999999997</v>
      </c>
      <c r="G104" s="3">
        <v>0.65600000000000003</v>
      </c>
      <c r="H104" s="3">
        <v>1.2999999999999999E-2</v>
      </c>
      <c r="I104" s="3">
        <v>116.908</v>
      </c>
      <c r="J104" s="3">
        <v>13.004</v>
      </c>
      <c r="K104" s="3">
        <v>198.673</v>
      </c>
      <c r="L104" s="3">
        <f>SUM(Usage_Data[[#This Row],[Hydroelectric Power]:[Biomass Energy]])</f>
        <v>329.82100000000003</v>
      </c>
    </row>
    <row r="105" spans="1:12" x14ac:dyDescent="0.25">
      <c r="A105" s="3">
        <v>2016</v>
      </c>
      <c r="B105" s="3" t="str">
        <f t="shared" si="1"/>
        <v>September</v>
      </c>
      <c r="C105" s="3">
        <v>9</v>
      </c>
      <c r="D105" s="3" t="s">
        <v>14</v>
      </c>
      <c r="E105" s="3">
        <v>0</v>
      </c>
      <c r="F105" s="3">
        <v>3.246</v>
      </c>
      <c r="G105" s="3">
        <v>9.2490000000000006</v>
      </c>
      <c r="H105" s="3">
        <v>0</v>
      </c>
      <c r="I105" s="3">
        <v>36.445999999999998</v>
      </c>
      <c r="J105" s="3">
        <v>0</v>
      </c>
      <c r="K105" s="3">
        <v>0</v>
      </c>
      <c r="L105" s="3">
        <f>SUM(Usage_Data[[#This Row],[Hydroelectric Power]:[Biomass Energy]])</f>
        <v>48.941000000000003</v>
      </c>
    </row>
    <row r="106" spans="1:12" x14ac:dyDescent="0.25">
      <c r="A106" s="3">
        <v>2016</v>
      </c>
      <c r="B106" s="3" t="str">
        <f t="shared" si="1"/>
        <v>September</v>
      </c>
      <c r="C106" s="3">
        <v>9</v>
      </c>
      <c r="D106" s="3" t="s">
        <v>15</v>
      </c>
      <c r="E106" s="3">
        <v>0</v>
      </c>
      <c r="F106" s="3">
        <v>0</v>
      </c>
      <c r="G106" s="3">
        <v>0</v>
      </c>
      <c r="H106" s="3">
        <v>0</v>
      </c>
      <c r="I106" s="3">
        <v>0</v>
      </c>
      <c r="J106" s="3">
        <v>0</v>
      </c>
      <c r="K106" s="3">
        <v>127.126</v>
      </c>
      <c r="L106" s="3">
        <f>SUM(Usage_Data[[#This Row],[Hydroelectric Power]:[Biomass Energy]])</f>
        <v>127.126</v>
      </c>
    </row>
    <row r="107" spans="1:12" x14ac:dyDescent="0.25">
      <c r="A107" s="3">
        <v>2016</v>
      </c>
      <c r="B107" s="3" t="str">
        <f t="shared" si="1"/>
        <v>October</v>
      </c>
      <c r="C107" s="3">
        <v>10</v>
      </c>
      <c r="D107" s="3" t="s">
        <v>11</v>
      </c>
      <c r="E107" s="3">
        <v>7.2999999999999995E-2</v>
      </c>
      <c r="F107" s="3">
        <v>1.669</v>
      </c>
      <c r="G107" s="3">
        <v>1.8280000000000001</v>
      </c>
      <c r="H107" s="3">
        <v>0.04</v>
      </c>
      <c r="I107" s="3">
        <v>7.0460000000000003</v>
      </c>
      <c r="J107" s="3">
        <v>3.9049999999999998</v>
      </c>
      <c r="K107" s="3">
        <v>13.115</v>
      </c>
      <c r="L107" s="3">
        <f>SUM(Usage_Data[[#This Row],[Hydroelectric Power]:[Biomass Energy]])</f>
        <v>27.676000000000002</v>
      </c>
    </row>
    <row r="108" spans="1:12" x14ac:dyDescent="0.25">
      <c r="A108" s="3">
        <v>2016</v>
      </c>
      <c r="B108" s="3" t="str">
        <f t="shared" si="1"/>
        <v>October</v>
      </c>
      <c r="C108" s="3">
        <v>10</v>
      </c>
      <c r="D108" s="3" t="s">
        <v>12</v>
      </c>
      <c r="E108" s="3">
        <v>0</v>
      </c>
      <c r="F108" s="3">
        <v>4.617</v>
      </c>
      <c r="G108" s="3">
        <v>10.736000000000001</v>
      </c>
      <c r="H108" s="3">
        <v>69.325000000000003</v>
      </c>
      <c r="I108" s="3">
        <v>15.670999999999999</v>
      </c>
      <c r="J108" s="3">
        <v>21.747</v>
      </c>
      <c r="K108" s="3">
        <v>37.417999999999999</v>
      </c>
      <c r="L108" s="3">
        <f>SUM(Usage_Data[[#This Row],[Hydroelectric Power]:[Biomass Energy]])</f>
        <v>159.51399999999998</v>
      </c>
    </row>
    <row r="109" spans="1:12" x14ac:dyDescent="0.25">
      <c r="A109" s="3">
        <v>2016</v>
      </c>
      <c r="B109" s="3" t="str">
        <f t="shared" si="1"/>
        <v>October</v>
      </c>
      <c r="C109" s="3">
        <v>10</v>
      </c>
      <c r="D109" s="3" t="s">
        <v>13</v>
      </c>
      <c r="E109" s="3">
        <v>0.30099999999999999</v>
      </c>
      <c r="F109" s="3">
        <v>0.35599999999999998</v>
      </c>
      <c r="G109" s="3">
        <v>0.60199999999999998</v>
      </c>
      <c r="H109" s="3">
        <v>1.9E-2</v>
      </c>
      <c r="I109" s="3">
        <v>119.521</v>
      </c>
      <c r="J109" s="3">
        <v>15.063000000000001</v>
      </c>
      <c r="K109" s="3">
        <v>205.517</v>
      </c>
      <c r="L109" s="3">
        <f>SUM(Usage_Data[[#This Row],[Hydroelectric Power]:[Biomass Energy]])</f>
        <v>341.37900000000002</v>
      </c>
    </row>
    <row r="110" spans="1:12" x14ac:dyDescent="0.25">
      <c r="A110" s="3">
        <v>2016</v>
      </c>
      <c r="B110" s="3" t="str">
        <f t="shared" si="1"/>
        <v>October</v>
      </c>
      <c r="C110" s="3">
        <v>10</v>
      </c>
      <c r="D110" s="3" t="s">
        <v>14</v>
      </c>
      <c r="E110" s="3">
        <v>0</v>
      </c>
      <c r="F110" s="3">
        <v>3.3540000000000001</v>
      </c>
      <c r="G110" s="3">
        <v>8.2720000000000002</v>
      </c>
      <c r="H110" s="3">
        <v>0</v>
      </c>
      <c r="I110" s="3">
        <v>37.661000000000001</v>
      </c>
      <c r="J110" s="3">
        <v>0</v>
      </c>
      <c r="K110" s="3">
        <v>0</v>
      </c>
      <c r="L110" s="3">
        <f>SUM(Usage_Data[[#This Row],[Hydroelectric Power]:[Biomass Energy]])</f>
        <v>49.287000000000006</v>
      </c>
    </row>
    <row r="111" spans="1:12" x14ac:dyDescent="0.25">
      <c r="A111" s="3">
        <v>2016</v>
      </c>
      <c r="B111" s="3" t="str">
        <f t="shared" si="1"/>
        <v>October</v>
      </c>
      <c r="C111" s="3">
        <v>10</v>
      </c>
      <c r="D111" s="3" t="s">
        <v>15</v>
      </c>
      <c r="E111" s="3">
        <v>0</v>
      </c>
      <c r="F111" s="3">
        <v>0</v>
      </c>
      <c r="G111" s="3">
        <v>0</v>
      </c>
      <c r="H111" s="3">
        <v>0</v>
      </c>
      <c r="I111" s="3">
        <v>0</v>
      </c>
      <c r="J111" s="3">
        <v>0</v>
      </c>
      <c r="K111" s="3">
        <v>126.35299999999999</v>
      </c>
      <c r="L111" s="3">
        <f>SUM(Usage_Data[[#This Row],[Hydroelectric Power]:[Biomass Energy]])</f>
        <v>126.35299999999999</v>
      </c>
    </row>
    <row r="112" spans="1:12" x14ac:dyDescent="0.25">
      <c r="A112" s="3">
        <v>2016</v>
      </c>
      <c r="B112" s="3" t="str">
        <f t="shared" si="1"/>
        <v>November</v>
      </c>
      <c r="C112" s="3">
        <v>11</v>
      </c>
      <c r="D112" s="3" t="s">
        <v>11</v>
      </c>
      <c r="E112" s="3">
        <v>5.8999999999999997E-2</v>
      </c>
      <c r="F112" s="3">
        <v>1.615</v>
      </c>
      <c r="G112" s="3">
        <v>1.462</v>
      </c>
      <c r="H112" s="3">
        <v>3.7999999999999999E-2</v>
      </c>
      <c r="I112" s="3">
        <v>6.8150000000000004</v>
      </c>
      <c r="J112" s="3">
        <v>4.0759999999999996</v>
      </c>
      <c r="K112" s="3">
        <v>13.026999999999999</v>
      </c>
      <c r="L112" s="3">
        <f>SUM(Usage_Data[[#This Row],[Hydroelectric Power]:[Biomass Energy]])</f>
        <v>27.091999999999999</v>
      </c>
    </row>
    <row r="113" spans="1:12" x14ac:dyDescent="0.25">
      <c r="A113" s="3">
        <v>2016</v>
      </c>
      <c r="B113" s="3" t="str">
        <f t="shared" si="1"/>
        <v>November</v>
      </c>
      <c r="C113" s="3">
        <v>11</v>
      </c>
      <c r="D113" s="3" t="s">
        <v>12</v>
      </c>
      <c r="E113" s="3">
        <v>0</v>
      </c>
      <c r="F113" s="3">
        <v>4.6529999999999996</v>
      </c>
      <c r="G113" s="3">
        <v>9.3130000000000006</v>
      </c>
      <c r="H113" s="3">
        <v>66.150999999999996</v>
      </c>
      <c r="I113" s="3">
        <v>17.837</v>
      </c>
      <c r="J113" s="3">
        <v>24.077000000000002</v>
      </c>
      <c r="K113" s="3">
        <v>41.914000000000001</v>
      </c>
      <c r="L113" s="3">
        <f>SUM(Usage_Data[[#This Row],[Hydroelectric Power]:[Biomass Energy]])</f>
        <v>163.94499999999999</v>
      </c>
    </row>
    <row r="114" spans="1:12" x14ac:dyDescent="0.25">
      <c r="A114" s="3">
        <v>2016</v>
      </c>
      <c r="B114" s="3" t="str">
        <f t="shared" si="1"/>
        <v>November</v>
      </c>
      <c r="C114" s="3">
        <v>11</v>
      </c>
      <c r="D114" s="3" t="s">
        <v>13</v>
      </c>
      <c r="E114" s="3">
        <v>0.23699999999999999</v>
      </c>
      <c r="F114" s="3">
        <v>0.34399999999999997</v>
      </c>
      <c r="G114" s="3">
        <v>0.47899999999999998</v>
      </c>
      <c r="H114" s="3">
        <v>2.3E-2</v>
      </c>
      <c r="I114" s="3">
        <v>121.97199999999999</v>
      </c>
      <c r="J114" s="3">
        <v>15.169</v>
      </c>
      <c r="K114" s="3">
        <v>207.381</v>
      </c>
      <c r="L114" s="3">
        <f>SUM(Usage_Data[[#This Row],[Hydroelectric Power]:[Biomass Energy]])</f>
        <v>345.60500000000002</v>
      </c>
    </row>
    <row r="115" spans="1:12" x14ac:dyDescent="0.25">
      <c r="A115" s="3">
        <v>2016</v>
      </c>
      <c r="B115" s="3" t="str">
        <f t="shared" si="1"/>
        <v>November</v>
      </c>
      <c r="C115" s="3">
        <v>11</v>
      </c>
      <c r="D115" s="3" t="s">
        <v>14</v>
      </c>
      <c r="E115" s="3">
        <v>0</v>
      </c>
      <c r="F115" s="3">
        <v>3.246</v>
      </c>
      <c r="G115" s="3">
        <v>6.7309999999999999</v>
      </c>
      <c r="H115" s="3">
        <v>0</v>
      </c>
      <c r="I115" s="3">
        <v>36.445999999999998</v>
      </c>
      <c r="J115" s="3">
        <v>0</v>
      </c>
      <c r="K115" s="3">
        <v>0</v>
      </c>
      <c r="L115" s="3">
        <f>SUM(Usage_Data[[#This Row],[Hydroelectric Power]:[Biomass Energy]])</f>
        <v>46.423000000000002</v>
      </c>
    </row>
    <row r="116" spans="1:12" x14ac:dyDescent="0.25">
      <c r="A116" s="3">
        <v>2016</v>
      </c>
      <c r="B116" s="3" t="str">
        <f t="shared" si="1"/>
        <v>November</v>
      </c>
      <c r="C116" s="3">
        <v>11</v>
      </c>
      <c r="D116" s="3" t="s">
        <v>15</v>
      </c>
      <c r="E116" s="3">
        <v>0</v>
      </c>
      <c r="F116" s="3">
        <v>0</v>
      </c>
      <c r="G116" s="3">
        <v>0</v>
      </c>
      <c r="H116" s="3">
        <v>0</v>
      </c>
      <c r="I116" s="3">
        <v>0</v>
      </c>
      <c r="J116" s="3">
        <v>0</v>
      </c>
      <c r="K116" s="3">
        <v>127.708</v>
      </c>
      <c r="L116" s="3">
        <f>SUM(Usage_Data[[#This Row],[Hydroelectric Power]:[Biomass Energy]])</f>
        <v>127.708</v>
      </c>
    </row>
    <row r="117" spans="1:12" x14ac:dyDescent="0.25">
      <c r="A117" s="3">
        <v>2016</v>
      </c>
      <c r="B117" s="3" t="str">
        <f t="shared" si="1"/>
        <v>December</v>
      </c>
      <c r="C117" s="3">
        <v>12</v>
      </c>
      <c r="D117" s="3" t="s">
        <v>11</v>
      </c>
      <c r="E117" s="3">
        <v>7.0999999999999994E-2</v>
      </c>
      <c r="F117" s="3">
        <v>1.669</v>
      </c>
      <c r="G117" s="3">
        <v>1.4339999999999999</v>
      </c>
      <c r="H117" s="3">
        <v>4.8000000000000001E-2</v>
      </c>
      <c r="I117" s="3">
        <v>7.1130000000000004</v>
      </c>
      <c r="J117" s="3">
        <v>4.1360000000000001</v>
      </c>
      <c r="K117" s="3">
        <v>13.499000000000001</v>
      </c>
      <c r="L117" s="3">
        <f>SUM(Usage_Data[[#This Row],[Hydroelectric Power]:[Biomass Energy]])</f>
        <v>27.97</v>
      </c>
    </row>
    <row r="118" spans="1:12" x14ac:dyDescent="0.25">
      <c r="A118" s="3">
        <v>2016</v>
      </c>
      <c r="B118" s="3" t="str">
        <f t="shared" si="1"/>
        <v>December</v>
      </c>
      <c r="C118" s="3">
        <v>12</v>
      </c>
      <c r="D118" s="3" t="s">
        <v>12</v>
      </c>
      <c r="E118" s="3">
        <v>0</v>
      </c>
      <c r="F118" s="3">
        <v>4.9610000000000003</v>
      </c>
      <c r="G118" s="3">
        <v>8.1509999999999998</v>
      </c>
      <c r="H118" s="3">
        <v>78.891999999999996</v>
      </c>
      <c r="I118" s="3">
        <v>20.625</v>
      </c>
      <c r="J118" s="3">
        <v>24.905000000000001</v>
      </c>
      <c r="K118" s="3">
        <v>45.53</v>
      </c>
      <c r="L118" s="3">
        <f>SUM(Usage_Data[[#This Row],[Hydroelectric Power]:[Biomass Energy]])</f>
        <v>183.06399999999999</v>
      </c>
    </row>
    <row r="119" spans="1:12" x14ac:dyDescent="0.25">
      <c r="A119" s="3">
        <v>2016</v>
      </c>
      <c r="B119" s="3" t="str">
        <f t="shared" si="1"/>
        <v>December</v>
      </c>
      <c r="C119" s="3">
        <v>12</v>
      </c>
      <c r="D119" s="3" t="s">
        <v>13</v>
      </c>
      <c r="E119" s="3">
        <v>0.39800000000000002</v>
      </c>
      <c r="F119" s="3">
        <v>0.35599999999999998</v>
      </c>
      <c r="G119" s="3">
        <v>0.44</v>
      </c>
      <c r="H119" s="3">
        <v>3.2000000000000001E-2</v>
      </c>
      <c r="I119" s="3">
        <v>142.93199999999999</v>
      </c>
      <c r="J119" s="3">
        <v>15.568</v>
      </c>
      <c r="K119" s="3">
        <v>233.2</v>
      </c>
      <c r="L119" s="3">
        <f>SUM(Usage_Data[[#This Row],[Hydroelectric Power]:[Biomass Energy]])</f>
        <v>392.92599999999999</v>
      </c>
    </row>
    <row r="120" spans="1:12" x14ac:dyDescent="0.25">
      <c r="A120" s="3">
        <v>2016</v>
      </c>
      <c r="B120" s="3" t="str">
        <f t="shared" si="1"/>
        <v>December</v>
      </c>
      <c r="C120" s="3">
        <v>12</v>
      </c>
      <c r="D120" s="3" t="s">
        <v>14</v>
      </c>
      <c r="E120" s="3">
        <v>0</v>
      </c>
      <c r="F120" s="3">
        <v>3.3540000000000001</v>
      </c>
      <c r="G120" s="3">
        <v>6.1769999999999996</v>
      </c>
      <c r="H120" s="3">
        <v>0</v>
      </c>
      <c r="I120" s="3">
        <v>37.661000000000001</v>
      </c>
      <c r="J120" s="3">
        <v>0</v>
      </c>
      <c r="K120" s="3">
        <v>0</v>
      </c>
      <c r="L120" s="3">
        <f>SUM(Usage_Data[[#This Row],[Hydroelectric Power]:[Biomass Energy]])</f>
        <v>47.192</v>
      </c>
    </row>
    <row r="121" spans="1:12" x14ac:dyDescent="0.25">
      <c r="A121" s="3">
        <v>2016</v>
      </c>
      <c r="B121" s="3" t="str">
        <f t="shared" si="1"/>
        <v>December</v>
      </c>
      <c r="C121" s="3">
        <v>12</v>
      </c>
      <c r="D121" s="3" t="s">
        <v>15</v>
      </c>
      <c r="E121" s="3">
        <v>0</v>
      </c>
      <c r="F121" s="3">
        <v>0</v>
      </c>
      <c r="G121" s="3">
        <v>0</v>
      </c>
      <c r="H121" s="3">
        <v>0</v>
      </c>
      <c r="I121" s="3">
        <v>0</v>
      </c>
      <c r="J121" s="3">
        <v>0</v>
      </c>
      <c r="K121" s="3">
        <v>130.86799999999999</v>
      </c>
      <c r="L121" s="3">
        <f>SUM(Usage_Data[[#This Row],[Hydroelectric Power]:[Biomass Energy]])</f>
        <v>130.86799999999999</v>
      </c>
    </row>
    <row r="122" spans="1:12" x14ac:dyDescent="0.25">
      <c r="A122" s="3">
        <v>2017</v>
      </c>
      <c r="B122" s="3" t="str">
        <f t="shared" si="1"/>
        <v>January</v>
      </c>
      <c r="C122" s="3">
        <v>1</v>
      </c>
      <c r="D122" s="3" t="s">
        <v>11</v>
      </c>
      <c r="E122" s="3">
        <v>7.2999999999999995E-2</v>
      </c>
      <c r="F122" s="3">
        <v>1.673</v>
      </c>
      <c r="G122" s="3">
        <v>1.5169999999999999</v>
      </c>
      <c r="H122" s="3">
        <v>3.7999999999999999E-2</v>
      </c>
      <c r="I122" s="3">
        <v>7.2690000000000001</v>
      </c>
      <c r="J122" s="3">
        <v>4.2869999999999999</v>
      </c>
      <c r="K122" s="3">
        <v>13.532</v>
      </c>
      <c r="L122" s="3">
        <f>SUM(Usage_Data[[#This Row],[Hydroelectric Power]:[Biomass Energy]])</f>
        <v>28.388999999999999</v>
      </c>
    </row>
    <row r="123" spans="1:12" x14ac:dyDescent="0.25">
      <c r="A123" s="3">
        <v>2017</v>
      </c>
      <c r="B123" s="3" t="str">
        <f t="shared" si="1"/>
        <v>January</v>
      </c>
      <c r="C123" s="3">
        <v>1</v>
      </c>
      <c r="D123" s="3" t="s">
        <v>12</v>
      </c>
      <c r="E123" s="3">
        <v>0</v>
      </c>
      <c r="F123" s="3">
        <v>4.8010000000000002</v>
      </c>
      <c r="G123" s="3">
        <v>7.8419999999999996</v>
      </c>
      <c r="H123" s="3">
        <v>70.900999999999996</v>
      </c>
      <c r="I123" s="3">
        <v>20.437999999999999</v>
      </c>
      <c r="J123" s="3">
        <v>24.937999999999999</v>
      </c>
      <c r="K123" s="3">
        <v>45.375999999999998</v>
      </c>
      <c r="L123" s="3">
        <f>SUM(Usage_Data[[#This Row],[Hydroelectric Power]:[Biomass Energy]])</f>
        <v>174.29599999999999</v>
      </c>
    </row>
    <row r="124" spans="1:12" x14ac:dyDescent="0.25">
      <c r="A124" s="3">
        <v>2017</v>
      </c>
      <c r="B124" s="3" t="str">
        <f t="shared" si="1"/>
        <v>January</v>
      </c>
      <c r="C124" s="3">
        <v>1</v>
      </c>
      <c r="D124" s="3" t="s">
        <v>13</v>
      </c>
      <c r="E124" s="3">
        <v>0.435</v>
      </c>
      <c r="F124" s="3">
        <v>0.35699999999999998</v>
      </c>
      <c r="G124" s="3">
        <v>0.42399999999999999</v>
      </c>
      <c r="H124" s="3">
        <v>2.5000000000000001E-2</v>
      </c>
      <c r="I124" s="3">
        <v>123.095</v>
      </c>
      <c r="J124" s="3">
        <v>15.196</v>
      </c>
      <c r="K124" s="3">
        <v>213.03299999999999</v>
      </c>
      <c r="L124" s="3">
        <f>SUM(Usage_Data[[#This Row],[Hydroelectric Power]:[Biomass Energy]])</f>
        <v>352.565</v>
      </c>
    </row>
    <row r="125" spans="1:12" x14ac:dyDescent="0.25">
      <c r="A125" s="3">
        <v>2017</v>
      </c>
      <c r="B125" s="3" t="str">
        <f t="shared" si="1"/>
        <v>January</v>
      </c>
      <c r="C125" s="3">
        <v>1</v>
      </c>
      <c r="D125" s="3" t="s">
        <v>14</v>
      </c>
      <c r="E125" s="3">
        <v>0</v>
      </c>
      <c r="F125" s="3">
        <v>3.363</v>
      </c>
      <c r="G125" s="3">
        <v>5.7720000000000002</v>
      </c>
      <c r="H125" s="3">
        <v>0</v>
      </c>
      <c r="I125" s="3">
        <v>36.484999999999999</v>
      </c>
      <c r="J125" s="3">
        <v>0</v>
      </c>
      <c r="K125" s="3">
        <v>0</v>
      </c>
      <c r="L125" s="3">
        <f>SUM(Usage_Data[[#This Row],[Hydroelectric Power]:[Biomass Energy]])</f>
        <v>45.62</v>
      </c>
    </row>
    <row r="126" spans="1:12" x14ac:dyDescent="0.25">
      <c r="A126" s="3">
        <v>2017</v>
      </c>
      <c r="B126" s="3" t="str">
        <f t="shared" si="1"/>
        <v>January</v>
      </c>
      <c r="C126" s="3">
        <v>1</v>
      </c>
      <c r="D126" s="3" t="s">
        <v>15</v>
      </c>
      <c r="E126" s="3">
        <v>0</v>
      </c>
      <c r="F126" s="3">
        <v>0</v>
      </c>
      <c r="G126" s="3">
        <v>0</v>
      </c>
      <c r="H126" s="3">
        <v>0</v>
      </c>
      <c r="I126" s="3">
        <v>0</v>
      </c>
      <c r="J126" s="3">
        <v>0</v>
      </c>
      <c r="K126" s="3">
        <v>109.497</v>
      </c>
      <c r="L126" s="3">
        <f>SUM(Usage_Data[[#This Row],[Hydroelectric Power]:[Biomass Energy]])</f>
        <v>109.497</v>
      </c>
    </row>
    <row r="127" spans="1:12" x14ac:dyDescent="0.25">
      <c r="A127" s="3">
        <v>2017</v>
      </c>
      <c r="B127" s="3" t="str">
        <f t="shared" si="1"/>
        <v>February</v>
      </c>
      <c r="C127" s="3">
        <v>2</v>
      </c>
      <c r="D127" s="3" t="s">
        <v>11</v>
      </c>
      <c r="E127" s="3">
        <v>6.7000000000000004E-2</v>
      </c>
      <c r="F127" s="3">
        <v>1.5109999999999999</v>
      </c>
      <c r="G127" s="3">
        <v>1.6719999999999999</v>
      </c>
      <c r="H127" s="3">
        <v>3.6999999999999998E-2</v>
      </c>
      <c r="I127" s="3">
        <v>6.5209999999999999</v>
      </c>
      <c r="J127" s="3">
        <v>3.7919999999999998</v>
      </c>
      <c r="K127" s="3">
        <v>12.147</v>
      </c>
      <c r="L127" s="3">
        <f>SUM(Usage_Data[[#This Row],[Hydroelectric Power]:[Biomass Energy]])</f>
        <v>25.747</v>
      </c>
    </row>
    <row r="128" spans="1:12" x14ac:dyDescent="0.25">
      <c r="A128" s="3">
        <v>2017</v>
      </c>
      <c r="B128" s="3" t="str">
        <f t="shared" si="1"/>
        <v>February</v>
      </c>
      <c r="C128" s="3">
        <v>2</v>
      </c>
      <c r="D128" s="3" t="s">
        <v>12</v>
      </c>
      <c r="E128" s="3">
        <v>0</v>
      </c>
      <c r="F128" s="3">
        <v>4.2270000000000003</v>
      </c>
      <c r="G128" s="3">
        <v>9.27</v>
      </c>
      <c r="H128" s="3">
        <v>75.31</v>
      </c>
      <c r="I128" s="3">
        <v>18.489000000000001</v>
      </c>
      <c r="J128" s="3">
        <v>22.108000000000001</v>
      </c>
      <c r="K128" s="3">
        <v>40.597000000000001</v>
      </c>
      <c r="L128" s="3">
        <f>SUM(Usage_Data[[#This Row],[Hydroelectric Power]:[Biomass Energy]])</f>
        <v>170.001</v>
      </c>
    </row>
    <row r="129" spans="1:12" x14ac:dyDescent="0.25">
      <c r="A129" s="3">
        <v>2017</v>
      </c>
      <c r="B129" s="3" t="str">
        <f t="shared" si="1"/>
        <v>February</v>
      </c>
      <c r="C129" s="3">
        <v>2</v>
      </c>
      <c r="D129" s="3" t="s">
        <v>13</v>
      </c>
      <c r="E129" s="3">
        <v>0.39500000000000002</v>
      </c>
      <c r="F129" s="3">
        <v>0.32200000000000001</v>
      </c>
      <c r="G129" s="3">
        <v>0.47399999999999998</v>
      </c>
      <c r="H129" s="3">
        <v>2.8000000000000001E-2</v>
      </c>
      <c r="I129" s="3">
        <v>112.149</v>
      </c>
      <c r="J129" s="3">
        <v>13.685</v>
      </c>
      <c r="K129" s="3">
        <v>192.49</v>
      </c>
      <c r="L129" s="3">
        <f>SUM(Usage_Data[[#This Row],[Hydroelectric Power]:[Biomass Energy]])</f>
        <v>319.54300000000001</v>
      </c>
    </row>
    <row r="130" spans="1:12" x14ac:dyDescent="0.25">
      <c r="A130" s="3">
        <v>2017</v>
      </c>
      <c r="B130" s="3" t="str">
        <f t="shared" ref="B130:B193" si="2">TEXT(C130*28,"mmmm")</f>
        <v>February</v>
      </c>
      <c r="C130" s="3">
        <v>2</v>
      </c>
      <c r="D130" s="3" t="s">
        <v>14</v>
      </c>
      <c r="E130" s="3">
        <v>0</v>
      </c>
      <c r="F130" s="3">
        <v>3.0379999999999998</v>
      </c>
      <c r="G130" s="3">
        <v>6.4409999999999998</v>
      </c>
      <c r="H130" s="3">
        <v>0</v>
      </c>
      <c r="I130" s="3">
        <v>32.954000000000001</v>
      </c>
      <c r="J130" s="3">
        <v>0</v>
      </c>
      <c r="K130" s="3">
        <v>0</v>
      </c>
      <c r="L130" s="3">
        <f>SUM(Usage_Data[[#This Row],[Hydroelectric Power]:[Biomass Energy]])</f>
        <v>42.433</v>
      </c>
    </row>
    <row r="131" spans="1:12" x14ac:dyDescent="0.25">
      <c r="A131" s="3">
        <v>2017</v>
      </c>
      <c r="B131" s="3" t="str">
        <f t="shared" si="2"/>
        <v>February</v>
      </c>
      <c r="C131" s="3">
        <v>2</v>
      </c>
      <c r="D131" s="3" t="s">
        <v>15</v>
      </c>
      <c r="E131" s="3">
        <v>0</v>
      </c>
      <c r="F131" s="3">
        <v>0</v>
      </c>
      <c r="G131" s="3">
        <v>0</v>
      </c>
      <c r="H131" s="3">
        <v>0</v>
      </c>
      <c r="I131" s="3">
        <v>0</v>
      </c>
      <c r="J131" s="3">
        <v>0</v>
      </c>
      <c r="K131" s="3">
        <v>102.934</v>
      </c>
      <c r="L131" s="3">
        <f>SUM(Usage_Data[[#This Row],[Hydroelectric Power]:[Biomass Energy]])</f>
        <v>102.934</v>
      </c>
    </row>
    <row r="132" spans="1:12" x14ac:dyDescent="0.25">
      <c r="A132" s="3">
        <v>2017</v>
      </c>
      <c r="B132" s="3" t="str">
        <f t="shared" si="2"/>
        <v>March</v>
      </c>
      <c r="C132" s="3">
        <v>3</v>
      </c>
      <c r="D132" s="3" t="s">
        <v>11</v>
      </c>
      <c r="E132" s="3">
        <v>8.3000000000000004E-2</v>
      </c>
      <c r="F132" s="3">
        <v>1.673</v>
      </c>
      <c r="G132" s="3">
        <v>2.3050000000000002</v>
      </c>
      <c r="H132" s="3">
        <v>5.7000000000000002E-2</v>
      </c>
      <c r="I132" s="3">
        <v>7.0129999999999999</v>
      </c>
      <c r="J132" s="3">
        <v>4.0060000000000002</v>
      </c>
      <c r="K132" s="3">
        <v>13.101000000000001</v>
      </c>
      <c r="L132" s="3">
        <f>SUM(Usage_Data[[#This Row],[Hydroelectric Power]:[Biomass Energy]])</f>
        <v>28.238</v>
      </c>
    </row>
    <row r="133" spans="1:12" x14ac:dyDescent="0.25">
      <c r="A133" s="3">
        <v>2017</v>
      </c>
      <c r="B133" s="3" t="str">
        <f t="shared" si="2"/>
        <v>March</v>
      </c>
      <c r="C133" s="3">
        <v>3</v>
      </c>
      <c r="D133" s="3" t="s">
        <v>12</v>
      </c>
      <c r="E133" s="3">
        <v>0</v>
      </c>
      <c r="F133" s="3">
        <v>4.7329999999999997</v>
      </c>
      <c r="G133" s="3">
        <v>15.233000000000001</v>
      </c>
      <c r="H133" s="3">
        <v>87.706999999999994</v>
      </c>
      <c r="I133" s="3">
        <v>20.939</v>
      </c>
      <c r="J133" s="3">
        <v>24.306000000000001</v>
      </c>
      <c r="K133" s="3">
        <v>45.244</v>
      </c>
      <c r="L133" s="3">
        <f>SUM(Usage_Data[[#This Row],[Hydroelectric Power]:[Biomass Energy]])</f>
        <v>198.16200000000001</v>
      </c>
    </row>
    <row r="134" spans="1:12" x14ac:dyDescent="0.25">
      <c r="A134" s="3">
        <v>2017</v>
      </c>
      <c r="B134" s="3" t="str">
        <f t="shared" si="2"/>
        <v>March</v>
      </c>
      <c r="C134" s="3">
        <v>3</v>
      </c>
      <c r="D134" s="3" t="s">
        <v>13</v>
      </c>
      <c r="E134" s="3">
        <v>0.439</v>
      </c>
      <c r="F134" s="3">
        <v>0.35699999999999998</v>
      </c>
      <c r="G134" s="3">
        <v>0.68200000000000005</v>
      </c>
      <c r="H134" s="3">
        <v>0.03</v>
      </c>
      <c r="I134" s="3">
        <v>121.768</v>
      </c>
      <c r="J134" s="3">
        <v>15.066000000000001</v>
      </c>
      <c r="K134" s="3">
        <v>210.56800000000001</v>
      </c>
      <c r="L134" s="3">
        <f>SUM(Usage_Data[[#This Row],[Hydroelectric Power]:[Biomass Energy]])</f>
        <v>348.90999999999997</v>
      </c>
    </row>
    <row r="135" spans="1:12" x14ac:dyDescent="0.25">
      <c r="A135" s="3">
        <v>2017</v>
      </c>
      <c r="B135" s="3" t="str">
        <f t="shared" si="2"/>
        <v>March</v>
      </c>
      <c r="C135" s="3">
        <v>3</v>
      </c>
      <c r="D135" s="3" t="s">
        <v>14</v>
      </c>
      <c r="E135" s="3">
        <v>0</v>
      </c>
      <c r="F135" s="3">
        <v>3.363</v>
      </c>
      <c r="G135" s="3">
        <v>9.2530000000000001</v>
      </c>
      <c r="H135" s="3">
        <v>0</v>
      </c>
      <c r="I135" s="3">
        <v>36.484999999999999</v>
      </c>
      <c r="J135" s="3">
        <v>0</v>
      </c>
      <c r="K135" s="3">
        <v>0</v>
      </c>
      <c r="L135" s="3">
        <f>SUM(Usage_Data[[#This Row],[Hydroelectric Power]:[Biomass Energy]])</f>
        <v>49.100999999999999</v>
      </c>
    </row>
    <row r="136" spans="1:12" x14ac:dyDescent="0.25">
      <c r="A136" s="3">
        <v>2017</v>
      </c>
      <c r="B136" s="3" t="str">
        <f t="shared" si="2"/>
        <v>March</v>
      </c>
      <c r="C136" s="3">
        <v>3</v>
      </c>
      <c r="D136" s="3" t="s">
        <v>15</v>
      </c>
      <c r="E136" s="3">
        <v>0</v>
      </c>
      <c r="F136" s="3">
        <v>0</v>
      </c>
      <c r="G136" s="3">
        <v>0</v>
      </c>
      <c r="H136" s="3">
        <v>0</v>
      </c>
      <c r="I136" s="3">
        <v>0</v>
      </c>
      <c r="J136" s="3">
        <v>0</v>
      </c>
      <c r="K136" s="3">
        <v>120.047</v>
      </c>
      <c r="L136" s="3">
        <f>SUM(Usage_Data[[#This Row],[Hydroelectric Power]:[Biomass Energy]])</f>
        <v>120.047</v>
      </c>
    </row>
    <row r="137" spans="1:12" x14ac:dyDescent="0.25">
      <c r="A137" s="3">
        <v>2017</v>
      </c>
      <c r="B137" s="3" t="str">
        <f t="shared" si="2"/>
        <v>April</v>
      </c>
      <c r="C137" s="3">
        <v>4</v>
      </c>
      <c r="D137" s="3" t="s">
        <v>11</v>
      </c>
      <c r="E137" s="3">
        <v>8.6999999999999994E-2</v>
      </c>
      <c r="F137" s="3">
        <v>1.619</v>
      </c>
      <c r="G137" s="3">
        <v>2.5529999999999999</v>
      </c>
      <c r="H137" s="3">
        <v>0.05</v>
      </c>
      <c r="I137" s="3">
        <v>6.8010000000000002</v>
      </c>
      <c r="J137" s="3">
        <v>3.8940000000000001</v>
      </c>
      <c r="K137" s="3">
        <v>12.737</v>
      </c>
      <c r="L137" s="3">
        <f>SUM(Usage_Data[[#This Row],[Hydroelectric Power]:[Biomass Energy]])</f>
        <v>27.741</v>
      </c>
    </row>
    <row r="138" spans="1:12" x14ac:dyDescent="0.25">
      <c r="A138" s="3">
        <v>2017</v>
      </c>
      <c r="B138" s="3" t="str">
        <f t="shared" si="2"/>
        <v>April</v>
      </c>
      <c r="C138" s="3">
        <v>4</v>
      </c>
      <c r="D138" s="3" t="s">
        <v>12</v>
      </c>
      <c r="E138" s="3">
        <v>0</v>
      </c>
      <c r="F138" s="3">
        <v>4.5759999999999996</v>
      </c>
      <c r="G138" s="3">
        <v>16.559999999999999</v>
      </c>
      <c r="H138" s="3">
        <v>86.510999999999996</v>
      </c>
      <c r="I138" s="3">
        <v>16.792000000000002</v>
      </c>
      <c r="J138" s="3">
        <v>22.248999999999999</v>
      </c>
      <c r="K138" s="3">
        <v>39.042000000000002</v>
      </c>
      <c r="L138" s="3">
        <f>SUM(Usage_Data[[#This Row],[Hydroelectric Power]:[Biomass Energy]])</f>
        <v>185.73</v>
      </c>
    </row>
    <row r="139" spans="1:12" x14ac:dyDescent="0.25">
      <c r="A139" s="3">
        <v>2017</v>
      </c>
      <c r="B139" s="3" t="str">
        <f t="shared" si="2"/>
        <v>April</v>
      </c>
      <c r="C139" s="3">
        <v>4</v>
      </c>
      <c r="D139" s="3" t="s">
        <v>13</v>
      </c>
      <c r="E139" s="3">
        <v>0.51</v>
      </c>
      <c r="F139" s="3">
        <v>0.34499999999999997</v>
      </c>
      <c r="G139" s="3">
        <v>0.74</v>
      </c>
      <c r="H139" s="3">
        <v>2.8000000000000001E-2</v>
      </c>
      <c r="I139" s="3">
        <v>115.38</v>
      </c>
      <c r="J139" s="3">
        <v>14.391</v>
      </c>
      <c r="K139" s="3">
        <v>197.38900000000001</v>
      </c>
      <c r="L139" s="3">
        <f>SUM(Usage_Data[[#This Row],[Hydroelectric Power]:[Biomass Energy]])</f>
        <v>328.78300000000002</v>
      </c>
    </row>
    <row r="140" spans="1:12" x14ac:dyDescent="0.25">
      <c r="A140" s="3">
        <v>2017</v>
      </c>
      <c r="B140" s="3" t="str">
        <f t="shared" si="2"/>
        <v>April</v>
      </c>
      <c r="C140" s="3">
        <v>4</v>
      </c>
      <c r="D140" s="3" t="s">
        <v>14</v>
      </c>
      <c r="E140" s="3">
        <v>0</v>
      </c>
      <c r="F140" s="3">
        <v>3.2549999999999999</v>
      </c>
      <c r="G140" s="3">
        <v>10.321</v>
      </c>
      <c r="H140" s="3">
        <v>0</v>
      </c>
      <c r="I140" s="3">
        <v>35.308</v>
      </c>
      <c r="J140" s="3">
        <v>0</v>
      </c>
      <c r="K140" s="3">
        <v>0</v>
      </c>
      <c r="L140" s="3">
        <f>SUM(Usage_Data[[#This Row],[Hydroelectric Power]:[Biomass Energy]])</f>
        <v>48.884</v>
      </c>
    </row>
    <row r="141" spans="1:12" x14ac:dyDescent="0.25">
      <c r="A141" s="3">
        <v>2017</v>
      </c>
      <c r="B141" s="3" t="str">
        <f t="shared" si="2"/>
        <v>April</v>
      </c>
      <c r="C141" s="3">
        <v>4</v>
      </c>
      <c r="D141" s="3" t="s">
        <v>15</v>
      </c>
      <c r="E141" s="3">
        <v>0</v>
      </c>
      <c r="F141" s="3">
        <v>0</v>
      </c>
      <c r="G141" s="3">
        <v>0</v>
      </c>
      <c r="H141" s="3">
        <v>0</v>
      </c>
      <c r="I141" s="3">
        <v>0</v>
      </c>
      <c r="J141" s="3">
        <v>0</v>
      </c>
      <c r="K141" s="3">
        <v>119.872</v>
      </c>
      <c r="L141" s="3">
        <f>SUM(Usage_Data[[#This Row],[Hydroelectric Power]:[Biomass Energy]])</f>
        <v>119.872</v>
      </c>
    </row>
    <row r="142" spans="1:12" x14ac:dyDescent="0.25">
      <c r="A142" s="3">
        <v>2017</v>
      </c>
      <c r="B142" s="3" t="str">
        <f t="shared" si="2"/>
        <v>May</v>
      </c>
      <c r="C142" s="3">
        <v>5</v>
      </c>
      <c r="D142" s="3" t="s">
        <v>11</v>
      </c>
      <c r="E142" s="3">
        <v>9.2999999999999999E-2</v>
      </c>
      <c r="F142" s="3">
        <v>1.673</v>
      </c>
      <c r="G142" s="3">
        <v>2.8170000000000002</v>
      </c>
      <c r="H142" s="3">
        <v>4.4999999999999998E-2</v>
      </c>
      <c r="I142" s="3">
        <v>7.032</v>
      </c>
      <c r="J142" s="3">
        <v>4.0490000000000004</v>
      </c>
      <c r="K142" s="3">
        <v>13.257</v>
      </c>
      <c r="L142" s="3">
        <f>SUM(Usage_Data[[#This Row],[Hydroelectric Power]:[Biomass Energy]])</f>
        <v>28.966000000000001</v>
      </c>
    </row>
    <row r="143" spans="1:12" x14ac:dyDescent="0.25">
      <c r="A143" s="3">
        <v>2017</v>
      </c>
      <c r="B143" s="3" t="str">
        <f t="shared" si="2"/>
        <v>May</v>
      </c>
      <c r="C143" s="3">
        <v>5</v>
      </c>
      <c r="D143" s="3" t="s">
        <v>12</v>
      </c>
      <c r="E143" s="3">
        <v>0</v>
      </c>
      <c r="F143" s="3">
        <v>4.4420000000000002</v>
      </c>
      <c r="G143" s="3">
        <v>19.533999999999999</v>
      </c>
      <c r="H143" s="3">
        <v>78.635999999999996</v>
      </c>
      <c r="I143" s="3">
        <v>16.757999999999999</v>
      </c>
      <c r="J143" s="3">
        <v>23.571000000000002</v>
      </c>
      <c r="K143" s="3">
        <v>40.328000000000003</v>
      </c>
      <c r="L143" s="3">
        <f>SUM(Usage_Data[[#This Row],[Hydroelectric Power]:[Biomass Energy]])</f>
        <v>183.26900000000001</v>
      </c>
    </row>
    <row r="144" spans="1:12" x14ac:dyDescent="0.25">
      <c r="A144" s="3">
        <v>2017</v>
      </c>
      <c r="B144" s="3" t="str">
        <f t="shared" si="2"/>
        <v>May</v>
      </c>
      <c r="C144" s="3">
        <v>5</v>
      </c>
      <c r="D144" s="3" t="s">
        <v>13</v>
      </c>
      <c r="E144" s="3">
        <v>0.54100000000000004</v>
      </c>
      <c r="F144" s="3">
        <v>0.35699999999999998</v>
      </c>
      <c r="G144" s="3">
        <v>0.82799999999999996</v>
      </c>
      <c r="H144" s="3">
        <v>2.5999999999999999E-2</v>
      </c>
      <c r="I144" s="3">
        <v>118.02500000000001</v>
      </c>
      <c r="J144" s="3">
        <v>13.747999999999999</v>
      </c>
      <c r="K144" s="3">
        <v>204.505</v>
      </c>
      <c r="L144" s="3">
        <f>SUM(Usage_Data[[#This Row],[Hydroelectric Power]:[Biomass Energy]])</f>
        <v>338.03</v>
      </c>
    </row>
    <row r="145" spans="1:12" x14ac:dyDescent="0.25">
      <c r="A145" s="3">
        <v>2017</v>
      </c>
      <c r="B145" s="3" t="str">
        <f t="shared" si="2"/>
        <v>May</v>
      </c>
      <c r="C145" s="3">
        <v>5</v>
      </c>
      <c r="D145" s="3" t="s">
        <v>14</v>
      </c>
      <c r="E145" s="3">
        <v>0</v>
      </c>
      <c r="F145" s="3">
        <v>3.363</v>
      </c>
      <c r="G145" s="3">
        <v>11.388</v>
      </c>
      <c r="H145" s="3">
        <v>0</v>
      </c>
      <c r="I145" s="3">
        <v>36.484999999999999</v>
      </c>
      <c r="J145" s="3">
        <v>0</v>
      </c>
      <c r="K145" s="3">
        <v>0</v>
      </c>
      <c r="L145" s="3">
        <f>SUM(Usage_Data[[#This Row],[Hydroelectric Power]:[Biomass Energy]])</f>
        <v>51.235999999999997</v>
      </c>
    </row>
    <row r="146" spans="1:12" x14ac:dyDescent="0.25">
      <c r="A146" s="3">
        <v>2017</v>
      </c>
      <c r="B146" s="3" t="str">
        <f t="shared" si="2"/>
        <v>May</v>
      </c>
      <c r="C146" s="3">
        <v>5</v>
      </c>
      <c r="D146" s="3" t="s">
        <v>15</v>
      </c>
      <c r="E146" s="3">
        <v>0</v>
      </c>
      <c r="F146" s="3">
        <v>0</v>
      </c>
      <c r="G146" s="3">
        <v>0</v>
      </c>
      <c r="H146" s="3">
        <v>0</v>
      </c>
      <c r="I146" s="3">
        <v>0</v>
      </c>
      <c r="J146" s="3">
        <v>0</v>
      </c>
      <c r="K146" s="3">
        <v>131.77500000000001</v>
      </c>
      <c r="L146" s="3">
        <f>SUM(Usage_Data[[#This Row],[Hydroelectric Power]:[Biomass Energy]])</f>
        <v>131.77500000000001</v>
      </c>
    </row>
    <row r="147" spans="1:12" x14ac:dyDescent="0.25">
      <c r="A147" s="3">
        <v>2017</v>
      </c>
      <c r="B147" s="3" t="str">
        <f t="shared" si="2"/>
        <v>June</v>
      </c>
      <c r="C147" s="3">
        <v>6</v>
      </c>
      <c r="D147" s="3" t="s">
        <v>11</v>
      </c>
      <c r="E147" s="3">
        <v>8.3000000000000004E-2</v>
      </c>
      <c r="F147" s="3">
        <v>1.619</v>
      </c>
      <c r="G147" s="3">
        <v>2.85</v>
      </c>
      <c r="H147" s="3">
        <v>3.5999999999999997E-2</v>
      </c>
      <c r="I147" s="3">
        <v>6.8319999999999999</v>
      </c>
      <c r="J147" s="3">
        <v>3.9550000000000001</v>
      </c>
      <c r="K147" s="3">
        <v>12.962999999999999</v>
      </c>
      <c r="L147" s="3">
        <f>SUM(Usage_Data[[#This Row],[Hydroelectric Power]:[Biomass Energy]])</f>
        <v>28.337999999999997</v>
      </c>
    </row>
    <row r="148" spans="1:12" x14ac:dyDescent="0.25">
      <c r="A148" s="3">
        <v>2017</v>
      </c>
      <c r="B148" s="3" t="str">
        <f t="shared" si="2"/>
        <v>June</v>
      </c>
      <c r="C148" s="3">
        <v>6</v>
      </c>
      <c r="D148" s="3" t="s">
        <v>12</v>
      </c>
      <c r="E148" s="3">
        <v>0</v>
      </c>
      <c r="F148" s="3">
        <v>4.38</v>
      </c>
      <c r="G148" s="3">
        <v>20.65</v>
      </c>
      <c r="H148" s="3">
        <v>68.665000000000006</v>
      </c>
      <c r="I148" s="3">
        <v>18.422000000000001</v>
      </c>
      <c r="J148" s="3">
        <v>23.652000000000001</v>
      </c>
      <c r="K148" s="3">
        <v>42.073999999999998</v>
      </c>
      <c r="L148" s="3">
        <f>SUM(Usage_Data[[#This Row],[Hydroelectric Power]:[Biomass Energy]])</f>
        <v>177.84300000000002</v>
      </c>
    </row>
    <row r="149" spans="1:12" x14ac:dyDescent="0.25">
      <c r="A149" s="3">
        <v>2017</v>
      </c>
      <c r="B149" s="3" t="str">
        <f t="shared" si="2"/>
        <v>June</v>
      </c>
      <c r="C149" s="3">
        <v>6</v>
      </c>
      <c r="D149" s="3" t="s">
        <v>13</v>
      </c>
      <c r="E149" s="3">
        <v>0.44</v>
      </c>
      <c r="F149" s="3">
        <v>0.34499999999999997</v>
      </c>
      <c r="G149" s="3">
        <v>0.83899999999999997</v>
      </c>
      <c r="H149" s="3">
        <v>2.3E-2</v>
      </c>
      <c r="I149" s="3">
        <v>120.825</v>
      </c>
      <c r="J149" s="3">
        <v>12.436999999999999</v>
      </c>
      <c r="K149" s="3">
        <v>203.62200000000001</v>
      </c>
      <c r="L149" s="3">
        <f>SUM(Usage_Data[[#This Row],[Hydroelectric Power]:[Biomass Energy]])</f>
        <v>338.53100000000006</v>
      </c>
    </row>
    <row r="150" spans="1:12" x14ac:dyDescent="0.25">
      <c r="A150" s="3">
        <v>2017</v>
      </c>
      <c r="B150" s="3" t="str">
        <f t="shared" si="2"/>
        <v>June</v>
      </c>
      <c r="C150" s="3">
        <v>6</v>
      </c>
      <c r="D150" s="3" t="s">
        <v>14</v>
      </c>
      <c r="E150" s="3">
        <v>0</v>
      </c>
      <c r="F150" s="3">
        <v>3.2549999999999999</v>
      </c>
      <c r="G150" s="3">
        <v>11.744</v>
      </c>
      <c r="H150" s="3">
        <v>0</v>
      </c>
      <c r="I150" s="3">
        <v>35.308</v>
      </c>
      <c r="J150" s="3">
        <v>0</v>
      </c>
      <c r="K150" s="3">
        <v>0</v>
      </c>
      <c r="L150" s="3">
        <f>SUM(Usage_Data[[#This Row],[Hydroelectric Power]:[Biomass Energy]])</f>
        <v>50.307000000000002</v>
      </c>
    </row>
    <row r="151" spans="1:12" x14ac:dyDescent="0.25">
      <c r="A151" s="3">
        <v>2017</v>
      </c>
      <c r="B151" s="3" t="str">
        <f t="shared" si="2"/>
        <v>June</v>
      </c>
      <c r="C151" s="3">
        <v>6</v>
      </c>
      <c r="D151" s="3" t="s">
        <v>15</v>
      </c>
      <c r="E151" s="3">
        <v>0</v>
      </c>
      <c r="F151" s="3">
        <v>0</v>
      </c>
      <c r="G151" s="3">
        <v>0</v>
      </c>
      <c r="H151" s="3">
        <v>0</v>
      </c>
      <c r="I151" s="3">
        <v>0</v>
      </c>
      <c r="J151" s="3">
        <v>0</v>
      </c>
      <c r="K151" s="3">
        <v>130.708</v>
      </c>
      <c r="L151" s="3">
        <f>SUM(Usage_Data[[#This Row],[Hydroelectric Power]:[Biomass Energy]])</f>
        <v>130.708</v>
      </c>
    </row>
    <row r="152" spans="1:12" x14ac:dyDescent="0.25">
      <c r="A152" s="3">
        <v>2017</v>
      </c>
      <c r="B152" s="3" t="str">
        <f t="shared" si="2"/>
        <v>July</v>
      </c>
      <c r="C152" s="3">
        <v>7</v>
      </c>
      <c r="D152" s="3" t="s">
        <v>11</v>
      </c>
      <c r="E152" s="3">
        <v>7.1999999999999995E-2</v>
      </c>
      <c r="F152" s="3">
        <v>1.673</v>
      </c>
      <c r="G152" s="3">
        <v>2.9430000000000001</v>
      </c>
      <c r="H152" s="3">
        <v>2.7E-2</v>
      </c>
      <c r="I152" s="3">
        <v>7.0830000000000002</v>
      </c>
      <c r="J152" s="3">
        <v>4.0949999999999998</v>
      </c>
      <c r="K152" s="3">
        <v>13.324999999999999</v>
      </c>
      <c r="L152" s="3">
        <f>SUM(Usage_Data[[#This Row],[Hydroelectric Power]:[Biomass Energy]])</f>
        <v>29.218</v>
      </c>
    </row>
    <row r="153" spans="1:12" x14ac:dyDescent="0.25">
      <c r="A153" s="3">
        <v>2017</v>
      </c>
      <c r="B153" s="3" t="str">
        <f t="shared" si="2"/>
        <v>July</v>
      </c>
      <c r="C153" s="3">
        <v>7</v>
      </c>
      <c r="D153" s="3" t="s">
        <v>12</v>
      </c>
      <c r="E153" s="3">
        <v>0</v>
      </c>
      <c r="F153" s="3">
        <v>4.6840000000000002</v>
      </c>
      <c r="G153" s="3">
        <v>18.797000000000001</v>
      </c>
      <c r="H153" s="3">
        <v>54.96</v>
      </c>
      <c r="I153" s="3">
        <v>20.091999999999999</v>
      </c>
      <c r="J153" s="3">
        <v>23.763999999999999</v>
      </c>
      <c r="K153" s="3">
        <v>43.856000000000002</v>
      </c>
      <c r="L153" s="3">
        <f>SUM(Usage_Data[[#This Row],[Hydroelectric Power]:[Biomass Energy]])</f>
        <v>166.15299999999999</v>
      </c>
    </row>
    <row r="154" spans="1:12" x14ac:dyDescent="0.25">
      <c r="A154" s="3">
        <v>2017</v>
      </c>
      <c r="B154" s="3" t="str">
        <f t="shared" si="2"/>
        <v>July</v>
      </c>
      <c r="C154" s="3">
        <v>7</v>
      </c>
      <c r="D154" s="3" t="s">
        <v>13</v>
      </c>
      <c r="E154" s="3">
        <v>0.39900000000000002</v>
      </c>
      <c r="F154" s="3">
        <v>0.35699999999999998</v>
      </c>
      <c r="G154" s="3">
        <v>0.877</v>
      </c>
      <c r="H154" s="3">
        <v>1.4E-2</v>
      </c>
      <c r="I154" s="3">
        <v>124.61799999999999</v>
      </c>
      <c r="J154" s="3">
        <v>13.167999999999999</v>
      </c>
      <c r="K154" s="3">
        <v>209.44</v>
      </c>
      <c r="L154" s="3">
        <f>SUM(Usage_Data[[#This Row],[Hydroelectric Power]:[Biomass Energy]])</f>
        <v>348.87299999999999</v>
      </c>
    </row>
    <row r="155" spans="1:12" x14ac:dyDescent="0.25">
      <c r="A155" s="3">
        <v>2017</v>
      </c>
      <c r="B155" s="3" t="str">
        <f t="shared" si="2"/>
        <v>July</v>
      </c>
      <c r="C155" s="3">
        <v>7</v>
      </c>
      <c r="D155" s="3" t="s">
        <v>14</v>
      </c>
      <c r="E155" s="3">
        <v>0</v>
      </c>
      <c r="F155" s="3">
        <v>3.363</v>
      </c>
      <c r="G155" s="3">
        <v>12.016999999999999</v>
      </c>
      <c r="H155" s="3">
        <v>0</v>
      </c>
      <c r="I155" s="3">
        <v>36.484999999999999</v>
      </c>
      <c r="J155" s="3">
        <v>0</v>
      </c>
      <c r="K155" s="3">
        <v>0</v>
      </c>
      <c r="L155" s="3">
        <f>SUM(Usage_Data[[#This Row],[Hydroelectric Power]:[Biomass Energy]])</f>
        <v>51.864999999999995</v>
      </c>
    </row>
    <row r="156" spans="1:12" x14ac:dyDescent="0.25">
      <c r="A156" s="3">
        <v>2017</v>
      </c>
      <c r="B156" s="3" t="str">
        <f t="shared" si="2"/>
        <v>July</v>
      </c>
      <c r="C156" s="3">
        <v>7</v>
      </c>
      <c r="D156" s="3" t="s">
        <v>15</v>
      </c>
      <c r="E156" s="3">
        <v>0</v>
      </c>
      <c r="F156" s="3">
        <v>0</v>
      </c>
      <c r="G156" s="3">
        <v>0</v>
      </c>
      <c r="H156" s="3">
        <v>0</v>
      </c>
      <c r="I156" s="3">
        <v>0</v>
      </c>
      <c r="J156" s="3">
        <v>0</v>
      </c>
      <c r="K156" s="3">
        <v>127.71</v>
      </c>
      <c r="L156" s="3">
        <f>SUM(Usage_Data[[#This Row],[Hydroelectric Power]:[Biomass Energy]])</f>
        <v>127.71</v>
      </c>
    </row>
    <row r="157" spans="1:12" x14ac:dyDescent="0.25">
      <c r="A157" s="3">
        <v>2017</v>
      </c>
      <c r="B157" s="3" t="str">
        <f t="shared" si="2"/>
        <v>August</v>
      </c>
      <c r="C157" s="3">
        <v>8</v>
      </c>
      <c r="D157" s="3" t="s">
        <v>11</v>
      </c>
      <c r="E157" s="3">
        <v>0.06</v>
      </c>
      <c r="F157" s="3">
        <v>1.673</v>
      </c>
      <c r="G157" s="3">
        <v>2.8690000000000002</v>
      </c>
      <c r="H157" s="3">
        <v>0.02</v>
      </c>
      <c r="I157" s="3">
        <v>7.0940000000000003</v>
      </c>
      <c r="J157" s="3">
        <v>4.1100000000000003</v>
      </c>
      <c r="K157" s="3">
        <v>13.436999999999999</v>
      </c>
      <c r="L157" s="3">
        <f>SUM(Usage_Data[[#This Row],[Hydroelectric Power]:[Biomass Energy]])</f>
        <v>29.262999999999998</v>
      </c>
    </row>
    <row r="158" spans="1:12" x14ac:dyDescent="0.25">
      <c r="A158" s="3">
        <v>2017</v>
      </c>
      <c r="B158" s="3" t="str">
        <f t="shared" si="2"/>
        <v>August</v>
      </c>
      <c r="C158" s="3">
        <v>8</v>
      </c>
      <c r="D158" s="3" t="s">
        <v>12</v>
      </c>
      <c r="E158" s="3">
        <v>0</v>
      </c>
      <c r="F158" s="3">
        <v>4.6509999999999998</v>
      </c>
      <c r="G158" s="3">
        <v>18.12</v>
      </c>
      <c r="H158" s="3">
        <v>47.322000000000003</v>
      </c>
      <c r="I158" s="3">
        <v>21.052</v>
      </c>
      <c r="J158" s="3">
        <v>23.683</v>
      </c>
      <c r="K158" s="3">
        <v>44.734999999999999</v>
      </c>
      <c r="L158" s="3">
        <f>SUM(Usage_Data[[#This Row],[Hydroelectric Power]:[Biomass Energy]])</f>
        <v>159.56299999999999</v>
      </c>
    </row>
    <row r="159" spans="1:12" x14ac:dyDescent="0.25">
      <c r="A159" s="3">
        <v>2017</v>
      </c>
      <c r="B159" s="3" t="str">
        <f t="shared" si="2"/>
        <v>August</v>
      </c>
      <c r="C159" s="3">
        <v>8</v>
      </c>
      <c r="D159" s="3" t="s">
        <v>13</v>
      </c>
      <c r="E159" s="3">
        <v>0.316</v>
      </c>
      <c r="F159" s="3">
        <v>0.35699999999999998</v>
      </c>
      <c r="G159" s="3">
        <v>0.85599999999999998</v>
      </c>
      <c r="H159" s="3">
        <v>1.2999999999999999E-2</v>
      </c>
      <c r="I159" s="3">
        <v>125.509</v>
      </c>
      <c r="J159" s="3">
        <v>13.335000000000001</v>
      </c>
      <c r="K159" s="3">
        <v>213.43899999999999</v>
      </c>
      <c r="L159" s="3">
        <f>SUM(Usage_Data[[#This Row],[Hydroelectric Power]:[Biomass Energy]])</f>
        <v>353.82499999999999</v>
      </c>
    </row>
    <row r="160" spans="1:12" x14ac:dyDescent="0.25">
      <c r="A160" s="3">
        <v>2017</v>
      </c>
      <c r="B160" s="3" t="str">
        <f t="shared" si="2"/>
        <v>August</v>
      </c>
      <c r="C160" s="3">
        <v>8</v>
      </c>
      <c r="D160" s="3" t="s">
        <v>14</v>
      </c>
      <c r="E160" s="3">
        <v>0</v>
      </c>
      <c r="F160" s="3">
        <v>3.363</v>
      </c>
      <c r="G160" s="3">
        <v>11.647</v>
      </c>
      <c r="H160" s="3">
        <v>0</v>
      </c>
      <c r="I160" s="3">
        <v>36.484999999999999</v>
      </c>
      <c r="J160" s="3">
        <v>0</v>
      </c>
      <c r="K160" s="3">
        <v>0</v>
      </c>
      <c r="L160" s="3">
        <f>SUM(Usage_Data[[#This Row],[Hydroelectric Power]:[Biomass Energy]])</f>
        <v>51.494999999999997</v>
      </c>
    </row>
    <row r="161" spans="1:12" x14ac:dyDescent="0.25">
      <c r="A161" s="3">
        <v>2017</v>
      </c>
      <c r="B161" s="3" t="str">
        <f t="shared" si="2"/>
        <v>August</v>
      </c>
      <c r="C161" s="3">
        <v>8</v>
      </c>
      <c r="D161" s="3" t="s">
        <v>15</v>
      </c>
      <c r="E161" s="3">
        <v>0</v>
      </c>
      <c r="F161" s="3">
        <v>0</v>
      </c>
      <c r="G161" s="3">
        <v>0</v>
      </c>
      <c r="H161" s="3">
        <v>0</v>
      </c>
      <c r="I161" s="3">
        <v>0</v>
      </c>
      <c r="J161" s="3">
        <v>0</v>
      </c>
      <c r="K161" s="3">
        <v>134.035</v>
      </c>
      <c r="L161" s="3">
        <f>SUM(Usage_Data[[#This Row],[Hydroelectric Power]:[Biomass Energy]])</f>
        <v>134.035</v>
      </c>
    </row>
    <row r="162" spans="1:12" x14ac:dyDescent="0.25">
      <c r="A162" s="3">
        <v>2017</v>
      </c>
      <c r="B162" s="3" t="str">
        <f t="shared" si="2"/>
        <v>September</v>
      </c>
      <c r="C162" s="3">
        <v>9</v>
      </c>
      <c r="D162" s="3" t="s">
        <v>11</v>
      </c>
      <c r="E162" s="3">
        <v>5.1999999999999998E-2</v>
      </c>
      <c r="F162" s="3">
        <v>1.619</v>
      </c>
      <c r="G162" s="3">
        <v>2.5859999999999999</v>
      </c>
      <c r="H162" s="3">
        <v>3.7999999999999999E-2</v>
      </c>
      <c r="I162" s="3">
        <v>6.7210000000000001</v>
      </c>
      <c r="J162" s="3">
        <v>3.6789999999999998</v>
      </c>
      <c r="K162" s="3">
        <v>12.488</v>
      </c>
      <c r="L162" s="3">
        <f>SUM(Usage_Data[[#This Row],[Hydroelectric Power]:[Biomass Energy]])</f>
        <v>27.183</v>
      </c>
    </row>
    <row r="163" spans="1:12" x14ac:dyDescent="0.25">
      <c r="A163" s="3">
        <v>2017</v>
      </c>
      <c r="B163" s="3" t="str">
        <f t="shared" si="2"/>
        <v>September</v>
      </c>
      <c r="C163" s="3">
        <v>9</v>
      </c>
      <c r="D163" s="3" t="s">
        <v>12</v>
      </c>
      <c r="E163" s="3">
        <v>0</v>
      </c>
      <c r="F163" s="3">
        <v>4.5430000000000001</v>
      </c>
      <c r="G163" s="3">
        <v>17.082000000000001</v>
      </c>
      <c r="H163" s="3">
        <v>61.061999999999998</v>
      </c>
      <c r="I163" s="3">
        <v>18.055</v>
      </c>
      <c r="J163" s="3">
        <v>21.937999999999999</v>
      </c>
      <c r="K163" s="3">
        <v>39.993000000000002</v>
      </c>
      <c r="L163" s="3">
        <f>SUM(Usage_Data[[#This Row],[Hydroelectric Power]:[Biomass Energy]])</f>
        <v>162.673</v>
      </c>
    </row>
    <row r="164" spans="1:12" x14ac:dyDescent="0.25">
      <c r="A164" s="3">
        <v>2017</v>
      </c>
      <c r="B164" s="3" t="str">
        <f t="shared" si="2"/>
        <v>September</v>
      </c>
      <c r="C164" s="3">
        <v>9</v>
      </c>
      <c r="D164" s="3" t="s">
        <v>13</v>
      </c>
      <c r="E164" s="3">
        <v>0.252</v>
      </c>
      <c r="F164" s="3">
        <v>0.34499999999999997</v>
      </c>
      <c r="G164" s="3">
        <v>0.77400000000000002</v>
      </c>
      <c r="H164" s="3">
        <v>1.4999999999999999E-2</v>
      </c>
      <c r="I164" s="3">
        <v>114.56100000000001</v>
      </c>
      <c r="J164" s="3">
        <v>12.608000000000001</v>
      </c>
      <c r="K164" s="3">
        <v>197.28399999999999</v>
      </c>
      <c r="L164" s="3">
        <f>SUM(Usage_Data[[#This Row],[Hydroelectric Power]:[Biomass Energy]])</f>
        <v>325.839</v>
      </c>
    </row>
    <row r="165" spans="1:12" x14ac:dyDescent="0.25">
      <c r="A165" s="3">
        <v>2017</v>
      </c>
      <c r="B165" s="3" t="str">
        <f t="shared" si="2"/>
        <v>September</v>
      </c>
      <c r="C165" s="3">
        <v>9</v>
      </c>
      <c r="D165" s="3" t="s">
        <v>14</v>
      </c>
      <c r="E165" s="3">
        <v>0</v>
      </c>
      <c r="F165" s="3">
        <v>3.2549999999999999</v>
      </c>
      <c r="G165" s="3">
        <v>10.438000000000001</v>
      </c>
      <c r="H165" s="3">
        <v>0</v>
      </c>
      <c r="I165" s="3">
        <v>35.308</v>
      </c>
      <c r="J165" s="3">
        <v>0</v>
      </c>
      <c r="K165" s="3">
        <v>0</v>
      </c>
      <c r="L165" s="3">
        <f>SUM(Usage_Data[[#This Row],[Hydroelectric Power]:[Biomass Energy]])</f>
        <v>49.001000000000005</v>
      </c>
    </row>
    <row r="166" spans="1:12" x14ac:dyDescent="0.25">
      <c r="A166" s="3">
        <v>2017</v>
      </c>
      <c r="B166" s="3" t="str">
        <f t="shared" si="2"/>
        <v>September</v>
      </c>
      <c r="C166" s="3">
        <v>9</v>
      </c>
      <c r="D166" s="3" t="s">
        <v>15</v>
      </c>
      <c r="E166" s="3">
        <v>0</v>
      </c>
      <c r="F166" s="3">
        <v>0</v>
      </c>
      <c r="G166" s="3">
        <v>0</v>
      </c>
      <c r="H166" s="3">
        <v>0</v>
      </c>
      <c r="I166" s="3">
        <v>0</v>
      </c>
      <c r="J166" s="3">
        <v>0</v>
      </c>
      <c r="K166" s="3">
        <v>123.066</v>
      </c>
      <c r="L166" s="3">
        <f>SUM(Usage_Data[[#This Row],[Hydroelectric Power]:[Biomass Energy]])</f>
        <v>123.066</v>
      </c>
    </row>
    <row r="167" spans="1:12" x14ac:dyDescent="0.25">
      <c r="A167" s="3">
        <v>2017</v>
      </c>
      <c r="B167" s="3" t="str">
        <f t="shared" si="2"/>
        <v>October</v>
      </c>
      <c r="C167" s="3">
        <v>10</v>
      </c>
      <c r="D167" s="3" t="s">
        <v>11</v>
      </c>
      <c r="E167" s="3">
        <v>4.3999999999999997E-2</v>
      </c>
      <c r="F167" s="3">
        <v>1.673</v>
      </c>
      <c r="G167" s="3">
        <v>2.2949999999999999</v>
      </c>
      <c r="H167" s="3">
        <v>5.0999999999999997E-2</v>
      </c>
      <c r="I167" s="3">
        <v>7.1230000000000002</v>
      </c>
      <c r="J167" s="3">
        <v>3.6779999999999999</v>
      </c>
      <c r="K167" s="3">
        <v>12.964</v>
      </c>
      <c r="L167" s="3">
        <f>SUM(Usage_Data[[#This Row],[Hydroelectric Power]:[Biomass Energy]])</f>
        <v>27.828000000000003</v>
      </c>
    </row>
    <row r="168" spans="1:12" x14ac:dyDescent="0.25">
      <c r="A168" s="3">
        <v>2017</v>
      </c>
      <c r="B168" s="3" t="str">
        <f t="shared" si="2"/>
        <v>October</v>
      </c>
      <c r="C168" s="3">
        <v>10</v>
      </c>
      <c r="D168" s="3" t="s">
        <v>12</v>
      </c>
      <c r="E168" s="3">
        <v>0</v>
      </c>
      <c r="F168" s="3">
        <v>4.1429999999999998</v>
      </c>
      <c r="G168" s="3">
        <v>15.715999999999999</v>
      </c>
      <c r="H168" s="3">
        <v>83.066999999999993</v>
      </c>
      <c r="I168" s="3">
        <v>18.039000000000001</v>
      </c>
      <c r="J168" s="3">
        <v>22.503</v>
      </c>
      <c r="K168" s="3">
        <v>40.542000000000002</v>
      </c>
      <c r="L168" s="3">
        <f>SUM(Usage_Data[[#This Row],[Hydroelectric Power]:[Biomass Energy]])</f>
        <v>184.01</v>
      </c>
    </row>
    <row r="169" spans="1:12" x14ac:dyDescent="0.25">
      <c r="A169" s="3">
        <v>2017</v>
      </c>
      <c r="B169" s="3" t="str">
        <f t="shared" si="2"/>
        <v>October</v>
      </c>
      <c r="C169" s="3">
        <v>10</v>
      </c>
      <c r="D169" s="3" t="s">
        <v>13</v>
      </c>
      <c r="E169" s="3">
        <v>0.26900000000000002</v>
      </c>
      <c r="F169" s="3">
        <v>0.35699999999999998</v>
      </c>
      <c r="G169" s="3">
        <v>0.69699999999999995</v>
      </c>
      <c r="H169" s="3">
        <v>2.8000000000000001E-2</v>
      </c>
      <c r="I169" s="3">
        <v>119.45699999999999</v>
      </c>
      <c r="J169" s="3">
        <v>14.255000000000001</v>
      </c>
      <c r="K169" s="3">
        <v>207.303</v>
      </c>
      <c r="L169" s="3">
        <f>SUM(Usage_Data[[#This Row],[Hydroelectric Power]:[Biomass Energy]])</f>
        <v>342.36599999999999</v>
      </c>
    </row>
    <row r="170" spans="1:12" x14ac:dyDescent="0.25">
      <c r="A170" s="3">
        <v>2017</v>
      </c>
      <c r="B170" s="3" t="str">
        <f t="shared" si="2"/>
        <v>October</v>
      </c>
      <c r="C170" s="3">
        <v>10</v>
      </c>
      <c r="D170" s="3" t="s">
        <v>14</v>
      </c>
      <c r="E170" s="3">
        <v>0</v>
      </c>
      <c r="F170" s="3">
        <v>3.363</v>
      </c>
      <c r="G170" s="3">
        <v>9.3339999999999996</v>
      </c>
      <c r="H170" s="3">
        <v>0</v>
      </c>
      <c r="I170" s="3">
        <v>36.484999999999999</v>
      </c>
      <c r="J170" s="3">
        <v>0</v>
      </c>
      <c r="K170" s="3">
        <v>0</v>
      </c>
      <c r="L170" s="3">
        <f>SUM(Usage_Data[[#This Row],[Hydroelectric Power]:[Biomass Energy]])</f>
        <v>49.182000000000002</v>
      </c>
    </row>
    <row r="171" spans="1:12" x14ac:dyDescent="0.25">
      <c r="A171" s="3">
        <v>2017</v>
      </c>
      <c r="B171" s="3" t="str">
        <f t="shared" si="2"/>
        <v>October</v>
      </c>
      <c r="C171" s="3">
        <v>10</v>
      </c>
      <c r="D171" s="3" t="s">
        <v>15</v>
      </c>
      <c r="E171" s="3">
        <v>0</v>
      </c>
      <c r="F171" s="3">
        <v>0</v>
      </c>
      <c r="G171" s="3">
        <v>0</v>
      </c>
      <c r="H171" s="3">
        <v>0</v>
      </c>
      <c r="I171" s="3">
        <v>0</v>
      </c>
      <c r="J171" s="3">
        <v>0</v>
      </c>
      <c r="K171" s="3">
        <v>126.76900000000001</v>
      </c>
      <c r="L171" s="3">
        <f>SUM(Usage_Data[[#This Row],[Hydroelectric Power]:[Biomass Energy]])</f>
        <v>126.76900000000001</v>
      </c>
    </row>
    <row r="172" spans="1:12" x14ac:dyDescent="0.25">
      <c r="A172" s="3">
        <v>2017</v>
      </c>
      <c r="B172" s="3" t="str">
        <f t="shared" si="2"/>
        <v>November</v>
      </c>
      <c r="C172" s="3">
        <v>11</v>
      </c>
      <c r="D172" s="3" t="s">
        <v>11</v>
      </c>
      <c r="E172" s="3">
        <v>4.9000000000000002E-2</v>
      </c>
      <c r="F172" s="3">
        <v>1.619</v>
      </c>
      <c r="G172" s="3">
        <v>1.821</v>
      </c>
      <c r="H172" s="3">
        <v>4.7E-2</v>
      </c>
      <c r="I172" s="3">
        <v>6.9859999999999998</v>
      </c>
      <c r="J172" s="3">
        <v>3.907</v>
      </c>
      <c r="K172" s="3">
        <v>13.013</v>
      </c>
      <c r="L172" s="3">
        <f>SUM(Usage_Data[[#This Row],[Hydroelectric Power]:[Biomass Energy]])</f>
        <v>27.442</v>
      </c>
    </row>
    <row r="173" spans="1:12" x14ac:dyDescent="0.25">
      <c r="A173" s="3">
        <v>2017</v>
      </c>
      <c r="B173" s="3" t="str">
        <f t="shared" si="2"/>
        <v>November</v>
      </c>
      <c r="C173" s="3">
        <v>11</v>
      </c>
      <c r="D173" s="3" t="s">
        <v>12</v>
      </c>
      <c r="E173" s="3">
        <v>0</v>
      </c>
      <c r="F173" s="3">
        <v>4.452</v>
      </c>
      <c r="G173" s="3">
        <v>10.83</v>
      </c>
      <c r="H173" s="3">
        <v>77.084999999999994</v>
      </c>
      <c r="I173" s="3">
        <v>19.036000000000001</v>
      </c>
      <c r="J173" s="3">
        <v>23.19</v>
      </c>
      <c r="K173" s="3">
        <v>42.225999999999999</v>
      </c>
      <c r="L173" s="3">
        <f>SUM(Usage_Data[[#This Row],[Hydroelectric Power]:[Biomass Energy]])</f>
        <v>176.81899999999999</v>
      </c>
    </row>
    <row r="174" spans="1:12" x14ac:dyDescent="0.25">
      <c r="A174" s="3">
        <v>2017</v>
      </c>
      <c r="B174" s="3" t="str">
        <f t="shared" si="2"/>
        <v>November</v>
      </c>
      <c r="C174" s="3">
        <v>11</v>
      </c>
      <c r="D174" s="3" t="s">
        <v>13</v>
      </c>
      <c r="E174" s="3">
        <v>0.39600000000000002</v>
      </c>
      <c r="F174" s="3">
        <v>0.34499999999999997</v>
      </c>
      <c r="G174" s="3">
        <v>0.54</v>
      </c>
      <c r="H174" s="3">
        <v>2.9000000000000001E-2</v>
      </c>
      <c r="I174" s="3">
        <v>120.523</v>
      </c>
      <c r="J174" s="3">
        <v>14.579000000000001</v>
      </c>
      <c r="K174" s="3">
        <v>209.64099999999999</v>
      </c>
      <c r="L174" s="3">
        <f>SUM(Usage_Data[[#This Row],[Hydroelectric Power]:[Biomass Energy]])</f>
        <v>346.053</v>
      </c>
    </row>
    <row r="175" spans="1:12" x14ac:dyDescent="0.25">
      <c r="A175" s="3">
        <v>2017</v>
      </c>
      <c r="B175" s="3" t="str">
        <f t="shared" si="2"/>
        <v>November</v>
      </c>
      <c r="C175" s="3">
        <v>11</v>
      </c>
      <c r="D175" s="3" t="s">
        <v>14</v>
      </c>
      <c r="E175" s="3">
        <v>0</v>
      </c>
      <c r="F175" s="3">
        <v>3.2549999999999999</v>
      </c>
      <c r="G175" s="3">
        <v>7.31</v>
      </c>
      <c r="H175" s="3">
        <v>0</v>
      </c>
      <c r="I175" s="3">
        <v>35.308</v>
      </c>
      <c r="J175" s="3">
        <v>0</v>
      </c>
      <c r="K175" s="3">
        <v>0</v>
      </c>
      <c r="L175" s="3">
        <f>SUM(Usage_Data[[#This Row],[Hydroelectric Power]:[Biomass Energy]])</f>
        <v>45.872999999999998</v>
      </c>
    </row>
    <row r="176" spans="1:12" x14ac:dyDescent="0.25">
      <c r="A176" s="3">
        <v>2017</v>
      </c>
      <c r="B176" s="3" t="str">
        <f t="shared" si="2"/>
        <v>November</v>
      </c>
      <c r="C176" s="3">
        <v>11</v>
      </c>
      <c r="D176" s="3" t="s">
        <v>15</v>
      </c>
      <c r="E176" s="3">
        <v>0</v>
      </c>
      <c r="F176" s="3">
        <v>0</v>
      </c>
      <c r="G176" s="3">
        <v>0</v>
      </c>
      <c r="H176" s="3">
        <v>0</v>
      </c>
      <c r="I176" s="3">
        <v>0</v>
      </c>
      <c r="J176" s="3">
        <v>0</v>
      </c>
      <c r="K176" s="3">
        <v>122.961</v>
      </c>
      <c r="L176" s="3">
        <f>SUM(Usage_Data[[#This Row],[Hydroelectric Power]:[Biomass Energy]])</f>
        <v>122.961</v>
      </c>
    </row>
    <row r="177" spans="1:12" x14ac:dyDescent="0.25">
      <c r="A177" s="3">
        <v>2017</v>
      </c>
      <c r="B177" s="3" t="str">
        <f t="shared" si="2"/>
        <v>December</v>
      </c>
      <c r="C177" s="3">
        <v>12</v>
      </c>
      <c r="D177" s="3" t="s">
        <v>11</v>
      </c>
      <c r="E177" s="3">
        <v>5.6000000000000001E-2</v>
      </c>
      <c r="F177" s="3">
        <v>1.673</v>
      </c>
      <c r="G177" s="3">
        <v>1.7689999999999999</v>
      </c>
      <c r="H177" s="3">
        <v>4.3999999999999997E-2</v>
      </c>
      <c r="I177" s="3">
        <v>7.2539999999999996</v>
      </c>
      <c r="J177" s="3">
        <v>4.0540000000000003</v>
      </c>
      <c r="K177" s="3">
        <v>13.422000000000001</v>
      </c>
      <c r="L177" s="3">
        <f>SUM(Usage_Data[[#This Row],[Hydroelectric Power]:[Biomass Energy]])</f>
        <v>28.271999999999998</v>
      </c>
    </row>
    <row r="178" spans="1:12" x14ac:dyDescent="0.25">
      <c r="A178" s="3">
        <v>2017</v>
      </c>
      <c r="B178" s="3" t="str">
        <f t="shared" si="2"/>
        <v>December</v>
      </c>
      <c r="C178" s="3">
        <v>12</v>
      </c>
      <c r="D178" s="3" t="s">
        <v>12</v>
      </c>
      <c r="E178" s="3">
        <v>0</v>
      </c>
      <c r="F178" s="3">
        <v>4.7119999999999997</v>
      </c>
      <c r="G178" s="3">
        <v>10.257999999999999</v>
      </c>
      <c r="H178" s="3">
        <v>75.674999999999997</v>
      </c>
      <c r="I178" s="3">
        <v>21.212</v>
      </c>
      <c r="J178" s="3">
        <v>24.315000000000001</v>
      </c>
      <c r="K178" s="3">
        <v>45.527999999999999</v>
      </c>
      <c r="L178" s="3">
        <f>SUM(Usage_Data[[#This Row],[Hydroelectric Power]:[Biomass Energy]])</f>
        <v>181.7</v>
      </c>
    </row>
    <row r="179" spans="1:12" x14ac:dyDescent="0.25">
      <c r="A179" s="3">
        <v>2017</v>
      </c>
      <c r="B179" s="3" t="str">
        <f t="shared" si="2"/>
        <v>December</v>
      </c>
      <c r="C179" s="3">
        <v>12</v>
      </c>
      <c r="D179" s="3" t="s">
        <v>13</v>
      </c>
      <c r="E179" s="3">
        <v>0.32600000000000001</v>
      </c>
      <c r="F179" s="3">
        <v>0.35699999999999998</v>
      </c>
      <c r="G179" s="3">
        <v>0.47899999999999998</v>
      </c>
      <c r="H179" s="3">
        <v>2.9000000000000001E-2</v>
      </c>
      <c r="I179" s="3">
        <v>126.414</v>
      </c>
      <c r="J179" s="3">
        <v>15.067</v>
      </c>
      <c r="K179" s="3">
        <v>216.72800000000001</v>
      </c>
      <c r="L179" s="3">
        <f>SUM(Usage_Data[[#This Row],[Hydroelectric Power]:[Biomass Energy]])</f>
        <v>359.4</v>
      </c>
    </row>
    <row r="180" spans="1:12" x14ac:dyDescent="0.25">
      <c r="A180" s="3">
        <v>2017</v>
      </c>
      <c r="B180" s="3" t="str">
        <f t="shared" si="2"/>
        <v>December</v>
      </c>
      <c r="C180" s="3">
        <v>12</v>
      </c>
      <c r="D180" s="3" t="s">
        <v>14</v>
      </c>
      <c r="E180" s="3">
        <v>0</v>
      </c>
      <c r="F180" s="3">
        <v>3.363</v>
      </c>
      <c r="G180" s="3">
        <v>6.8559999999999999</v>
      </c>
      <c r="H180" s="3">
        <v>0</v>
      </c>
      <c r="I180" s="3">
        <v>36.484999999999999</v>
      </c>
      <c r="J180" s="3">
        <v>0</v>
      </c>
      <c r="K180" s="3">
        <v>0</v>
      </c>
      <c r="L180" s="3">
        <f>SUM(Usage_Data[[#This Row],[Hydroelectric Power]:[Biomass Energy]])</f>
        <v>46.704000000000001</v>
      </c>
    </row>
    <row r="181" spans="1:12" x14ac:dyDescent="0.25">
      <c r="A181" s="3">
        <v>2017</v>
      </c>
      <c r="B181" s="3" t="str">
        <f t="shared" si="2"/>
        <v>December</v>
      </c>
      <c r="C181" s="3">
        <v>12</v>
      </c>
      <c r="D181" s="3" t="s">
        <v>15</v>
      </c>
      <c r="E181" s="3">
        <v>0</v>
      </c>
      <c r="F181" s="3">
        <v>0</v>
      </c>
      <c r="G181" s="3">
        <v>0</v>
      </c>
      <c r="H181" s="3">
        <v>0</v>
      </c>
      <c r="I181" s="3">
        <v>0</v>
      </c>
      <c r="J181" s="3">
        <v>0</v>
      </c>
      <c r="K181" s="3">
        <v>124.282</v>
      </c>
      <c r="L181" s="3">
        <f>SUM(Usage_Data[[#This Row],[Hydroelectric Power]:[Biomass Energy]])</f>
        <v>124.282</v>
      </c>
    </row>
    <row r="182" spans="1:12" x14ac:dyDescent="0.25">
      <c r="A182" s="3">
        <v>2018</v>
      </c>
      <c r="B182" s="3" t="str">
        <f t="shared" si="2"/>
        <v>January</v>
      </c>
      <c r="C182" s="3">
        <v>1</v>
      </c>
      <c r="D182" s="3" t="s">
        <v>11</v>
      </c>
      <c r="E182" s="3">
        <v>6.4000000000000001E-2</v>
      </c>
      <c r="F182" s="3">
        <v>1.673</v>
      </c>
      <c r="G182" s="3">
        <v>1.9830000000000001</v>
      </c>
      <c r="H182" s="3">
        <v>0.06</v>
      </c>
      <c r="I182" s="3">
        <v>7.2050000000000001</v>
      </c>
      <c r="J182" s="3">
        <v>3.9870000000000001</v>
      </c>
      <c r="K182" s="3">
        <v>13.324999999999999</v>
      </c>
      <c r="L182" s="3">
        <f>SUM(Usage_Data[[#This Row],[Hydroelectric Power]:[Biomass Energy]])</f>
        <v>28.296999999999997</v>
      </c>
    </row>
    <row r="183" spans="1:12" x14ac:dyDescent="0.25">
      <c r="A183" s="3">
        <v>2018</v>
      </c>
      <c r="B183" s="3" t="str">
        <f t="shared" si="2"/>
        <v>January</v>
      </c>
      <c r="C183" s="3">
        <v>1</v>
      </c>
      <c r="D183" s="3" t="s">
        <v>12</v>
      </c>
      <c r="E183" s="3">
        <v>0</v>
      </c>
      <c r="F183" s="3">
        <v>4.577</v>
      </c>
      <c r="G183" s="3">
        <v>11.218</v>
      </c>
      <c r="H183" s="3">
        <v>87.245000000000005</v>
      </c>
      <c r="I183" s="3">
        <v>21.462</v>
      </c>
      <c r="J183" s="3">
        <v>24.363</v>
      </c>
      <c r="K183" s="3">
        <v>45.826000000000001</v>
      </c>
      <c r="L183" s="3">
        <f>SUM(Usage_Data[[#This Row],[Hydroelectric Power]:[Biomass Energy]])</f>
        <v>194.691</v>
      </c>
    </row>
    <row r="184" spans="1:12" x14ac:dyDescent="0.25">
      <c r="A184" s="3">
        <v>2018</v>
      </c>
      <c r="B184" s="3" t="str">
        <f t="shared" si="2"/>
        <v>January</v>
      </c>
      <c r="C184" s="3">
        <v>1</v>
      </c>
      <c r="D184" s="3" t="s">
        <v>13</v>
      </c>
      <c r="E184" s="3">
        <v>0.28399999999999997</v>
      </c>
      <c r="F184" s="3">
        <v>0.35699999999999998</v>
      </c>
      <c r="G184" s="3">
        <v>0.50800000000000001</v>
      </c>
      <c r="H184" s="3">
        <v>3.7999999999999999E-2</v>
      </c>
      <c r="I184" s="3">
        <v>123.53</v>
      </c>
      <c r="J184" s="3">
        <v>14.977</v>
      </c>
      <c r="K184" s="3">
        <v>212.71299999999999</v>
      </c>
      <c r="L184" s="3">
        <f>SUM(Usage_Data[[#This Row],[Hydroelectric Power]:[Biomass Energy]])</f>
        <v>352.40699999999998</v>
      </c>
    </row>
    <row r="185" spans="1:12" x14ac:dyDescent="0.25">
      <c r="A185" s="3">
        <v>2018</v>
      </c>
      <c r="B185" s="3" t="str">
        <f t="shared" si="2"/>
        <v>January</v>
      </c>
      <c r="C185" s="3">
        <v>1</v>
      </c>
      <c r="D185" s="3" t="s">
        <v>14</v>
      </c>
      <c r="E185" s="3">
        <v>0</v>
      </c>
      <c r="F185" s="3">
        <v>3.363</v>
      </c>
      <c r="G185" s="3">
        <v>6.7080000000000002</v>
      </c>
      <c r="H185" s="3">
        <v>0</v>
      </c>
      <c r="I185" s="3">
        <v>44.576999999999998</v>
      </c>
      <c r="J185" s="3">
        <v>0</v>
      </c>
      <c r="K185" s="3">
        <v>0</v>
      </c>
      <c r="L185" s="3">
        <f>SUM(Usage_Data[[#This Row],[Hydroelectric Power]:[Biomass Energy]])</f>
        <v>54.647999999999996</v>
      </c>
    </row>
    <row r="186" spans="1:12" x14ac:dyDescent="0.25">
      <c r="A186" s="3">
        <v>2018</v>
      </c>
      <c r="B186" s="3" t="str">
        <f t="shared" si="2"/>
        <v>January</v>
      </c>
      <c r="C186" s="3">
        <v>1</v>
      </c>
      <c r="D186" s="3" t="s">
        <v>15</v>
      </c>
      <c r="E186" s="3">
        <v>0</v>
      </c>
      <c r="F186" s="3">
        <v>0</v>
      </c>
      <c r="G186" s="3">
        <v>0</v>
      </c>
      <c r="H186" s="3">
        <v>0</v>
      </c>
      <c r="I186" s="3">
        <v>0</v>
      </c>
      <c r="J186" s="3">
        <v>0</v>
      </c>
      <c r="K186" s="3">
        <v>114.617</v>
      </c>
      <c r="L186" s="3">
        <f>SUM(Usage_Data[[#This Row],[Hydroelectric Power]:[Biomass Energy]])</f>
        <v>114.617</v>
      </c>
    </row>
    <row r="187" spans="1:12" x14ac:dyDescent="0.25">
      <c r="A187" s="3">
        <v>2018</v>
      </c>
      <c r="B187" s="3" t="str">
        <f t="shared" si="2"/>
        <v>February</v>
      </c>
      <c r="C187" s="3">
        <v>2</v>
      </c>
      <c r="D187" s="3" t="s">
        <v>11</v>
      </c>
      <c r="E187" s="3">
        <v>6.6000000000000003E-2</v>
      </c>
      <c r="F187" s="3">
        <v>1.5109999999999999</v>
      </c>
      <c r="G187" s="3">
        <v>2.169</v>
      </c>
      <c r="H187" s="3">
        <v>5.2999999999999999E-2</v>
      </c>
      <c r="I187" s="3">
        <v>6.5570000000000004</v>
      </c>
      <c r="J187" s="3">
        <v>3.7090000000000001</v>
      </c>
      <c r="K187" s="3">
        <v>12.081</v>
      </c>
      <c r="L187" s="3">
        <f>SUM(Usage_Data[[#This Row],[Hydroelectric Power]:[Biomass Energy]])</f>
        <v>26.146000000000001</v>
      </c>
    </row>
    <row r="188" spans="1:12" x14ac:dyDescent="0.25">
      <c r="A188" s="3">
        <v>2018</v>
      </c>
      <c r="B188" s="3" t="str">
        <f t="shared" si="2"/>
        <v>February</v>
      </c>
      <c r="C188" s="3">
        <v>2</v>
      </c>
      <c r="D188" s="3" t="s">
        <v>12</v>
      </c>
      <c r="E188" s="3">
        <v>0</v>
      </c>
      <c r="F188" s="3">
        <v>4.3470000000000004</v>
      </c>
      <c r="G188" s="3">
        <v>13.18</v>
      </c>
      <c r="H188" s="3">
        <v>79.039000000000001</v>
      </c>
      <c r="I188" s="3">
        <v>18.849</v>
      </c>
      <c r="J188" s="3">
        <v>22.923999999999999</v>
      </c>
      <c r="K188" s="3">
        <v>41.774000000000001</v>
      </c>
      <c r="L188" s="3">
        <f>SUM(Usage_Data[[#This Row],[Hydroelectric Power]:[Biomass Energy]])</f>
        <v>180.113</v>
      </c>
    </row>
    <row r="189" spans="1:12" x14ac:dyDescent="0.25">
      <c r="A189" s="3">
        <v>2018</v>
      </c>
      <c r="B189" s="3" t="str">
        <f t="shared" si="2"/>
        <v>February</v>
      </c>
      <c r="C189" s="3">
        <v>2</v>
      </c>
      <c r="D189" s="3" t="s">
        <v>13</v>
      </c>
      <c r="E189" s="3">
        <v>0.30499999999999999</v>
      </c>
      <c r="F189" s="3">
        <v>0.32200000000000001</v>
      </c>
      <c r="G189" s="3">
        <v>0.53900000000000003</v>
      </c>
      <c r="H189" s="3">
        <v>3.1E-2</v>
      </c>
      <c r="I189" s="3">
        <v>110.72499999999999</v>
      </c>
      <c r="J189" s="3">
        <v>13.523999999999999</v>
      </c>
      <c r="K189" s="3">
        <v>191.81299999999999</v>
      </c>
      <c r="L189" s="3">
        <f>SUM(Usage_Data[[#This Row],[Hydroelectric Power]:[Biomass Energy]])</f>
        <v>317.25900000000001</v>
      </c>
    </row>
    <row r="190" spans="1:12" x14ac:dyDescent="0.25">
      <c r="A190" s="3">
        <v>2018</v>
      </c>
      <c r="B190" s="3" t="str">
        <f t="shared" si="2"/>
        <v>February</v>
      </c>
      <c r="C190" s="3">
        <v>2</v>
      </c>
      <c r="D190" s="3" t="s">
        <v>14</v>
      </c>
      <c r="E190" s="3">
        <v>0</v>
      </c>
      <c r="F190" s="3">
        <v>3.0379999999999998</v>
      </c>
      <c r="G190" s="3">
        <v>7.3259999999999996</v>
      </c>
      <c r="H190" s="3">
        <v>0</v>
      </c>
      <c r="I190" s="3">
        <v>40.262999999999998</v>
      </c>
      <c r="J190" s="3">
        <v>0</v>
      </c>
      <c r="K190" s="3">
        <v>0</v>
      </c>
      <c r="L190" s="3">
        <f>SUM(Usage_Data[[#This Row],[Hydroelectric Power]:[Biomass Energy]])</f>
        <v>50.626999999999995</v>
      </c>
    </row>
    <row r="191" spans="1:12" x14ac:dyDescent="0.25">
      <c r="A191" s="3">
        <v>2018</v>
      </c>
      <c r="B191" s="3" t="str">
        <f t="shared" si="2"/>
        <v>February</v>
      </c>
      <c r="C191" s="3">
        <v>2</v>
      </c>
      <c r="D191" s="3" t="s">
        <v>15</v>
      </c>
      <c r="E191" s="3">
        <v>0</v>
      </c>
      <c r="F191" s="3">
        <v>0</v>
      </c>
      <c r="G191" s="3">
        <v>0</v>
      </c>
      <c r="H191" s="3">
        <v>0</v>
      </c>
      <c r="I191" s="3">
        <v>0</v>
      </c>
      <c r="J191" s="3">
        <v>0</v>
      </c>
      <c r="K191" s="3">
        <v>102.21299999999999</v>
      </c>
      <c r="L191" s="3">
        <f>SUM(Usage_Data[[#This Row],[Hydroelectric Power]:[Biomass Energy]])</f>
        <v>102.21299999999999</v>
      </c>
    </row>
    <row r="192" spans="1:12" x14ac:dyDescent="0.25">
      <c r="A192" s="3">
        <v>2018</v>
      </c>
      <c r="B192" s="3" t="str">
        <f t="shared" si="2"/>
        <v>March</v>
      </c>
      <c r="C192" s="3">
        <v>3</v>
      </c>
      <c r="D192" s="3" t="s">
        <v>11</v>
      </c>
      <c r="E192" s="3">
        <v>7.2999999999999995E-2</v>
      </c>
      <c r="F192" s="3">
        <v>1.673</v>
      </c>
      <c r="G192" s="3">
        <v>2.944</v>
      </c>
      <c r="H192" s="3">
        <v>6.3E-2</v>
      </c>
      <c r="I192" s="3">
        <v>7.2169999999999996</v>
      </c>
      <c r="J192" s="3">
        <v>3.9870000000000001</v>
      </c>
      <c r="K192" s="3">
        <v>13.319000000000001</v>
      </c>
      <c r="L192" s="3">
        <f>SUM(Usage_Data[[#This Row],[Hydroelectric Power]:[Biomass Energy]])</f>
        <v>29.276</v>
      </c>
    </row>
    <row r="193" spans="1:12" x14ac:dyDescent="0.25">
      <c r="A193" s="3">
        <v>2018</v>
      </c>
      <c r="B193" s="3" t="str">
        <f t="shared" si="2"/>
        <v>March</v>
      </c>
      <c r="C193" s="3">
        <v>3</v>
      </c>
      <c r="D193" s="3" t="s">
        <v>12</v>
      </c>
      <c r="E193" s="3">
        <v>0</v>
      </c>
      <c r="F193" s="3">
        <v>4.6630000000000003</v>
      </c>
      <c r="G193" s="3">
        <v>17.091000000000001</v>
      </c>
      <c r="H193" s="3">
        <v>90.195999999999998</v>
      </c>
      <c r="I193" s="3">
        <v>19.658000000000001</v>
      </c>
      <c r="J193" s="3">
        <v>24.334</v>
      </c>
      <c r="K193" s="3">
        <v>43.993000000000002</v>
      </c>
      <c r="L193" s="3">
        <f>SUM(Usage_Data[[#This Row],[Hydroelectric Power]:[Biomass Energy]])</f>
        <v>199.935</v>
      </c>
    </row>
    <row r="194" spans="1:12" x14ac:dyDescent="0.25">
      <c r="A194" s="3">
        <v>2018</v>
      </c>
      <c r="B194" s="3" t="str">
        <f t="shared" ref="B194:B257" si="3">TEXT(C194*28,"mmmm")</f>
        <v>March</v>
      </c>
      <c r="C194" s="3">
        <v>3</v>
      </c>
      <c r="D194" s="3" t="s">
        <v>13</v>
      </c>
      <c r="E194" s="3">
        <v>0.29699999999999999</v>
      </c>
      <c r="F194" s="3">
        <v>0.35699999999999998</v>
      </c>
      <c r="G194" s="3">
        <v>0.76700000000000002</v>
      </c>
      <c r="H194" s="3">
        <v>3.5000000000000003E-2</v>
      </c>
      <c r="I194" s="3">
        <v>121.435</v>
      </c>
      <c r="J194" s="3">
        <v>14.919</v>
      </c>
      <c r="K194" s="3">
        <v>210.21</v>
      </c>
      <c r="L194" s="3">
        <f>SUM(Usage_Data[[#This Row],[Hydroelectric Power]:[Biomass Energy]])</f>
        <v>348.02</v>
      </c>
    </row>
    <row r="195" spans="1:12" x14ac:dyDescent="0.25">
      <c r="A195" s="3">
        <v>2018</v>
      </c>
      <c r="B195" s="3" t="str">
        <f t="shared" si="3"/>
        <v>March</v>
      </c>
      <c r="C195" s="3">
        <v>3</v>
      </c>
      <c r="D195" s="3" t="s">
        <v>14</v>
      </c>
      <c r="E195" s="3">
        <v>0</v>
      </c>
      <c r="F195" s="3">
        <v>3.363</v>
      </c>
      <c r="G195" s="3">
        <v>10.116</v>
      </c>
      <c r="H195" s="3">
        <v>0</v>
      </c>
      <c r="I195" s="3">
        <v>44.576999999999998</v>
      </c>
      <c r="J195" s="3">
        <v>0</v>
      </c>
      <c r="K195" s="3">
        <v>0</v>
      </c>
      <c r="L195" s="3">
        <f>SUM(Usage_Data[[#This Row],[Hydroelectric Power]:[Biomass Energy]])</f>
        <v>58.055999999999997</v>
      </c>
    </row>
    <row r="196" spans="1:12" x14ac:dyDescent="0.25">
      <c r="A196" s="3">
        <v>2018</v>
      </c>
      <c r="B196" s="3" t="str">
        <f t="shared" si="3"/>
        <v>March</v>
      </c>
      <c r="C196" s="3">
        <v>3</v>
      </c>
      <c r="D196" s="3" t="s">
        <v>15</v>
      </c>
      <c r="E196" s="3">
        <v>0</v>
      </c>
      <c r="F196" s="3">
        <v>0</v>
      </c>
      <c r="G196" s="3">
        <v>0</v>
      </c>
      <c r="H196" s="3">
        <v>0</v>
      </c>
      <c r="I196" s="3">
        <v>0</v>
      </c>
      <c r="J196" s="3">
        <v>0</v>
      </c>
      <c r="K196" s="3">
        <v>119.339</v>
      </c>
      <c r="L196" s="3">
        <f>SUM(Usage_Data[[#This Row],[Hydroelectric Power]:[Biomass Energy]])</f>
        <v>119.339</v>
      </c>
    </row>
    <row r="197" spans="1:12" x14ac:dyDescent="0.25">
      <c r="A197" s="3">
        <v>2018</v>
      </c>
      <c r="B197" s="3" t="str">
        <f t="shared" si="3"/>
        <v>April</v>
      </c>
      <c r="C197" s="3">
        <v>4</v>
      </c>
      <c r="D197" s="3" t="s">
        <v>11</v>
      </c>
      <c r="E197" s="3">
        <v>0.08</v>
      </c>
      <c r="F197" s="3">
        <v>1.619</v>
      </c>
      <c r="G197" s="3">
        <v>3.2650000000000001</v>
      </c>
      <c r="H197" s="3">
        <v>5.5E-2</v>
      </c>
      <c r="I197" s="3">
        <v>6.8280000000000003</v>
      </c>
      <c r="J197" s="3">
        <v>3.899</v>
      </c>
      <c r="K197" s="3">
        <v>12.709</v>
      </c>
      <c r="L197" s="3">
        <f>SUM(Usage_Data[[#This Row],[Hydroelectric Power]:[Biomass Energy]])</f>
        <v>28.455000000000002</v>
      </c>
    </row>
    <row r="198" spans="1:12" x14ac:dyDescent="0.25">
      <c r="A198" s="3">
        <v>2018</v>
      </c>
      <c r="B198" s="3" t="str">
        <f t="shared" si="3"/>
        <v>April</v>
      </c>
      <c r="C198" s="3">
        <v>4</v>
      </c>
      <c r="D198" s="3" t="s">
        <v>12</v>
      </c>
      <c r="E198" s="3">
        <v>0</v>
      </c>
      <c r="F198" s="3">
        <v>4.0529999999999999</v>
      </c>
      <c r="G198" s="3">
        <v>20.48</v>
      </c>
      <c r="H198" s="3">
        <v>90.097999999999999</v>
      </c>
      <c r="I198" s="3">
        <v>15.965999999999999</v>
      </c>
      <c r="J198" s="3">
        <v>22.632000000000001</v>
      </c>
      <c r="K198" s="3">
        <v>38.597999999999999</v>
      </c>
      <c r="L198" s="3">
        <f>SUM(Usage_Data[[#This Row],[Hydroelectric Power]:[Biomass Energy]])</f>
        <v>191.827</v>
      </c>
    </row>
    <row r="199" spans="1:12" x14ac:dyDescent="0.25">
      <c r="A199" s="3">
        <v>2018</v>
      </c>
      <c r="B199" s="3" t="str">
        <f t="shared" si="3"/>
        <v>April</v>
      </c>
      <c r="C199" s="3">
        <v>4</v>
      </c>
      <c r="D199" s="3" t="s">
        <v>13</v>
      </c>
      <c r="E199" s="3">
        <v>0.34699999999999998</v>
      </c>
      <c r="F199" s="3">
        <v>0.34499999999999997</v>
      </c>
      <c r="G199" s="3">
        <v>0.83599999999999997</v>
      </c>
      <c r="H199" s="3">
        <v>2.9000000000000001E-2</v>
      </c>
      <c r="I199" s="3">
        <v>114.696</v>
      </c>
      <c r="J199" s="3">
        <v>14.13</v>
      </c>
      <c r="K199" s="3">
        <v>198.76</v>
      </c>
      <c r="L199" s="3">
        <f>SUM(Usage_Data[[#This Row],[Hydroelectric Power]:[Biomass Energy]])</f>
        <v>329.14300000000003</v>
      </c>
    </row>
    <row r="200" spans="1:12" x14ac:dyDescent="0.25">
      <c r="A200" s="3">
        <v>2018</v>
      </c>
      <c r="B200" s="3" t="str">
        <f t="shared" si="3"/>
        <v>April</v>
      </c>
      <c r="C200" s="3">
        <v>4</v>
      </c>
      <c r="D200" s="3" t="s">
        <v>14</v>
      </c>
      <c r="E200" s="3">
        <v>0</v>
      </c>
      <c r="F200" s="3">
        <v>3.2549999999999999</v>
      </c>
      <c r="G200" s="3">
        <v>11.468</v>
      </c>
      <c r="H200" s="3">
        <v>0</v>
      </c>
      <c r="I200" s="3">
        <v>43.139000000000003</v>
      </c>
      <c r="J200" s="3">
        <v>0</v>
      </c>
      <c r="K200" s="3">
        <v>0</v>
      </c>
      <c r="L200" s="3">
        <f>SUM(Usage_Data[[#This Row],[Hydroelectric Power]:[Biomass Energy]])</f>
        <v>57.862000000000002</v>
      </c>
    </row>
    <row r="201" spans="1:12" x14ac:dyDescent="0.25">
      <c r="A201" s="3">
        <v>2018</v>
      </c>
      <c r="B201" s="3" t="str">
        <f t="shared" si="3"/>
        <v>April</v>
      </c>
      <c r="C201" s="3">
        <v>4</v>
      </c>
      <c r="D201" s="3" t="s">
        <v>15</v>
      </c>
      <c r="E201" s="3">
        <v>0</v>
      </c>
      <c r="F201" s="3">
        <v>0</v>
      </c>
      <c r="G201" s="3">
        <v>0</v>
      </c>
      <c r="H201" s="3">
        <v>0</v>
      </c>
      <c r="I201" s="3">
        <v>0</v>
      </c>
      <c r="J201" s="3">
        <v>0</v>
      </c>
      <c r="K201" s="3">
        <v>114.154</v>
      </c>
      <c r="L201" s="3">
        <f>SUM(Usage_Data[[#This Row],[Hydroelectric Power]:[Biomass Energy]])</f>
        <v>114.154</v>
      </c>
    </row>
    <row r="202" spans="1:12" x14ac:dyDescent="0.25">
      <c r="A202" s="3">
        <v>2018</v>
      </c>
      <c r="B202" s="3" t="str">
        <f t="shared" si="3"/>
        <v>May</v>
      </c>
      <c r="C202" s="3">
        <v>5</v>
      </c>
      <c r="D202" s="3" t="s">
        <v>11</v>
      </c>
      <c r="E202" s="3">
        <v>8.3000000000000004E-2</v>
      </c>
      <c r="F202" s="3">
        <v>1.673</v>
      </c>
      <c r="G202" s="3">
        <v>3.577</v>
      </c>
      <c r="H202" s="3">
        <v>4.7E-2</v>
      </c>
      <c r="I202" s="3">
        <v>7.0389999999999997</v>
      </c>
      <c r="J202" s="3">
        <v>4.0410000000000004</v>
      </c>
      <c r="K202" s="3">
        <v>13.369</v>
      </c>
      <c r="L202" s="3">
        <f>SUM(Usage_Data[[#This Row],[Hydroelectric Power]:[Biomass Energy]])</f>
        <v>29.829000000000001</v>
      </c>
    </row>
    <row r="203" spans="1:12" x14ac:dyDescent="0.25">
      <c r="A203" s="3">
        <v>2018</v>
      </c>
      <c r="B203" s="3" t="str">
        <f t="shared" si="3"/>
        <v>May</v>
      </c>
      <c r="C203" s="3">
        <v>5</v>
      </c>
      <c r="D203" s="3" t="s">
        <v>12</v>
      </c>
      <c r="E203" s="3">
        <v>0</v>
      </c>
      <c r="F203" s="3">
        <v>4.718</v>
      </c>
      <c r="G203" s="3">
        <v>23.16</v>
      </c>
      <c r="H203" s="3">
        <v>81.655000000000001</v>
      </c>
      <c r="I203" s="3">
        <v>17.231000000000002</v>
      </c>
      <c r="J203" s="3">
        <v>22.934999999999999</v>
      </c>
      <c r="K203" s="3">
        <v>40.165999999999997</v>
      </c>
      <c r="L203" s="3">
        <f>SUM(Usage_Data[[#This Row],[Hydroelectric Power]:[Biomass Energy]])</f>
        <v>189.86500000000001</v>
      </c>
    </row>
    <row r="204" spans="1:12" x14ac:dyDescent="0.25">
      <c r="A204" s="3">
        <v>2018</v>
      </c>
      <c r="B204" s="3" t="str">
        <f t="shared" si="3"/>
        <v>May</v>
      </c>
      <c r="C204" s="3">
        <v>5</v>
      </c>
      <c r="D204" s="3" t="s">
        <v>13</v>
      </c>
      <c r="E204" s="3">
        <v>0.34599999999999997</v>
      </c>
      <c r="F204" s="3">
        <v>0.35699999999999998</v>
      </c>
      <c r="G204" s="3">
        <v>0.92600000000000005</v>
      </c>
      <c r="H204" s="3">
        <v>2.7E-2</v>
      </c>
      <c r="I204" s="3">
        <v>120.343</v>
      </c>
      <c r="J204" s="3">
        <v>13.776999999999999</v>
      </c>
      <c r="K204" s="3">
        <v>208.09800000000001</v>
      </c>
      <c r="L204" s="3">
        <f>SUM(Usage_Data[[#This Row],[Hydroelectric Power]:[Biomass Energy]])</f>
        <v>343.87400000000002</v>
      </c>
    </row>
    <row r="205" spans="1:12" x14ac:dyDescent="0.25">
      <c r="A205" s="3">
        <v>2018</v>
      </c>
      <c r="B205" s="3" t="str">
        <f t="shared" si="3"/>
        <v>May</v>
      </c>
      <c r="C205" s="3">
        <v>5</v>
      </c>
      <c r="D205" s="3" t="s">
        <v>14</v>
      </c>
      <c r="E205" s="3">
        <v>0</v>
      </c>
      <c r="F205" s="3">
        <v>3.363</v>
      </c>
      <c r="G205" s="3">
        <v>12.614000000000001</v>
      </c>
      <c r="H205" s="3">
        <v>0</v>
      </c>
      <c r="I205" s="3">
        <v>44.576999999999998</v>
      </c>
      <c r="J205" s="3">
        <v>0</v>
      </c>
      <c r="K205" s="3">
        <v>0</v>
      </c>
      <c r="L205" s="3">
        <f>SUM(Usage_Data[[#This Row],[Hydroelectric Power]:[Biomass Energy]])</f>
        <v>60.554000000000002</v>
      </c>
    </row>
    <row r="206" spans="1:12" x14ac:dyDescent="0.25">
      <c r="A206" s="3">
        <v>2018</v>
      </c>
      <c r="B206" s="3" t="str">
        <f t="shared" si="3"/>
        <v>May</v>
      </c>
      <c r="C206" s="3">
        <v>5</v>
      </c>
      <c r="D206" s="3" t="s">
        <v>15</v>
      </c>
      <c r="E206" s="3">
        <v>0</v>
      </c>
      <c r="F206" s="3">
        <v>0</v>
      </c>
      <c r="G206" s="3">
        <v>0</v>
      </c>
      <c r="H206" s="3">
        <v>0</v>
      </c>
      <c r="I206" s="3">
        <v>0</v>
      </c>
      <c r="J206" s="3">
        <v>0</v>
      </c>
      <c r="K206" s="3">
        <v>133.018</v>
      </c>
      <c r="L206" s="3">
        <f>SUM(Usage_Data[[#This Row],[Hydroelectric Power]:[Biomass Energy]])</f>
        <v>133.018</v>
      </c>
    </row>
    <row r="207" spans="1:12" x14ac:dyDescent="0.25">
      <c r="A207" s="3">
        <v>2018</v>
      </c>
      <c r="B207" s="3" t="str">
        <f t="shared" si="3"/>
        <v>June</v>
      </c>
      <c r="C207" s="3">
        <v>6</v>
      </c>
      <c r="D207" s="3" t="s">
        <v>11</v>
      </c>
      <c r="E207" s="3">
        <v>7.1999999999999995E-2</v>
      </c>
      <c r="F207" s="3">
        <v>1.619</v>
      </c>
      <c r="G207" s="3">
        <v>3.6339999999999999</v>
      </c>
      <c r="H207" s="3">
        <v>4.7E-2</v>
      </c>
      <c r="I207" s="3">
        <v>6.9269999999999996</v>
      </c>
      <c r="J207" s="3">
        <v>3.9209999999999998</v>
      </c>
      <c r="K207" s="3">
        <v>13.009</v>
      </c>
      <c r="L207" s="3">
        <f>SUM(Usage_Data[[#This Row],[Hydroelectric Power]:[Biomass Energy]])</f>
        <v>29.228999999999999</v>
      </c>
    </row>
    <row r="208" spans="1:12" x14ac:dyDescent="0.25">
      <c r="A208" s="3">
        <v>2018</v>
      </c>
      <c r="B208" s="3" t="str">
        <f t="shared" si="3"/>
        <v>June</v>
      </c>
      <c r="C208" s="3">
        <v>6</v>
      </c>
      <c r="D208" s="3" t="s">
        <v>12</v>
      </c>
      <c r="E208" s="3">
        <v>0</v>
      </c>
      <c r="F208" s="3">
        <v>4.4349999999999996</v>
      </c>
      <c r="G208" s="3">
        <v>25.07</v>
      </c>
      <c r="H208" s="3">
        <v>84.218000000000004</v>
      </c>
      <c r="I208" s="3">
        <v>18.98</v>
      </c>
      <c r="J208" s="3">
        <v>22.88</v>
      </c>
      <c r="K208" s="3">
        <v>41.86</v>
      </c>
      <c r="L208" s="3">
        <f>SUM(Usage_Data[[#This Row],[Hydroelectric Power]:[Biomass Energy]])</f>
        <v>197.44299999999998</v>
      </c>
    </row>
    <row r="209" spans="1:12" x14ac:dyDescent="0.25">
      <c r="A209" s="3">
        <v>2018</v>
      </c>
      <c r="B209" s="3" t="str">
        <f t="shared" si="3"/>
        <v>June</v>
      </c>
      <c r="C209" s="3">
        <v>6</v>
      </c>
      <c r="D209" s="3" t="s">
        <v>13</v>
      </c>
      <c r="E209" s="3">
        <v>0.253</v>
      </c>
      <c r="F209" s="3">
        <v>0.34499999999999997</v>
      </c>
      <c r="G209" s="3">
        <v>0.93200000000000005</v>
      </c>
      <c r="H209" s="3">
        <v>2.1999999999999999E-2</v>
      </c>
      <c r="I209" s="3">
        <v>117.505</v>
      </c>
      <c r="J209" s="3">
        <v>12.192</v>
      </c>
      <c r="K209" s="3">
        <v>202.583</v>
      </c>
      <c r="L209" s="3">
        <f>SUM(Usage_Data[[#This Row],[Hydroelectric Power]:[Biomass Energy]])</f>
        <v>333.83199999999999</v>
      </c>
    </row>
    <row r="210" spans="1:12" x14ac:dyDescent="0.25">
      <c r="A210" s="3">
        <v>2018</v>
      </c>
      <c r="B210" s="3" t="str">
        <f t="shared" si="3"/>
        <v>June</v>
      </c>
      <c r="C210" s="3">
        <v>6</v>
      </c>
      <c r="D210" s="3" t="s">
        <v>14</v>
      </c>
      <c r="E210" s="3">
        <v>0</v>
      </c>
      <c r="F210" s="3">
        <v>3.2549999999999999</v>
      </c>
      <c r="G210" s="3">
        <v>12.84</v>
      </c>
      <c r="H210" s="3">
        <v>0</v>
      </c>
      <c r="I210" s="3">
        <v>43.139000000000003</v>
      </c>
      <c r="J210" s="3">
        <v>0</v>
      </c>
      <c r="K210" s="3">
        <v>0</v>
      </c>
      <c r="L210" s="3">
        <f>SUM(Usage_Data[[#This Row],[Hydroelectric Power]:[Biomass Energy]])</f>
        <v>59.234000000000002</v>
      </c>
    </row>
    <row r="211" spans="1:12" x14ac:dyDescent="0.25">
      <c r="A211" s="3">
        <v>2018</v>
      </c>
      <c r="B211" s="3" t="str">
        <f t="shared" si="3"/>
        <v>June</v>
      </c>
      <c r="C211" s="3">
        <v>6</v>
      </c>
      <c r="D211" s="3" t="s">
        <v>15</v>
      </c>
      <c r="E211" s="3">
        <v>0</v>
      </c>
      <c r="F211" s="3">
        <v>0</v>
      </c>
      <c r="G211" s="3">
        <v>0</v>
      </c>
      <c r="H211" s="3">
        <v>0</v>
      </c>
      <c r="I211" s="3">
        <v>0</v>
      </c>
      <c r="J211" s="3">
        <v>0</v>
      </c>
      <c r="K211" s="3">
        <v>123.42700000000001</v>
      </c>
      <c r="L211" s="3">
        <f>SUM(Usage_Data[[#This Row],[Hydroelectric Power]:[Biomass Energy]])</f>
        <v>123.42700000000001</v>
      </c>
    </row>
    <row r="212" spans="1:12" x14ac:dyDescent="0.25">
      <c r="A212" s="3">
        <v>2018</v>
      </c>
      <c r="B212" s="3" t="str">
        <f t="shared" si="3"/>
        <v>July</v>
      </c>
      <c r="C212" s="3">
        <v>7</v>
      </c>
      <c r="D212" s="3" t="s">
        <v>11</v>
      </c>
      <c r="E212" s="3">
        <v>6.5000000000000002E-2</v>
      </c>
      <c r="F212" s="3">
        <v>1.673</v>
      </c>
      <c r="G212" s="3">
        <v>3.734</v>
      </c>
      <c r="H212" s="3">
        <v>3.3000000000000002E-2</v>
      </c>
      <c r="I212" s="3">
        <v>7.1289999999999996</v>
      </c>
      <c r="J212" s="3">
        <v>3.9729999999999999</v>
      </c>
      <c r="K212" s="3">
        <v>13.342000000000001</v>
      </c>
      <c r="L212" s="3">
        <f>SUM(Usage_Data[[#This Row],[Hydroelectric Power]:[Biomass Energy]])</f>
        <v>29.948999999999998</v>
      </c>
    </row>
    <row r="213" spans="1:12" x14ac:dyDescent="0.25">
      <c r="A213" s="3">
        <v>2018</v>
      </c>
      <c r="B213" s="3" t="str">
        <f t="shared" si="3"/>
        <v>July</v>
      </c>
      <c r="C213" s="3">
        <v>7</v>
      </c>
      <c r="D213" s="3" t="s">
        <v>12</v>
      </c>
      <c r="E213" s="3">
        <v>0</v>
      </c>
      <c r="F213" s="3">
        <v>4.673</v>
      </c>
      <c r="G213" s="3">
        <v>22.831</v>
      </c>
      <c r="H213" s="3">
        <v>56.064999999999998</v>
      </c>
      <c r="I213" s="3">
        <v>20.821000000000002</v>
      </c>
      <c r="J213" s="3">
        <v>22.76</v>
      </c>
      <c r="K213" s="3">
        <v>43.581000000000003</v>
      </c>
      <c r="L213" s="3">
        <f>SUM(Usage_Data[[#This Row],[Hydroelectric Power]:[Biomass Energy]])</f>
        <v>170.73099999999999</v>
      </c>
    </row>
    <row r="214" spans="1:12" x14ac:dyDescent="0.25">
      <c r="A214" s="3">
        <v>2018</v>
      </c>
      <c r="B214" s="3" t="str">
        <f t="shared" si="3"/>
        <v>July</v>
      </c>
      <c r="C214" s="3">
        <v>7</v>
      </c>
      <c r="D214" s="3" t="s">
        <v>13</v>
      </c>
      <c r="E214" s="3">
        <v>0.26500000000000001</v>
      </c>
      <c r="F214" s="3">
        <v>0.35699999999999998</v>
      </c>
      <c r="G214" s="3">
        <v>0.96199999999999997</v>
      </c>
      <c r="H214" s="3">
        <v>1.7999999999999999E-2</v>
      </c>
      <c r="I214" s="3">
        <v>123.66200000000001</v>
      </c>
      <c r="J214" s="3">
        <v>12.766999999999999</v>
      </c>
      <c r="K214" s="3">
        <v>212.68299999999999</v>
      </c>
      <c r="L214" s="3">
        <f>SUM(Usage_Data[[#This Row],[Hydroelectric Power]:[Biomass Energy]])</f>
        <v>350.714</v>
      </c>
    </row>
    <row r="215" spans="1:12" x14ac:dyDescent="0.25">
      <c r="A215" s="3">
        <v>2018</v>
      </c>
      <c r="B215" s="3" t="str">
        <f t="shared" si="3"/>
        <v>July</v>
      </c>
      <c r="C215" s="3">
        <v>7</v>
      </c>
      <c r="D215" s="3" t="s">
        <v>14</v>
      </c>
      <c r="E215" s="3">
        <v>0</v>
      </c>
      <c r="F215" s="3">
        <v>3.363</v>
      </c>
      <c r="G215" s="3">
        <v>13.188000000000001</v>
      </c>
      <c r="H215" s="3">
        <v>0</v>
      </c>
      <c r="I215" s="3">
        <v>44.576999999999998</v>
      </c>
      <c r="J215" s="3">
        <v>0</v>
      </c>
      <c r="K215" s="3">
        <v>0</v>
      </c>
      <c r="L215" s="3">
        <f>SUM(Usage_Data[[#This Row],[Hydroelectric Power]:[Biomass Energy]])</f>
        <v>61.128</v>
      </c>
    </row>
    <row r="216" spans="1:12" x14ac:dyDescent="0.25">
      <c r="A216" s="3">
        <v>2018</v>
      </c>
      <c r="B216" s="3" t="str">
        <f t="shared" si="3"/>
        <v>July</v>
      </c>
      <c r="C216" s="3">
        <v>7</v>
      </c>
      <c r="D216" s="3" t="s">
        <v>15</v>
      </c>
      <c r="E216" s="3">
        <v>0</v>
      </c>
      <c r="F216" s="3">
        <v>0</v>
      </c>
      <c r="G216" s="3">
        <v>0</v>
      </c>
      <c r="H216" s="3">
        <v>0</v>
      </c>
      <c r="I216" s="3">
        <v>0</v>
      </c>
      <c r="J216" s="3">
        <v>0</v>
      </c>
      <c r="K216" s="3">
        <v>126.06</v>
      </c>
      <c r="L216" s="3">
        <f>SUM(Usage_Data[[#This Row],[Hydroelectric Power]:[Biomass Energy]])</f>
        <v>126.06</v>
      </c>
    </row>
    <row r="217" spans="1:12" x14ac:dyDescent="0.25">
      <c r="A217" s="3">
        <v>2018</v>
      </c>
      <c r="B217" s="3" t="str">
        <f t="shared" si="3"/>
        <v>August</v>
      </c>
      <c r="C217" s="3">
        <v>8</v>
      </c>
      <c r="D217" s="3" t="s">
        <v>11</v>
      </c>
      <c r="E217" s="3">
        <v>5.8999999999999997E-2</v>
      </c>
      <c r="F217" s="3">
        <v>1.673</v>
      </c>
      <c r="G217" s="3">
        <v>3.5790000000000002</v>
      </c>
      <c r="H217" s="3">
        <v>3.6999999999999998E-2</v>
      </c>
      <c r="I217" s="3">
        <v>7.1740000000000004</v>
      </c>
      <c r="J217" s="3">
        <v>4.0490000000000004</v>
      </c>
      <c r="K217" s="3">
        <v>13.532</v>
      </c>
      <c r="L217" s="3">
        <f>SUM(Usage_Data[[#This Row],[Hydroelectric Power]:[Biomass Energy]])</f>
        <v>30.103000000000002</v>
      </c>
    </row>
    <row r="218" spans="1:12" x14ac:dyDescent="0.25">
      <c r="A218" s="3">
        <v>2018</v>
      </c>
      <c r="B218" s="3" t="str">
        <f t="shared" si="3"/>
        <v>August</v>
      </c>
      <c r="C218" s="3">
        <v>8</v>
      </c>
      <c r="D218" s="3" t="s">
        <v>12</v>
      </c>
      <c r="E218" s="3">
        <v>0</v>
      </c>
      <c r="F218" s="3">
        <v>4.6639999999999997</v>
      </c>
      <c r="G218" s="3">
        <v>22.634</v>
      </c>
      <c r="H218" s="3">
        <v>67.661000000000001</v>
      </c>
      <c r="I218" s="3">
        <v>19.835000000000001</v>
      </c>
      <c r="J218" s="3">
        <v>22.937999999999999</v>
      </c>
      <c r="K218" s="3">
        <v>42.771999999999998</v>
      </c>
      <c r="L218" s="3">
        <f>SUM(Usage_Data[[#This Row],[Hydroelectric Power]:[Biomass Energy]])</f>
        <v>180.50399999999999</v>
      </c>
    </row>
    <row r="219" spans="1:12" x14ac:dyDescent="0.25">
      <c r="A219" s="3">
        <v>2018</v>
      </c>
      <c r="B219" s="3" t="str">
        <f t="shared" si="3"/>
        <v>August</v>
      </c>
      <c r="C219" s="3">
        <v>8</v>
      </c>
      <c r="D219" s="3" t="s">
        <v>13</v>
      </c>
      <c r="E219" s="3">
        <v>0.311</v>
      </c>
      <c r="F219" s="3">
        <v>0.35699999999999998</v>
      </c>
      <c r="G219" s="3">
        <v>0.93200000000000005</v>
      </c>
      <c r="H219" s="3">
        <v>1.7999999999999999E-2</v>
      </c>
      <c r="I219" s="3">
        <v>122.931</v>
      </c>
      <c r="J219" s="3">
        <v>12.901</v>
      </c>
      <c r="K219" s="3">
        <v>212.90199999999999</v>
      </c>
      <c r="L219" s="3">
        <f>SUM(Usage_Data[[#This Row],[Hydroelectric Power]:[Biomass Energy]])</f>
        <v>350.35199999999998</v>
      </c>
    </row>
    <row r="220" spans="1:12" x14ac:dyDescent="0.25">
      <c r="A220" s="3">
        <v>2018</v>
      </c>
      <c r="B220" s="3" t="str">
        <f t="shared" si="3"/>
        <v>August</v>
      </c>
      <c r="C220" s="3">
        <v>8</v>
      </c>
      <c r="D220" s="3" t="s">
        <v>14</v>
      </c>
      <c r="E220" s="3">
        <v>0</v>
      </c>
      <c r="F220" s="3">
        <v>3.363</v>
      </c>
      <c r="G220" s="3">
        <v>12.638999999999999</v>
      </c>
      <c r="H220" s="3">
        <v>0</v>
      </c>
      <c r="I220" s="3">
        <v>44.576999999999998</v>
      </c>
      <c r="J220" s="3">
        <v>0</v>
      </c>
      <c r="K220" s="3">
        <v>0</v>
      </c>
      <c r="L220" s="3">
        <f>SUM(Usage_Data[[#This Row],[Hydroelectric Power]:[Biomass Energy]])</f>
        <v>60.578999999999994</v>
      </c>
    </row>
    <row r="221" spans="1:12" x14ac:dyDescent="0.25">
      <c r="A221" s="3">
        <v>2018</v>
      </c>
      <c r="B221" s="3" t="str">
        <f t="shared" si="3"/>
        <v>August</v>
      </c>
      <c r="C221" s="3">
        <v>8</v>
      </c>
      <c r="D221" s="3" t="s">
        <v>15</v>
      </c>
      <c r="E221" s="3">
        <v>0</v>
      </c>
      <c r="F221" s="3">
        <v>0</v>
      </c>
      <c r="G221" s="3">
        <v>0</v>
      </c>
      <c r="H221" s="3">
        <v>0</v>
      </c>
      <c r="I221" s="3">
        <v>0</v>
      </c>
      <c r="J221" s="3">
        <v>0</v>
      </c>
      <c r="K221" s="3">
        <v>132.26300000000001</v>
      </c>
      <c r="L221" s="3">
        <f>SUM(Usage_Data[[#This Row],[Hydroelectric Power]:[Biomass Energy]])</f>
        <v>132.26300000000001</v>
      </c>
    </row>
    <row r="222" spans="1:12" x14ac:dyDescent="0.25">
      <c r="A222" s="3">
        <v>2018</v>
      </c>
      <c r="B222" s="3" t="str">
        <f t="shared" si="3"/>
        <v>September</v>
      </c>
      <c r="C222" s="3">
        <v>9</v>
      </c>
      <c r="D222" s="3" t="s">
        <v>11</v>
      </c>
      <c r="E222" s="3">
        <v>5.2999999999999999E-2</v>
      </c>
      <c r="F222" s="3">
        <v>1.619</v>
      </c>
      <c r="G222" s="3">
        <v>3.202</v>
      </c>
      <c r="H222" s="3">
        <v>4.1000000000000002E-2</v>
      </c>
      <c r="I222" s="3">
        <v>6.8609999999999998</v>
      </c>
      <c r="J222" s="3">
        <v>3.6019999999999999</v>
      </c>
      <c r="K222" s="3">
        <v>12.448</v>
      </c>
      <c r="L222" s="3">
        <f>SUM(Usage_Data[[#This Row],[Hydroelectric Power]:[Biomass Energy]])</f>
        <v>27.826000000000001</v>
      </c>
    </row>
    <row r="223" spans="1:12" x14ac:dyDescent="0.25">
      <c r="A223" s="3">
        <v>2018</v>
      </c>
      <c r="B223" s="3" t="str">
        <f t="shared" si="3"/>
        <v>September</v>
      </c>
      <c r="C223" s="3">
        <v>9</v>
      </c>
      <c r="D223" s="3" t="s">
        <v>12</v>
      </c>
      <c r="E223" s="3">
        <v>0</v>
      </c>
      <c r="F223" s="3">
        <v>4.5309999999999997</v>
      </c>
      <c r="G223" s="3">
        <v>20.167999999999999</v>
      </c>
      <c r="H223" s="3">
        <v>63.128</v>
      </c>
      <c r="I223" s="3">
        <v>16.949000000000002</v>
      </c>
      <c r="J223" s="3">
        <v>20.516999999999999</v>
      </c>
      <c r="K223" s="3">
        <v>37.466000000000001</v>
      </c>
      <c r="L223" s="3">
        <f>SUM(Usage_Data[[#This Row],[Hydroelectric Power]:[Biomass Energy]])</f>
        <v>162.75899999999999</v>
      </c>
    </row>
    <row r="224" spans="1:12" x14ac:dyDescent="0.25">
      <c r="A224" s="3">
        <v>2018</v>
      </c>
      <c r="B224" s="3" t="str">
        <f t="shared" si="3"/>
        <v>September</v>
      </c>
      <c r="C224" s="3">
        <v>9</v>
      </c>
      <c r="D224" s="3" t="s">
        <v>13</v>
      </c>
      <c r="E224" s="3">
        <v>0.308</v>
      </c>
      <c r="F224" s="3">
        <v>0.34499999999999997</v>
      </c>
      <c r="G224" s="3">
        <v>0.84199999999999997</v>
      </c>
      <c r="H224" s="3">
        <v>0.02</v>
      </c>
      <c r="I224" s="3">
        <v>114.81100000000001</v>
      </c>
      <c r="J224" s="3">
        <v>12.403</v>
      </c>
      <c r="K224" s="3">
        <v>197.14699999999999</v>
      </c>
      <c r="L224" s="3">
        <f>SUM(Usage_Data[[#This Row],[Hydroelectric Power]:[Biomass Energy]])</f>
        <v>325.87599999999998</v>
      </c>
    </row>
    <row r="225" spans="1:12" x14ac:dyDescent="0.25">
      <c r="A225" s="3">
        <v>2018</v>
      </c>
      <c r="B225" s="3" t="str">
        <f t="shared" si="3"/>
        <v>September</v>
      </c>
      <c r="C225" s="3">
        <v>9</v>
      </c>
      <c r="D225" s="3" t="s">
        <v>14</v>
      </c>
      <c r="E225" s="3">
        <v>0</v>
      </c>
      <c r="F225" s="3">
        <v>3.2549999999999999</v>
      </c>
      <c r="G225" s="3">
        <v>11.143000000000001</v>
      </c>
      <c r="H225" s="3">
        <v>0</v>
      </c>
      <c r="I225" s="3">
        <v>43.139000000000003</v>
      </c>
      <c r="J225" s="3">
        <v>0</v>
      </c>
      <c r="K225" s="3">
        <v>0</v>
      </c>
      <c r="L225" s="3">
        <f>SUM(Usage_Data[[#This Row],[Hydroelectric Power]:[Biomass Energy]])</f>
        <v>57.537000000000006</v>
      </c>
    </row>
    <row r="226" spans="1:12" x14ac:dyDescent="0.25">
      <c r="A226" s="3">
        <v>2018</v>
      </c>
      <c r="B226" s="3" t="str">
        <f t="shared" si="3"/>
        <v>September</v>
      </c>
      <c r="C226" s="3">
        <v>9</v>
      </c>
      <c r="D226" s="3" t="s">
        <v>15</v>
      </c>
      <c r="E226" s="3">
        <v>0</v>
      </c>
      <c r="F226" s="3">
        <v>0</v>
      </c>
      <c r="G226" s="3">
        <v>0</v>
      </c>
      <c r="H226" s="3">
        <v>0</v>
      </c>
      <c r="I226" s="3">
        <v>0</v>
      </c>
      <c r="J226" s="3">
        <v>0</v>
      </c>
      <c r="K226" s="3">
        <v>118.167</v>
      </c>
      <c r="L226" s="3">
        <f>SUM(Usage_Data[[#This Row],[Hydroelectric Power]:[Biomass Energy]])</f>
        <v>118.167</v>
      </c>
    </row>
    <row r="227" spans="1:12" x14ac:dyDescent="0.25">
      <c r="A227" s="3">
        <v>2018</v>
      </c>
      <c r="B227" s="3" t="str">
        <f t="shared" si="3"/>
        <v>October</v>
      </c>
      <c r="C227" s="3">
        <v>10</v>
      </c>
      <c r="D227" s="3" t="s">
        <v>11</v>
      </c>
      <c r="E227" s="3">
        <v>4.8000000000000001E-2</v>
      </c>
      <c r="F227" s="3">
        <v>1.673</v>
      </c>
      <c r="G227" s="3">
        <v>2.8180000000000001</v>
      </c>
      <c r="H227" s="3">
        <v>5.1999999999999998E-2</v>
      </c>
      <c r="I227" s="3">
        <v>7.0439999999999996</v>
      </c>
      <c r="J227" s="3">
        <v>3.8679999999999999</v>
      </c>
      <c r="K227" s="3">
        <v>13.1</v>
      </c>
      <c r="L227" s="3">
        <f>SUM(Usage_Data[[#This Row],[Hydroelectric Power]:[Biomass Energy]])</f>
        <v>28.602999999999998</v>
      </c>
    </row>
    <row r="228" spans="1:12" x14ac:dyDescent="0.25">
      <c r="A228" s="3">
        <v>2018</v>
      </c>
      <c r="B228" s="3" t="str">
        <f t="shared" si="3"/>
        <v>October</v>
      </c>
      <c r="C228" s="3">
        <v>10</v>
      </c>
      <c r="D228" s="3" t="s">
        <v>12</v>
      </c>
      <c r="E228" s="3">
        <v>0</v>
      </c>
      <c r="F228" s="3">
        <v>4.3440000000000003</v>
      </c>
      <c r="G228" s="3">
        <v>16.808</v>
      </c>
      <c r="H228" s="3">
        <v>72.230999999999995</v>
      </c>
      <c r="I228" s="3">
        <v>16.629000000000001</v>
      </c>
      <c r="J228" s="3">
        <v>22.579000000000001</v>
      </c>
      <c r="K228" s="3">
        <v>39.207999999999998</v>
      </c>
      <c r="L228" s="3">
        <f>SUM(Usage_Data[[#This Row],[Hydroelectric Power]:[Biomass Energy]])</f>
        <v>171.79900000000001</v>
      </c>
    </row>
    <row r="229" spans="1:12" x14ac:dyDescent="0.25">
      <c r="A229" s="3">
        <v>2018</v>
      </c>
      <c r="B229" s="3" t="str">
        <f t="shared" si="3"/>
        <v>October</v>
      </c>
      <c r="C229" s="3">
        <v>10</v>
      </c>
      <c r="D229" s="3" t="s">
        <v>13</v>
      </c>
      <c r="E229" s="3">
        <v>0.36699999999999999</v>
      </c>
      <c r="F229" s="3">
        <v>0.35699999999999998</v>
      </c>
      <c r="G229" s="3">
        <v>0.76400000000000001</v>
      </c>
      <c r="H229" s="3">
        <v>3.1E-2</v>
      </c>
      <c r="I229" s="3">
        <v>118.45</v>
      </c>
      <c r="J229" s="3">
        <v>14.499000000000001</v>
      </c>
      <c r="K229" s="3">
        <v>206.90799999999999</v>
      </c>
      <c r="L229" s="3">
        <f>SUM(Usage_Data[[#This Row],[Hydroelectric Power]:[Biomass Energy]])</f>
        <v>341.37599999999998</v>
      </c>
    </row>
    <row r="230" spans="1:12" x14ac:dyDescent="0.25">
      <c r="A230" s="3">
        <v>2018</v>
      </c>
      <c r="B230" s="3" t="str">
        <f t="shared" si="3"/>
        <v>October</v>
      </c>
      <c r="C230" s="3">
        <v>10</v>
      </c>
      <c r="D230" s="3" t="s">
        <v>14</v>
      </c>
      <c r="E230" s="3">
        <v>0</v>
      </c>
      <c r="F230" s="3">
        <v>3.363</v>
      </c>
      <c r="G230" s="3">
        <v>9.9960000000000004</v>
      </c>
      <c r="H230" s="3">
        <v>0</v>
      </c>
      <c r="I230" s="3">
        <v>44.576999999999998</v>
      </c>
      <c r="J230" s="3">
        <v>0</v>
      </c>
      <c r="K230" s="3">
        <v>0</v>
      </c>
      <c r="L230" s="3">
        <f>SUM(Usage_Data[[#This Row],[Hydroelectric Power]:[Biomass Energy]])</f>
        <v>57.936</v>
      </c>
    </row>
    <row r="231" spans="1:12" x14ac:dyDescent="0.25">
      <c r="A231" s="3">
        <v>2018</v>
      </c>
      <c r="B231" s="3" t="str">
        <f t="shared" si="3"/>
        <v>October</v>
      </c>
      <c r="C231" s="3">
        <v>10</v>
      </c>
      <c r="D231" s="3" t="s">
        <v>15</v>
      </c>
      <c r="E231" s="3">
        <v>0</v>
      </c>
      <c r="F231" s="3">
        <v>0</v>
      </c>
      <c r="G231" s="3">
        <v>0</v>
      </c>
      <c r="H231" s="3">
        <v>0</v>
      </c>
      <c r="I231" s="3">
        <v>0</v>
      </c>
      <c r="J231" s="3">
        <v>0</v>
      </c>
      <c r="K231" s="3">
        <v>127.155</v>
      </c>
      <c r="L231" s="3">
        <f>SUM(Usage_Data[[#This Row],[Hydroelectric Power]:[Biomass Energy]])</f>
        <v>127.155</v>
      </c>
    </row>
    <row r="232" spans="1:12" x14ac:dyDescent="0.25">
      <c r="A232" s="3">
        <v>2018</v>
      </c>
      <c r="B232" s="3" t="str">
        <f t="shared" si="3"/>
        <v>November</v>
      </c>
      <c r="C232" s="3">
        <v>11</v>
      </c>
      <c r="D232" s="3" t="s">
        <v>11</v>
      </c>
      <c r="E232" s="3">
        <v>5.3999999999999999E-2</v>
      </c>
      <c r="F232" s="3">
        <v>1.619</v>
      </c>
      <c r="G232" s="3">
        <v>2.226</v>
      </c>
      <c r="H232" s="3">
        <v>5.5E-2</v>
      </c>
      <c r="I232" s="3">
        <v>6.835</v>
      </c>
      <c r="J232" s="3">
        <v>3.8759999999999999</v>
      </c>
      <c r="K232" s="3">
        <v>12.818</v>
      </c>
      <c r="L232" s="3">
        <f>SUM(Usage_Data[[#This Row],[Hydroelectric Power]:[Biomass Energy]])</f>
        <v>27.482999999999997</v>
      </c>
    </row>
    <row r="233" spans="1:12" x14ac:dyDescent="0.25">
      <c r="A233" s="3">
        <v>2018</v>
      </c>
      <c r="B233" s="3" t="str">
        <f t="shared" si="3"/>
        <v>November</v>
      </c>
      <c r="C233" s="3">
        <v>11</v>
      </c>
      <c r="D233" s="3" t="s">
        <v>12</v>
      </c>
      <c r="E233" s="3">
        <v>0</v>
      </c>
      <c r="F233" s="3">
        <v>4.5410000000000004</v>
      </c>
      <c r="G233" s="3">
        <v>12.662000000000001</v>
      </c>
      <c r="H233" s="3">
        <v>75.033000000000001</v>
      </c>
      <c r="I233" s="3">
        <v>17.001000000000001</v>
      </c>
      <c r="J233" s="3">
        <v>22.757999999999999</v>
      </c>
      <c r="K233" s="3">
        <v>39.759</v>
      </c>
      <c r="L233" s="3">
        <f>SUM(Usage_Data[[#This Row],[Hydroelectric Power]:[Biomass Energy]])</f>
        <v>171.75400000000002</v>
      </c>
    </row>
    <row r="234" spans="1:12" x14ac:dyDescent="0.25">
      <c r="A234" s="3">
        <v>2018</v>
      </c>
      <c r="B234" s="3" t="str">
        <f t="shared" si="3"/>
        <v>November</v>
      </c>
      <c r="C234" s="3">
        <v>11</v>
      </c>
      <c r="D234" s="3" t="s">
        <v>13</v>
      </c>
      <c r="E234" s="3">
        <v>0.39600000000000002</v>
      </c>
      <c r="F234" s="3">
        <v>0.34499999999999997</v>
      </c>
      <c r="G234" s="3">
        <v>0.60299999999999998</v>
      </c>
      <c r="H234" s="3">
        <v>2.9000000000000001E-2</v>
      </c>
      <c r="I234" s="3">
        <v>117.738</v>
      </c>
      <c r="J234" s="3">
        <v>14.305</v>
      </c>
      <c r="K234" s="3">
        <v>204.006</v>
      </c>
      <c r="L234" s="3">
        <f>SUM(Usage_Data[[#This Row],[Hydroelectric Power]:[Biomass Energy]])</f>
        <v>337.42200000000003</v>
      </c>
    </row>
    <row r="235" spans="1:12" x14ac:dyDescent="0.25">
      <c r="A235" s="3">
        <v>2018</v>
      </c>
      <c r="B235" s="3" t="str">
        <f t="shared" si="3"/>
        <v>November</v>
      </c>
      <c r="C235" s="3">
        <v>11</v>
      </c>
      <c r="D235" s="3" t="s">
        <v>14</v>
      </c>
      <c r="E235" s="3">
        <v>0</v>
      </c>
      <c r="F235" s="3">
        <v>3.2549999999999999</v>
      </c>
      <c r="G235" s="3">
        <v>7.9779999999999998</v>
      </c>
      <c r="H235" s="3">
        <v>0</v>
      </c>
      <c r="I235" s="3">
        <v>43.139000000000003</v>
      </c>
      <c r="J235" s="3">
        <v>0</v>
      </c>
      <c r="K235" s="3">
        <v>0</v>
      </c>
      <c r="L235" s="3">
        <f>SUM(Usage_Data[[#This Row],[Hydroelectric Power]:[Biomass Energy]])</f>
        <v>54.372</v>
      </c>
    </row>
    <row r="236" spans="1:12" x14ac:dyDescent="0.25">
      <c r="A236" s="3">
        <v>2018</v>
      </c>
      <c r="B236" s="3" t="str">
        <f t="shared" si="3"/>
        <v>November</v>
      </c>
      <c r="C236" s="3">
        <v>11</v>
      </c>
      <c r="D236" s="3" t="s">
        <v>15</v>
      </c>
      <c r="E236" s="3">
        <v>0</v>
      </c>
      <c r="F236" s="3">
        <v>0</v>
      </c>
      <c r="G236" s="3">
        <v>0</v>
      </c>
      <c r="H236" s="3">
        <v>0</v>
      </c>
      <c r="I236" s="3">
        <v>0</v>
      </c>
      <c r="J236" s="3">
        <v>0</v>
      </c>
      <c r="K236" s="3">
        <v>121.90900000000001</v>
      </c>
      <c r="L236" s="3">
        <f>SUM(Usage_Data[[#This Row],[Hydroelectric Power]:[Biomass Energy]])</f>
        <v>121.90900000000001</v>
      </c>
    </row>
    <row r="237" spans="1:12" x14ac:dyDescent="0.25">
      <c r="A237" s="3">
        <v>2018</v>
      </c>
      <c r="B237" s="3" t="str">
        <f t="shared" si="3"/>
        <v>December</v>
      </c>
      <c r="C237" s="3">
        <v>12</v>
      </c>
      <c r="D237" s="3" t="s">
        <v>11</v>
      </c>
      <c r="E237" s="3">
        <v>5.7000000000000002E-2</v>
      </c>
      <c r="F237" s="3">
        <v>1.7869999999999999</v>
      </c>
      <c r="G237" s="3">
        <v>2.0939999999999999</v>
      </c>
      <c r="H237" s="3">
        <v>5.1999999999999998E-2</v>
      </c>
      <c r="I237" s="3">
        <v>7.2569999999999997</v>
      </c>
      <c r="J237" s="3">
        <v>4.0140000000000002</v>
      </c>
      <c r="K237" s="3">
        <v>13.420999999999999</v>
      </c>
      <c r="L237" s="3">
        <f>SUM(Usage_Data[[#This Row],[Hydroelectric Power]:[Biomass Energy]])</f>
        <v>28.681999999999999</v>
      </c>
    </row>
    <row r="238" spans="1:12" x14ac:dyDescent="0.25">
      <c r="A238" s="3">
        <v>2018</v>
      </c>
      <c r="B238" s="3" t="str">
        <f t="shared" si="3"/>
        <v>December</v>
      </c>
      <c r="C238" s="3">
        <v>12</v>
      </c>
      <c r="D238" s="3" t="s">
        <v>12</v>
      </c>
      <c r="E238" s="3">
        <v>0</v>
      </c>
      <c r="F238" s="3">
        <v>4.82</v>
      </c>
      <c r="G238" s="3">
        <v>10.518000000000001</v>
      </c>
      <c r="H238" s="3">
        <v>82.849000000000004</v>
      </c>
      <c r="I238" s="3">
        <v>17.681000000000001</v>
      </c>
      <c r="J238" s="3">
        <v>23.401</v>
      </c>
      <c r="K238" s="3">
        <v>41.082999999999998</v>
      </c>
      <c r="L238" s="3">
        <f>SUM(Usage_Data[[#This Row],[Hydroelectric Power]:[Biomass Energy]])</f>
        <v>180.352</v>
      </c>
    </row>
    <row r="239" spans="1:12" x14ac:dyDescent="0.25">
      <c r="A239" s="3">
        <v>2018</v>
      </c>
      <c r="B239" s="3" t="str">
        <f t="shared" si="3"/>
        <v>December</v>
      </c>
      <c r="C239" s="3">
        <v>12</v>
      </c>
      <c r="D239" s="3" t="s">
        <v>13</v>
      </c>
      <c r="E239" s="3">
        <v>0.442</v>
      </c>
      <c r="F239" s="3">
        <v>0.35699999999999998</v>
      </c>
      <c r="G239" s="3">
        <v>0.54400000000000004</v>
      </c>
      <c r="H239" s="3">
        <v>3.2000000000000001E-2</v>
      </c>
      <c r="I239" s="3">
        <v>126.173</v>
      </c>
      <c r="J239" s="3">
        <v>15.007999999999999</v>
      </c>
      <c r="K239" s="3">
        <v>213.54900000000001</v>
      </c>
      <c r="L239" s="3">
        <f>SUM(Usage_Data[[#This Row],[Hydroelectric Power]:[Biomass Energy]])</f>
        <v>356.10500000000002</v>
      </c>
    </row>
    <row r="240" spans="1:12" x14ac:dyDescent="0.25">
      <c r="A240" s="3">
        <v>2018</v>
      </c>
      <c r="B240" s="3" t="str">
        <f t="shared" si="3"/>
        <v>December</v>
      </c>
      <c r="C240" s="3">
        <v>12</v>
      </c>
      <c r="D240" s="3" t="s">
        <v>14</v>
      </c>
      <c r="E240" s="3">
        <v>0</v>
      </c>
      <c r="F240" s="3">
        <v>3.363</v>
      </c>
      <c r="G240" s="3">
        <v>7.4210000000000003</v>
      </c>
      <c r="H240" s="3">
        <v>0</v>
      </c>
      <c r="I240" s="3">
        <v>44.576999999999998</v>
      </c>
      <c r="J240" s="3">
        <v>0</v>
      </c>
      <c r="K240" s="3">
        <v>0</v>
      </c>
      <c r="L240" s="3">
        <f>SUM(Usage_Data[[#This Row],[Hydroelectric Power]:[Biomass Energy]])</f>
        <v>55.360999999999997</v>
      </c>
    </row>
    <row r="241" spans="1:12" x14ac:dyDescent="0.25">
      <c r="A241" s="3">
        <v>2018</v>
      </c>
      <c r="B241" s="3" t="str">
        <f t="shared" si="3"/>
        <v>December</v>
      </c>
      <c r="C241" s="3">
        <v>12</v>
      </c>
      <c r="D241" s="3" t="s">
        <v>15</v>
      </c>
      <c r="E241" s="3">
        <v>0</v>
      </c>
      <c r="F241" s="3">
        <v>0</v>
      </c>
      <c r="G241" s="3">
        <v>0</v>
      </c>
      <c r="H241" s="3">
        <v>0</v>
      </c>
      <c r="I241" s="3">
        <v>0</v>
      </c>
      <c r="J241" s="3">
        <v>0</v>
      </c>
      <c r="K241" s="3">
        <v>123.4</v>
      </c>
      <c r="L241" s="3">
        <f>SUM(Usage_Data[[#This Row],[Hydroelectric Power]:[Biomass Energy]])</f>
        <v>123.4</v>
      </c>
    </row>
    <row r="242" spans="1:12" x14ac:dyDescent="0.25">
      <c r="A242" s="3">
        <v>2019</v>
      </c>
      <c r="B242" s="3" t="str">
        <f t="shared" si="3"/>
        <v>January</v>
      </c>
      <c r="C242" s="3">
        <v>1</v>
      </c>
      <c r="D242" s="3" t="s">
        <v>11</v>
      </c>
      <c r="E242" s="3">
        <v>5.6000000000000001E-2</v>
      </c>
      <c r="F242" s="3">
        <v>1.8169999999999999</v>
      </c>
      <c r="G242" s="3">
        <v>2.2490000000000001</v>
      </c>
      <c r="H242" s="3">
        <v>0.06</v>
      </c>
      <c r="I242" s="3">
        <v>7.2839999999999998</v>
      </c>
      <c r="J242" s="3">
        <v>3.7250000000000001</v>
      </c>
      <c r="K242" s="3">
        <v>13.002000000000001</v>
      </c>
      <c r="L242" s="3">
        <f>SUM(Usage_Data[[#This Row],[Hydroelectric Power]:[Biomass Energy]])</f>
        <v>28.192999999999998</v>
      </c>
    </row>
    <row r="243" spans="1:12" x14ac:dyDescent="0.25">
      <c r="A243" s="3">
        <v>2019</v>
      </c>
      <c r="B243" s="3" t="str">
        <f t="shared" si="3"/>
        <v>January</v>
      </c>
      <c r="C243" s="3">
        <v>1</v>
      </c>
      <c r="D243" s="3" t="s">
        <v>12</v>
      </c>
      <c r="E243" s="3">
        <v>0</v>
      </c>
      <c r="F243" s="3">
        <v>4.5990000000000002</v>
      </c>
      <c r="G243" s="3">
        <v>12.099</v>
      </c>
      <c r="H243" s="3">
        <v>82.82</v>
      </c>
      <c r="I243" s="3">
        <v>19.475999999999999</v>
      </c>
      <c r="J243" s="3">
        <v>21.712</v>
      </c>
      <c r="K243" s="3">
        <v>41.188000000000002</v>
      </c>
      <c r="L243" s="3">
        <f>SUM(Usage_Data[[#This Row],[Hydroelectric Power]:[Biomass Energy]])</f>
        <v>181.89400000000001</v>
      </c>
    </row>
    <row r="244" spans="1:12" x14ac:dyDescent="0.25">
      <c r="A244" s="3">
        <v>2019</v>
      </c>
      <c r="B244" s="3" t="str">
        <f t="shared" si="3"/>
        <v>January</v>
      </c>
      <c r="C244" s="3">
        <v>1</v>
      </c>
      <c r="D244" s="3" t="s">
        <v>13</v>
      </c>
      <c r="E244" s="3">
        <v>0.42199999999999999</v>
      </c>
      <c r="F244" s="3">
        <v>0.35699999999999998</v>
      </c>
      <c r="G244" s="3">
        <v>0.58599999999999997</v>
      </c>
      <c r="H244" s="3">
        <v>3.6999999999999998E-2</v>
      </c>
      <c r="I244" s="3">
        <v>123.495</v>
      </c>
      <c r="J244" s="3">
        <v>14.048</v>
      </c>
      <c r="K244" s="3">
        <v>209.137</v>
      </c>
      <c r="L244" s="3">
        <f>SUM(Usage_Data[[#This Row],[Hydroelectric Power]:[Biomass Energy]])</f>
        <v>348.08199999999999</v>
      </c>
    </row>
    <row r="245" spans="1:12" x14ac:dyDescent="0.25">
      <c r="A245" s="3">
        <v>2019</v>
      </c>
      <c r="B245" s="3" t="str">
        <f t="shared" si="3"/>
        <v>January</v>
      </c>
      <c r="C245" s="3">
        <v>1</v>
      </c>
      <c r="D245" s="3" t="s">
        <v>14</v>
      </c>
      <c r="E245" s="3">
        <v>0</v>
      </c>
      <c r="F245" s="3">
        <v>3.363</v>
      </c>
      <c r="G245" s="3">
        <v>7.3159999999999998</v>
      </c>
      <c r="H245" s="3">
        <v>0</v>
      </c>
      <c r="I245" s="3">
        <v>46.331000000000003</v>
      </c>
      <c r="J245" s="3">
        <v>0</v>
      </c>
      <c r="K245" s="3">
        <v>0</v>
      </c>
      <c r="L245" s="3">
        <f>SUM(Usage_Data[[#This Row],[Hydroelectric Power]:[Biomass Energy]])</f>
        <v>57.010000000000005</v>
      </c>
    </row>
    <row r="246" spans="1:12" x14ac:dyDescent="0.25">
      <c r="A246" s="3">
        <v>2019</v>
      </c>
      <c r="B246" s="3" t="str">
        <f t="shared" si="3"/>
        <v>January</v>
      </c>
      <c r="C246" s="3">
        <v>1</v>
      </c>
      <c r="D246" s="3" t="s">
        <v>15</v>
      </c>
      <c r="E246" s="3">
        <v>0</v>
      </c>
      <c r="F246" s="3">
        <v>0</v>
      </c>
      <c r="G246" s="3">
        <v>0</v>
      </c>
      <c r="H246" s="3">
        <v>0</v>
      </c>
      <c r="I246" s="3">
        <v>0</v>
      </c>
      <c r="J246" s="3">
        <v>0</v>
      </c>
      <c r="K246" s="3">
        <v>111.889</v>
      </c>
      <c r="L246" s="3">
        <f>SUM(Usage_Data[[#This Row],[Hydroelectric Power]:[Biomass Energy]])</f>
        <v>111.889</v>
      </c>
    </row>
    <row r="247" spans="1:12" x14ac:dyDescent="0.25">
      <c r="A247" s="3">
        <v>2019</v>
      </c>
      <c r="B247" s="3" t="str">
        <f t="shared" si="3"/>
        <v>February</v>
      </c>
      <c r="C247" s="3">
        <v>2</v>
      </c>
      <c r="D247" s="3" t="s">
        <v>11</v>
      </c>
      <c r="E247" s="3">
        <v>5.0999999999999997E-2</v>
      </c>
      <c r="F247" s="3">
        <v>1.65</v>
      </c>
      <c r="G247" s="3">
        <v>2.4209999999999998</v>
      </c>
      <c r="H247" s="3">
        <v>5.2999999999999999E-2</v>
      </c>
      <c r="I247" s="3">
        <v>6.5759999999999996</v>
      </c>
      <c r="J247" s="3">
        <v>3.25</v>
      </c>
      <c r="K247" s="3">
        <v>11.837999999999999</v>
      </c>
      <c r="L247" s="3">
        <f>SUM(Usage_Data[[#This Row],[Hydroelectric Power]:[Biomass Energy]])</f>
        <v>25.838999999999999</v>
      </c>
    </row>
    <row r="248" spans="1:12" x14ac:dyDescent="0.25">
      <c r="A248" s="3">
        <v>2019</v>
      </c>
      <c r="B248" s="3" t="str">
        <f t="shared" si="3"/>
        <v>February</v>
      </c>
      <c r="C248" s="3">
        <v>2</v>
      </c>
      <c r="D248" s="3" t="s">
        <v>12</v>
      </c>
      <c r="E248" s="3">
        <v>0</v>
      </c>
      <c r="F248" s="3">
        <v>4.2720000000000002</v>
      </c>
      <c r="G248" s="3">
        <v>12.957000000000001</v>
      </c>
      <c r="H248" s="3">
        <v>77.105000000000004</v>
      </c>
      <c r="I248" s="3">
        <v>16.079000000000001</v>
      </c>
      <c r="J248" s="3">
        <v>19.469000000000001</v>
      </c>
      <c r="K248" s="3">
        <v>35.546999999999997</v>
      </c>
      <c r="L248" s="3">
        <f>SUM(Usage_Data[[#This Row],[Hydroelectric Power]:[Biomass Energy]])</f>
        <v>165.429</v>
      </c>
    </row>
    <row r="249" spans="1:12" x14ac:dyDescent="0.25">
      <c r="A249" s="3">
        <v>2019</v>
      </c>
      <c r="B249" s="3" t="str">
        <f t="shared" si="3"/>
        <v>February</v>
      </c>
      <c r="C249" s="3">
        <v>2</v>
      </c>
      <c r="D249" s="3" t="s">
        <v>13</v>
      </c>
      <c r="E249" s="3">
        <v>0.32</v>
      </c>
      <c r="F249" s="3">
        <v>0.32200000000000001</v>
      </c>
      <c r="G249" s="3">
        <v>0.623</v>
      </c>
      <c r="H249" s="3">
        <v>3.1E-2</v>
      </c>
      <c r="I249" s="3">
        <v>111.666</v>
      </c>
      <c r="J249" s="3">
        <v>12.833</v>
      </c>
      <c r="K249" s="3">
        <v>189.43799999999999</v>
      </c>
      <c r="L249" s="3">
        <f>SUM(Usage_Data[[#This Row],[Hydroelectric Power]:[Biomass Energy]])</f>
        <v>315.233</v>
      </c>
    </row>
    <row r="250" spans="1:12" x14ac:dyDescent="0.25">
      <c r="A250" s="3">
        <v>2019</v>
      </c>
      <c r="B250" s="3" t="str">
        <f t="shared" si="3"/>
        <v>February</v>
      </c>
      <c r="C250" s="3">
        <v>2</v>
      </c>
      <c r="D250" s="3" t="s">
        <v>14</v>
      </c>
      <c r="E250" s="3">
        <v>0</v>
      </c>
      <c r="F250" s="3">
        <v>3.0379999999999998</v>
      </c>
      <c r="G250" s="3">
        <v>7.9409999999999998</v>
      </c>
      <c r="H250" s="3">
        <v>0</v>
      </c>
      <c r="I250" s="3">
        <v>41.847000000000001</v>
      </c>
      <c r="J250" s="3">
        <v>0</v>
      </c>
      <c r="K250" s="3">
        <v>0</v>
      </c>
      <c r="L250" s="3">
        <f>SUM(Usage_Data[[#This Row],[Hydroelectric Power]:[Biomass Energy]])</f>
        <v>52.826000000000001</v>
      </c>
    </row>
    <row r="251" spans="1:12" x14ac:dyDescent="0.25">
      <c r="A251" s="3">
        <v>2019</v>
      </c>
      <c r="B251" s="3" t="str">
        <f t="shared" si="3"/>
        <v>February</v>
      </c>
      <c r="C251" s="3">
        <v>2</v>
      </c>
      <c r="D251" s="3" t="s">
        <v>15</v>
      </c>
      <c r="E251" s="3">
        <v>0</v>
      </c>
      <c r="F251" s="3">
        <v>0</v>
      </c>
      <c r="G251" s="3">
        <v>0</v>
      </c>
      <c r="H251" s="3">
        <v>0</v>
      </c>
      <c r="I251" s="3">
        <v>0</v>
      </c>
      <c r="J251" s="3">
        <v>0</v>
      </c>
      <c r="K251" s="3">
        <v>113.32599999999999</v>
      </c>
      <c r="L251" s="3">
        <f>SUM(Usage_Data[[#This Row],[Hydroelectric Power]:[Biomass Energy]])</f>
        <v>113.32599999999999</v>
      </c>
    </row>
    <row r="252" spans="1:12" x14ac:dyDescent="0.25">
      <c r="A252" s="3">
        <v>2019</v>
      </c>
      <c r="B252" s="3" t="str">
        <f t="shared" si="3"/>
        <v>March</v>
      </c>
      <c r="C252" s="3">
        <v>3</v>
      </c>
      <c r="D252" s="3" t="s">
        <v>11</v>
      </c>
      <c r="E252" s="3">
        <v>6.4000000000000001E-2</v>
      </c>
      <c r="F252" s="3">
        <v>1.8240000000000001</v>
      </c>
      <c r="G252" s="3">
        <v>3.355</v>
      </c>
      <c r="H252" s="3">
        <v>5.8999999999999997E-2</v>
      </c>
      <c r="I252" s="3">
        <v>7.1959999999999997</v>
      </c>
      <c r="J252" s="3">
        <v>3.4649999999999999</v>
      </c>
      <c r="K252" s="3">
        <v>12.781000000000001</v>
      </c>
      <c r="L252" s="3">
        <f>SUM(Usage_Data[[#This Row],[Hydroelectric Power]:[Biomass Energy]])</f>
        <v>28.744</v>
      </c>
    </row>
    <row r="253" spans="1:12" x14ac:dyDescent="0.25">
      <c r="A253" s="3">
        <v>2019</v>
      </c>
      <c r="B253" s="3" t="str">
        <f t="shared" si="3"/>
        <v>March</v>
      </c>
      <c r="C253" s="3">
        <v>3</v>
      </c>
      <c r="D253" s="3" t="s">
        <v>12</v>
      </c>
      <c r="E253" s="3">
        <v>0</v>
      </c>
      <c r="F253" s="3">
        <v>4.7030000000000003</v>
      </c>
      <c r="G253" s="3">
        <v>19.93</v>
      </c>
      <c r="H253" s="3">
        <v>87.844999999999999</v>
      </c>
      <c r="I253" s="3">
        <v>16.137</v>
      </c>
      <c r="J253" s="3">
        <v>21.216999999999999</v>
      </c>
      <c r="K253" s="3">
        <v>37.353999999999999</v>
      </c>
      <c r="L253" s="3">
        <f>SUM(Usage_Data[[#This Row],[Hydroelectric Power]:[Biomass Energy]])</f>
        <v>187.18599999999998</v>
      </c>
    </row>
    <row r="254" spans="1:12" x14ac:dyDescent="0.25">
      <c r="A254" s="3">
        <v>2019</v>
      </c>
      <c r="B254" s="3" t="str">
        <f t="shared" si="3"/>
        <v>March</v>
      </c>
      <c r="C254" s="3">
        <v>3</v>
      </c>
      <c r="D254" s="3" t="s">
        <v>13</v>
      </c>
      <c r="E254" s="3">
        <v>0.36699999999999999</v>
      </c>
      <c r="F254" s="3">
        <v>0.35699999999999998</v>
      </c>
      <c r="G254" s="3">
        <v>0.89100000000000001</v>
      </c>
      <c r="H254" s="3">
        <v>3.3000000000000002E-2</v>
      </c>
      <c r="I254" s="3">
        <v>119.877</v>
      </c>
      <c r="J254" s="3">
        <v>13.746</v>
      </c>
      <c r="K254" s="3">
        <v>203.74100000000001</v>
      </c>
      <c r="L254" s="3">
        <f>SUM(Usage_Data[[#This Row],[Hydroelectric Power]:[Biomass Energy]])</f>
        <v>339.012</v>
      </c>
    </row>
    <row r="255" spans="1:12" x14ac:dyDescent="0.25">
      <c r="A255" s="3">
        <v>2019</v>
      </c>
      <c r="B255" s="3" t="str">
        <f t="shared" si="3"/>
        <v>March</v>
      </c>
      <c r="C255" s="3">
        <v>3</v>
      </c>
      <c r="D255" s="3" t="s">
        <v>14</v>
      </c>
      <c r="E255" s="3">
        <v>0</v>
      </c>
      <c r="F255" s="3">
        <v>3.363</v>
      </c>
      <c r="G255" s="3">
        <v>11.314</v>
      </c>
      <c r="H255" s="3">
        <v>0</v>
      </c>
      <c r="I255" s="3">
        <v>46.331000000000003</v>
      </c>
      <c r="J255" s="3">
        <v>0</v>
      </c>
      <c r="K255" s="3">
        <v>0</v>
      </c>
      <c r="L255" s="3">
        <f>SUM(Usage_Data[[#This Row],[Hydroelectric Power]:[Biomass Energy]])</f>
        <v>61.008000000000003</v>
      </c>
    </row>
    <row r="256" spans="1:12" x14ac:dyDescent="0.25">
      <c r="A256" s="3">
        <v>2019</v>
      </c>
      <c r="B256" s="3" t="str">
        <f t="shared" si="3"/>
        <v>March</v>
      </c>
      <c r="C256" s="3">
        <v>3</v>
      </c>
      <c r="D256" s="3" t="s">
        <v>15</v>
      </c>
      <c r="E256" s="3">
        <v>0</v>
      </c>
      <c r="F256" s="3">
        <v>0</v>
      </c>
      <c r="G256" s="3">
        <v>0</v>
      </c>
      <c r="H256" s="3">
        <v>0</v>
      </c>
      <c r="I256" s="3">
        <v>0</v>
      </c>
      <c r="J256" s="3">
        <v>0</v>
      </c>
      <c r="K256" s="3">
        <v>123.08799999999999</v>
      </c>
      <c r="L256" s="3">
        <f>SUM(Usage_Data[[#This Row],[Hydroelectric Power]:[Biomass Energy]])</f>
        <v>123.08799999999999</v>
      </c>
    </row>
    <row r="257" spans="1:12" x14ac:dyDescent="0.25">
      <c r="A257" s="3">
        <v>2019</v>
      </c>
      <c r="B257" s="3" t="str">
        <f t="shared" si="3"/>
        <v>April</v>
      </c>
      <c r="C257" s="3">
        <v>4</v>
      </c>
      <c r="D257" s="3" t="s">
        <v>11</v>
      </c>
      <c r="E257" s="3">
        <v>6.5000000000000002E-2</v>
      </c>
      <c r="F257" s="3">
        <v>1.7110000000000001</v>
      </c>
      <c r="G257" s="3">
        <v>3.7069999999999999</v>
      </c>
      <c r="H257" s="3">
        <v>5.8999999999999997E-2</v>
      </c>
      <c r="I257" s="3">
        <v>6.84</v>
      </c>
      <c r="J257" s="3">
        <v>3.0139999999999998</v>
      </c>
      <c r="K257" s="3">
        <v>11.941000000000001</v>
      </c>
      <c r="L257" s="3">
        <f>SUM(Usage_Data[[#This Row],[Hydroelectric Power]:[Biomass Energy]])</f>
        <v>27.337</v>
      </c>
    </row>
    <row r="258" spans="1:12" x14ac:dyDescent="0.25">
      <c r="A258" s="3">
        <v>2019</v>
      </c>
      <c r="B258" s="3" t="str">
        <f t="shared" ref="B258:B321" si="4">TEXT(C258*28,"mmmm")</f>
        <v>April</v>
      </c>
      <c r="C258" s="3">
        <v>4</v>
      </c>
      <c r="D258" s="3" t="s">
        <v>12</v>
      </c>
      <c r="E258" s="3">
        <v>0</v>
      </c>
      <c r="F258" s="3">
        <v>4.1870000000000003</v>
      </c>
      <c r="G258" s="3">
        <v>22.827000000000002</v>
      </c>
      <c r="H258" s="3">
        <v>98.564999999999998</v>
      </c>
      <c r="I258" s="3">
        <v>13.692</v>
      </c>
      <c r="J258" s="3">
        <v>19.917999999999999</v>
      </c>
      <c r="K258" s="3">
        <v>33.61</v>
      </c>
      <c r="L258" s="3">
        <f>SUM(Usage_Data[[#This Row],[Hydroelectric Power]:[Biomass Energy]])</f>
        <v>192.79900000000004</v>
      </c>
    </row>
    <row r="259" spans="1:12" x14ac:dyDescent="0.25">
      <c r="A259" s="3">
        <v>2019</v>
      </c>
      <c r="B259" s="3" t="str">
        <f t="shared" si="4"/>
        <v>April</v>
      </c>
      <c r="C259" s="3">
        <v>4</v>
      </c>
      <c r="D259" s="3" t="s">
        <v>13</v>
      </c>
      <c r="E259" s="3">
        <v>0.36199999999999999</v>
      </c>
      <c r="F259" s="3">
        <v>0.34499999999999997</v>
      </c>
      <c r="G259" s="3">
        <v>0.97499999999999998</v>
      </c>
      <c r="H259" s="3">
        <v>3.5000000000000003E-2</v>
      </c>
      <c r="I259" s="3">
        <v>112.58199999999999</v>
      </c>
      <c r="J259" s="3">
        <v>12.628</v>
      </c>
      <c r="K259" s="3">
        <v>195.684</v>
      </c>
      <c r="L259" s="3">
        <f>SUM(Usage_Data[[#This Row],[Hydroelectric Power]:[Biomass Energy]])</f>
        <v>322.61099999999999</v>
      </c>
    </row>
    <row r="260" spans="1:12" x14ac:dyDescent="0.25">
      <c r="A260" s="3">
        <v>2019</v>
      </c>
      <c r="B260" s="3" t="str">
        <f t="shared" si="4"/>
        <v>April</v>
      </c>
      <c r="C260" s="3">
        <v>4</v>
      </c>
      <c r="D260" s="3" t="s">
        <v>14</v>
      </c>
      <c r="E260" s="3">
        <v>0</v>
      </c>
      <c r="F260" s="3">
        <v>3.2549999999999999</v>
      </c>
      <c r="G260" s="3">
        <v>12.638</v>
      </c>
      <c r="H260" s="3">
        <v>0</v>
      </c>
      <c r="I260" s="3">
        <v>44.835999999999999</v>
      </c>
      <c r="J260" s="3">
        <v>0</v>
      </c>
      <c r="K260" s="3">
        <v>0</v>
      </c>
      <c r="L260" s="3">
        <f>SUM(Usage_Data[[#This Row],[Hydroelectric Power]:[Biomass Energy]])</f>
        <v>60.728999999999999</v>
      </c>
    </row>
    <row r="261" spans="1:12" x14ac:dyDescent="0.25">
      <c r="A261" s="3">
        <v>2019</v>
      </c>
      <c r="B261" s="3" t="str">
        <f t="shared" si="4"/>
        <v>April</v>
      </c>
      <c r="C261" s="3">
        <v>4</v>
      </c>
      <c r="D261" s="3" t="s">
        <v>15</v>
      </c>
      <c r="E261" s="3">
        <v>0</v>
      </c>
      <c r="F261" s="3">
        <v>0</v>
      </c>
      <c r="G261" s="3">
        <v>0</v>
      </c>
      <c r="H261" s="3">
        <v>0</v>
      </c>
      <c r="I261" s="3">
        <v>0</v>
      </c>
      <c r="J261" s="3">
        <v>0</v>
      </c>
      <c r="K261" s="3">
        <v>121.526</v>
      </c>
      <c r="L261" s="3">
        <f>SUM(Usage_Data[[#This Row],[Hydroelectric Power]:[Biomass Energy]])</f>
        <v>121.526</v>
      </c>
    </row>
    <row r="262" spans="1:12" x14ac:dyDescent="0.25">
      <c r="A262" s="3">
        <v>2019</v>
      </c>
      <c r="B262" s="3" t="str">
        <f t="shared" si="4"/>
        <v>May</v>
      </c>
      <c r="C262" s="3">
        <v>5</v>
      </c>
      <c r="D262" s="3" t="s">
        <v>11</v>
      </c>
      <c r="E262" s="3">
        <v>7.3999999999999996E-2</v>
      </c>
      <c r="F262" s="3">
        <v>1.8009999999999999</v>
      </c>
      <c r="G262" s="3">
        <v>3.9870000000000001</v>
      </c>
      <c r="H262" s="3">
        <v>4.9000000000000002E-2</v>
      </c>
      <c r="I262" s="3">
        <v>7.0620000000000003</v>
      </c>
      <c r="J262" s="3">
        <v>2.9329999999999998</v>
      </c>
      <c r="K262" s="3">
        <v>12.29</v>
      </c>
      <c r="L262" s="3">
        <f>SUM(Usage_Data[[#This Row],[Hydroelectric Power]:[Biomass Energy]])</f>
        <v>28.195999999999998</v>
      </c>
    </row>
    <row r="263" spans="1:12" x14ac:dyDescent="0.25">
      <c r="A263" s="3">
        <v>2019</v>
      </c>
      <c r="B263" s="3" t="str">
        <f t="shared" si="4"/>
        <v>May</v>
      </c>
      <c r="C263" s="3">
        <v>5</v>
      </c>
      <c r="D263" s="3" t="s">
        <v>12</v>
      </c>
      <c r="E263" s="3">
        <v>0</v>
      </c>
      <c r="F263" s="3">
        <v>4.4509999999999996</v>
      </c>
      <c r="G263" s="3">
        <v>24.21</v>
      </c>
      <c r="H263" s="3">
        <v>87.882000000000005</v>
      </c>
      <c r="I263" s="3">
        <v>16.091000000000001</v>
      </c>
      <c r="J263" s="3">
        <v>20.539000000000001</v>
      </c>
      <c r="K263" s="3">
        <v>36.628999999999998</v>
      </c>
      <c r="L263" s="3">
        <f>SUM(Usage_Data[[#This Row],[Hydroelectric Power]:[Biomass Energy]])</f>
        <v>189.80199999999999</v>
      </c>
    </row>
    <row r="264" spans="1:12" x14ac:dyDescent="0.25">
      <c r="A264" s="3">
        <v>2019</v>
      </c>
      <c r="B264" s="3" t="str">
        <f t="shared" si="4"/>
        <v>May</v>
      </c>
      <c r="C264" s="3">
        <v>5</v>
      </c>
      <c r="D264" s="3" t="s">
        <v>13</v>
      </c>
      <c r="E264" s="3">
        <v>0.35399999999999998</v>
      </c>
      <c r="F264" s="3">
        <v>0.35699999999999998</v>
      </c>
      <c r="G264" s="3">
        <v>1.0820000000000001</v>
      </c>
      <c r="H264" s="3">
        <v>2.9000000000000001E-2</v>
      </c>
      <c r="I264" s="3">
        <v>116.044</v>
      </c>
      <c r="J264" s="3">
        <v>12.539</v>
      </c>
      <c r="K264" s="3">
        <v>202.53299999999999</v>
      </c>
      <c r="L264" s="3">
        <f>SUM(Usage_Data[[#This Row],[Hydroelectric Power]:[Biomass Energy]])</f>
        <v>332.93799999999999</v>
      </c>
    </row>
    <row r="265" spans="1:12" x14ac:dyDescent="0.25">
      <c r="A265" s="3">
        <v>2019</v>
      </c>
      <c r="B265" s="3" t="str">
        <f t="shared" si="4"/>
        <v>May</v>
      </c>
      <c r="C265" s="3">
        <v>5</v>
      </c>
      <c r="D265" s="3" t="s">
        <v>14</v>
      </c>
      <c r="E265" s="3">
        <v>0</v>
      </c>
      <c r="F265" s="3">
        <v>3.363</v>
      </c>
      <c r="G265" s="3">
        <v>13.868</v>
      </c>
      <c r="H265" s="3">
        <v>0</v>
      </c>
      <c r="I265" s="3">
        <v>46.331000000000003</v>
      </c>
      <c r="J265" s="3">
        <v>0</v>
      </c>
      <c r="K265" s="3">
        <v>0</v>
      </c>
      <c r="L265" s="3">
        <f>SUM(Usage_Data[[#This Row],[Hydroelectric Power]:[Biomass Energy]])</f>
        <v>63.562000000000005</v>
      </c>
    </row>
    <row r="266" spans="1:12" x14ac:dyDescent="0.25">
      <c r="A266" s="3">
        <v>2019</v>
      </c>
      <c r="B266" s="3" t="str">
        <f t="shared" si="4"/>
        <v>May</v>
      </c>
      <c r="C266" s="3">
        <v>5</v>
      </c>
      <c r="D266" s="3" t="s">
        <v>15</v>
      </c>
      <c r="E266" s="3">
        <v>0</v>
      </c>
      <c r="F266" s="3">
        <v>0</v>
      </c>
      <c r="G266" s="3">
        <v>0</v>
      </c>
      <c r="H266" s="3">
        <v>0</v>
      </c>
      <c r="I266" s="3">
        <v>0</v>
      </c>
      <c r="J266" s="3">
        <v>0</v>
      </c>
      <c r="K266" s="3">
        <v>134.38800000000001</v>
      </c>
      <c r="L266" s="3">
        <f>SUM(Usage_Data[[#This Row],[Hydroelectric Power]:[Biomass Energy]])</f>
        <v>134.38800000000001</v>
      </c>
    </row>
    <row r="267" spans="1:12" x14ac:dyDescent="0.25">
      <c r="A267" s="3">
        <v>2019</v>
      </c>
      <c r="B267" s="3" t="str">
        <f t="shared" si="4"/>
        <v>June</v>
      </c>
      <c r="C267" s="3">
        <v>6</v>
      </c>
      <c r="D267" s="3" t="s">
        <v>11</v>
      </c>
      <c r="E267" s="3">
        <v>6.2E-2</v>
      </c>
      <c r="F267" s="3">
        <v>1.7350000000000001</v>
      </c>
      <c r="G267" s="3">
        <v>4.0309999999999997</v>
      </c>
      <c r="H267" s="3">
        <v>4.2000000000000003E-2</v>
      </c>
      <c r="I267" s="3">
        <v>6.8449999999999998</v>
      </c>
      <c r="J267" s="3">
        <v>3.2890000000000001</v>
      </c>
      <c r="K267" s="3">
        <v>12.366</v>
      </c>
      <c r="L267" s="3">
        <f>SUM(Usage_Data[[#This Row],[Hydroelectric Power]:[Biomass Energy]])</f>
        <v>28.37</v>
      </c>
    </row>
    <row r="268" spans="1:12" x14ac:dyDescent="0.25">
      <c r="A268" s="3">
        <v>2019</v>
      </c>
      <c r="B268" s="3" t="str">
        <f t="shared" si="4"/>
        <v>June</v>
      </c>
      <c r="C268" s="3">
        <v>6</v>
      </c>
      <c r="D268" s="3" t="s">
        <v>12</v>
      </c>
      <c r="E268" s="3">
        <v>0</v>
      </c>
      <c r="F268" s="3">
        <v>4.4160000000000004</v>
      </c>
      <c r="G268" s="3">
        <v>26.948</v>
      </c>
      <c r="H268" s="3">
        <v>76.518000000000001</v>
      </c>
      <c r="I268" s="3">
        <v>16.260000000000002</v>
      </c>
      <c r="J268" s="3">
        <v>20.434000000000001</v>
      </c>
      <c r="K268" s="3">
        <v>36.694000000000003</v>
      </c>
      <c r="L268" s="3">
        <f>SUM(Usage_Data[[#This Row],[Hydroelectric Power]:[Biomass Energy]])</f>
        <v>181.27000000000004</v>
      </c>
    </row>
    <row r="269" spans="1:12" x14ac:dyDescent="0.25">
      <c r="A269" s="3">
        <v>2019</v>
      </c>
      <c r="B269" s="3" t="str">
        <f t="shared" si="4"/>
        <v>June</v>
      </c>
      <c r="C269" s="3">
        <v>6</v>
      </c>
      <c r="D269" s="3" t="s">
        <v>13</v>
      </c>
      <c r="E269" s="3">
        <v>0.32300000000000001</v>
      </c>
      <c r="F269" s="3">
        <v>0.34499999999999997</v>
      </c>
      <c r="G269" s="3">
        <v>1.093</v>
      </c>
      <c r="H269" s="3">
        <v>2.5999999999999999E-2</v>
      </c>
      <c r="I269" s="3">
        <v>114.482</v>
      </c>
      <c r="J269" s="3">
        <v>12.467000000000001</v>
      </c>
      <c r="K269" s="3">
        <v>199.477</v>
      </c>
      <c r="L269" s="3">
        <f>SUM(Usage_Data[[#This Row],[Hydroelectric Power]:[Biomass Energy]])</f>
        <v>328.21300000000002</v>
      </c>
    </row>
    <row r="270" spans="1:12" x14ac:dyDescent="0.25">
      <c r="A270" s="3">
        <v>2019</v>
      </c>
      <c r="B270" s="3" t="str">
        <f t="shared" si="4"/>
        <v>June</v>
      </c>
      <c r="C270" s="3">
        <v>6</v>
      </c>
      <c r="D270" s="3" t="s">
        <v>14</v>
      </c>
      <c r="E270" s="3">
        <v>0</v>
      </c>
      <c r="F270" s="3">
        <v>3.2549999999999999</v>
      </c>
      <c r="G270" s="3">
        <v>14.125999999999999</v>
      </c>
      <c r="H270" s="3">
        <v>0</v>
      </c>
      <c r="I270" s="3">
        <v>44.835999999999999</v>
      </c>
      <c r="J270" s="3">
        <v>0</v>
      </c>
      <c r="K270" s="3">
        <v>0</v>
      </c>
      <c r="L270" s="3">
        <f>SUM(Usage_Data[[#This Row],[Hydroelectric Power]:[Biomass Energy]])</f>
        <v>62.216999999999999</v>
      </c>
    </row>
    <row r="271" spans="1:12" x14ac:dyDescent="0.25">
      <c r="A271" s="3">
        <v>2019</v>
      </c>
      <c r="B271" s="3" t="str">
        <f t="shared" si="4"/>
        <v>June</v>
      </c>
      <c r="C271" s="3">
        <v>6</v>
      </c>
      <c r="D271" s="3" t="s">
        <v>15</v>
      </c>
      <c r="E271" s="3">
        <v>0</v>
      </c>
      <c r="F271" s="3">
        <v>0</v>
      </c>
      <c r="G271" s="3">
        <v>0</v>
      </c>
      <c r="H271" s="3">
        <v>0</v>
      </c>
      <c r="I271" s="3">
        <v>0</v>
      </c>
      <c r="J271" s="3">
        <v>0</v>
      </c>
      <c r="K271" s="3">
        <v>127.95399999999999</v>
      </c>
      <c r="L271" s="3">
        <f>SUM(Usage_Data[[#This Row],[Hydroelectric Power]:[Biomass Energy]])</f>
        <v>127.95399999999999</v>
      </c>
    </row>
    <row r="272" spans="1:12" x14ac:dyDescent="0.25">
      <c r="A272" s="3">
        <v>2019</v>
      </c>
      <c r="B272" s="3" t="str">
        <f t="shared" si="4"/>
        <v>July</v>
      </c>
      <c r="C272" s="3">
        <v>7</v>
      </c>
      <c r="D272" s="3" t="s">
        <v>11</v>
      </c>
      <c r="E272" s="3">
        <v>5.5E-2</v>
      </c>
      <c r="F272" s="3">
        <v>1.7869999999999999</v>
      </c>
      <c r="G272" s="3">
        <v>4.234</v>
      </c>
      <c r="H272" s="3">
        <v>3.6999999999999998E-2</v>
      </c>
      <c r="I272" s="3">
        <v>7.1929999999999996</v>
      </c>
      <c r="J272" s="3">
        <v>3.1890000000000001</v>
      </c>
      <c r="K272" s="3">
        <v>12.622999999999999</v>
      </c>
      <c r="L272" s="3">
        <f>SUM(Usage_Data[[#This Row],[Hydroelectric Power]:[Biomass Energy]])</f>
        <v>29.117999999999995</v>
      </c>
    </row>
    <row r="273" spans="1:12" x14ac:dyDescent="0.25">
      <c r="A273" s="3">
        <v>2019</v>
      </c>
      <c r="B273" s="3" t="str">
        <f t="shared" si="4"/>
        <v>July</v>
      </c>
      <c r="C273" s="3">
        <v>7</v>
      </c>
      <c r="D273" s="3" t="s">
        <v>12</v>
      </c>
      <c r="E273" s="3">
        <v>0</v>
      </c>
      <c r="F273" s="3">
        <v>4.5789999999999997</v>
      </c>
      <c r="G273" s="3">
        <v>27.477</v>
      </c>
      <c r="H273" s="3">
        <v>75.352000000000004</v>
      </c>
      <c r="I273" s="3">
        <v>18.751000000000001</v>
      </c>
      <c r="J273" s="3">
        <v>21.015000000000001</v>
      </c>
      <c r="K273" s="3">
        <v>39.765999999999998</v>
      </c>
      <c r="L273" s="3">
        <f>SUM(Usage_Data[[#This Row],[Hydroelectric Power]:[Biomass Energy]])</f>
        <v>186.94</v>
      </c>
    </row>
    <row r="274" spans="1:12" x14ac:dyDescent="0.25">
      <c r="A274" s="3">
        <v>2019</v>
      </c>
      <c r="B274" s="3" t="str">
        <f t="shared" si="4"/>
        <v>July</v>
      </c>
      <c r="C274" s="3">
        <v>7</v>
      </c>
      <c r="D274" s="3" t="s">
        <v>13</v>
      </c>
      <c r="E274" s="3">
        <v>0.24399999999999999</v>
      </c>
      <c r="F274" s="3">
        <v>0.35699999999999998</v>
      </c>
      <c r="G274" s="3">
        <v>1.129</v>
      </c>
      <c r="H274" s="3">
        <v>1.9E-2</v>
      </c>
      <c r="I274" s="3">
        <v>120.256</v>
      </c>
      <c r="J274" s="3">
        <v>12.333</v>
      </c>
      <c r="K274" s="3">
        <v>206.584</v>
      </c>
      <c r="L274" s="3">
        <f>SUM(Usage_Data[[#This Row],[Hydroelectric Power]:[Biomass Energy]])</f>
        <v>340.92200000000003</v>
      </c>
    </row>
    <row r="275" spans="1:12" x14ac:dyDescent="0.25">
      <c r="A275" s="3">
        <v>2019</v>
      </c>
      <c r="B275" s="3" t="str">
        <f t="shared" si="4"/>
        <v>July</v>
      </c>
      <c r="C275" s="3">
        <v>7</v>
      </c>
      <c r="D275" s="3" t="s">
        <v>14</v>
      </c>
      <c r="E275" s="3">
        <v>0</v>
      </c>
      <c r="F275" s="3">
        <v>3.363</v>
      </c>
      <c r="G275" s="3">
        <v>14.733000000000001</v>
      </c>
      <c r="H275" s="3">
        <v>0</v>
      </c>
      <c r="I275" s="3">
        <v>46.331000000000003</v>
      </c>
      <c r="J275" s="3">
        <v>0</v>
      </c>
      <c r="K275" s="3">
        <v>0</v>
      </c>
      <c r="L275" s="3">
        <f>SUM(Usage_Data[[#This Row],[Hydroelectric Power]:[Biomass Energy]])</f>
        <v>64.427000000000007</v>
      </c>
    </row>
    <row r="276" spans="1:12" x14ac:dyDescent="0.25">
      <c r="A276" s="3">
        <v>2019</v>
      </c>
      <c r="B276" s="3" t="str">
        <f t="shared" si="4"/>
        <v>July</v>
      </c>
      <c r="C276" s="3">
        <v>7</v>
      </c>
      <c r="D276" s="3" t="s">
        <v>15</v>
      </c>
      <c r="E276" s="3">
        <v>0</v>
      </c>
      <c r="F276" s="3">
        <v>0</v>
      </c>
      <c r="G276" s="3">
        <v>0</v>
      </c>
      <c r="H276" s="3">
        <v>0</v>
      </c>
      <c r="I276" s="3">
        <v>0</v>
      </c>
      <c r="J276" s="3">
        <v>0</v>
      </c>
      <c r="K276" s="3">
        <v>131.399</v>
      </c>
      <c r="L276" s="3">
        <f>SUM(Usage_Data[[#This Row],[Hydroelectric Power]:[Biomass Energy]])</f>
        <v>131.399</v>
      </c>
    </row>
    <row r="277" spans="1:12" x14ac:dyDescent="0.25">
      <c r="A277" s="3">
        <v>2019</v>
      </c>
      <c r="B277" s="3" t="str">
        <f t="shared" si="4"/>
        <v>August</v>
      </c>
      <c r="C277" s="3">
        <v>8</v>
      </c>
      <c r="D277" s="3" t="s">
        <v>11</v>
      </c>
      <c r="E277" s="3">
        <v>5.0999999999999997E-2</v>
      </c>
      <c r="F277" s="3">
        <v>1.778</v>
      </c>
      <c r="G277" s="3">
        <v>4.0279999999999996</v>
      </c>
      <c r="H277" s="3">
        <v>3.2000000000000001E-2</v>
      </c>
      <c r="I277" s="3">
        <v>7.149</v>
      </c>
      <c r="J277" s="3">
        <v>3.347</v>
      </c>
      <c r="K277" s="3">
        <v>12.718999999999999</v>
      </c>
      <c r="L277" s="3">
        <f>SUM(Usage_Data[[#This Row],[Hydroelectric Power]:[Biomass Energy]])</f>
        <v>29.103999999999999</v>
      </c>
    </row>
    <row r="278" spans="1:12" x14ac:dyDescent="0.25">
      <c r="A278" s="3">
        <v>2019</v>
      </c>
      <c r="B278" s="3" t="str">
        <f t="shared" si="4"/>
        <v>August</v>
      </c>
      <c r="C278" s="3">
        <v>8</v>
      </c>
      <c r="D278" s="3" t="s">
        <v>12</v>
      </c>
      <c r="E278" s="3">
        <v>0</v>
      </c>
      <c r="F278" s="3">
        <v>4.649</v>
      </c>
      <c r="G278" s="3">
        <v>26.623000000000001</v>
      </c>
      <c r="H278" s="3">
        <v>68.116</v>
      </c>
      <c r="I278" s="3">
        <v>19.268000000000001</v>
      </c>
      <c r="J278" s="3">
        <v>21.21</v>
      </c>
      <c r="K278" s="3">
        <v>40.478000000000002</v>
      </c>
      <c r="L278" s="3">
        <f>SUM(Usage_Data[[#This Row],[Hydroelectric Power]:[Biomass Energy]])</f>
        <v>180.34400000000002</v>
      </c>
    </row>
    <row r="279" spans="1:12" x14ac:dyDescent="0.25">
      <c r="A279" s="3">
        <v>2019</v>
      </c>
      <c r="B279" s="3" t="str">
        <f t="shared" si="4"/>
        <v>August</v>
      </c>
      <c r="C279" s="3">
        <v>8</v>
      </c>
      <c r="D279" s="3" t="s">
        <v>13</v>
      </c>
      <c r="E279" s="3">
        <v>0.20200000000000001</v>
      </c>
      <c r="F279" s="3">
        <v>0.35699999999999998</v>
      </c>
      <c r="G279" s="3">
        <v>1.093</v>
      </c>
      <c r="H279" s="3">
        <v>1.7000000000000001E-2</v>
      </c>
      <c r="I279" s="3">
        <v>120.736</v>
      </c>
      <c r="J279" s="3">
        <v>12.444000000000001</v>
      </c>
      <c r="K279" s="3">
        <v>205.75899999999999</v>
      </c>
      <c r="L279" s="3">
        <f>SUM(Usage_Data[[#This Row],[Hydroelectric Power]:[Biomass Energy]])</f>
        <v>340.60799999999995</v>
      </c>
    </row>
    <row r="280" spans="1:12" x14ac:dyDescent="0.25">
      <c r="A280" s="3">
        <v>2019</v>
      </c>
      <c r="B280" s="3" t="str">
        <f t="shared" si="4"/>
        <v>August</v>
      </c>
      <c r="C280" s="3">
        <v>8</v>
      </c>
      <c r="D280" s="3" t="s">
        <v>14</v>
      </c>
      <c r="E280" s="3">
        <v>0</v>
      </c>
      <c r="F280" s="3">
        <v>3.363</v>
      </c>
      <c r="G280" s="3">
        <v>14.170999999999999</v>
      </c>
      <c r="H280" s="3">
        <v>0</v>
      </c>
      <c r="I280" s="3">
        <v>46.331000000000003</v>
      </c>
      <c r="J280" s="3">
        <v>0</v>
      </c>
      <c r="K280" s="3">
        <v>0</v>
      </c>
      <c r="L280" s="3">
        <f>SUM(Usage_Data[[#This Row],[Hydroelectric Power]:[Biomass Energy]])</f>
        <v>63.865000000000002</v>
      </c>
    </row>
    <row r="281" spans="1:12" x14ac:dyDescent="0.25">
      <c r="A281" s="3">
        <v>2019</v>
      </c>
      <c r="B281" s="3" t="str">
        <f t="shared" si="4"/>
        <v>August</v>
      </c>
      <c r="C281" s="3">
        <v>8</v>
      </c>
      <c r="D281" s="3" t="s">
        <v>15</v>
      </c>
      <c r="E281" s="3">
        <v>0</v>
      </c>
      <c r="F281" s="3">
        <v>0</v>
      </c>
      <c r="G281" s="3">
        <v>0</v>
      </c>
      <c r="H281" s="3">
        <v>0</v>
      </c>
      <c r="I281" s="3">
        <v>0</v>
      </c>
      <c r="J281" s="3">
        <v>0</v>
      </c>
      <c r="K281" s="3">
        <v>128.624</v>
      </c>
      <c r="L281" s="3">
        <f>SUM(Usage_Data[[#This Row],[Hydroelectric Power]:[Biomass Energy]])</f>
        <v>128.624</v>
      </c>
    </row>
    <row r="282" spans="1:12" x14ac:dyDescent="0.25">
      <c r="A282" s="3">
        <v>2019</v>
      </c>
      <c r="B282" s="3" t="str">
        <f t="shared" si="4"/>
        <v>September</v>
      </c>
      <c r="C282" s="3">
        <v>9</v>
      </c>
      <c r="D282" s="3" t="s">
        <v>11</v>
      </c>
      <c r="E282" s="3">
        <v>4.1000000000000002E-2</v>
      </c>
      <c r="F282" s="3">
        <v>1.72</v>
      </c>
      <c r="G282" s="3">
        <v>3.581</v>
      </c>
      <c r="H282" s="3">
        <v>4.7E-2</v>
      </c>
      <c r="I282" s="3">
        <v>6.9180000000000001</v>
      </c>
      <c r="J282" s="3">
        <v>3.2069999999999999</v>
      </c>
      <c r="K282" s="3">
        <v>12.199</v>
      </c>
      <c r="L282" s="3">
        <f>SUM(Usage_Data[[#This Row],[Hydroelectric Power]:[Biomass Energy]])</f>
        <v>27.713000000000001</v>
      </c>
    </row>
    <row r="283" spans="1:12" x14ac:dyDescent="0.25">
      <c r="A283" s="3">
        <v>2019</v>
      </c>
      <c r="B283" s="3" t="str">
        <f t="shared" si="4"/>
        <v>September</v>
      </c>
      <c r="C283" s="3">
        <v>9</v>
      </c>
      <c r="D283" s="3" t="s">
        <v>12</v>
      </c>
      <c r="E283" s="3">
        <v>0</v>
      </c>
      <c r="F283" s="3">
        <v>4.5659999999999998</v>
      </c>
      <c r="G283" s="3">
        <v>23.044</v>
      </c>
      <c r="H283" s="3">
        <v>83.573999999999998</v>
      </c>
      <c r="I283" s="3">
        <v>16.856999999999999</v>
      </c>
      <c r="J283" s="3">
        <v>19.658000000000001</v>
      </c>
      <c r="K283" s="3">
        <v>36.515000000000001</v>
      </c>
      <c r="L283" s="3">
        <f>SUM(Usage_Data[[#This Row],[Hydroelectric Power]:[Biomass Energy]])</f>
        <v>184.214</v>
      </c>
    </row>
    <row r="284" spans="1:12" x14ac:dyDescent="0.25">
      <c r="A284" s="3">
        <v>2019</v>
      </c>
      <c r="B284" s="3" t="str">
        <f t="shared" si="4"/>
        <v>September</v>
      </c>
      <c r="C284" s="3">
        <v>9</v>
      </c>
      <c r="D284" s="3" t="s">
        <v>13</v>
      </c>
      <c r="E284" s="3">
        <v>0.17899999999999999</v>
      </c>
      <c r="F284" s="3">
        <v>0.34499999999999997</v>
      </c>
      <c r="G284" s="3">
        <v>0.98699999999999999</v>
      </c>
      <c r="H284" s="3">
        <v>1.7999999999999999E-2</v>
      </c>
      <c r="I284" s="3">
        <v>113.42100000000001</v>
      </c>
      <c r="J284" s="3">
        <v>11.74</v>
      </c>
      <c r="K284" s="3">
        <v>191.643</v>
      </c>
      <c r="L284" s="3">
        <f>SUM(Usage_Data[[#This Row],[Hydroelectric Power]:[Biomass Energy]])</f>
        <v>318.33299999999997</v>
      </c>
    </row>
    <row r="285" spans="1:12" x14ac:dyDescent="0.25">
      <c r="A285" s="3">
        <v>2019</v>
      </c>
      <c r="B285" s="3" t="str">
        <f t="shared" si="4"/>
        <v>September</v>
      </c>
      <c r="C285" s="3">
        <v>9</v>
      </c>
      <c r="D285" s="3" t="s">
        <v>14</v>
      </c>
      <c r="E285" s="3">
        <v>0</v>
      </c>
      <c r="F285" s="3">
        <v>3.2549999999999999</v>
      </c>
      <c r="G285" s="3">
        <v>12.545</v>
      </c>
      <c r="H285" s="3">
        <v>0</v>
      </c>
      <c r="I285" s="3">
        <v>44.835999999999999</v>
      </c>
      <c r="J285" s="3">
        <v>0</v>
      </c>
      <c r="K285" s="3">
        <v>0</v>
      </c>
      <c r="L285" s="3">
        <f>SUM(Usage_Data[[#This Row],[Hydroelectric Power]:[Biomass Energy]])</f>
        <v>60.635999999999996</v>
      </c>
    </row>
    <row r="286" spans="1:12" x14ac:dyDescent="0.25">
      <c r="A286" s="3">
        <v>2019</v>
      </c>
      <c r="B286" s="3" t="str">
        <f t="shared" si="4"/>
        <v>September</v>
      </c>
      <c r="C286" s="3">
        <v>9</v>
      </c>
      <c r="D286" s="3" t="s">
        <v>15</v>
      </c>
      <c r="E286" s="3">
        <v>0</v>
      </c>
      <c r="F286" s="3">
        <v>0</v>
      </c>
      <c r="G286" s="3">
        <v>0</v>
      </c>
      <c r="H286" s="3">
        <v>0</v>
      </c>
      <c r="I286" s="3">
        <v>0</v>
      </c>
      <c r="J286" s="3">
        <v>0</v>
      </c>
      <c r="K286" s="3">
        <v>120.376</v>
      </c>
      <c r="L286" s="3">
        <f>SUM(Usage_Data[[#This Row],[Hydroelectric Power]:[Biomass Energy]])</f>
        <v>120.376</v>
      </c>
    </row>
    <row r="287" spans="1:12" x14ac:dyDescent="0.25">
      <c r="A287" s="3">
        <v>2019</v>
      </c>
      <c r="B287" s="3" t="str">
        <f t="shared" si="4"/>
        <v>October</v>
      </c>
      <c r="C287" s="3">
        <v>10</v>
      </c>
      <c r="D287" s="3" t="s">
        <v>11</v>
      </c>
      <c r="E287" s="3">
        <v>3.6999999999999998E-2</v>
      </c>
      <c r="F287" s="3">
        <v>1.8029999999999999</v>
      </c>
      <c r="G287" s="3">
        <v>3.1629999999999998</v>
      </c>
      <c r="H287" s="3">
        <v>5.8999999999999997E-2</v>
      </c>
      <c r="I287" s="3">
        <v>7.1520000000000001</v>
      </c>
      <c r="J287" s="3">
        <v>3.1789999999999998</v>
      </c>
      <c r="K287" s="3">
        <v>12.59</v>
      </c>
      <c r="L287" s="3">
        <f>SUM(Usage_Data[[#This Row],[Hydroelectric Power]:[Biomass Energy]])</f>
        <v>27.983000000000001</v>
      </c>
    </row>
    <row r="288" spans="1:12" x14ac:dyDescent="0.25">
      <c r="A288" s="3">
        <v>2019</v>
      </c>
      <c r="B288" s="3" t="str">
        <f t="shared" si="4"/>
        <v>October</v>
      </c>
      <c r="C288" s="3">
        <v>10</v>
      </c>
      <c r="D288" s="3" t="s">
        <v>12</v>
      </c>
      <c r="E288" s="3">
        <v>0</v>
      </c>
      <c r="F288" s="3">
        <v>3.7629999999999999</v>
      </c>
      <c r="G288" s="3">
        <v>20.609000000000002</v>
      </c>
      <c r="H288" s="3">
        <v>94.165999999999997</v>
      </c>
      <c r="I288" s="3">
        <v>14.635</v>
      </c>
      <c r="J288" s="3">
        <v>20.567</v>
      </c>
      <c r="K288" s="3">
        <v>35.201999999999998</v>
      </c>
      <c r="L288" s="3">
        <f>SUM(Usage_Data[[#This Row],[Hydroelectric Power]:[Biomass Energy]])</f>
        <v>188.94200000000001</v>
      </c>
    </row>
    <row r="289" spans="1:12" x14ac:dyDescent="0.25">
      <c r="A289" s="3">
        <v>2019</v>
      </c>
      <c r="B289" s="3" t="str">
        <f t="shared" si="4"/>
        <v>October</v>
      </c>
      <c r="C289" s="3">
        <v>10</v>
      </c>
      <c r="D289" s="3" t="s">
        <v>13</v>
      </c>
      <c r="E289" s="3">
        <v>0.215</v>
      </c>
      <c r="F289" s="3">
        <v>0.35699999999999998</v>
      </c>
      <c r="G289" s="3">
        <v>0.89200000000000002</v>
      </c>
      <c r="H289" s="3">
        <v>0.03</v>
      </c>
      <c r="I289" s="3">
        <v>116.85</v>
      </c>
      <c r="J289" s="3">
        <v>13.532999999999999</v>
      </c>
      <c r="K289" s="3">
        <v>200.78200000000001</v>
      </c>
      <c r="L289" s="3">
        <f>SUM(Usage_Data[[#This Row],[Hydroelectric Power]:[Biomass Energy]])</f>
        <v>332.65899999999999</v>
      </c>
    </row>
    <row r="290" spans="1:12" x14ac:dyDescent="0.25">
      <c r="A290" s="3">
        <v>2019</v>
      </c>
      <c r="B290" s="3" t="str">
        <f t="shared" si="4"/>
        <v>October</v>
      </c>
      <c r="C290" s="3">
        <v>10</v>
      </c>
      <c r="D290" s="3" t="s">
        <v>14</v>
      </c>
      <c r="E290" s="3">
        <v>0</v>
      </c>
      <c r="F290" s="3">
        <v>3.363</v>
      </c>
      <c r="G290" s="3">
        <v>11.06</v>
      </c>
      <c r="H290" s="3">
        <v>0</v>
      </c>
      <c r="I290" s="3">
        <v>46.331000000000003</v>
      </c>
      <c r="J290" s="3">
        <v>0</v>
      </c>
      <c r="K290" s="3">
        <v>0</v>
      </c>
      <c r="L290" s="3">
        <f>SUM(Usage_Data[[#This Row],[Hydroelectric Power]:[Biomass Energy]])</f>
        <v>60.754000000000005</v>
      </c>
    </row>
    <row r="291" spans="1:12" x14ac:dyDescent="0.25">
      <c r="A291" s="3">
        <v>2019</v>
      </c>
      <c r="B291" s="3" t="str">
        <f t="shared" si="4"/>
        <v>October</v>
      </c>
      <c r="C291" s="3">
        <v>10</v>
      </c>
      <c r="D291" s="3" t="s">
        <v>15</v>
      </c>
      <c r="E291" s="3">
        <v>0</v>
      </c>
      <c r="F291" s="3">
        <v>0</v>
      </c>
      <c r="G291" s="3">
        <v>0</v>
      </c>
      <c r="H291" s="3">
        <v>0</v>
      </c>
      <c r="I291" s="3">
        <v>0</v>
      </c>
      <c r="J291" s="3">
        <v>0</v>
      </c>
      <c r="K291" s="3">
        <v>129.28299999999999</v>
      </c>
      <c r="L291" s="3">
        <f>SUM(Usage_Data[[#This Row],[Hydroelectric Power]:[Biomass Energy]])</f>
        <v>129.28299999999999</v>
      </c>
    </row>
    <row r="292" spans="1:12" x14ac:dyDescent="0.25">
      <c r="A292" s="3">
        <v>2019</v>
      </c>
      <c r="B292" s="3" t="str">
        <f t="shared" si="4"/>
        <v>November</v>
      </c>
      <c r="C292" s="3">
        <v>11</v>
      </c>
      <c r="D292" s="3" t="s">
        <v>11</v>
      </c>
      <c r="E292" s="3">
        <v>4.2000000000000003E-2</v>
      </c>
      <c r="F292" s="3">
        <v>1.7629999999999999</v>
      </c>
      <c r="G292" s="3">
        <v>2.4529999999999998</v>
      </c>
      <c r="H292" s="3">
        <v>5.6000000000000001E-2</v>
      </c>
      <c r="I292" s="3">
        <v>6.9489999999999998</v>
      </c>
      <c r="J292" s="3">
        <v>3.1150000000000002</v>
      </c>
      <c r="K292" s="3">
        <v>12.268000000000001</v>
      </c>
      <c r="L292" s="3">
        <f>SUM(Usage_Data[[#This Row],[Hydroelectric Power]:[Biomass Energy]])</f>
        <v>26.646000000000001</v>
      </c>
    </row>
    <row r="293" spans="1:12" x14ac:dyDescent="0.25">
      <c r="A293" s="3">
        <v>2019</v>
      </c>
      <c r="B293" s="3" t="str">
        <f t="shared" si="4"/>
        <v>November</v>
      </c>
      <c r="C293" s="3">
        <v>11</v>
      </c>
      <c r="D293" s="3" t="s">
        <v>12</v>
      </c>
      <c r="E293" s="3">
        <v>0</v>
      </c>
      <c r="F293" s="3">
        <v>3.2120000000000002</v>
      </c>
      <c r="G293" s="3">
        <v>14.75</v>
      </c>
      <c r="H293" s="3">
        <v>85.844999999999999</v>
      </c>
      <c r="I293" s="3">
        <v>15.714</v>
      </c>
      <c r="J293" s="3">
        <v>20.364999999999998</v>
      </c>
      <c r="K293" s="3">
        <v>36.079000000000001</v>
      </c>
      <c r="L293" s="3">
        <f>SUM(Usage_Data[[#This Row],[Hydroelectric Power]:[Biomass Energy]])</f>
        <v>175.965</v>
      </c>
    </row>
    <row r="294" spans="1:12" x14ac:dyDescent="0.25">
      <c r="A294" s="3">
        <v>2019</v>
      </c>
      <c r="B294" s="3" t="str">
        <f t="shared" si="4"/>
        <v>November</v>
      </c>
      <c r="C294" s="3">
        <v>11</v>
      </c>
      <c r="D294" s="3" t="s">
        <v>13</v>
      </c>
      <c r="E294" s="3">
        <v>0.22700000000000001</v>
      </c>
      <c r="F294" s="3">
        <v>0.34499999999999997</v>
      </c>
      <c r="G294" s="3">
        <v>0.69399999999999995</v>
      </c>
      <c r="H294" s="3">
        <v>2.8000000000000001E-2</v>
      </c>
      <c r="I294" s="3">
        <v>116.536</v>
      </c>
      <c r="J294" s="3">
        <v>13.483000000000001</v>
      </c>
      <c r="K294" s="3">
        <v>201.21600000000001</v>
      </c>
      <c r="L294" s="3">
        <f>SUM(Usage_Data[[#This Row],[Hydroelectric Power]:[Biomass Energy]])</f>
        <v>332.529</v>
      </c>
    </row>
    <row r="295" spans="1:12" x14ac:dyDescent="0.25">
      <c r="A295" s="3">
        <v>2019</v>
      </c>
      <c r="B295" s="3" t="str">
        <f t="shared" si="4"/>
        <v>November</v>
      </c>
      <c r="C295" s="3">
        <v>11</v>
      </c>
      <c r="D295" s="3" t="s">
        <v>14</v>
      </c>
      <c r="E295" s="3">
        <v>0</v>
      </c>
      <c r="F295" s="3">
        <v>3.2549999999999999</v>
      </c>
      <c r="G295" s="3">
        <v>8.7370000000000001</v>
      </c>
      <c r="H295" s="3">
        <v>0</v>
      </c>
      <c r="I295" s="3">
        <v>44.835999999999999</v>
      </c>
      <c r="J295" s="3">
        <v>0</v>
      </c>
      <c r="K295" s="3">
        <v>0</v>
      </c>
      <c r="L295" s="3">
        <f>SUM(Usage_Data[[#This Row],[Hydroelectric Power]:[Biomass Energy]])</f>
        <v>56.828000000000003</v>
      </c>
    </row>
    <row r="296" spans="1:12" x14ac:dyDescent="0.25">
      <c r="A296" s="3">
        <v>2019</v>
      </c>
      <c r="B296" s="3" t="str">
        <f t="shared" si="4"/>
        <v>November</v>
      </c>
      <c r="C296" s="3">
        <v>11</v>
      </c>
      <c r="D296" s="3" t="s">
        <v>15</v>
      </c>
      <c r="E296" s="3">
        <v>0</v>
      </c>
      <c r="F296" s="3">
        <v>0</v>
      </c>
      <c r="G296" s="3">
        <v>0</v>
      </c>
      <c r="H296" s="3">
        <v>0</v>
      </c>
      <c r="I296" s="3">
        <v>0</v>
      </c>
      <c r="J296" s="3">
        <v>0</v>
      </c>
      <c r="K296" s="3">
        <v>125</v>
      </c>
      <c r="L296" s="3">
        <f>SUM(Usage_Data[[#This Row],[Hydroelectric Power]:[Biomass Energy]])</f>
        <v>125</v>
      </c>
    </row>
    <row r="297" spans="1:12" x14ac:dyDescent="0.25">
      <c r="A297" s="3">
        <v>2019</v>
      </c>
      <c r="B297" s="3" t="str">
        <f t="shared" si="4"/>
        <v>December</v>
      </c>
      <c r="C297" s="3">
        <v>12</v>
      </c>
      <c r="D297" s="3" t="s">
        <v>11</v>
      </c>
      <c r="E297" s="3">
        <v>4.5999999999999999E-2</v>
      </c>
      <c r="F297" s="3">
        <v>1.819</v>
      </c>
      <c r="G297" s="3">
        <v>2.3330000000000002</v>
      </c>
      <c r="H297" s="3">
        <v>5.8000000000000003E-2</v>
      </c>
      <c r="I297" s="3">
        <v>7.1349999999999998</v>
      </c>
      <c r="J297" s="3">
        <v>3.3279999999999998</v>
      </c>
      <c r="K297" s="3">
        <v>12.657</v>
      </c>
      <c r="L297" s="3">
        <f>SUM(Usage_Data[[#This Row],[Hydroelectric Power]:[Biomass Energy]])</f>
        <v>27.375999999999998</v>
      </c>
    </row>
    <row r="298" spans="1:12" x14ac:dyDescent="0.25">
      <c r="A298" s="3">
        <v>2019</v>
      </c>
      <c r="B298" s="3" t="str">
        <f t="shared" si="4"/>
        <v>December</v>
      </c>
      <c r="C298" s="3">
        <v>12</v>
      </c>
      <c r="D298" s="3" t="s">
        <v>12</v>
      </c>
      <c r="E298" s="3">
        <v>0</v>
      </c>
      <c r="F298" s="3">
        <v>3.89</v>
      </c>
      <c r="G298" s="3">
        <v>11.680999999999999</v>
      </c>
      <c r="H298" s="3">
        <v>90.813999999999993</v>
      </c>
      <c r="I298" s="3">
        <v>17.565000000000001</v>
      </c>
      <c r="J298" s="3">
        <v>21.51</v>
      </c>
      <c r="K298" s="3">
        <v>39.075000000000003</v>
      </c>
      <c r="L298" s="3">
        <f>SUM(Usage_Data[[#This Row],[Hydroelectric Power]:[Biomass Energy]])</f>
        <v>184.53499999999997</v>
      </c>
    </row>
    <row r="299" spans="1:12" x14ac:dyDescent="0.25">
      <c r="A299" s="3">
        <v>2019</v>
      </c>
      <c r="B299" s="3" t="str">
        <f t="shared" si="4"/>
        <v>December</v>
      </c>
      <c r="C299" s="3">
        <v>12</v>
      </c>
      <c r="D299" s="3" t="s">
        <v>13</v>
      </c>
      <c r="E299" s="3">
        <v>0.31</v>
      </c>
      <c r="F299" s="3">
        <v>0.35699999999999998</v>
      </c>
      <c r="G299" s="3">
        <v>0.624</v>
      </c>
      <c r="H299" s="3">
        <v>3.6999999999999998E-2</v>
      </c>
      <c r="I299" s="3">
        <v>121.039</v>
      </c>
      <c r="J299" s="3">
        <v>13.997999999999999</v>
      </c>
      <c r="K299" s="3">
        <v>210.49700000000001</v>
      </c>
      <c r="L299" s="3">
        <f>SUM(Usage_Data[[#This Row],[Hydroelectric Power]:[Biomass Energy]])</f>
        <v>346.86200000000002</v>
      </c>
    </row>
    <row r="300" spans="1:12" x14ac:dyDescent="0.25">
      <c r="A300" s="3">
        <v>2019</v>
      </c>
      <c r="B300" s="3" t="str">
        <f t="shared" si="4"/>
        <v>December</v>
      </c>
      <c r="C300" s="3">
        <v>12</v>
      </c>
      <c r="D300" s="3" t="s">
        <v>14</v>
      </c>
      <c r="E300" s="3">
        <v>0</v>
      </c>
      <c r="F300" s="3">
        <v>3.363</v>
      </c>
      <c r="G300" s="3">
        <v>7.9359999999999999</v>
      </c>
      <c r="H300" s="3">
        <v>0</v>
      </c>
      <c r="I300" s="3">
        <v>46.331000000000003</v>
      </c>
      <c r="J300" s="3">
        <v>0</v>
      </c>
      <c r="K300" s="3">
        <v>0</v>
      </c>
      <c r="L300" s="3">
        <f>SUM(Usage_Data[[#This Row],[Hydroelectric Power]:[Biomass Energy]])</f>
        <v>57.63</v>
      </c>
    </row>
    <row r="301" spans="1:12" x14ac:dyDescent="0.25">
      <c r="A301" s="3">
        <v>2019</v>
      </c>
      <c r="B301" s="3" t="str">
        <f t="shared" si="4"/>
        <v>December</v>
      </c>
      <c r="C301" s="3">
        <v>12</v>
      </c>
      <c r="D301" s="3" t="s">
        <v>15</v>
      </c>
      <c r="E301" s="3">
        <v>0</v>
      </c>
      <c r="F301" s="3">
        <v>0</v>
      </c>
      <c r="G301" s="3">
        <v>0</v>
      </c>
      <c r="H301" s="3">
        <v>0</v>
      </c>
      <c r="I301" s="3">
        <v>0</v>
      </c>
      <c r="J301" s="3">
        <v>0</v>
      </c>
      <c r="K301" s="3">
        <v>129.74799999999999</v>
      </c>
      <c r="L301" s="3">
        <f>SUM(Usage_Data[[#This Row],[Hydroelectric Power]:[Biomass Energy]])</f>
        <v>129.74799999999999</v>
      </c>
    </row>
    <row r="302" spans="1:12" x14ac:dyDescent="0.25">
      <c r="A302" s="3">
        <v>2020</v>
      </c>
      <c r="B302" s="3" t="str">
        <f t="shared" si="4"/>
        <v>January</v>
      </c>
      <c r="C302" s="3">
        <v>1</v>
      </c>
      <c r="D302" s="3" t="s">
        <v>11</v>
      </c>
      <c r="E302" s="3">
        <v>0.06</v>
      </c>
      <c r="F302" s="3">
        <v>1.7889999999999999</v>
      </c>
      <c r="G302" s="3">
        <v>2.617</v>
      </c>
      <c r="H302" s="3">
        <v>5.2999999999999999E-2</v>
      </c>
      <c r="I302" s="3">
        <v>7.202</v>
      </c>
      <c r="J302" s="3">
        <v>3.3090000000000002</v>
      </c>
      <c r="K302" s="3">
        <v>12.989000000000001</v>
      </c>
      <c r="L302" s="3">
        <f>SUM(Usage_Data[[#This Row],[Hydroelectric Power]:[Biomass Energy]])</f>
        <v>28.019000000000002</v>
      </c>
    </row>
    <row r="303" spans="1:12" x14ac:dyDescent="0.25">
      <c r="A303" s="3">
        <v>2020</v>
      </c>
      <c r="B303" s="3" t="str">
        <f t="shared" si="4"/>
        <v>January</v>
      </c>
      <c r="C303" s="3">
        <v>1</v>
      </c>
      <c r="D303" s="3" t="s">
        <v>12</v>
      </c>
      <c r="E303" s="3">
        <v>0</v>
      </c>
      <c r="F303" s="3">
        <v>3.7949999999999999</v>
      </c>
      <c r="G303" s="3">
        <v>15.090999999999999</v>
      </c>
      <c r="H303" s="3">
        <v>95.867999999999995</v>
      </c>
      <c r="I303" s="3">
        <v>17.381</v>
      </c>
      <c r="J303" s="3">
        <v>21.908999999999999</v>
      </c>
      <c r="K303" s="3">
        <v>39.29</v>
      </c>
      <c r="L303" s="3">
        <f>SUM(Usage_Data[[#This Row],[Hydroelectric Power]:[Biomass Energy]])</f>
        <v>193.33399999999997</v>
      </c>
    </row>
    <row r="304" spans="1:12" x14ac:dyDescent="0.25">
      <c r="A304" s="3">
        <v>2020</v>
      </c>
      <c r="B304" s="3" t="str">
        <f t="shared" si="4"/>
        <v>January</v>
      </c>
      <c r="C304" s="3">
        <v>1</v>
      </c>
      <c r="D304" s="3" t="s">
        <v>13</v>
      </c>
      <c r="E304" s="3">
        <v>0.34699999999999998</v>
      </c>
      <c r="F304" s="3">
        <v>0.35599999999999998</v>
      </c>
      <c r="G304" s="3">
        <v>0.66900000000000004</v>
      </c>
      <c r="H304" s="3">
        <v>0.03</v>
      </c>
      <c r="I304" s="3">
        <v>120.08199999999999</v>
      </c>
      <c r="J304" s="3">
        <v>14.442</v>
      </c>
      <c r="K304" s="3">
        <v>210.185</v>
      </c>
      <c r="L304" s="3">
        <f>SUM(Usage_Data[[#This Row],[Hydroelectric Power]:[Biomass Energy]])</f>
        <v>346.11099999999999</v>
      </c>
    </row>
    <row r="305" spans="1:12" x14ac:dyDescent="0.25">
      <c r="A305" s="3">
        <v>2020</v>
      </c>
      <c r="B305" s="3" t="str">
        <f t="shared" si="4"/>
        <v>January</v>
      </c>
      <c r="C305" s="3">
        <v>1</v>
      </c>
      <c r="D305" s="3" t="s">
        <v>14</v>
      </c>
      <c r="E305" s="3">
        <v>0</v>
      </c>
      <c r="F305" s="3">
        <v>3.3540000000000001</v>
      </c>
      <c r="G305" s="3">
        <v>8.3629999999999995</v>
      </c>
      <c r="H305" s="3">
        <v>0</v>
      </c>
      <c r="I305" s="3">
        <v>29.228999999999999</v>
      </c>
      <c r="J305" s="3">
        <v>0</v>
      </c>
      <c r="K305" s="3">
        <v>0</v>
      </c>
      <c r="L305" s="3">
        <f>SUM(Usage_Data[[#This Row],[Hydroelectric Power]:[Biomass Energy]])</f>
        <v>40.945999999999998</v>
      </c>
    </row>
    <row r="306" spans="1:12" x14ac:dyDescent="0.25">
      <c r="A306" s="3">
        <v>2020</v>
      </c>
      <c r="B306" s="3" t="str">
        <f t="shared" si="4"/>
        <v>January</v>
      </c>
      <c r="C306" s="3">
        <v>1</v>
      </c>
      <c r="D306" s="3" t="s">
        <v>15</v>
      </c>
      <c r="E306" s="3">
        <v>0</v>
      </c>
      <c r="F306" s="3">
        <v>0</v>
      </c>
      <c r="G306" s="3">
        <v>0</v>
      </c>
      <c r="H306" s="3">
        <v>0</v>
      </c>
      <c r="I306" s="3">
        <v>0</v>
      </c>
      <c r="J306" s="3">
        <v>0</v>
      </c>
      <c r="K306" s="3">
        <v>119.732</v>
      </c>
      <c r="L306" s="3">
        <f>SUM(Usage_Data[[#This Row],[Hydroelectric Power]:[Biomass Energy]])</f>
        <v>119.732</v>
      </c>
    </row>
    <row r="307" spans="1:12" x14ac:dyDescent="0.25">
      <c r="A307" s="3">
        <v>2020</v>
      </c>
      <c r="B307" s="3" t="str">
        <f t="shared" si="4"/>
        <v>February</v>
      </c>
      <c r="C307" s="3">
        <v>2</v>
      </c>
      <c r="D307" s="3" t="s">
        <v>11</v>
      </c>
      <c r="E307" s="3">
        <v>6.2E-2</v>
      </c>
      <c r="F307" s="3">
        <v>1.7010000000000001</v>
      </c>
      <c r="G307" s="3">
        <v>2.97</v>
      </c>
      <c r="H307" s="3">
        <v>5.5E-2</v>
      </c>
      <c r="I307" s="3">
        <v>6.734</v>
      </c>
      <c r="J307" s="3">
        <v>3.0419999999999998</v>
      </c>
      <c r="K307" s="3">
        <v>12.05</v>
      </c>
      <c r="L307" s="3">
        <f>SUM(Usage_Data[[#This Row],[Hydroelectric Power]:[Biomass Energy]])</f>
        <v>26.614000000000001</v>
      </c>
    </row>
    <row r="308" spans="1:12" x14ac:dyDescent="0.25">
      <c r="A308" s="3">
        <v>2020</v>
      </c>
      <c r="B308" s="3" t="str">
        <f t="shared" si="4"/>
        <v>February</v>
      </c>
      <c r="C308" s="3">
        <v>2</v>
      </c>
      <c r="D308" s="3" t="s">
        <v>12</v>
      </c>
      <c r="E308" s="3">
        <v>0</v>
      </c>
      <c r="F308" s="3">
        <v>4.0570000000000004</v>
      </c>
      <c r="G308" s="3">
        <v>18.829000000000001</v>
      </c>
      <c r="H308" s="3">
        <v>99.24</v>
      </c>
      <c r="I308" s="3">
        <v>16.405000000000001</v>
      </c>
      <c r="J308" s="3">
        <v>20.123000000000001</v>
      </c>
      <c r="K308" s="3">
        <v>36.527999999999999</v>
      </c>
      <c r="L308" s="3">
        <f>SUM(Usage_Data[[#This Row],[Hydroelectric Power]:[Biomass Energy]])</f>
        <v>195.18199999999999</v>
      </c>
    </row>
    <row r="309" spans="1:12" x14ac:dyDescent="0.25">
      <c r="A309" s="3">
        <v>2020</v>
      </c>
      <c r="B309" s="3" t="str">
        <f t="shared" si="4"/>
        <v>February</v>
      </c>
      <c r="C309" s="3">
        <v>2</v>
      </c>
      <c r="D309" s="3" t="s">
        <v>13</v>
      </c>
      <c r="E309" s="3">
        <v>0.37</v>
      </c>
      <c r="F309" s="3">
        <v>0.33300000000000002</v>
      </c>
      <c r="G309" s="3">
        <v>0.74199999999999999</v>
      </c>
      <c r="H309" s="3">
        <v>2.9000000000000001E-2</v>
      </c>
      <c r="I309" s="3">
        <v>113.05200000000001</v>
      </c>
      <c r="J309" s="3">
        <v>13.273</v>
      </c>
      <c r="K309" s="3">
        <v>195.62</v>
      </c>
      <c r="L309" s="3">
        <f>SUM(Usage_Data[[#This Row],[Hydroelectric Power]:[Biomass Energy]])</f>
        <v>323.41899999999998</v>
      </c>
    </row>
    <row r="310" spans="1:12" x14ac:dyDescent="0.25">
      <c r="A310" s="3">
        <v>2020</v>
      </c>
      <c r="B310" s="3" t="str">
        <f t="shared" si="4"/>
        <v>February</v>
      </c>
      <c r="C310" s="3">
        <v>2</v>
      </c>
      <c r="D310" s="3" t="s">
        <v>14</v>
      </c>
      <c r="E310" s="3">
        <v>0</v>
      </c>
      <c r="F310" s="3">
        <v>3.1379999999999999</v>
      </c>
      <c r="G310" s="3">
        <v>9.5069999999999997</v>
      </c>
      <c r="H310" s="3">
        <v>0</v>
      </c>
      <c r="I310" s="3">
        <v>27.343</v>
      </c>
      <c r="J310" s="3">
        <v>0</v>
      </c>
      <c r="K310" s="3">
        <v>0</v>
      </c>
      <c r="L310" s="3">
        <f>SUM(Usage_Data[[#This Row],[Hydroelectric Power]:[Biomass Energy]])</f>
        <v>39.988</v>
      </c>
    </row>
    <row r="311" spans="1:12" x14ac:dyDescent="0.25">
      <c r="A311" s="3">
        <v>2020</v>
      </c>
      <c r="B311" s="3" t="str">
        <f t="shared" si="4"/>
        <v>February</v>
      </c>
      <c r="C311" s="3">
        <v>2</v>
      </c>
      <c r="D311" s="3" t="s">
        <v>15</v>
      </c>
      <c r="E311" s="3">
        <v>0</v>
      </c>
      <c r="F311" s="3">
        <v>0</v>
      </c>
      <c r="G311" s="3">
        <v>0</v>
      </c>
      <c r="H311" s="3">
        <v>0</v>
      </c>
      <c r="I311" s="3">
        <v>0</v>
      </c>
      <c r="J311" s="3">
        <v>0</v>
      </c>
      <c r="K311" s="3">
        <v>114.70099999999999</v>
      </c>
      <c r="L311" s="3">
        <f>SUM(Usage_Data[[#This Row],[Hydroelectric Power]:[Biomass Energy]])</f>
        <v>114.70099999999999</v>
      </c>
    </row>
    <row r="312" spans="1:12" x14ac:dyDescent="0.25">
      <c r="A312" s="3">
        <v>2020</v>
      </c>
      <c r="B312" s="3" t="str">
        <f t="shared" si="4"/>
        <v>March</v>
      </c>
      <c r="C312" s="3">
        <v>3</v>
      </c>
      <c r="D312" s="3" t="s">
        <v>11</v>
      </c>
      <c r="E312" s="3">
        <v>5.7000000000000002E-2</v>
      </c>
      <c r="F312" s="3">
        <v>1.8160000000000001</v>
      </c>
      <c r="G312" s="3">
        <v>3.8490000000000002</v>
      </c>
      <c r="H312" s="3">
        <v>5.8000000000000003E-2</v>
      </c>
      <c r="I312" s="3">
        <v>7.0549999999999997</v>
      </c>
      <c r="J312" s="3">
        <v>3.3570000000000002</v>
      </c>
      <c r="K312" s="3">
        <v>12.395</v>
      </c>
      <c r="L312" s="3">
        <f>SUM(Usage_Data[[#This Row],[Hydroelectric Power]:[Biomass Energy]])</f>
        <v>28.587</v>
      </c>
    </row>
    <row r="313" spans="1:12" x14ac:dyDescent="0.25">
      <c r="A313" s="3">
        <v>2020</v>
      </c>
      <c r="B313" s="3" t="str">
        <f t="shared" si="4"/>
        <v>March</v>
      </c>
      <c r="C313" s="3">
        <v>3</v>
      </c>
      <c r="D313" s="3" t="s">
        <v>12</v>
      </c>
      <c r="E313" s="3">
        <v>0</v>
      </c>
      <c r="F313" s="3">
        <v>4.8520000000000003</v>
      </c>
      <c r="G313" s="3">
        <v>21.486000000000001</v>
      </c>
      <c r="H313" s="3">
        <v>99.950999999999993</v>
      </c>
      <c r="I313" s="3">
        <v>15.711</v>
      </c>
      <c r="J313" s="3">
        <v>21.753</v>
      </c>
      <c r="K313" s="3">
        <v>37.463999999999999</v>
      </c>
      <c r="L313" s="3">
        <f>SUM(Usage_Data[[#This Row],[Hydroelectric Power]:[Biomass Energy]])</f>
        <v>201.21699999999998</v>
      </c>
    </row>
    <row r="314" spans="1:12" x14ac:dyDescent="0.25">
      <c r="A314" s="3">
        <v>2020</v>
      </c>
      <c r="B314" s="3" t="str">
        <f t="shared" si="4"/>
        <v>March</v>
      </c>
      <c r="C314" s="3">
        <v>3</v>
      </c>
      <c r="D314" s="3" t="s">
        <v>13</v>
      </c>
      <c r="E314" s="3">
        <v>0.42</v>
      </c>
      <c r="F314" s="3">
        <v>0.35599999999999998</v>
      </c>
      <c r="G314" s="3">
        <v>1.0209999999999999</v>
      </c>
      <c r="H314" s="3">
        <v>2.9000000000000001E-2</v>
      </c>
      <c r="I314" s="3">
        <v>117.73099999999999</v>
      </c>
      <c r="J314" s="3">
        <v>13.913</v>
      </c>
      <c r="K314" s="3">
        <v>198.28800000000001</v>
      </c>
      <c r="L314" s="3">
        <f>SUM(Usage_Data[[#This Row],[Hydroelectric Power]:[Biomass Energy]])</f>
        <v>331.75800000000004</v>
      </c>
    </row>
    <row r="315" spans="1:12" x14ac:dyDescent="0.25">
      <c r="A315" s="3">
        <v>2020</v>
      </c>
      <c r="B315" s="3" t="str">
        <f t="shared" si="4"/>
        <v>March</v>
      </c>
      <c r="C315" s="3">
        <v>3</v>
      </c>
      <c r="D315" s="3" t="s">
        <v>14</v>
      </c>
      <c r="E315" s="3">
        <v>0</v>
      </c>
      <c r="F315" s="3">
        <v>3.3540000000000001</v>
      </c>
      <c r="G315" s="3">
        <v>12.375999999999999</v>
      </c>
      <c r="H315" s="3">
        <v>0</v>
      </c>
      <c r="I315" s="3">
        <v>29.228999999999999</v>
      </c>
      <c r="J315" s="3">
        <v>0</v>
      </c>
      <c r="K315" s="3">
        <v>0</v>
      </c>
      <c r="L315" s="3">
        <f>SUM(Usage_Data[[#This Row],[Hydroelectric Power]:[Biomass Energy]])</f>
        <v>44.959000000000003</v>
      </c>
    </row>
    <row r="316" spans="1:12" x14ac:dyDescent="0.25">
      <c r="A316" s="3">
        <v>2020</v>
      </c>
      <c r="B316" s="3" t="str">
        <f t="shared" si="4"/>
        <v>March</v>
      </c>
      <c r="C316" s="3">
        <v>3</v>
      </c>
      <c r="D316" s="3" t="s">
        <v>15</v>
      </c>
      <c r="E316" s="3">
        <v>0</v>
      </c>
      <c r="F316" s="3">
        <v>0</v>
      </c>
      <c r="G316" s="3">
        <v>0</v>
      </c>
      <c r="H316" s="3">
        <v>0</v>
      </c>
      <c r="I316" s="3">
        <v>0</v>
      </c>
      <c r="J316" s="3">
        <v>0</v>
      </c>
      <c r="K316" s="3">
        <v>103.292</v>
      </c>
      <c r="L316" s="3">
        <f>SUM(Usage_Data[[#This Row],[Hydroelectric Power]:[Biomass Energy]])</f>
        <v>103.292</v>
      </c>
    </row>
    <row r="317" spans="1:12" x14ac:dyDescent="0.25">
      <c r="A317" s="3">
        <v>2020</v>
      </c>
      <c r="B317" s="3" t="str">
        <f t="shared" si="4"/>
        <v>April</v>
      </c>
      <c r="C317" s="3">
        <v>4</v>
      </c>
      <c r="D317" s="3" t="s">
        <v>11</v>
      </c>
      <c r="E317" s="3">
        <v>5.8000000000000003E-2</v>
      </c>
      <c r="F317" s="3">
        <v>1.7490000000000001</v>
      </c>
      <c r="G317" s="3">
        <v>4.2439999999999998</v>
      </c>
      <c r="H317" s="3">
        <v>0.06</v>
      </c>
      <c r="I317" s="3">
        <v>6.7</v>
      </c>
      <c r="J317" s="3">
        <v>3.0990000000000002</v>
      </c>
      <c r="K317" s="3">
        <v>11.204000000000001</v>
      </c>
      <c r="L317" s="3">
        <f>SUM(Usage_Data[[#This Row],[Hydroelectric Power]:[Biomass Energy]])</f>
        <v>27.114000000000001</v>
      </c>
    </row>
    <row r="318" spans="1:12" x14ac:dyDescent="0.25">
      <c r="A318" s="3">
        <v>2020</v>
      </c>
      <c r="B318" s="3" t="str">
        <f t="shared" si="4"/>
        <v>April</v>
      </c>
      <c r="C318" s="3">
        <v>4</v>
      </c>
      <c r="D318" s="3" t="s">
        <v>12</v>
      </c>
      <c r="E318" s="3">
        <v>0</v>
      </c>
      <c r="F318" s="3">
        <v>4.57</v>
      </c>
      <c r="G318" s="3">
        <v>26.812999999999999</v>
      </c>
      <c r="H318" s="3">
        <v>101.426</v>
      </c>
      <c r="I318" s="3">
        <v>12.738</v>
      </c>
      <c r="J318" s="3">
        <v>20.05</v>
      </c>
      <c r="K318" s="3">
        <v>32.787999999999997</v>
      </c>
      <c r="L318" s="3">
        <f>SUM(Usage_Data[[#This Row],[Hydroelectric Power]:[Biomass Energy]])</f>
        <v>198.38499999999999</v>
      </c>
    </row>
    <row r="319" spans="1:12" x14ac:dyDescent="0.25">
      <c r="A319" s="3">
        <v>2020</v>
      </c>
      <c r="B319" s="3" t="str">
        <f t="shared" si="4"/>
        <v>April</v>
      </c>
      <c r="C319" s="3">
        <v>4</v>
      </c>
      <c r="D319" s="3" t="s">
        <v>13</v>
      </c>
      <c r="E319" s="3">
        <v>0.38</v>
      </c>
      <c r="F319" s="3">
        <v>0.34399999999999997</v>
      </c>
      <c r="G319" s="3">
        <v>1.1060000000000001</v>
      </c>
      <c r="H319" s="3">
        <v>2.8000000000000001E-2</v>
      </c>
      <c r="I319" s="3">
        <v>111.52800000000001</v>
      </c>
      <c r="J319" s="3">
        <v>13.361000000000001</v>
      </c>
      <c r="K319" s="3">
        <v>163.643</v>
      </c>
      <c r="L319" s="3">
        <f>SUM(Usage_Data[[#This Row],[Hydroelectric Power]:[Biomass Energy]])</f>
        <v>290.39</v>
      </c>
    </row>
    <row r="320" spans="1:12" x14ac:dyDescent="0.25">
      <c r="A320" s="3">
        <v>2020</v>
      </c>
      <c r="B320" s="3" t="str">
        <f t="shared" si="4"/>
        <v>April</v>
      </c>
      <c r="C320" s="3">
        <v>4</v>
      </c>
      <c r="D320" s="3" t="s">
        <v>14</v>
      </c>
      <c r="E320" s="3">
        <v>0</v>
      </c>
      <c r="F320" s="3">
        <v>3.246</v>
      </c>
      <c r="G320" s="3">
        <v>13.882999999999999</v>
      </c>
      <c r="H320" s="3">
        <v>0</v>
      </c>
      <c r="I320" s="3">
        <v>28.286000000000001</v>
      </c>
      <c r="J320" s="3">
        <v>0</v>
      </c>
      <c r="K320" s="3">
        <v>0</v>
      </c>
      <c r="L320" s="3">
        <f>SUM(Usage_Data[[#This Row],[Hydroelectric Power]:[Biomass Energy]])</f>
        <v>45.414999999999999</v>
      </c>
    </row>
    <row r="321" spans="1:12" x14ac:dyDescent="0.25">
      <c r="A321" s="3">
        <v>2020</v>
      </c>
      <c r="B321" s="3" t="str">
        <f t="shared" si="4"/>
        <v>April</v>
      </c>
      <c r="C321" s="3">
        <v>4</v>
      </c>
      <c r="D321" s="3" t="s">
        <v>15</v>
      </c>
      <c r="E321" s="3">
        <v>0</v>
      </c>
      <c r="F321" s="3">
        <v>0</v>
      </c>
      <c r="G321" s="3">
        <v>0</v>
      </c>
      <c r="H321" s="3">
        <v>0</v>
      </c>
      <c r="I321" s="3">
        <v>0</v>
      </c>
      <c r="J321" s="3">
        <v>0</v>
      </c>
      <c r="K321" s="3">
        <v>81.200999999999993</v>
      </c>
      <c r="L321" s="3">
        <f>SUM(Usage_Data[[#This Row],[Hydroelectric Power]:[Biomass Energy]])</f>
        <v>81.200999999999993</v>
      </c>
    </row>
    <row r="322" spans="1:12" x14ac:dyDescent="0.25">
      <c r="A322" s="3">
        <v>2020</v>
      </c>
      <c r="B322" s="3" t="str">
        <f t="shared" ref="B322:B385" si="5">TEXT(C322*28,"mmmm")</f>
        <v>May</v>
      </c>
      <c r="C322" s="3">
        <v>5</v>
      </c>
      <c r="D322" s="3" t="s">
        <v>11</v>
      </c>
      <c r="E322" s="3">
        <v>7.9000000000000001E-2</v>
      </c>
      <c r="F322" s="3">
        <v>1.8009999999999999</v>
      </c>
      <c r="G322" s="3">
        <v>4.6909999999999998</v>
      </c>
      <c r="H322" s="3">
        <v>5.0999999999999997E-2</v>
      </c>
      <c r="I322" s="3">
        <v>7.0209999999999999</v>
      </c>
      <c r="J322" s="3">
        <v>3.22</v>
      </c>
      <c r="K322" s="3">
        <v>12.269</v>
      </c>
      <c r="L322" s="3">
        <f>SUM(Usage_Data[[#This Row],[Hydroelectric Power]:[Biomass Energy]])</f>
        <v>29.131999999999998</v>
      </c>
    </row>
    <row r="323" spans="1:12" x14ac:dyDescent="0.25">
      <c r="A323" s="3">
        <v>2020</v>
      </c>
      <c r="B323" s="3" t="str">
        <f t="shared" si="5"/>
        <v>May</v>
      </c>
      <c r="C323" s="3">
        <v>5</v>
      </c>
      <c r="D323" s="3" t="s">
        <v>12</v>
      </c>
      <c r="E323" s="3">
        <v>0</v>
      </c>
      <c r="F323" s="3">
        <v>4.516</v>
      </c>
      <c r="G323" s="3">
        <v>32.671999999999997</v>
      </c>
      <c r="H323" s="3">
        <v>96.744</v>
      </c>
      <c r="I323" s="3">
        <v>13.94</v>
      </c>
      <c r="J323" s="3">
        <v>20.515000000000001</v>
      </c>
      <c r="K323" s="3">
        <v>34.454999999999998</v>
      </c>
      <c r="L323" s="3">
        <f>SUM(Usage_Data[[#This Row],[Hydroelectric Power]:[Biomass Energy]])</f>
        <v>202.84199999999998</v>
      </c>
    </row>
    <row r="324" spans="1:12" x14ac:dyDescent="0.25">
      <c r="A324" s="3">
        <v>2020</v>
      </c>
      <c r="B324" s="3" t="str">
        <f t="shared" si="5"/>
        <v>May</v>
      </c>
      <c r="C324" s="3">
        <v>5</v>
      </c>
      <c r="D324" s="3" t="s">
        <v>13</v>
      </c>
      <c r="E324" s="3">
        <v>0.34799999999999998</v>
      </c>
      <c r="F324" s="3">
        <v>0.35599999999999998</v>
      </c>
      <c r="G324" s="3">
        <v>1.2310000000000001</v>
      </c>
      <c r="H324" s="3">
        <v>2.9000000000000001E-2</v>
      </c>
      <c r="I324" s="3">
        <v>113.976</v>
      </c>
      <c r="J324" s="3">
        <v>13.500999999999999</v>
      </c>
      <c r="K324" s="3">
        <v>175.85400000000001</v>
      </c>
      <c r="L324" s="3">
        <f>SUM(Usage_Data[[#This Row],[Hydroelectric Power]:[Biomass Energy]])</f>
        <v>305.29500000000002</v>
      </c>
    </row>
    <row r="325" spans="1:12" x14ac:dyDescent="0.25">
      <c r="A325" s="3">
        <v>2020</v>
      </c>
      <c r="B325" s="3" t="str">
        <f t="shared" si="5"/>
        <v>May</v>
      </c>
      <c r="C325" s="3">
        <v>5</v>
      </c>
      <c r="D325" s="3" t="s">
        <v>14</v>
      </c>
      <c r="E325" s="3">
        <v>0</v>
      </c>
      <c r="F325" s="3">
        <v>3.3540000000000001</v>
      </c>
      <c r="G325" s="3">
        <v>15.614000000000001</v>
      </c>
      <c r="H325" s="3">
        <v>0</v>
      </c>
      <c r="I325" s="3">
        <v>29.228999999999999</v>
      </c>
      <c r="J325" s="3">
        <v>0</v>
      </c>
      <c r="K325" s="3">
        <v>0</v>
      </c>
      <c r="L325" s="3">
        <f>SUM(Usage_Data[[#This Row],[Hydroelectric Power]:[Biomass Energy]])</f>
        <v>48.197000000000003</v>
      </c>
    </row>
    <row r="326" spans="1:12" x14ac:dyDescent="0.25">
      <c r="A326" s="3">
        <v>2020</v>
      </c>
      <c r="B326" s="3" t="str">
        <f t="shared" si="5"/>
        <v>May</v>
      </c>
      <c r="C326" s="3">
        <v>5</v>
      </c>
      <c r="D326" s="3" t="s">
        <v>15</v>
      </c>
      <c r="E326" s="3">
        <v>0</v>
      </c>
      <c r="F326" s="3">
        <v>0</v>
      </c>
      <c r="G326" s="3">
        <v>0</v>
      </c>
      <c r="H326" s="3">
        <v>0</v>
      </c>
      <c r="I326" s="3">
        <v>0</v>
      </c>
      <c r="J326" s="3">
        <v>0</v>
      </c>
      <c r="K326" s="3">
        <v>104.73699999999999</v>
      </c>
      <c r="L326" s="3">
        <f>SUM(Usage_Data[[#This Row],[Hydroelectric Power]:[Biomass Energy]])</f>
        <v>104.73699999999999</v>
      </c>
    </row>
    <row r="327" spans="1:12" x14ac:dyDescent="0.25">
      <c r="A327" s="3">
        <v>2020</v>
      </c>
      <c r="B327" s="3" t="str">
        <f t="shared" si="5"/>
        <v>June</v>
      </c>
      <c r="C327" s="3">
        <v>6</v>
      </c>
      <c r="D327" s="3" t="s">
        <v>11</v>
      </c>
      <c r="E327" s="3">
        <v>7.4999999999999997E-2</v>
      </c>
      <c r="F327" s="3">
        <v>1.73</v>
      </c>
      <c r="G327" s="3">
        <v>4.6779999999999999</v>
      </c>
      <c r="H327" s="3">
        <v>5.0999999999999997E-2</v>
      </c>
      <c r="I327" s="3">
        <v>6.9029999999999996</v>
      </c>
      <c r="J327" s="3">
        <v>3.0510000000000002</v>
      </c>
      <c r="K327" s="3">
        <v>12.292</v>
      </c>
      <c r="L327" s="3">
        <f>SUM(Usage_Data[[#This Row],[Hydroelectric Power]:[Biomass Energy]])</f>
        <v>28.78</v>
      </c>
    </row>
    <row r="328" spans="1:12" x14ac:dyDescent="0.25">
      <c r="A328" s="3">
        <v>2020</v>
      </c>
      <c r="B328" s="3" t="str">
        <f t="shared" si="5"/>
        <v>June</v>
      </c>
      <c r="C328" s="3">
        <v>6</v>
      </c>
      <c r="D328" s="3" t="s">
        <v>12</v>
      </c>
      <c r="E328" s="3">
        <v>0</v>
      </c>
      <c r="F328" s="3">
        <v>4.2329999999999997</v>
      </c>
      <c r="G328" s="3">
        <v>32.671999999999997</v>
      </c>
      <c r="H328" s="3">
        <v>102.83</v>
      </c>
      <c r="I328" s="3">
        <v>14.003</v>
      </c>
      <c r="J328" s="3">
        <v>18.948</v>
      </c>
      <c r="K328" s="3">
        <v>32.951999999999998</v>
      </c>
      <c r="L328" s="3">
        <f>SUM(Usage_Data[[#This Row],[Hydroelectric Power]:[Biomass Energy]])</f>
        <v>205.63800000000001</v>
      </c>
    </row>
    <row r="329" spans="1:12" x14ac:dyDescent="0.25">
      <c r="A329" s="3">
        <v>2020</v>
      </c>
      <c r="B329" s="3" t="str">
        <f t="shared" si="5"/>
        <v>June</v>
      </c>
      <c r="C329" s="3">
        <v>6</v>
      </c>
      <c r="D329" s="3" t="s">
        <v>13</v>
      </c>
      <c r="E329" s="3">
        <v>0.249</v>
      </c>
      <c r="F329" s="3">
        <v>0.34399999999999997</v>
      </c>
      <c r="G329" s="3">
        <v>1.2509999999999999</v>
      </c>
      <c r="H329" s="3">
        <v>0.20399999999999999</v>
      </c>
      <c r="I329" s="3">
        <v>108.24</v>
      </c>
      <c r="J329" s="3">
        <v>12.28</v>
      </c>
      <c r="K329" s="3">
        <v>179.696</v>
      </c>
      <c r="L329" s="3">
        <f>SUM(Usage_Data[[#This Row],[Hydroelectric Power]:[Biomass Energy]])</f>
        <v>302.26400000000001</v>
      </c>
    </row>
    <row r="330" spans="1:12" x14ac:dyDescent="0.25">
      <c r="A330" s="3">
        <v>2020</v>
      </c>
      <c r="B330" s="3" t="str">
        <f t="shared" si="5"/>
        <v>June</v>
      </c>
      <c r="C330" s="3">
        <v>6</v>
      </c>
      <c r="D330" s="3" t="s">
        <v>14</v>
      </c>
      <c r="E330" s="3">
        <v>0</v>
      </c>
      <c r="F330" s="3">
        <v>3.246</v>
      </c>
      <c r="G330" s="3">
        <v>15.617000000000001</v>
      </c>
      <c r="H330" s="3">
        <v>0</v>
      </c>
      <c r="I330" s="3">
        <v>28.286000000000001</v>
      </c>
      <c r="J330" s="3">
        <v>0</v>
      </c>
      <c r="K330" s="3">
        <v>0</v>
      </c>
      <c r="L330" s="3">
        <f>SUM(Usage_Data[[#This Row],[Hydroelectric Power]:[Biomass Energy]])</f>
        <v>47.149000000000001</v>
      </c>
    </row>
    <row r="331" spans="1:12" x14ac:dyDescent="0.25">
      <c r="A331" s="3">
        <v>2020</v>
      </c>
      <c r="B331" s="3" t="str">
        <f t="shared" si="5"/>
        <v>June</v>
      </c>
      <c r="C331" s="3">
        <v>6</v>
      </c>
      <c r="D331" s="3" t="s">
        <v>15</v>
      </c>
      <c r="E331" s="3">
        <v>0</v>
      </c>
      <c r="F331" s="3">
        <v>0</v>
      </c>
      <c r="G331" s="3">
        <v>0</v>
      </c>
      <c r="H331" s="3">
        <v>0</v>
      </c>
      <c r="I331" s="3">
        <v>0</v>
      </c>
      <c r="J331" s="3">
        <v>0</v>
      </c>
      <c r="K331" s="3">
        <v>121.375</v>
      </c>
      <c r="L331" s="3">
        <f>SUM(Usage_Data[[#This Row],[Hydroelectric Power]:[Biomass Energy]])</f>
        <v>121.375</v>
      </c>
    </row>
    <row r="332" spans="1:12" x14ac:dyDescent="0.25">
      <c r="A332" s="3">
        <v>2020</v>
      </c>
      <c r="B332" s="3" t="str">
        <f t="shared" si="5"/>
        <v>July</v>
      </c>
      <c r="C332" s="3">
        <v>7</v>
      </c>
      <c r="D332" s="3" t="s">
        <v>11</v>
      </c>
      <c r="E332" s="3">
        <v>7.0999999999999994E-2</v>
      </c>
      <c r="F332" s="3">
        <v>1.772</v>
      </c>
      <c r="G332" s="3">
        <v>4.8600000000000003</v>
      </c>
      <c r="H332" s="3">
        <v>3.5000000000000003E-2</v>
      </c>
      <c r="I332" s="3">
        <v>7.0090000000000003</v>
      </c>
      <c r="J332" s="3">
        <v>3.2650000000000001</v>
      </c>
      <c r="K332" s="3">
        <v>12.606</v>
      </c>
      <c r="L332" s="3">
        <f>SUM(Usage_Data[[#This Row],[Hydroelectric Power]:[Biomass Energy]])</f>
        <v>29.618000000000002</v>
      </c>
    </row>
    <row r="333" spans="1:12" x14ac:dyDescent="0.25">
      <c r="A333" s="3">
        <v>2020</v>
      </c>
      <c r="B333" s="3" t="str">
        <f t="shared" si="5"/>
        <v>July</v>
      </c>
      <c r="C333" s="3">
        <v>7</v>
      </c>
      <c r="D333" s="3" t="s">
        <v>12</v>
      </c>
      <c r="E333" s="3">
        <v>0</v>
      </c>
      <c r="F333" s="3">
        <v>4.4390000000000001</v>
      </c>
      <c r="G333" s="3">
        <v>35.92</v>
      </c>
      <c r="H333" s="3">
        <v>77.751000000000005</v>
      </c>
      <c r="I333" s="3">
        <v>16.332000000000001</v>
      </c>
      <c r="J333" s="3">
        <v>20.007999999999999</v>
      </c>
      <c r="K333" s="3">
        <v>36.340000000000003</v>
      </c>
      <c r="L333" s="3">
        <f>SUM(Usage_Data[[#This Row],[Hydroelectric Power]:[Biomass Energy]])</f>
        <v>190.79000000000002</v>
      </c>
    </row>
    <row r="334" spans="1:12" x14ac:dyDescent="0.25">
      <c r="A334" s="3">
        <v>2020</v>
      </c>
      <c r="B334" s="3" t="str">
        <f t="shared" si="5"/>
        <v>July</v>
      </c>
      <c r="C334" s="3">
        <v>7</v>
      </c>
      <c r="D334" s="3" t="s">
        <v>13</v>
      </c>
      <c r="E334" s="3">
        <v>0.217</v>
      </c>
      <c r="F334" s="3">
        <v>0.35599999999999998</v>
      </c>
      <c r="G334" s="3">
        <v>1.306</v>
      </c>
      <c r="H334" s="3">
        <v>0.23400000000000001</v>
      </c>
      <c r="I334" s="3">
        <v>110.244</v>
      </c>
      <c r="J334" s="3">
        <v>12.632999999999999</v>
      </c>
      <c r="K334" s="3">
        <v>188.10900000000001</v>
      </c>
      <c r="L334" s="3">
        <f>SUM(Usage_Data[[#This Row],[Hydroelectric Power]:[Biomass Energy]])</f>
        <v>313.09899999999999</v>
      </c>
    </row>
    <row r="335" spans="1:12" x14ac:dyDescent="0.25">
      <c r="A335" s="3">
        <v>2020</v>
      </c>
      <c r="B335" s="3" t="str">
        <f t="shared" si="5"/>
        <v>July</v>
      </c>
      <c r="C335" s="3">
        <v>7</v>
      </c>
      <c r="D335" s="3" t="s">
        <v>14</v>
      </c>
      <c r="E335" s="3">
        <v>0</v>
      </c>
      <c r="F335" s="3">
        <v>3.3540000000000001</v>
      </c>
      <c r="G335" s="3">
        <v>16.071999999999999</v>
      </c>
      <c r="H335" s="3">
        <v>0</v>
      </c>
      <c r="I335" s="3">
        <v>29.228999999999999</v>
      </c>
      <c r="J335" s="3">
        <v>0</v>
      </c>
      <c r="K335" s="3">
        <v>0</v>
      </c>
      <c r="L335" s="3">
        <f>SUM(Usage_Data[[#This Row],[Hydroelectric Power]:[Biomass Energy]])</f>
        <v>48.655000000000001</v>
      </c>
    </row>
    <row r="336" spans="1:12" x14ac:dyDescent="0.25">
      <c r="A336" s="3">
        <v>2020</v>
      </c>
      <c r="B336" s="3" t="str">
        <f t="shared" si="5"/>
        <v>July</v>
      </c>
      <c r="C336" s="3">
        <v>7</v>
      </c>
      <c r="D336" s="3" t="s">
        <v>15</v>
      </c>
      <c r="E336" s="3">
        <v>0</v>
      </c>
      <c r="F336" s="3">
        <v>0</v>
      </c>
      <c r="G336" s="3">
        <v>0</v>
      </c>
      <c r="H336" s="3">
        <v>0</v>
      </c>
      <c r="I336" s="3">
        <v>0</v>
      </c>
      <c r="J336" s="3">
        <v>0</v>
      </c>
      <c r="K336" s="3">
        <v>120.843</v>
      </c>
      <c r="L336" s="3">
        <f>SUM(Usage_Data[[#This Row],[Hydroelectric Power]:[Biomass Energy]])</f>
        <v>120.843</v>
      </c>
    </row>
    <row r="337" spans="1:12" x14ac:dyDescent="0.25">
      <c r="A337" s="3">
        <v>2020</v>
      </c>
      <c r="B337" s="3" t="str">
        <f t="shared" si="5"/>
        <v>August</v>
      </c>
      <c r="C337" s="3">
        <v>8</v>
      </c>
      <c r="D337" s="3" t="s">
        <v>11</v>
      </c>
      <c r="E337" s="3">
        <v>6.0999999999999999E-2</v>
      </c>
      <c r="F337" s="3">
        <v>1.772</v>
      </c>
      <c r="G337" s="3">
        <v>4.6390000000000002</v>
      </c>
      <c r="H337" s="3">
        <v>3.7999999999999999E-2</v>
      </c>
      <c r="I337" s="3">
        <v>7.0039999999999996</v>
      </c>
      <c r="J337" s="3">
        <v>3.2610000000000001</v>
      </c>
      <c r="K337" s="3">
        <v>12.571</v>
      </c>
      <c r="L337" s="3">
        <f>SUM(Usage_Data[[#This Row],[Hydroelectric Power]:[Biomass Energy]])</f>
        <v>29.345999999999997</v>
      </c>
    </row>
    <row r="338" spans="1:12" x14ac:dyDescent="0.25">
      <c r="A338" s="3">
        <v>2020</v>
      </c>
      <c r="B338" s="3" t="str">
        <f t="shared" si="5"/>
        <v>August</v>
      </c>
      <c r="C338" s="3">
        <v>8</v>
      </c>
      <c r="D338" s="3" t="s">
        <v>12</v>
      </c>
      <c r="E338" s="3">
        <v>0</v>
      </c>
      <c r="F338" s="3">
        <v>4.4109999999999996</v>
      </c>
      <c r="G338" s="3">
        <v>31.547000000000001</v>
      </c>
      <c r="H338" s="3">
        <v>78.346000000000004</v>
      </c>
      <c r="I338" s="3">
        <v>17.728000000000002</v>
      </c>
      <c r="J338" s="3">
        <v>20.411000000000001</v>
      </c>
      <c r="K338" s="3">
        <v>38.14</v>
      </c>
      <c r="L338" s="3">
        <f>SUM(Usage_Data[[#This Row],[Hydroelectric Power]:[Biomass Energy]])</f>
        <v>190.58300000000003</v>
      </c>
    </row>
    <row r="339" spans="1:12" x14ac:dyDescent="0.25">
      <c r="A339" s="3">
        <v>2020</v>
      </c>
      <c r="B339" s="3" t="str">
        <f t="shared" si="5"/>
        <v>August</v>
      </c>
      <c r="C339" s="3">
        <v>8</v>
      </c>
      <c r="D339" s="3" t="s">
        <v>13</v>
      </c>
      <c r="E339" s="3">
        <v>0.21199999999999999</v>
      </c>
      <c r="F339" s="3">
        <v>0.35599999999999998</v>
      </c>
      <c r="G339" s="3">
        <v>1.258</v>
      </c>
      <c r="H339" s="3">
        <v>0.191</v>
      </c>
      <c r="I339" s="3">
        <v>111.277</v>
      </c>
      <c r="J339" s="3">
        <v>12.759</v>
      </c>
      <c r="K339" s="3">
        <v>188.64599999999999</v>
      </c>
      <c r="L339" s="3">
        <f>SUM(Usage_Data[[#This Row],[Hydroelectric Power]:[Biomass Energy]])</f>
        <v>314.69899999999996</v>
      </c>
    </row>
    <row r="340" spans="1:12" x14ac:dyDescent="0.25">
      <c r="A340" s="3">
        <v>2020</v>
      </c>
      <c r="B340" s="3" t="str">
        <f t="shared" si="5"/>
        <v>August</v>
      </c>
      <c r="C340" s="3">
        <v>8</v>
      </c>
      <c r="D340" s="3" t="s">
        <v>14</v>
      </c>
      <c r="E340" s="3">
        <v>0</v>
      </c>
      <c r="F340" s="3">
        <v>3.3540000000000001</v>
      </c>
      <c r="G340" s="3">
        <v>15.268000000000001</v>
      </c>
      <c r="H340" s="3">
        <v>0</v>
      </c>
      <c r="I340" s="3">
        <v>29.228999999999999</v>
      </c>
      <c r="J340" s="3">
        <v>0</v>
      </c>
      <c r="K340" s="3">
        <v>0</v>
      </c>
      <c r="L340" s="3">
        <f>SUM(Usage_Data[[#This Row],[Hydroelectric Power]:[Biomass Energy]])</f>
        <v>47.850999999999999</v>
      </c>
    </row>
    <row r="341" spans="1:12" x14ac:dyDescent="0.25">
      <c r="A341" s="3">
        <v>2020</v>
      </c>
      <c r="B341" s="3" t="str">
        <f t="shared" si="5"/>
        <v>August</v>
      </c>
      <c r="C341" s="3">
        <v>8</v>
      </c>
      <c r="D341" s="3" t="s">
        <v>15</v>
      </c>
      <c r="E341" s="3">
        <v>0</v>
      </c>
      <c r="F341" s="3">
        <v>0</v>
      </c>
      <c r="G341" s="3">
        <v>0</v>
      </c>
      <c r="H341" s="3">
        <v>0</v>
      </c>
      <c r="I341" s="3">
        <v>0</v>
      </c>
      <c r="J341" s="3">
        <v>0</v>
      </c>
      <c r="K341" s="3">
        <v>118.61</v>
      </c>
      <c r="L341" s="3">
        <f>SUM(Usage_Data[[#This Row],[Hydroelectric Power]:[Biomass Energy]])</f>
        <v>118.61</v>
      </c>
    </row>
    <row r="342" spans="1:12" x14ac:dyDescent="0.25">
      <c r="A342" s="3">
        <v>2020</v>
      </c>
      <c r="B342" s="3" t="str">
        <f t="shared" si="5"/>
        <v>September</v>
      </c>
      <c r="C342" s="3">
        <v>9</v>
      </c>
      <c r="D342" s="3" t="s">
        <v>11</v>
      </c>
      <c r="E342" s="3">
        <v>4.9000000000000002E-2</v>
      </c>
      <c r="F342" s="3">
        <v>1.73</v>
      </c>
      <c r="G342" s="3">
        <v>4.1260000000000003</v>
      </c>
      <c r="H342" s="3">
        <v>4.2000000000000003E-2</v>
      </c>
      <c r="I342" s="3">
        <v>6.665</v>
      </c>
      <c r="J342" s="3">
        <v>3.069</v>
      </c>
      <c r="K342" s="3">
        <v>12.023</v>
      </c>
      <c r="L342" s="3">
        <f>SUM(Usage_Data[[#This Row],[Hydroelectric Power]:[Biomass Energy]])</f>
        <v>27.704000000000001</v>
      </c>
    </row>
    <row r="343" spans="1:12" x14ac:dyDescent="0.25">
      <c r="A343" s="3">
        <v>2020</v>
      </c>
      <c r="B343" s="3" t="str">
        <f t="shared" si="5"/>
        <v>September</v>
      </c>
      <c r="C343" s="3">
        <v>9</v>
      </c>
      <c r="D343" s="3" t="s">
        <v>12</v>
      </c>
      <c r="E343" s="3">
        <v>0</v>
      </c>
      <c r="F343" s="3">
        <v>4.28</v>
      </c>
      <c r="G343" s="3">
        <v>26.18</v>
      </c>
      <c r="H343" s="3">
        <v>78.822999999999993</v>
      </c>
      <c r="I343" s="3">
        <v>14.776</v>
      </c>
      <c r="J343" s="3">
        <v>19.216000000000001</v>
      </c>
      <c r="K343" s="3">
        <v>33.991999999999997</v>
      </c>
      <c r="L343" s="3">
        <f>SUM(Usage_Data[[#This Row],[Hydroelectric Power]:[Biomass Energy]])</f>
        <v>177.26699999999997</v>
      </c>
    </row>
    <row r="344" spans="1:12" x14ac:dyDescent="0.25">
      <c r="A344" s="3">
        <v>2020</v>
      </c>
      <c r="B344" s="3" t="str">
        <f t="shared" si="5"/>
        <v>September</v>
      </c>
      <c r="C344" s="3">
        <v>9</v>
      </c>
      <c r="D344" s="3" t="s">
        <v>13</v>
      </c>
      <c r="E344" s="3">
        <v>0.183</v>
      </c>
      <c r="F344" s="3">
        <v>0.34399999999999997</v>
      </c>
      <c r="G344" s="3">
        <v>1.1259999999999999</v>
      </c>
      <c r="H344" s="3">
        <v>0.246</v>
      </c>
      <c r="I344" s="3">
        <v>107.697</v>
      </c>
      <c r="J344" s="3">
        <v>11.965999999999999</v>
      </c>
      <c r="K344" s="3">
        <v>182.84800000000001</v>
      </c>
      <c r="L344" s="3">
        <f>SUM(Usage_Data[[#This Row],[Hydroelectric Power]:[Biomass Energy]])</f>
        <v>304.41000000000003</v>
      </c>
    </row>
    <row r="345" spans="1:12" x14ac:dyDescent="0.25">
      <c r="A345" s="3">
        <v>2020</v>
      </c>
      <c r="B345" s="3" t="str">
        <f t="shared" si="5"/>
        <v>September</v>
      </c>
      <c r="C345" s="3">
        <v>9</v>
      </c>
      <c r="D345" s="3" t="s">
        <v>14</v>
      </c>
      <c r="E345" s="3">
        <v>0</v>
      </c>
      <c r="F345" s="3">
        <v>3.246</v>
      </c>
      <c r="G345" s="3">
        <v>13.5</v>
      </c>
      <c r="H345" s="3">
        <v>0</v>
      </c>
      <c r="I345" s="3">
        <v>28.286000000000001</v>
      </c>
      <c r="J345" s="3">
        <v>0</v>
      </c>
      <c r="K345" s="3">
        <v>0</v>
      </c>
      <c r="L345" s="3">
        <f>SUM(Usage_Data[[#This Row],[Hydroelectric Power]:[Biomass Energy]])</f>
        <v>45.031999999999996</v>
      </c>
    </row>
    <row r="346" spans="1:12" x14ac:dyDescent="0.25">
      <c r="A346" s="3">
        <v>2020</v>
      </c>
      <c r="B346" s="3" t="str">
        <f t="shared" si="5"/>
        <v>September</v>
      </c>
      <c r="C346" s="3">
        <v>9</v>
      </c>
      <c r="D346" s="3" t="s">
        <v>15</v>
      </c>
      <c r="E346" s="3">
        <v>0</v>
      </c>
      <c r="F346" s="3">
        <v>0</v>
      </c>
      <c r="G346" s="3">
        <v>0</v>
      </c>
      <c r="H346" s="3">
        <v>0</v>
      </c>
      <c r="I346" s="3">
        <v>0</v>
      </c>
      <c r="J346" s="3">
        <v>0</v>
      </c>
      <c r="K346" s="3">
        <v>119.26600000000001</v>
      </c>
      <c r="L346" s="3">
        <f>SUM(Usage_Data[[#This Row],[Hydroelectric Power]:[Biomass Energy]])</f>
        <v>119.26600000000001</v>
      </c>
    </row>
    <row r="347" spans="1:12" x14ac:dyDescent="0.25">
      <c r="A347" s="3">
        <v>2020</v>
      </c>
      <c r="B347" s="3" t="str">
        <f t="shared" si="5"/>
        <v>October</v>
      </c>
      <c r="C347" s="3">
        <v>10</v>
      </c>
      <c r="D347" s="3" t="s">
        <v>11</v>
      </c>
      <c r="E347" s="3">
        <v>4.9000000000000002E-2</v>
      </c>
      <c r="F347" s="3">
        <v>1.8</v>
      </c>
      <c r="G347" s="3">
        <v>3.5979999999999999</v>
      </c>
      <c r="H347" s="3">
        <v>4.1000000000000002E-2</v>
      </c>
      <c r="I347" s="3">
        <v>6.9189999999999996</v>
      </c>
      <c r="J347" s="3">
        <v>3.0960000000000001</v>
      </c>
      <c r="K347" s="3">
        <v>12.212</v>
      </c>
      <c r="L347" s="3">
        <f>SUM(Usage_Data[[#This Row],[Hydroelectric Power]:[Biomass Energy]])</f>
        <v>27.715</v>
      </c>
    </row>
    <row r="348" spans="1:12" x14ac:dyDescent="0.25">
      <c r="A348" s="3">
        <v>2020</v>
      </c>
      <c r="B348" s="3" t="str">
        <f t="shared" si="5"/>
        <v>October</v>
      </c>
      <c r="C348" s="3">
        <v>10</v>
      </c>
      <c r="D348" s="3" t="s">
        <v>12</v>
      </c>
      <c r="E348" s="3">
        <v>0</v>
      </c>
      <c r="F348" s="3">
        <v>4.2619999999999996</v>
      </c>
      <c r="G348" s="3">
        <v>24.001000000000001</v>
      </c>
      <c r="H348" s="3">
        <v>97.981999999999999</v>
      </c>
      <c r="I348" s="3">
        <v>14.15</v>
      </c>
      <c r="J348" s="3">
        <v>19.417999999999999</v>
      </c>
      <c r="K348" s="3">
        <v>33.567999999999998</v>
      </c>
      <c r="L348" s="3">
        <f>SUM(Usage_Data[[#This Row],[Hydroelectric Power]:[Biomass Energy]])</f>
        <v>193.38100000000003</v>
      </c>
    </row>
    <row r="349" spans="1:12" x14ac:dyDescent="0.25">
      <c r="A349" s="3">
        <v>2020</v>
      </c>
      <c r="B349" s="3" t="str">
        <f t="shared" si="5"/>
        <v>October</v>
      </c>
      <c r="C349" s="3">
        <v>10</v>
      </c>
      <c r="D349" s="3" t="s">
        <v>13</v>
      </c>
      <c r="E349" s="3">
        <v>0.18</v>
      </c>
      <c r="F349" s="3">
        <v>0.35599999999999998</v>
      </c>
      <c r="G349" s="3">
        <v>1.02</v>
      </c>
      <c r="H349" s="3">
        <v>0.32</v>
      </c>
      <c r="I349" s="3">
        <v>112.473</v>
      </c>
      <c r="J349" s="3">
        <v>13.81</v>
      </c>
      <c r="K349" s="3">
        <v>193.40799999999999</v>
      </c>
      <c r="L349" s="3">
        <f>SUM(Usage_Data[[#This Row],[Hydroelectric Power]:[Biomass Energy]])</f>
        <v>321.56700000000001</v>
      </c>
    </row>
    <row r="350" spans="1:12" x14ac:dyDescent="0.25">
      <c r="A350" s="3">
        <v>2020</v>
      </c>
      <c r="B350" s="3" t="str">
        <f t="shared" si="5"/>
        <v>October</v>
      </c>
      <c r="C350" s="3">
        <v>10</v>
      </c>
      <c r="D350" s="3" t="s">
        <v>14</v>
      </c>
      <c r="E350" s="3">
        <v>0</v>
      </c>
      <c r="F350" s="3">
        <v>3.3540000000000001</v>
      </c>
      <c r="G350" s="3">
        <v>12.055999999999999</v>
      </c>
      <c r="H350" s="3">
        <v>0</v>
      </c>
      <c r="I350" s="3">
        <v>29.228999999999999</v>
      </c>
      <c r="J350" s="3">
        <v>0</v>
      </c>
      <c r="K350" s="3">
        <v>0</v>
      </c>
      <c r="L350" s="3">
        <f>SUM(Usage_Data[[#This Row],[Hydroelectric Power]:[Biomass Energy]])</f>
        <v>44.638999999999996</v>
      </c>
    </row>
    <row r="351" spans="1:12" x14ac:dyDescent="0.25">
      <c r="A351" s="3">
        <v>2020</v>
      </c>
      <c r="B351" s="3" t="str">
        <f t="shared" si="5"/>
        <v>October</v>
      </c>
      <c r="C351" s="3">
        <v>10</v>
      </c>
      <c r="D351" s="3" t="s">
        <v>15</v>
      </c>
      <c r="E351" s="3">
        <v>0</v>
      </c>
      <c r="F351" s="3">
        <v>0</v>
      </c>
      <c r="G351" s="3">
        <v>0</v>
      </c>
      <c r="H351" s="3">
        <v>0</v>
      </c>
      <c r="I351" s="3">
        <v>0</v>
      </c>
      <c r="J351" s="3">
        <v>0</v>
      </c>
      <c r="K351" s="3">
        <v>111.423</v>
      </c>
      <c r="L351" s="3">
        <f>SUM(Usage_Data[[#This Row],[Hydroelectric Power]:[Biomass Energy]])</f>
        <v>111.423</v>
      </c>
    </row>
    <row r="352" spans="1:12" x14ac:dyDescent="0.25">
      <c r="A352" s="3">
        <v>2020</v>
      </c>
      <c r="B352" s="3" t="str">
        <f t="shared" si="5"/>
        <v>November</v>
      </c>
      <c r="C352" s="3">
        <v>11</v>
      </c>
      <c r="D352" s="3" t="s">
        <v>11</v>
      </c>
      <c r="E352" s="3">
        <v>5.2999999999999999E-2</v>
      </c>
      <c r="F352" s="3">
        <v>1.754</v>
      </c>
      <c r="G352" s="3">
        <v>2.8660000000000001</v>
      </c>
      <c r="H352" s="3">
        <v>4.7E-2</v>
      </c>
      <c r="I352" s="3">
        <v>6.7370000000000001</v>
      </c>
      <c r="J352" s="3">
        <v>3.0219999999999998</v>
      </c>
      <c r="K352" s="3">
        <v>12.015000000000001</v>
      </c>
      <c r="L352" s="3">
        <f>SUM(Usage_Data[[#This Row],[Hydroelectric Power]:[Biomass Energy]])</f>
        <v>26.494</v>
      </c>
    </row>
    <row r="353" spans="1:12" x14ac:dyDescent="0.25">
      <c r="A353" s="3">
        <v>2020</v>
      </c>
      <c r="B353" s="3" t="str">
        <f t="shared" si="5"/>
        <v>November</v>
      </c>
      <c r="C353" s="3">
        <v>11</v>
      </c>
      <c r="D353" s="3" t="s">
        <v>12</v>
      </c>
      <c r="E353" s="3">
        <v>0</v>
      </c>
      <c r="F353" s="3">
        <v>4.633</v>
      </c>
      <c r="G353" s="3">
        <v>19.532</v>
      </c>
      <c r="H353" s="3">
        <v>112.63200000000001</v>
      </c>
      <c r="I353" s="3">
        <v>15.476000000000001</v>
      </c>
      <c r="J353" s="3">
        <v>19.152999999999999</v>
      </c>
      <c r="K353" s="3">
        <v>34.628999999999998</v>
      </c>
      <c r="L353" s="3">
        <f>SUM(Usage_Data[[#This Row],[Hydroelectric Power]:[Biomass Energy]])</f>
        <v>206.05499999999998</v>
      </c>
    </row>
    <row r="354" spans="1:12" x14ac:dyDescent="0.25">
      <c r="A354" s="3">
        <v>2020</v>
      </c>
      <c r="B354" s="3" t="str">
        <f t="shared" si="5"/>
        <v>November</v>
      </c>
      <c r="C354" s="3">
        <v>11</v>
      </c>
      <c r="D354" s="3" t="s">
        <v>13</v>
      </c>
      <c r="E354" s="3">
        <v>0.22800000000000001</v>
      </c>
      <c r="F354" s="3">
        <v>0.34399999999999997</v>
      </c>
      <c r="G354" s="3">
        <v>0.79200000000000004</v>
      </c>
      <c r="H354" s="3">
        <v>0.35799999999999998</v>
      </c>
      <c r="I354" s="3">
        <v>112.063</v>
      </c>
      <c r="J354" s="3">
        <v>13.555</v>
      </c>
      <c r="K354" s="3">
        <v>193.41499999999999</v>
      </c>
      <c r="L354" s="3">
        <f>SUM(Usage_Data[[#This Row],[Hydroelectric Power]:[Biomass Energy]])</f>
        <v>320.755</v>
      </c>
    </row>
    <row r="355" spans="1:12" x14ac:dyDescent="0.25">
      <c r="A355" s="3">
        <v>2020</v>
      </c>
      <c r="B355" s="3" t="str">
        <f t="shared" si="5"/>
        <v>November</v>
      </c>
      <c r="C355" s="3">
        <v>11</v>
      </c>
      <c r="D355" s="3" t="s">
        <v>14</v>
      </c>
      <c r="E355" s="3">
        <v>0</v>
      </c>
      <c r="F355" s="3">
        <v>3.246</v>
      </c>
      <c r="G355" s="3">
        <v>9.8770000000000007</v>
      </c>
      <c r="H355" s="3">
        <v>0</v>
      </c>
      <c r="I355" s="3">
        <v>28.286000000000001</v>
      </c>
      <c r="J355" s="3">
        <v>0</v>
      </c>
      <c r="K355" s="3">
        <v>0</v>
      </c>
      <c r="L355" s="3">
        <f>SUM(Usage_Data[[#This Row],[Hydroelectric Power]:[Biomass Energy]])</f>
        <v>41.409000000000006</v>
      </c>
    </row>
    <row r="356" spans="1:12" x14ac:dyDescent="0.25">
      <c r="A356" s="3">
        <v>2020</v>
      </c>
      <c r="B356" s="3" t="str">
        <f t="shared" si="5"/>
        <v>November</v>
      </c>
      <c r="C356" s="3">
        <v>11</v>
      </c>
      <c r="D356" s="3" t="s">
        <v>15</v>
      </c>
      <c r="E356" s="3">
        <v>0</v>
      </c>
      <c r="F356" s="3">
        <v>0</v>
      </c>
      <c r="G356" s="3">
        <v>0</v>
      </c>
      <c r="H356" s="3">
        <v>0</v>
      </c>
      <c r="I356" s="3">
        <v>0</v>
      </c>
      <c r="J356" s="3">
        <v>0</v>
      </c>
      <c r="K356" s="3">
        <v>116.75</v>
      </c>
      <c r="L356" s="3">
        <f>SUM(Usage_Data[[#This Row],[Hydroelectric Power]:[Biomass Energy]])</f>
        <v>116.75</v>
      </c>
    </row>
    <row r="357" spans="1:12" x14ac:dyDescent="0.25">
      <c r="A357" s="3">
        <v>2020</v>
      </c>
      <c r="B357" s="3" t="str">
        <f t="shared" si="5"/>
        <v>December</v>
      </c>
      <c r="C357" s="3">
        <v>12</v>
      </c>
      <c r="D357" s="3" t="s">
        <v>11</v>
      </c>
      <c r="E357" s="3">
        <v>5.5E-2</v>
      </c>
      <c r="F357" s="3">
        <v>1.819</v>
      </c>
      <c r="G357" s="3">
        <v>2.7370000000000001</v>
      </c>
      <c r="H357" s="3">
        <v>4.1000000000000002E-2</v>
      </c>
      <c r="I357" s="3">
        <v>7.0019999999999998</v>
      </c>
      <c r="J357" s="3">
        <v>3.0609999999999999</v>
      </c>
      <c r="K357" s="3">
        <v>12.359</v>
      </c>
      <c r="L357" s="3">
        <f>SUM(Usage_Data[[#This Row],[Hydroelectric Power]:[Biomass Energy]])</f>
        <v>27.073999999999998</v>
      </c>
    </row>
    <row r="358" spans="1:12" x14ac:dyDescent="0.25">
      <c r="A358" s="3">
        <v>2020</v>
      </c>
      <c r="B358" s="3" t="str">
        <f t="shared" si="5"/>
        <v>December</v>
      </c>
      <c r="C358" s="3">
        <v>12</v>
      </c>
      <c r="D358" s="3" t="s">
        <v>12</v>
      </c>
      <c r="E358" s="3">
        <v>0</v>
      </c>
      <c r="F358" s="3">
        <v>4.6360000000000001</v>
      </c>
      <c r="G358" s="3">
        <v>17.257999999999999</v>
      </c>
      <c r="H358" s="3">
        <v>108.77200000000001</v>
      </c>
      <c r="I358" s="3">
        <v>16.733000000000001</v>
      </c>
      <c r="J358" s="3">
        <v>20.693999999999999</v>
      </c>
      <c r="K358" s="3">
        <v>37.427</v>
      </c>
      <c r="L358" s="3">
        <f>SUM(Usage_Data[[#This Row],[Hydroelectric Power]:[Biomass Energy]])</f>
        <v>205.51999999999998</v>
      </c>
    </row>
    <row r="359" spans="1:12" x14ac:dyDescent="0.25">
      <c r="A359" s="3">
        <v>2020</v>
      </c>
      <c r="B359" s="3" t="str">
        <f t="shared" si="5"/>
        <v>December</v>
      </c>
      <c r="C359" s="3">
        <v>12</v>
      </c>
      <c r="D359" s="3" t="s">
        <v>13</v>
      </c>
      <c r="E359" s="3">
        <v>0.28199999999999997</v>
      </c>
      <c r="F359" s="3">
        <v>0.35599999999999998</v>
      </c>
      <c r="G359" s="3">
        <v>0.71</v>
      </c>
      <c r="H359" s="3">
        <v>0.40699999999999997</v>
      </c>
      <c r="I359" s="3">
        <v>117.825</v>
      </c>
      <c r="J359" s="3">
        <v>14.188000000000001</v>
      </c>
      <c r="K359" s="3">
        <v>200.28</v>
      </c>
      <c r="L359" s="3">
        <f>SUM(Usage_Data[[#This Row],[Hydroelectric Power]:[Biomass Energy]])</f>
        <v>334.048</v>
      </c>
    </row>
    <row r="360" spans="1:12" x14ac:dyDescent="0.25">
      <c r="A360" s="3">
        <v>2020</v>
      </c>
      <c r="B360" s="3" t="str">
        <f t="shared" si="5"/>
        <v>December</v>
      </c>
      <c r="C360" s="3">
        <v>12</v>
      </c>
      <c r="D360" s="3" t="s">
        <v>14</v>
      </c>
      <c r="E360" s="3">
        <v>0</v>
      </c>
      <c r="F360" s="3">
        <v>3.3540000000000001</v>
      </c>
      <c r="G360" s="3">
        <v>9.0719999999999992</v>
      </c>
      <c r="H360" s="3">
        <v>0</v>
      </c>
      <c r="I360" s="3">
        <v>29.228999999999999</v>
      </c>
      <c r="J360" s="3">
        <v>0</v>
      </c>
      <c r="K360" s="3">
        <v>0</v>
      </c>
      <c r="L360" s="3">
        <f>SUM(Usage_Data[[#This Row],[Hydroelectric Power]:[Biomass Energy]])</f>
        <v>41.655000000000001</v>
      </c>
    </row>
    <row r="361" spans="1:12" x14ac:dyDescent="0.25">
      <c r="A361" s="3">
        <v>2020</v>
      </c>
      <c r="B361" s="3" t="str">
        <f t="shared" si="5"/>
        <v>December</v>
      </c>
      <c r="C361" s="3">
        <v>12</v>
      </c>
      <c r="D361" s="3" t="s">
        <v>15</v>
      </c>
      <c r="E361" s="3">
        <v>0</v>
      </c>
      <c r="F361" s="3">
        <v>0</v>
      </c>
      <c r="G361" s="3">
        <v>0</v>
      </c>
      <c r="H361" s="3">
        <v>0</v>
      </c>
      <c r="I361" s="3">
        <v>0</v>
      </c>
      <c r="J361" s="3">
        <v>0</v>
      </c>
      <c r="K361" s="3">
        <v>123.51600000000001</v>
      </c>
      <c r="L361" s="3">
        <f>SUM(Usage_Data[[#This Row],[Hydroelectric Power]:[Biomass Energy]])</f>
        <v>123.51600000000001</v>
      </c>
    </row>
    <row r="362" spans="1:12" x14ac:dyDescent="0.25">
      <c r="A362" s="3">
        <v>2021</v>
      </c>
      <c r="B362" s="3" t="str">
        <f t="shared" si="5"/>
        <v>January</v>
      </c>
      <c r="C362" s="3">
        <v>1</v>
      </c>
      <c r="D362" s="3" t="s">
        <v>11</v>
      </c>
      <c r="E362" s="3">
        <v>8.5000000000000006E-2</v>
      </c>
      <c r="F362" s="3">
        <v>1.823</v>
      </c>
      <c r="G362" s="3">
        <v>3.0529999999999999</v>
      </c>
      <c r="H362" s="3">
        <v>4.7E-2</v>
      </c>
      <c r="I362" s="3">
        <v>6.9820000000000002</v>
      </c>
      <c r="J362" s="3">
        <v>3.427</v>
      </c>
      <c r="K362" s="3">
        <v>12.291</v>
      </c>
      <c r="L362" s="3">
        <f>SUM(Usage_Data[[#This Row],[Hydroelectric Power]:[Biomass Energy]])</f>
        <v>27.707999999999998</v>
      </c>
    </row>
    <row r="363" spans="1:12" x14ac:dyDescent="0.25">
      <c r="A363" s="3">
        <v>2021</v>
      </c>
      <c r="B363" s="3" t="str">
        <f t="shared" si="5"/>
        <v>January</v>
      </c>
      <c r="C363" s="3">
        <v>1</v>
      </c>
      <c r="D363" s="3" t="s">
        <v>12</v>
      </c>
      <c r="E363" s="3">
        <v>0</v>
      </c>
      <c r="F363" s="3">
        <v>4.4450000000000003</v>
      </c>
      <c r="G363" s="3">
        <v>18.844999999999999</v>
      </c>
      <c r="H363" s="3">
        <v>102.49</v>
      </c>
      <c r="I363" s="3">
        <v>17.876000000000001</v>
      </c>
      <c r="J363" s="3">
        <v>20.393000000000001</v>
      </c>
      <c r="K363" s="3">
        <v>38.268999999999998</v>
      </c>
      <c r="L363" s="3">
        <f>SUM(Usage_Data[[#This Row],[Hydroelectric Power]:[Biomass Energy]])</f>
        <v>202.31800000000001</v>
      </c>
    </row>
    <row r="364" spans="1:12" x14ac:dyDescent="0.25">
      <c r="A364" s="3">
        <v>2021</v>
      </c>
      <c r="B364" s="3" t="str">
        <f t="shared" si="5"/>
        <v>January</v>
      </c>
      <c r="C364" s="3">
        <v>1</v>
      </c>
      <c r="D364" s="3" t="s">
        <v>13</v>
      </c>
      <c r="E364" s="3">
        <v>0.29399999999999998</v>
      </c>
      <c r="F364" s="3">
        <v>0.35699999999999998</v>
      </c>
      <c r="G364" s="3">
        <v>0.75600000000000001</v>
      </c>
      <c r="H364" s="3">
        <v>2.9000000000000001E-2</v>
      </c>
      <c r="I364" s="3">
        <v>117.461</v>
      </c>
      <c r="J364" s="3">
        <v>14.552</v>
      </c>
      <c r="K364" s="3">
        <v>196.965</v>
      </c>
      <c r="L364" s="3">
        <f>SUM(Usage_Data[[#This Row],[Hydroelectric Power]:[Biomass Energy]])</f>
        <v>330.41399999999999</v>
      </c>
    </row>
    <row r="365" spans="1:12" x14ac:dyDescent="0.25">
      <c r="A365" s="3">
        <v>2021</v>
      </c>
      <c r="B365" s="3" t="str">
        <f t="shared" si="5"/>
        <v>January</v>
      </c>
      <c r="C365" s="3">
        <v>1</v>
      </c>
      <c r="D365" s="3" t="s">
        <v>14</v>
      </c>
      <c r="E365" s="3">
        <v>0</v>
      </c>
      <c r="F365" s="3">
        <v>3.363</v>
      </c>
      <c r="G365" s="3">
        <v>9.3789999999999996</v>
      </c>
      <c r="H365" s="3">
        <v>0</v>
      </c>
      <c r="I365" s="3">
        <v>29.227</v>
      </c>
      <c r="J365" s="3">
        <v>0</v>
      </c>
      <c r="K365" s="3">
        <v>0</v>
      </c>
      <c r="L365" s="3">
        <f>SUM(Usage_Data[[#This Row],[Hydroelectric Power]:[Biomass Energy]])</f>
        <v>41.969000000000001</v>
      </c>
    </row>
    <row r="366" spans="1:12" x14ac:dyDescent="0.25">
      <c r="A366" s="3">
        <v>2021</v>
      </c>
      <c r="B366" s="3" t="str">
        <f t="shared" si="5"/>
        <v>January</v>
      </c>
      <c r="C366" s="3">
        <v>1</v>
      </c>
      <c r="D366" s="3" t="s">
        <v>15</v>
      </c>
      <c r="E366" s="3">
        <v>0</v>
      </c>
      <c r="F366" s="3">
        <v>0</v>
      </c>
      <c r="G366" s="3">
        <v>0</v>
      </c>
      <c r="H366" s="3">
        <v>0</v>
      </c>
      <c r="I366" s="3">
        <v>0</v>
      </c>
      <c r="J366" s="3">
        <v>0</v>
      </c>
      <c r="K366" s="3">
        <v>101.911</v>
      </c>
      <c r="L366" s="3">
        <f>SUM(Usage_Data[[#This Row],[Hydroelectric Power]:[Biomass Energy]])</f>
        <v>101.911</v>
      </c>
    </row>
    <row r="367" spans="1:12" x14ac:dyDescent="0.25">
      <c r="A367" s="3">
        <v>2021</v>
      </c>
      <c r="B367" s="3" t="str">
        <f t="shared" si="5"/>
        <v>February</v>
      </c>
      <c r="C367" s="3">
        <v>2</v>
      </c>
      <c r="D367" s="3" t="s">
        <v>11</v>
      </c>
      <c r="E367" s="3">
        <v>7.3999999999999996E-2</v>
      </c>
      <c r="F367" s="3">
        <v>1.6459999999999999</v>
      </c>
      <c r="G367" s="3">
        <v>3.2930000000000001</v>
      </c>
      <c r="H367" s="3">
        <v>4.2999999999999997E-2</v>
      </c>
      <c r="I367" s="3">
        <v>6.4509999999999996</v>
      </c>
      <c r="J367" s="3">
        <v>2.895</v>
      </c>
      <c r="K367" s="3">
        <v>11.116</v>
      </c>
      <c r="L367" s="3">
        <f>SUM(Usage_Data[[#This Row],[Hydroelectric Power]:[Biomass Energy]])</f>
        <v>25.518000000000001</v>
      </c>
    </row>
    <row r="368" spans="1:12" x14ac:dyDescent="0.25">
      <c r="A368" s="3">
        <v>2021</v>
      </c>
      <c r="B368" s="3" t="str">
        <f t="shared" si="5"/>
        <v>February</v>
      </c>
      <c r="C368" s="3">
        <v>2</v>
      </c>
      <c r="D368" s="3" t="s">
        <v>12</v>
      </c>
      <c r="E368" s="3">
        <v>0</v>
      </c>
      <c r="F368" s="3">
        <v>4.258</v>
      </c>
      <c r="G368" s="3">
        <v>21.472999999999999</v>
      </c>
      <c r="H368" s="3">
        <v>91.076999999999998</v>
      </c>
      <c r="I368" s="3">
        <v>16.997</v>
      </c>
      <c r="J368" s="3">
        <v>18.2</v>
      </c>
      <c r="K368" s="3">
        <v>35.197000000000003</v>
      </c>
      <c r="L368" s="3">
        <f>SUM(Usage_Data[[#This Row],[Hydroelectric Power]:[Biomass Energy]])</f>
        <v>187.202</v>
      </c>
    </row>
    <row r="369" spans="1:12" x14ac:dyDescent="0.25">
      <c r="A369" s="3">
        <v>2021</v>
      </c>
      <c r="B369" s="3" t="str">
        <f t="shared" si="5"/>
        <v>February</v>
      </c>
      <c r="C369" s="3">
        <v>2</v>
      </c>
      <c r="D369" s="3" t="s">
        <v>13</v>
      </c>
      <c r="E369" s="3">
        <v>0.21099999999999999</v>
      </c>
      <c r="F369" s="3">
        <v>0.32200000000000001</v>
      </c>
      <c r="G369" s="3">
        <v>0.80800000000000005</v>
      </c>
      <c r="H369" s="3">
        <v>3.4000000000000002E-2</v>
      </c>
      <c r="I369" s="3">
        <v>103.74299999999999</v>
      </c>
      <c r="J369" s="3">
        <v>12.769</v>
      </c>
      <c r="K369" s="3">
        <v>168.31700000000001</v>
      </c>
      <c r="L369" s="3">
        <f>SUM(Usage_Data[[#This Row],[Hydroelectric Power]:[Biomass Energy]])</f>
        <v>286.20400000000001</v>
      </c>
    </row>
    <row r="370" spans="1:12" x14ac:dyDescent="0.25">
      <c r="A370" s="3">
        <v>2021</v>
      </c>
      <c r="B370" s="3" t="str">
        <f t="shared" si="5"/>
        <v>February</v>
      </c>
      <c r="C370" s="3">
        <v>2</v>
      </c>
      <c r="D370" s="3" t="s">
        <v>14</v>
      </c>
      <c r="E370" s="3">
        <v>0</v>
      </c>
      <c r="F370" s="3">
        <v>3.0379999999999998</v>
      </c>
      <c r="G370" s="3">
        <v>9.9909999999999997</v>
      </c>
      <c r="H370" s="3">
        <v>0</v>
      </c>
      <c r="I370" s="3">
        <v>26.398</v>
      </c>
      <c r="J370" s="3">
        <v>0</v>
      </c>
      <c r="K370" s="3">
        <v>0</v>
      </c>
      <c r="L370" s="3">
        <f>SUM(Usage_Data[[#This Row],[Hydroelectric Power]:[Biomass Energy]])</f>
        <v>39.427</v>
      </c>
    </row>
    <row r="371" spans="1:12" x14ac:dyDescent="0.25">
      <c r="A371" s="3">
        <v>2021</v>
      </c>
      <c r="B371" s="3" t="str">
        <f t="shared" si="5"/>
        <v>February</v>
      </c>
      <c r="C371" s="3">
        <v>2</v>
      </c>
      <c r="D371" s="3" t="s">
        <v>15</v>
      </c>
      <c r="E371" s="3">
        <v>0</v>
      </c>
      <c r="F371" s="3">
        <v>0</v>
      </c>
      <c r="G371" s="3">
        <v>0</v>
      </c>
      <c r="H371" s="3">
        <v>0</v>
      </c>
      <c r="I371" s="3">
        <v>0</v>
      </c>
      <c r="J371" s="3">
        <v>0</v>
      </c>
      <c r="K371" s="3">
        <v>100.85</v>
      </c>
      <c r="L371" s="3">
        <f>SUM(Usage_Data[[#This Row],[Hydroelectric Power]:[Biomass Energy]])</f>
        <v>100.85</v>
      </c>
    </row>
    <row r="372" spans="1:12" x14ac:dyDescent="0.25">
      <c r="A372" s="3">
        <v>2021</v>
      </c>
      <c r="B372" s="3" t="str">
        <f t="shared" si="5"/>
        <v>March</v>
      </c>
      <c r="C372" s="3">
        <v>3</v>
      </c>
      <c r="D372" s="3" t="s">
        <v>11</v>
      </c>
      <c r="E372" s="3">
        <v>7.6999999999999999E-2</v>
      </c>
      <c r="F372" s="3">
        <v>1.732</v>
      </c>
      <c r="G372" s="3">
        <v>4.5449999999999999</v>
      </c>
      <c r="H372" s="3">
        <v>6.6000000000000003E-2</v>
      </c>
      <c r="I372" s="3">
        <v>6.97</v>
      </c>
      <c r="J372" s="3">
        <v>3.319</v>
      </c>
      <c r="K372" s="3">
        <v>12.513999999999999</v>
      </c>
      <c r="L372" s="3">
        <f>SUM(Usage_Data[[#This Row],[Hydroelectric Power]:[Biomass Energy]])</f>
        <v>29.222999999999999</v>
      </c>
    </row>
    <row r="373" spans="1:12" x14ac:dyDescent="0.25">
      <c r="A373" s="3">
        <v>2021</v>
      </c>
      <c r="B373" s="3" t="str">
        <f t="shared" si="5"/>
        <v>March</v>
      </c>
      <c r="C373" s="3">
        <v>3</v>
      </c>
      <c r="D373" s="3" t="s">
        <v>12</v>
      </c>
      <c r="E373" s="3">
        <v>0</v>
      </c>
      <c r="F373" s="3">
        <v>4.1790000000000003</v>
      </c>
      <c r="G373" s="3">
        <v>31.503</v>
      </c>
      <c r="H373" s="3">
        <v>133.65899999999999</v>
      </c>
      <c r="I373" s="3">
        <v>16.420999999999999</v>
      </c>
      <c r="J373" s="3">
        <v>20.288</v>
      </c>
      <c r="K373" s="3">
        <v>36.71</v>
      </c>
      <c r="L373" s="3">
        <f>SUM(Usage_Data[[#This Row],[Hydroelectric Power]:[Biomass Energy]])</f>
        <v>242.76000000000002</v>
      </c>
    </row>
    <row r="374" spans="1:12" x14ac:dyDescent="0.25">
      <c r="A374" s="3">
        <v>2021</v>
      </c>
      <c r="B374" s="3" t="str">
        <f t="shared" si="5"/>
        <v>March</v>
      </c>
      <c r="C374" s="3">
        <v>3</v>
      </c>
      <c r="D374" s="3" t="s">
        <v>13</v>
      </c>
      <c r="E374" s="3">
        <v>0.35099999999999998</v>
      </c>
      <c r="F374" s="3">
        <v>0.35699999999999998</v>
      </c>
      <c r="G374" s="3">
        <v>1.1619999999999999</v>
      </c>
      <c r="H374" s="3">
        <v>4.3999999999999997E-2</v>
      </c>
      <c r="I374" s="3">
        <v>114.836</v>
      </c>
      <c r="J374" s="3">
        <v>14.247999999999999</v>
      </c>
      <c r="K374" s="3">
        <v>195.42</v>
      </c>
      <c r="L374" s="3">
        <f>SUM(Usage_Data[[#This Row],[Hydroelectric Power]:[Biomass Energy]])</f>
        <v>326.41800000000001</v>
      </c>
    </row>
    <row r="375" spans="1:12" x14ac:dyDescent="0.25">
      <c r="A375" s="3">
        <v>2021</v>
      </c>
      <c r="B375" s="3" t="str">
        <f t="shared" si="5"/>
        <v>March</v>
      </c>
      <c r="C375" s="3">
        <v>3</v>
      </c>
      <c r="D375" s="3" t="s">
        <v>14</v>
      </c>
      <c r="E375" s="3">
        <v>0</v>
      </c>
      <c r="F375" s="3">
        <v>3.363</v>
      </c>
      <c r="G375" s="3">
        <v>14.266999999999999</v>
      </c>
      <c r="H375" s="3">
        <v>0</v>
      </c>
      <c r="I375" s="3">
        <v>29.227</v>
      </c>
      <c r="J375" s="3">
        <v>0</v>
      </c>
      <c r="K375" s="3">
        <v>0</v>
      </c>
      <c r="L375" s="3">
        <f>SUM(Usage_Data[[#This Row],[Hydroelectric Power]:[Biomass Energy]])</f>
        <v>46.856999999999999</v>
      </c>
    </row>
    <row r="376" spans="1:12" x14ac:dyDescent="0.25">
      <c r="A376" s="3">
        <v>2021</v>
      </c>
      <c r="B376" s="3" t="str">
        <f t="shared" si="5"/>
        <v>March</v>
      </c>
      <c r="C376" s="3">
        <v>3</v>
      </c>
      <c r="D376" s="3" t="s">
        <v>15</v>
      </c>
      <c r="E376" s="3">
        <v>0</v>
      </c>
      <c r="F376" s="3">
        <v>0</v>
      </c>
      <c r="G376" s="3">
        <v>0</v>
      </c>
      <c r="H376" s="3">
        <v>0</v>
      </c>
      <c r="I376" s="3">
        <v>0</v>
      </c>
      <c r="J376" s="3">
        <v>0</v>
      </c>
      <c r="K376" s="3">
        <v>125.378</v>
      </c>
      <c r="L376" s="3">
        <f>SUM(Usage_Data[[#This Row],[Hydroelectric Power]:[Biomass Energy]])</f>
        <v>125.378</v>
      </c>
    </row>
    <row r="377" spans="1:12" x14ac:dyDescent="0.25">
      <c r="A377" s="3">
        <v>2021</v>
      </c>
      <c r="B377" s="3" t="str">
        <f t="shared" si="5"/>
        <v>April</v>
      </c>
      <c r="C377" s="3">
        <v>4</v>
      </c>
      <c r="D377" s="3" t="s">
        <v>11</v>
      </c>
      <c r="E377" s="3">
        <v>7.2999999999999995E-2</v>
      </c>
      <c r="F377" s="3">
        <v>1.746</v>
      </c>
      <c r="G377" s="3">
        <v>5.0410000000000004</v>
      </c>
      <c r="H377" s="3">
        <v>5.6000000000000001E-2</v>
      </c>
      <c r="I377" s="3">
        <v>6.6820000000000004</v>
      </c>
      <c r="J377" s="3">
        <v>3.2240000000000002</v>
      </c>
      <c r="K377" s="3">
        <v>12.007999999999999</v>
      </c>
      <c r="L377" s="3">
        <f>SUM(Usage_Data[[#This Row],[Hydroelectric Power]:[Biomass Energy]])</f>
        <v>28.830000000000002</v>
      </c>
    </row>
    <row r="378" spans="1:12" x14ac:dyDescent="0.25">
      <c r="A378" s="3">
        <v>2021</v>
      </c>
      <c r="B378" s="3" t="str">
        <f t="shared" si="5"/>
        <v>April</v>
      </c>
      <c r="C378" s="3">
        <v>4</v>
      </c>
      <c r="D378" s="3" t="s">
        <v>12</v>
      </c>
      <c r="E378" s="3">
        <v>0</v>
      </c>
      <c r="F378" s="3">
        <v>4.2670000000000003</v>
      </c>
      <c r="G378" s="3">
        <v>36.911000000000001</v>
      </c>
      <c r="H378" s="3">
        <v>123.279</v>
      </c>
      <c r="I378" s="3">
        <v>13.494999999999999</v>
      </c>
      <c r="J378" s="3">
        <v>18.849</v>
      </c>
      <c r="K378" s="3">
        <v>32.343000000000004</v>
      </c>
      <c r="L378" s="3">
        <f>SUM(Usage_Data[[#This Row],[Hydroelectric Power]:[Biomass Energy]])</f>
        <v>229.14400000000001</v>
      </c>
    </row>
    <row r="379" spans="1:12" x14ac:dyDescent="0.25">
      <c r="A379" s="3">
        <v>2021</v>
      </c>
      <c r="B379" s="3" t="str">
        <f t="shared" si="5"/>
        <v>April</v>
      </c>
      <c r="C379" s="3">
        <v>4</v>
      </c>
      <c r="D379" s="3" t="s">
        <v>13</v>
      </c>
      <c r="E379" s="3">
        <v>0.30399999999999999</v>
      </c>
      <c r="F379" s="3">
        <v>0.34499999999999997</v>
      </c>
      <c r="G379" s="3">
        <v>1.2609999999999999</v>
      </c>
      <c r="H379" s="3">
        <v>3.5000000000000003E-2</v>
      </c>
      <c r="I379" s="3">
        <v>113.256</v>
      </c>
      <c r="J379" s="3">
        <v>13.442</v>
      </c>
      <c r="K379" s="3">
        <v>190.51300000000001</v>
      </c>
      <c r="L379" s="3">
        <f>SUM(Usage_Data[[#This Row],[Hydroelectric Power]:[Biomass Energy]])</f>
        <v>319.15600000000001</v>
      </c>
    </row>
    <row r="380" spans="1:12" x14ac:dyDescent="0.25">
      <c r="A380" s="3">
        <v>2021</v>
      </c>
      <c r="B380" s="3" t="str">
        <f t="shared" si="5"/>
        <v>April</v>
      </c>
      <c r="C380" s="3">
        <v>4</v>
      </c>
      <c r="D380" s="3" t="s">
        <v>14</v>
      </c>
      <c r="E380" s="3">
        <v>0</v>
      </c>
      <c r="F380" s="3">
        <v>3.2549999999999999</v>
      </c>
      <c r="G380" s="3">
        <v>15.856</v>
      </c>
      <c r="H380" s="3">
        <v>0</v>
      </c>
      <c r="I380" s="3">
        <v>28.283999999999999</v>
      </c>
      <c r="J380" s="3">
        <v>0</v>
      </c>
      <c r="K380" s="3">
        <v>0</v>
      </c>
      <c r="L380" s="3">
        <f>SUM(Usage_Data[[#This Row],[Hydroelectric Power]:[Biomass Energy]])</f>
        <v>47.394999999999996</v>
      </c>
    </row>
    <row r="381" spans="1:12" x14ac:dyDescent="0.25">
      <c r="A381" s="3">
        <v>2021</v>
      </c>
      <c r="B381" s="3" t="str">
        <f t="shared" si="5"/>
        <v>April</v>
      </c>
      <c r="C381" s="3">
        <v>4</v>
      </c>
      <c r="D381" s="3" t="s">
        <v>15</v>
      </c>
      <c r="E381" s="3">
        <v>0</v>
      </c>
      <c r="F381" s="3">
        <v>0</v>
      </c>
      <c r="G381" s="3">
        <v>0</v>
      </c>
      <c r="H381" s="3">
        <v>0</v>
      </c>
      <c r="I381" s="3">
        <v>0</v>
      </c>
      <c r="J381" s="3">
        <v>0</v>
      </c>
      <c r="K381" s="3">
        <v>120.21599999999999</v>
      </c>
      <c r="L381" s="3">
        <f>SUM(Usage_Data[[#This Row],[Hydroelectric Power]:[Biomass Energy]])</f>
        <v>120.21599999999999</v>
      </c>
    </row>
    <row r="382" spans="1:12" x14ac:dyDescent="0.25">
      <c r="A382" s="3">
        <v>2021</v>
      </c>
      <c r="B382" s="3" t="str">
        <f t="shared" si="5"/>
        <v>May</v>
      </c>
      <c r="C382" s="3">
        <v>5</v>
      </c>
      <c r="D382" s="3" t="s">
        <v>11</v>
      </c>
      <c r="E382" s="3">
        <v>7.9000000000000001E-2</v>
      </c>
      <c r="F382" s="3">
        <v>1.847</v>
      </c>
      <c r="G382" s="3">
        <v>5.46</v>
      </c>
      <c r="H382" s="3">
        <v>4.8000000000000001E-2</v>
      </c>
      <c r="I382" s="3">
        <v>6.8570000000000002</v>
      </c>
      <c r="J382" s="3">
        <v>3.149</v>
      </c>
      <c r="K382" s="3">
        <v>12.382</v>
      </c>
      <c r="L382" s="3">
        <f>SUM(Usage_Data[[#This Row],[Hydroelectric Power]:[Biomass Energy]])</f>
        <v>29.822000000000003</v>
      </c>
    </row>
    <row r="383" spans="1:12" x14ac:dyDescent="0.25">
      <c r="A383" s="3">
        <v>2021</v>
      </c>
      <c r="B383" s="3" t="str">
        <f t="shared" si="5"/>
        <v>May</v>
      </c>
      <c r="C383" s="3">
        <v>5</v>
      </c>
      <c r="D383" s="3" t="s">
        <v>12</v>
      </c>
      <c r="E383" s="3">
        <v>0</v>
      </c>
      <c r="F383" s="3">
        <v>4.3789999999999996</v>
      </c>
      <c r="G383" s="3">
        <v>42.231000000000002</v>
      </c>
      <c r="H383" s="3">
        <v>115.20399999999999</v>
      </c>
      <c r="I383" s="3">
        <v>14.807</v>
      </c>
      <c r="J383" s="3">
        <v>19.533000000000001</v>
      </c>
      <c r="K383" s="3">
        <v>34.340000000000003</v>
      </c>
      <c r="L383" s="3">
        <f>SUM(Usage_Data[[#This Row],[Hydroelectric Power]:[Biomass Energy]])</f>
        <v>230.494</v>
      </c>
    </row>
    <row r="384" spans="1:12" x14ac:dyDescent="0.25">
      <c r="A384" s="3">
        <v>2021</v>
      </c>
      <c r="B384" s="3" t="str">
        <f t="shared" si="5"/>
        <v>May</v>
      </c>
      <c r="C384" s="3">
        <v>5</v>
      </c>
      <c r="D384" s="3" t="s">
        <v>13</v>
      </c>
      <c r="E384" s="3">
        <v>0.28799999999999998</v>
      </c>
      <c r="F384" s="3">
        <v>0.35699999999999998</v>
      </c>
      <c r="G384" s="3">
        <v>1.391</v>
      </c>
      <c r="H384" s="3">
        <v>2.8000000000000001E-2</v>
      </c>
      <c r="I384" s="3">
        <v>116.613</v>
      </c>
      <c r="J384" s="3">
        <v>13.721</v>
      </c>
      <c r="K384" s="3">
        <v>200.95400000000001</v>
      </c>
      <c r="L384" s="3">
        <f>SUM(Usage_Data[[#This Row],[Hydroelectric Power]:[Biomass Energy]])</f>
        <v>333.35199999999998</v>
      </c>
    </row>
    <row r="385" spans="1:12" x14ac:dyDescent="0.25">
      <c r="A385" s="3">
        <v>2021</v>
      </c>
      <c r="B385" s="3" t="str">
        <f t="shared" si="5"/>
        <v>May</v>
      </c>
      <c r="C385" s="3">
        <v>5</v>
      </c>
      <c r="D385" s="3" t="s">
        <v>14</v>
      </c>
      <c r="E385" s="3">
        <v>0</v>
      </c>
      <c r="F385" s="3">
        <v>3.363</v>
      </c>
      <c r="G385" s="3">
        <v>17.477</v>
      </c>
      <c r="H385" s="3">
        <v>0</v>
      </c>
      <c r="I385" s="3">
        <v>29.227</v>
      </c>
      <c r="J385" s="3">
        <v>0</v>
      </c>
      <c r="K385" s="3">
        <v>0</v>
      </c>
      <c r="L385" s="3">
        <f>SUM(Usage_Data[[#This Row],[Hydroelectric Power]:[Biomass Energy]])</f>
        <v>50.067</v>
      </c>
    </row>
    <row r="386" spans="1:12" x14ac:dyDescent="0.25">
      <c r="A386" s="3">
        <v>2021</v>
      </c>
      <c r="B386" s="3" t="str">
        <f t="shared" ref="B386:B449" si="6">TEXT(C386*28,"mmmm")</f>
        <v>May</v>
      </c>
      <c r="C386" s="3">
        <v>5</v>
      </c>
      <c r="D386" s="3" t="s">
        <v>15</v>
      </c>
      <c r="E386" s="3">
        <v>0</v>
      </c>
      <c r="F386" s="3">
        <v>0</v>
      </c>
      <c r="G386" s="3">
        <v>0</v>
      </c>
      <c r="H386" s="3">
        <v>0</v>
      </c>
      <c r="I386" s="3">
        <v>0</v>
      </c>
      <c r="J386" s="3">
        <v>0</v>
      </c>
      <c r="K386" s="3">
        <v>133.59299999999999</v>
      </c>
      <c r="L386" s="3">
        <f>SUM(Usage_Data[[#This Row],[Hydroelectric Power]:[Biomass Energy]])</f>
        <v>133.59299999999999</v>
      </c>
    </row>
    <row r="387" spans="1:12" x14ac:dyDescent="0.25">
      <c r="A387" s="3">
        <v>2021</v>
      </c>
      <c r="B387" s="3" t="str">
        <f t="shared" si="6"/>
        <v>June</v>
      </c>
      <c r="C387" s="3">
        <v>6</v>
      </c>
      <c r="D387" s="3" t="s">
        <v>11</v>
      </c>
      <c r="E387" s="3">
        <v>8.2000000000000003E-2</v>
      </c>
      <c r="F387" s="3">
        <v>1.7569999999999999</v>
      </c>
      <c r="G387" s="3">
        <v>5.51</v>
      </c>
      <c r="H387" s="3">
        <v>3.9E-2</v>
      </c>
      <c r="I387" s="3">
        <v>6.8440000000000003</v>
      </c>
      <c r="J387" s="3">
        <v>3.22</v>
      </c>
      <c r="K387" s="3">
        <v>12.393000000000001</v>
      </c>
      <c r="L387" s="3">
        <f>SUM(Usage_Data[[#This Row],[Hydroelectric Power]:[Biomass Energy]])</f>
        <v>29.844999999999999</v>
      </c>
    </row>
    <row r="388" spans="1:12" x14ac:dyDescent="0.25">
      <c r="A388" s="3">
        <v>2021</v>
      </c>
      <c r="B388" s="3" t="str">
        <f t="shared" si="6"/>
        <v>June</v>
      </c>
      <c r="C388" s="3">
        <v>6</v>
      </c>
      <c r="D388" s="3" t="s">
        <v>12</v>
      </c>
      <c r="E388" s="3">
        <v>0</v>
      </c>
      <c r="F388" s="3">
        <v>4.2210000000000001</v>
      </c>
      <c r="G388" s="3">
        <v>41.350999999999999</v>
      </c>
      <c r="H388" s="3">
        <v>90.935000000000002</v>
      </c>
      <c r="I388" s="3">
        <v>16.692</v>
      </c>
      <c r="J388" s="3">
        <v>18.817</v>
      </c>
      <c r="K388" s="3">
        <v>35.509</v>
      </c>
      <c r="L388" s="3">
        <f>SUM(Usage_Data[[#This Row],[Hydroelectric Power]:[Biomass Energy]])</f>
        <v>207.52500000000003</v>
      </c>
    </row>
    <row r="389" spans="1:12" x14ac:dyDescent="0.25">
      <c r="A389" s="3">
        <v>2021</v>
      </c>
      <c r="B389" s="3" t="str">
        <f t="shared" si="6"/>
        <v>June</v>
      </c>
      <c r="C389" s="3">
        <v>6</v>
      </c>
      <c r="D389" s="3" t="s">
        <v>13</v>
      </c>
      <c r="E389" s="3">
        <v>0.20499999999999999</v>
      </c>
      <c r="F389" s="3">
        <v>0.34499999999999997</v>
      </c>
      <c r="G389" s="3">
        <v>1.395</v>
      </c>
      <c r="H389" s="3">
        <v>2.9000000000000001E-2</v>
      </c>
      <c r="I389" s="3">
        <v>112.169</v>
      </c>
      <c r="J389" s="3">
        <v>12.2</v>
      </c>
      <c r="K389" s="3">
        <v>193.65799999999999</v>
      </c>
      <c r="L389" s="3">
        <f>SUM(Usage_Data[[#This Row],[Hydroelectric Power]:[Biomass Energy]])</f>
        <v>320.00099999999998</v>
      </c>
    </row>
    <row r="390" spans="1:12" x14ac:dyDescent="0.25">
      <c r="A390" s="3">
        <v>2021</v>
      </c>
      <c r="B390" s="3" t="str">
        <f t="shared" si="6"/>
        <v>June</v>
      </c>
      <c r="C390" s="3">
        <v>6</v>
      </c>
      <c r="D390" s="3" t="s">
        <v>14</v>
      </c>
      <c r="E390" s="3">
        <v>0</v>
      </c>
      <c r="F390" s="3">
        <v>3.2549999999999999</v>
      </c>
      <c r="G390" s="3">
        <v>17.626000000000001</v>
      </c>
      <c r="H390" s="3">
        <v>0</v>
      </c>
      <c r="I390" s="3">
        <v>28.283999999999999</v>
      </c>
      <c r="J390" s="3">
        <v>0</v>
      </c>
      <c r="K390" s="3">
        <v>0</v>
      </c>
      <c r="L390" s="3">
        <f>SUM(Usage_Data[[#This Row],[Hydroelectric Power]:[Biomass Energy]])</f>
        <v>49.164999999999999</v>
      </c>
    </row>
    <row r="391" spans="1:12" x14ac:dyDescent="0.25">
      <c r="A391" s="3">
        <v>2021</v>
      </c>
      <c r="B391" s="3" t="str">
        <f t="shared" si="6"/>
        <v>June</v>
      </c>
      <c r="C391" s="3">
        <v>6</v>
      </c>
      <c r="D391" s="3" t="s">
        <v>15</v>
      </c>
      <c r="E391" s="3">
        <v>0</v>
      </c>
      <c r="F391" s="3">
        <v>0</v>
      </c>
      <c r="G391" s="3">
        <v>0</v>
      </c>
      <c r="H391" s="3">
        <v>0</v>
      </c>
      <c r="I391" s="3">
        <v>0</v>
      </c>
      <c r="J391" s="3">
        <v>0</v>
      </c>
      <c r="K391" s="3">
        <v>128.45500000000001</v>
      </c>
      <c r="L391" s="3">
        <f>SUM(Usage_Data[[#This Row],[Hydroelectric Power]:[Biomass Energy]])</f>
        <v>128.45500000000001</v>
      </c>
    </row>
    <row r="392" spans="1:12" x14ac:dyDescent="0.25">
      <c r="A392" s="3">
        <v>2021</v>
      </c>
      <c r="B392" s="3" t="str">
        <f t="shared" si="6"/>
        <v>July</v>
      </c>
      <c r="C392" s="3">
        <v>7</v>
      </c>
      <c r="D392" s="3" t="s">
        <v>11</v>
      </c>
      <c r="E392" s="3">
        <v>7.6999999999999999E-2</v>
      </c>
      <c r="F392" s="3">
        <v>1.8069999999999999</v>
      </c>
      <c r="G392" s="3">
        <v>5.6769999999999996</v>
      </c>
      <c r="H392" s="3">
        <v>2.8000000000000001E-2</v>
      </c>
      <c r="I392" s="3">
        <v>7.1059999999999999</v>
      </c>
      <c r="J392" s="3">
        <v>3.52</v>
      </c>
      <c r="K392" s="3">
        <v>13.022</v>
      </c>
      <c r="L392" s="3">
        <f>SUM(Usage_Data[[#This Row],[Hydroelectric Power]:[Biomass Energy]])</f>
        <v>31.237000000000002</v>
      </c>
    </row>
    <row r="393" spans="1:12" x14ac:dyDescent="0.25">
      <c r="A393" s="3">
        <v>2021</v>
      </c>
      <c r="B393" s="3" t="str">
        <f t="shared" si="6"/>
        <v>July</v>
      </c>
      <c r="C393" s="3">
        <v>7</v>
      </c>
      <c r="D393" s="3" t="s">
        <v>12</v>
      </c>
      <c r="E393" s="3">
        <v>0</v>
      </c>
      <c r="F393" s="3">
        <v>4.4740000000000002</v>
      </c>
      <c r="G393" s="3">
        <v>41.332000000000001</v>
      </c>
      <c r="H393" s="3">
        <v>74.046000000000006</v>
      </c>
      <c r="I393" s="3">
        <v>18.876000000000001</v>
      </c>
      <c r="J393" s="3">
        <v>19.405000000000001</v>
      </c>
      <c r="K393" s="3">
        <v>38.281999999999996</v>
      </c>
      <c r="L393" s="3">
        <f>SUM(Usage_Data[[#This Row],[Hydroelectric Power]:[Biomass Energy]])</f>
        <v>196.41500000000002</v>
      </c>
    </row>
    <row r="394" spans="1:12" x14ac:dyDescent="0.25">
      <c r="A394" s="3">
        <v>2021</v>
      </c>
      <c r="B394" s="3" t="str">
        <f t="shared" si="6"/>
        <v>July</v>
      </c>
      <c r="C394" s="3">
        <v>7</v>
      </c>
      <c r="D394" s="3" t="s">
        <v>13</v>
      </c>
      <c r="E394" s="3">
        <v>0.26</v>
      </c>
      <c r="F394" s="3">
        <v>0.35699999999999998</v>
      </c>
      <c r="G394" s="3">
        <v>1.429</v>
      </c>
      <c r="H394" s="3">
        <v>0.02</v>
      </c>
      <c r="I394" s="3">
        <v>117.852</v>
      </c>
      <c r="J394" s="3">
        <v>12.744</v>
      </c>
      <c r="K394" s="3">
        <v>201.71899999999999</v>
      </c>
      <c r="L394" s="3">
        <f>SUM(Usage_Data[[#This Row],[Hydroelectric Power]:[Biomass Energy]])</f>
        <v>334.38099999999997</v>
      </c>
    </row>
    <row r="395" spans="1:12" x14ac:dyDescent="0.25">
      <c r="A395" s="3">
        <v>2021</v>
      </c>
      <c r="B395" s="3" t="str">
        <f t="shared" si="6"/>
        <v>July</v>
      </c>
      <c r="C395" s="3">
        <v>7</v>
      </c>
      <c r="D395" s="3" t="s">
        <v>14</v>
      </c>
      <c r="E395" s="3">
        <v>0</v>
      </c>
      <c r="F395" s="3">
        <v>3.363</v>
      </c>
      <c r="G395" s="3">
        <v>17.831</v>
      </c>
      <c r="H395" s="3">
        <v>0</v>
      </c>
      <c r="I395" s="3">
        <v>29.227</v>
      </c>
      <c r="J395" s="3">
        <v>0</v>
      </c>
      <c r="K395" s="3">
        <v>0</v>
      </c>
      <c r="L395" s="3">
        <f>SUM(Usage_Data[[#This Row],[Hydroelectric Power]:[Biomass Energy]])</f>
        <v>50.420999999999999</v>
      </c>
    </row>
    <row r="396" spans="1:12" x14ac:dyDescent="0.25">
      <c r="A396" s="3">
        <v>2021</v>
      </c>
      <c r="B396" s="3" t="str">
        <f t="shared" si="6"/>
        <v>July</v>
      </c>
      <c r="C396" s="3">
        <v>7</v>
      </c>
      <c r="D396" s="3" t="s">
        <v>15</v>
      </c>
      <c r="E396" s="3">
        <v>0</v>
      </c>
      <c r="F396" s="3">
        <v>0</v>
      </c>
      <c r="G396" s="3">
        <v>0</v>
      </c>
      <c r="H396" s="3">
        <v>0</v>
      </c>
      <c r="I396" s="3">
        <v>0</v>
      </c>
      <c r="J396" s="3">
        <v>0</v>
      </c>
      <c r="K396" s="3">
        <v>130.6</v>
      </c>
      <c r="L396" s="3">
        <f>SUM(Usage_Data[[#This Row],[Hydroelectric Power]:[Biomass Energy]])</f>
        <v>130.6</v>
      </c>
    </row>
    <row r="397" spans="1:12" x14ac:dyDescent="0.25">
      <c r="A397" s="3">
        <v>2021</v>
      </c>
      <c r="B397" s="3" t="str">
        <f t="shared" si="6"/>
        <v>August</v>
      </c>
      <c r="C397" s="3">
        <v>8</v>
      </c>
      <c r="D397" s="3" t="s">
        <v>11</v>
      </c>
      <c r="E397" s="3">
        <v>7.2999999999999995E-2</v>
      </c>
      <c r="F397" s="3">
        <v>1.8149999999999999</v>
      </c>
      <c r="G397" s="3">
        <v>5.4560000000000004</v>
      </c>
      <c r="H397" s="3">
        <v>0.04</v>
      </c>
      <c r="I397" s="3">
        <v>7.1120000000000001</v>
      </c>
      <c r="J397" s="3">
        <v>3.4870000000000001</v>
      </c>
      <c r="K397" s="3">
        <v>12.923999999999999</v>
      </c>
      <c r="L397" s="3">
        <f>SUM(Usage_Data[[#This Row],[Hydroelectric Power]:[Biomass Energy]])</f>
        <v>30.907</v>
      </c>
    </row>
    <row r="398" spans="1:12" x14ac:dyDescent="0.25">
      <c r="A398" s="3">
        <v>2021</v>
      </c>
      <c r="B398" s="3" t="str">
        <f t="shared" si="6"/>
        <v>August</v>
      </c>
      <c r="C398" s="3">
        <v>8</v>
      </c>
      <c r="D398" s="3" t="s">
        <v>12</v>
      </c>
      <c r="E398" s="3">
        <v>0</v>
      </c>
      <c r="F398" s="3">
        <v>4.42</v>
      </c>
      <c r="G398" s="3">
        <v>40.57</v>
      </c>
      <c r="H398" s="3">
        <v>92.308999999999997</v>
      </c>
      <c r="I398" s="3">
        <v>18.713000000000001</v>
      </c>
      <c r="J398" s="3">
        <v>19.030999999999999</v>
      </c>
      <c r="K398" s="3">
        <v>37.744</v>
      </c>
      <c r="L398" s="3">
        <f>SUM(Usage_Data[[#This Row],[Hydroelectric Power]:[Biomass Energy]])</f>
        <v>212.78700000000001</v>
      </c>
    </row>
    <row r="399" spans="1:12" x14ac:dyDescent="0.25">
      <c r="A399" s="3">
        <v>2021</v>
      </c>
      <c r="B399" s="3" t="str">
        <f t="shared" si="6"/>
        <v>August</v>
      </c>
      <c r="C399" s="3">
        <v>8</v>
      </c>
      <c r="D399" s="3" t="s">
        <v>13</v>
      </c>
      <c r="E399" s="3">
        <v>0.23799999999999999</v>
      </c>
      <c r="F399" s="3">
        <v>0.35699999999999998</v>
      </c>
      <c r="G399" s="3">
        <v>1.39</v>
      </c>
      <c r="H399" s="3">
        <v>1.7000000000000001E-2</v>
      </c>
      <c r="I399" s="3">
        <v>116.498</v>
      </c>
      <c r="J399" s="3">
        <v>12.754</v>
      </c>
      <c r="K399" s="3">
        <v>195.19800000000001</v>
      </c>
      <c r="L399" s="3">
        <f>SUM(Usage_Data[[#This Row],[Hydroelectric Power]:[Biomass Energy]])</f>
        <v>326.452</v>
      </c>
    </row>
    <row r="400" spans="1:12" x14ac:dyDescent="0.25">
      <c r="A400" s="3">
        <v>2021</v>
      </c>
      <c r="B400" s="3" t="str">
        <f t="shared" si="6"/>
        <v>August</v>
      </c>
      <c r="C400" s="3">
        <v>8</v>
      </c>
      <c r="D400" s="3" t="s">
        <v>14</v>
      </c>
      <c r="E400" s="3">
        <v>0</v>
      </c>
      <c r="F400" s="3">
        <v>3.363</v>
      </c>
      <c r="G400" s="3">
        <v>16.812000000000001</v>
      </c>
      <c r="H400" s="3">
        <v>0</v>
      </c>
      <c r="I400" s="3">
        <v>29.227</v>
      </c>
      <c r="J400" s="3">
        <v>0</v>
      </c>
      <c r="K400" s="3">
        <v>0</v>
      </c>
      <c r="L400" s="3">
        <f>SUM(Usage_Data[[#This Row],[Hydroelectric Power]:[Biomass Energy]])</f>
        <v>49.402000000000001</v>
      </c>
    </row>
    <row r="401" spans="1:12" x14ac:dyDescent="0.25">
      <c r="A401" s="3">
        <v>2021</v>
      </c>
      <c r="B401" s="3" t="str">
        <f t="shared" si="6"/>
        <v>August</v>
      </c>
      <c r="C401" s="3">
        <v>8</v>
      </c>
      <c r="D401" s="3" t="s">
        <v>15</v>
      </c>
      <c r="E401" s="3">
        <v>0</v>
      </c>
      <c r="F401" s="3">
        <v>0</v>
      </c>
      <c r="G401" s="3">
        <v>0</v>
      </c>
      <c r="H401" s="3">
        <v>0</v>
      </c>
      <c r="I401" s="3">
        <v>0</v>
      </c>
      <c r="J401" s="3">
        <v>0</v>
      </c>
      <c r="K401" s="3">
        <v>131.60599999999999</v>
      </c>
      <c r="L401" s="3">
        <f>SUM(Usage_Data[[#This Row],[Hydroelectric Power]:[Biomass Energy]])</f>
        <v>131.60599999999999</v>
      </c>
    </row>
    <row r="402" spans="1:12" x14ac:dyDescent="0.25">
      <c r="A402" s="3">
        <v>2021</v>
      </c>
      <c r="B402" s="3" t="str">
        <f t="shared" si="6"/>
        <v>September</v>
      </c>
      <c r="C402" s="3">
        <v>9</v>
      </c>
      <c r="D402" s="3" t="s">
        <v>11</v>
      </c>
      <c r="E402" s="3">
        <v>6.3E-2</v>
      </c>
      <c r="F402" s="3">
        <v>1.7649999999999999</v>
      </c>
      <c r="G402" s="3">
        <v>4.8719999999999999</v>
      </c>
      <c r="H402" s="3">
        <v>4.5999999999999999E-2</v>
      </c>
      <c r="I402" s="3">
        <v>6.8769999999999998</v>
      </c>
      <c r="J402" s="3">
        <v>3.363</v>
      </c>
      <c r="K402" s="3">
        <v>12.436</v>
      </c>
      <c r="L402" s="3">
        <f>SUM(Usage_Data[[#This Row],[Hydroelectric Power]:[Biomass Energy]])</f>
        <v>29.422000000000001</v>
      </c>
    </row>
    <row r="403" spans="1:12" x14ac:dyDescent="0.25">
      <c r="A403" s="3">
        <v>2021</v>
      </c>
      <c r="B403" s="3" t="str">
        <f t="shared" si="6"/>
        <v>September</v>
      </c>
      <c r="C403" s="3">
        <v>9</v>
      </c>
      <c r="D403" s="3" t="s">
        <v>12</v>
      </c>
      <c r="E403" s="3">
        <v>0</v>
      </c>
      <c r="F403" s="3">
        <v>4.4370000000000003</v>
      </c>
      <c r="G403" s="3">
        <v>38.024999999999999</v>
      </c>
      <c r="H403" s="3">
        <v>98.864000000000004</v>
      </c>
      <c r="I403" s="3">
        <v>16.257999999999999</v>
      </c>
      <c r="J403" s="3">
        <v>18.614999999999998</v>
      </c>
      <c r="K403" s="3">
        <v>34.872999999999998</v>
      </c>
      <c r="L403" s="3">
        <f>SUM(Usage_Data[[#This Row],[Hydroelectric Power]:[Biomass Energy]])</f>
        <v>211.072</v>
      </c>
    </row>
    <row r="404" spans="1:12" x14ac:dyDescent="0.25">
      <c r="A404" s="3">
        <v>2021</v>
      </c>
      <c r="B404" s="3" t="str">
        <f t="shared" si="6"/>
        <v>September</v>
      </c>
      <c r="C404" s="3">
        <v>9</v>
      </c>
      <c r="D404" s="3" t="s">
        <v>13</v>
      </c>
      <c r="E404" s="3">
        <v>0.25700000000000001</v>
      </c>
      <c r="F404" s="3">
        <v>0.34499999999999997</v>
      </c>
      <c r="G404" s="3">
        <v>1.2589999999999999</v>
      </c>
      <c r="H404" s="3">
        <v>3.1E-2</v>
      </c>
      <c r="I404" s="3">
        <v>112.584</v>
      </c>
      <c r="J404" s="3">
        <v>12.5</v>
      </c>
      <c r="K404" s="3">
        <v>188.67</v>
      </c>
      <c r="L404" s="3">
        <f>SUM(Usage_Data[[#This Row],[Hydroelectric Power]:[Biomass Energy]])</f>
        <v>315.64599999999996</v>
      </c>
    </row>
    <row r="405" spans="1:12" x14ac:dyDescent="0.25">
      <c r="A405" s="3">
        <v>2021</v>
      </c>
      <c r="B405" s="3" t="str">
        <f t="shared" si="6"/>
        <v>September</v>
      </c>
      <c r="C405" s="3">
        <v>9</v>
      </c>
      <c r="D405" s="3" t="s">
        <v>14</v>
      </c>
      <c r="E405" s="3">
        <v>0</v>
      </c>
      <c r="F405" s="3">
        <v>3.2549999999999999</v>
      </c>
      <c r="G405" s="3">
        <v>14.869</v>
      </c>
      <c r="H405" s="3">
        <v>0</v>
      </c>
      <c r="I405" s="3">
        <v>28.283999999999999</v>
      </c>
      <c r="J405" s="3">
        <v>0</v>
      </c>
      <c r="K405" s="3">
        <v>0</v>
      </c>
      <c r="L405" s="3">
        <f>SUM(Usage_Data[[#This Row],[Hydroelectric Power]:[Biomass Energy]])</f>
        <v>46.408000000000001</v>
      </c>
    </row>
    <row r="406" spans="1:12" x14ac:dyDescent="0.25">
      <c r="A406" s="3">
        <v>2021</v>
      </c>
      <c r="B406" s="3" t="str">
        <f t="shared" si="6"/>
        <v>September</v>
      </c>
      <c r="C406" s="3">
        <v>9</v>
      </c>
      <c r="D406" s="3" t="s">
        <v>15</v>
      </c>
      <c r="E406" s="3">
        <v>0</v>
      </c>
      <c r="F406" s="3">
        <v>0</v>
      </c>
      <c r="G406" s="3">
        <v>0</v>
      </c>
      <c r="H406" s="3">
        <v>0</v>
      </c>
      <c r="I406" s="3">
        <v>0</v>
      </c>
      <c r="J406" s="3">
        <v>0</v>
      </c>
      <c r="K406" s="3">
        <v>120.426</v>
      </c>
      <c r="L406" s="3">
        <f>SUM(Usage_Data[[#This Row],[Hydroelectric Power]:[Biomass Energy]])</f>
        <v>120.426</v>
      </c>
    </row>
    <row r="407" spans="1:12" x14ac:dyDescent="0.25">
      <c r="A407" s="3">
        <v>2021</v>
      </c>
      <c r="B407" s="3" t="str">
        <f t="shared" si="6"/>
        <v>October</v>
      </c>
      <c r="C407" s="3">
        <v>10</v>
      </c>
      <c r="D407" s="3" t="s">
        <v>11</v>
      </c>
      <c r="E407" s="3">
        <v>5.8999999999999997E-2</v>
      </c>
      <c r="F407" s="3">
        <v>1.8380000000000001</v>
      </c>
      <c r="G407" s="3">
        <v>4.2290000000000001</v>
      </c>
      <c r="H407" s="3">
        <v>0.05</v>
      </c>
      <c r="I407" s="3">
        <v>6.98</v>
      </c>
      <c r="J407" s="3">
        <v>3.113</v>
      </c>
      <c r="K407" s="3">
        <v>12.52</v>
      </c>
      <c r="L407" s="3">
        <f>SUM(Usage_Data[[#This Row],[Hydroelectric Power]:[Biomass Energy]])</f>
        <v>28.789000000000001</v>
      </c>
    </row>
    <row r="408" spans="1:12" x14ac:dyDescent="0.25">
      <c r="A408" s="3">
        <v>2021</v>
      </c>
      <c r="B408" s="3" t="str">
        <f t="shared" si="6"/>
        <v>October</v>
      </c>
      <c r="C408" s="3">
        <v>10</v>
      </c>
      <c r="D408" s="3" t="s">
        <v>12</v>
      </c>
      <c r="E408" s="3">
        <v>0</v>
      </c>
      <c r="F408" s="3">
        <v>4.335</v>
      </c>
      <c r="G408" s="3">
        <v>31.427</v>
      </c>
      <c r="H408" s="3">
        <v>109.837</v>
      </c>
      <c r="I408" s="3">
        <v>14.29</v>
      </c>
      <c r="J408" s="3">
        <v>18.228000000000002</v>
      </c>
      <c r="K408" s="3">
        <v>32.518000000000001</v>
      </c>
      <c r="L408" s="3">
        <f>SUM(Usage_Data[[#This Row],[Hydroelectric Power]:[Biomass Energy]])</f>
        <v>210.63499999999999</v>
      </c>
    </row>
    <row r="409" spans="1:12" x14ac:dyDescent="0.25">
      <c r="A409" s="3">
        <v>2021</v>
      </c>
      <c r="B409" s="3" t="str">
        <f t="shared" si="6"/>
        <v>October</v>
      </c>
      <c r="C409" s="3">
        <v>10</v>
      </c>
      <c r="D409" s="3" t="s">
        <v>13</v>
      </c>
      <c r="E409" s="3">
        <v>0.26</v>
      </c>
      <c r="F409" s="3">
        <v>0.35699999999999998</v>
      </c>
      <c r="G409" s="3">
        <v>1.129</v>
      </c>
      <c r="H409" s="3">
        <v>3.1E-2</v>
      </c>
      <c r="I409" s="3">
        <v>113.28700000000001</v>
      </c>
      <c r="J409" s="3">
        <v>14.034000000000001</v>
      </c>
      <c r="K409" s="3">
        <v>200.34</v>
      </c>
      <c r="L409" s="3">
        <f>SUM(Usage_Data[[#This Row],[Hydroelectric Power]:[Biomass Energy]])</f>
        <v>329.43799999999999</v>
      </c>
    </row>
    <row r="410" spans="1:12" x14ac:dyDescent="0.25">
      <c r="A410" s="3">
        <v>2021</v>
      </c>
      <c r="B410" s="3" t="str">
        <f t="shared" si="6"/>
        <v>October</v>
      </c>
      <c r="C410" s="3">
        <v>10</v>
      </c>
      <c r="D410" s="3" t="s">
        <v>14</v>
      </c>
      <c r="E410" s="3">
        <v>0</v>
      </c>
      <c r="F410" s="3">
        <v>3.363</v>
      </c>
      <c r="G410" s="3">
        <v>12.992000000000001</v>
      </c>
      <c r="H410" s="3">
        <v>0</v>
      </c>
      <c r="I410" s="3">
        <v>29.227</v>
      </c>
      <c r="J410" s="3">
        <v>0</v>
      </c>
      <c r="K410" s="3">
        <v>0</v>
      </c>
      <c r="L410" s="3">
        <f>SUM(Usage_Data[[#This Row],[Hydroelectric Power]:[Biomass Energy]])</f>
        <v>45.582000000000001</v>
      </c>
    </row>
    <row r="411" spans="1:12" x14ac:dyDescent="0.25">
      <c r="A411" s="3">
        <v>2021</v>
      </c>
      <c r="B411" s="3" t="str">
        <f t="shared" si="6"/>
        <v>October</v>
      </c>
      <c r="C411" s="3">
        <v>10</v>
      </c>
      <c r="D411" s="3" t="s">
        <v>15</v>
      </c>
      <c r="E411" s="3">
        <v>0</v>
      </c>
      <c r="F411" s="3">
        <v>0</v>
      </c>
      <c r="G411" s="3">
        <v>0</v>
      </c>
      <c r="H411" s="3">
        <v>0</v>
      </c>
      <c r="I411" s="3">
        <v>0</v>
      </c>
      <c r="J411" s="3">
        <v>0</v>
      </c>
      <c r="K411" s="3">
        <v>138.566</v>
      </c>
      <c r="L411" s="3">
        <f>SUM(Usage_Data[[#This Row],[Hydroelectric Power]:[Biomass Energy]])</f>
        <v>138.566</v>
      </c>
    </row>
    <row r="412" spans="1:12" x14ac:dyDescent="0.25">
      <c r="A412" s="3">
        <v>2021</v>
      </c>
      <c r="B412" s="3" t="str">
        <f t="shared" si="6"/>
        <v>November</v>
      </c>
      <c r="C412" s="3">
        <v>11</v>
      </c>
      <c r="D412" s="3" t="s">
        <v>11</v>
      </c>
      <c r="E412" s="3">
        <v>6.2E-2</v>
      </c>
      <c r="F412" s="3">
        <v>1.7689999999999999</v>
      </c>
      <c r="G412" s="3">
        <v>3.355</v>
      </c>
      <c r="H412" s="3">
        <v>5.7000000000000002E-2</v>
      </c>
      <c r="I412" s="3">
        <v>6.7539999999999996</v>
      </c>
      <c r="J412" s="3">
        <v>3.218</v>
      </c>
      <c r="K412" s="3">
        <v>12.278</v>
      </c>
      <c r="L412" s="3">
        <f>SUM(Usage_Data[[#This Row],[Hydroelectric Power]:[Biomass Energy]])</f>
        <v>27.493000000000002</v>
      </c>
    </row>
    <row r="413" spans="1:12" x14ac:dyDescent="0.25">
      <c r="A413" s="3">
        <v>2021</v>
      </c>
      <c r="B413" s="3" t="str">
        <f t="shared" si="6"/>
        <v>November</v>
      </c>
      <c r="C413" s="3">
        <v>11</v>
      </c>
      <c r="D413" s="3" t="s">
        <v>12</v>
      </c>
      <c r="E413" s="3">
        <v>0</v>
      </c>
      <c r="F413" s="3">
        <v>4.5090000000000003</v>
      </c>
      <c r="G413" s="3">
        <v>26.43</v>
      </c>
      <c r="H413" s="3">
        <v>121.88800000000001</v>
      </c>
      <c r="I413" s="3">
        <v>15.476000000000001</v>
      </c>
      <c r="J413" s="3">
        <v>18.099</v>
      </c>
      <c r="K413" s="3">
        <v>33.575000000000003</v>
      </c>
      <c r="L413" s="3">
        <f>SUM(Usage_Data[[#This Row],[Hydroelectric Power]:[Biomass Energy]])</f>
        <v>219.97699999999998</v>
      </c>
    </row>
    <row r="414" spans="1:12" x14ac:dyDescent="0.25">
      <c r="A414" s="3">
        <v>2021</v>
      </c>
      <c r="B414" s="3" t="str">
        <f t="shared" si="6"/>
        <v>November</v>
      </c>
      <c r="C414" s="3">
        <v>11</v>
      </c>
      <c r="D414" s="3" t="s">
        <v>13</v>
      </c>
      <c r="E414" s="3">
        <v>0.28299999999999997</v>
      </c>
      <c r="F414" s="3">
        <v>0.34499999999999997</v>
      </c>
      <c r="G414" s="3">
        <v>0.877</v>
      </c>
      <c r="H414" s="3">
        <v>3.7999999999999999E-2</v>
      </c>
      <c r="I414" s="3">
        <v>110.068</v>
      </c>
      <c r="J414" s="3">
        <v>13.917999999999999</v>
      </c>
      <c r="K414" s="3">
        <v>197.10900000000001</v>
      </c>
      <c r="L414" s="3">
        <f>SUM(Usage_Data[[#This Row],[Hydroelectric Power]:[Biomass Energy]])</f>
        <v>322.63800000000003</v>
      </c>
    </row>
    <row r="415" spans="1:12" x14ac:dyDescent="0.25">
      <c r="A415" s="3">
        <v>2021</v>
      </c>
      <c r="B415" s="3" t="str">
        <f t="shared" si="6"/>
        <v>November</v>
      </c>
      <c r="C415" s="3">
        <v>11</v>
      </c>
      <c r="D415" s="3" t="s">
        <v>14</v>
      </c>
      <c r="E415" s="3">
        <v>0</v>
      </c>
      <c r="F415" s="3">
        <v>3.2549999999999999</v>
      </c>
      <c r="G415" s="3">
        <v>11.420999999999999</v>
      </c>
      <c r="H415" s="3">
        <v>0</v>
      </c>
      <c r="I415" s="3">
        <v>28.283999999999999</v>
      </c>
      <c r="J415" s="3">
        <v>0</v>
      </c>
      <c r="K415" s="3">
        <v>0</v>
      </c>
      <c r="L415" s="3">
        <f>SUM(Usage_Data[[#This Row],[Hydroelectric Power]:[Biomass Energy]])</f>
        <v>42.959999999999994</v>
      </c>
    </row>
    <row r="416" spans="1:12" x14ac:dyDescent="0.25">
      <c r="A416" s="3">
        <v>2021</v>
      </c>
      <c r="B416" s="3" t="str">
        <f t="shared" si="6"/>
        <v>November</v>
      </c>
      <c r="C416" s="3">
        <v>11</v>
      </c>
      <c r="D416" s="3" t="s">
        <v>15</v>
      </c>
      <c r="E416" s="3">
        <v>0</v>
      </c>
      <c r="F416" s="3">
        <v>0</v>
      </c>
      <c r="G416" s="3">
        <v>0</v>
      </c>
      <c r="H416" s="3">
        <v>0</v>
      </c>
      <c r="I416" s="3">
        <v>0</v>
      </c>
      <c r="J416" s="3">
        <v>0</v>
      </c>
      <c r="K416" s="3">
        <v>131.96199999999999</v>
      </c>
      <c r="L416" s="3">
        <f>SUM(Usage_Data[[#This Row],[Hydroelectric Power]:[Biomass Energy]])</f>
        <v>131.96199999999999</v>
      </c>
    </row>
    <row r="417" spans="1:12" x14ac:dyDescent="0.25">
      <c r="A417" s="3">
        <v>2021</v>
      </c>
      <c r="B417" s="3" t="str">
        <f t="shared" si="6"/>
        <v>December</v>
      </c>
      <c r="C417" s="3">
        <v>12</v>
      </c>
      <c r="D417" s="3" t="s">
        <v>11</v>
      </c>
      <c r="E417" s="3">
        <v>7.5999999999999998E-2</v>
      </c>
      <c r="F417" s="3">
        <v>1.867</v>
      </c>
      <c r="G417" s="3">
        <v>3.1520000000000001</v>
      </c>
      <c r="H417" s="3">
        <v>5.3999999999999999E-2</v>
      </c>
      <c r="I417" s="3">
        <v>7.0880000000000001</v>
      </c>
      <c r="J417" s="3">
        <v>3.3730000000000002</v>
      </c>
      <c r="K417" s="3">
        <v>12.749000000000001</v>
      </c>
      <c r="L417" s="3">
        <f>SUM(Usage_Data[[#This Row],[Hydroelectric Power]:[Biomass Energy]])</f>
        <v>28.359000000000002</v>
      </c>
    </row>
    <row r="418" spans="1:12" x14ac:dyDescent="0.25">
      <c r="A418" s="3">
        <v>2021</v>
      </c>
      <c r="B418" s="3" t="str">
        <f t="shared" si="6"/>
        <v>December</v>
      </c>
      <c r="C418" s="3">
        <v>12</v>
      </c>
      <c r="D418" s="3" t="s">
        <v>12</v>
      </c>
      <c r="E418" s="3">
        <v>0</v>
      </c>
      <c r="F418" s="3">
        <v>4.8710000000000004</v>
      </c>
      <c r="G418" s="3">
        <v>20.657</v>
      </c>
      <c r="H418" s="3">
        <v>135.86699999999999</v>
      </c>
      <c r="I418" s="3">
        <v>16.844999999999999</v>
      </c>
      <c r="J418" s="3">
        <v>20.007000000000001</v>
      </c>
      <c r="K418" s="3">
        <v>36.853000000000002</v>
      </c>
      <c r="L418" s="3">
        <f>SUM(Usage_Data[[#This Row],[Hydroelectric Power]:[Biomass Energy]])</f>
        <v>235.1</v>
      </c>
    </row>
    <row r="419" spans="1:12" x14ac:dyDescent="0.25">
      <c r="A419" s="3">
        <v>2021</v>
      </c>
      <c r="B419" s="3" t="str">
        <f t="shared" si="6"/>
        <v>December</v>
      </c>
      <c r="C419" s="3">
        <v>12</v>
      </c>
      <c r="D419" s="3" t="s">
        <v>13</v>
      </c>
      <c r="E419" s="3">
        <v>0.24</v>
      </c>
      <c r="F419" s="3">
        <v>0.35699999999999998</v>
      </c>
      <c r="G419" s="3">
        <v>0.77200000000000002</v>
      </c>
      <c r="H419" s="3">
        <v>4.3999999999999997E-2</v>
      </c>
      <c r="I419" s="3">
        <v>117.49299999999999</v>
      </c>
      <c r="J419" s="3">
        <v>14.613</v>
      </c>
      <c r="K419" s="3">
        <v>206.768</v>
      </c>
      <c r="L419" s="3">
        <f>SUM(Usage_Data[[#This Row],[Hydroelectric Power]:[Biomass Energy]])</f>
        <v>340.28700000000003</v>
      </c>
    </row>
    <row r="420" spans="1:12" x14ac:dyDescent="0.25">
      <c r="A420" s="3">
        <v>2021</v>
      </c>
      <c r="B420" s="3" t="str">
        <f t="shared" si="6"/>
        <v>December</v>
      </c>
      <c r="C420" s="3">
        <v>12</v>
      </c>
      <c r="D420" s="3" t="s">
        <v>14</v>
      </c>
      <c r="E420" s="3">
        <v>0</v>
      </c>
      <c r="F420" s="3">
        <v>3.363</v>
      </c>
      <c r="G420" s="3">
        <v>10.314</v>
      </c>
      <c r="H420" s="3">
        <v>0</v>
      </c>
      <c r="I420" s="3">
        <v>29.227</v>
      </c>
      <c r="J420" s="3">
        <v>0</v>
      </c>
      <c r="K420" s="3">
        <v>0</v>
      </c>
      <c r="L420" s="3">
        <f>SUM(Usage_Data[[#This Row],[Hydroelectric Power]:[Biomass Energy]])</f>
        <v>42.903999999999996</v>
      </c>
    </row>
    <row r="421" spans="1:12" x14ac:dyDescent="0.25">
      <c r="A421" s="3">
        <v>2021</v>
      </c>
      <c r="B421" s="3" t="str">
        <f t="shared" si="6"/>
        <v>December</v>
      </c>
      <c r="C421" s="3">
        <v>12</v>
      </c>
      <c r="D421" s="3" t="s">
        <v>15</v>
      </c>
      <c r="E421" s="3">
        <v>0</v>
      </c>
      <c r="F421" s="3">
        <v>0</v>
      </c>
      <c r="G421" s="3">
        <v>0</v>
      </c>
      <c r="H421" s="3">
        <v>0</v>
      </c>
      <c r="I421" s="3">
        <v>0</v>
      </c>
      <c r="J421" s="3">
        <v>0</v>
      </c>
      <c r="K421" s="3">
        <v>132.41</v>
      </c>
      <c r="L421" s="3">
        <f>SUM(Usage_Data[[#This Row],[Hydroelectric Power]:[Biomass Energy]])</f>
        <v>132.41</v>
      </c>
    </row>
    <row r="422" spans="1:12" x14ac:dyDescent="0.25">
      <c r="A422" s="3">
        <v>2022</v>
      </c>
      <c r="B422" s="3" t="str">
        <f t="shared" si="6"/>
        <v>January</v>
      </c>
      <c r="C422" s="3">
        <v>1</v>
      </c>
      <c r="D422" s="3" t="s">
        <v>11</v>
      </c>
      <c r="E422" s="3">
        <v>8.2000000000000003E-2</v>
      </c>
      <c r="F422" s="3">
        <v>1.673</v>
      </c>
      <c r="G422" s="3">
        <v>3.5760000000000001</v>
      </c>
      <c r="H422" s="3">
        <v>0.06</v>
      </c>
      <c r="I422" s="3">
        <v>7.0720000000000001</v>
      </c>
      <c r="J422" s="3">
        <v>6.27</v>
      </c>
      <c r="K422" s="3">
        <v>15.792999999999999</v>
      </c>
      <c r="L422" s="3">
        <f>SUM(Usage_Data[[#This Row],[Hydroelectric Power]:[Biomass Energy]])</f>
        <v>34.525999999999996</v>
      </c>
    </row>
    <row r="423" spans="1:12" x14ac:dyDescent="0.25">
      <c r="A423" s="3">
        <v>2022</v>
      </c>
      <c r="B423" s="3" t="str">
        <f t="shared" si="6"/>
        <v>January</v>
      </c>
      <c r="C423" s="3">
        <v>1</v>
      </c>
      <c r="D423" s="3" t="s">
        <v>12</v>
      </c>
      <c r="E423" s="3">
        <v>0</v>
      </c>
      <c r="F423" s="3">
        <v>5.016</v>
      </c>
      <c r="G423" s="3">
        <v>26.521000000000001</v>
      </c>
      <c r="H423" s="3">
        <v>127.562</v>
      </c>
      <c r="I423" s="3">
        <v>17.811</v>
      </c>
      <c r="J423" s="3">
        <v>15.895</v>
      </c>
      <c r="K423" s="3">
        <v>33.706000000000003</v>
      </c>
      <c r="L423" s="3">
        <f>SUM(Usage_Data[[#This Row],[Hydroelectric Power]:[Biomass Energy]])</f>
        <v>226.51100000000002</v>
      </c>
    </row>
    <row r="424" spans="1:12" x14ac:dyDescent="0.25">
      <c r="A424" s="3">
        <v>2022</v>
      </c>
      <c r="B424" s="3" t="str">
        <f t="shared" si="6"/>
        <v>January</v>
      </c>
      <c r="C424" s="3">
        <v>1</v>
      </c>
      <c r="D424" s="3" t="s">
        <v>13</v>
      </c>
      <c r="E424" s="3">
        <v>0.26200000000000001</v>
      </c>
      <c r="F424" s="3">
        <v>0.35699999999999998</v>
      </c>
      <c r="G424" s="3">
        <v>0.82799999999999996</v>
      </c>
      <c r="H424" s="3">
        <v>4.2999999999999997E-2</v>
      </c>
      <c r="I424" s="3">
        <v>113.749</v>
      </c>
      <c r="J424" s="3">
        <v>14.430999999999999</v>
      </c>
      <c r="K424" s="3">
        <v>200.631</v>
      </c>
      <c r="L424" s="3">
        <f>SUM(Usage_Data[[#This Row],[Hydroelectric Power]:[Biomass Energy]])</f>
        <v>330.30099999999999</v>
      </c>
    </row>
    <row r="425" spans="1:12" x14ac:dyDescent="0.25">
      <c r="A425" s="3">
        <v>2022</v>
      </c>
      <c r="B425" s="3" t="str">
        <f t="shared" si="6"/>
        <v>January</v>
      </c>
      <c r="C425" s="3">
        <v>1</v>
      </c>
      <c r="D425" s="3" t="s">
        <v>14</v>
      </c>
      <c r="E425" s="3">
        <v>0</v>
      </c>
      <c r="F425" s="3">
        <v>3.363</v>
      </c>
      <c r="G425" s="3">
        <v>10.858000000000001</v>
      </c>
      <c r="H425" s="3">
        <v>0</v>
      </c>
      <c r="I425" s="3">
        <v>35.881999999999998</v>
      </c>
      <c r="J425" s="3">
        <v>0</v>
      </c>
      <c r="K425" s="3">
        <v>0</v>
      </c>
      <c r="L425" s="3">
        <f>SUM(Usage_Data[[#This Row],[Hydroelectric Power]:[Biomass Energy]])</f>
        <v>50.102999999999994</v>
      </c>
    </row>
    <row r="426" spans="1:12" x14ac:dyDescent="0.25">
      <c r="A426" s="3">
        <v>2022</v>
      </c>
      <c r="B426" s="3" t="str">
        <f t="shared" si="6"/>
        <v>January</v>
      </c>
      <c r="C426" s="3">
        <v>1</v>
      </c>
      <c r="D426" s="3" t="s">
        <v>15</v>
      </c>
      <c r="E426" s="3">
        <v>0</v>
      </c>
      <c r="F426" s="3">
        <v>0</v>
      </c>
      <c r="G426" s="3">
        <v>0</v>
      </c>
      <c r="H426" s="3">
        <v>0</v>
      </c>
      <c r="I426" s="3">
        <v>0</v>
      </c>
      <c r="J426" s="3">
        <v>0</v>
      </c>
      <c r="K426" s="3">
        <v>117.75</v>
      </c>
      <c r="L426" s="3">
        <f>SUM(Usage_Data[[#This Row],[Hydroelectric Power]:[Biomass Energy]])</f>
        <v>117.75</v>
      </c>
    </row>
    <row r="427" spans="1:12" x14ac:dyDescent="0.25">
      <c r="A427" s="3">
        <v>2022</v>
      </c>
      <c r="B427" s="3" t="str">
        <f t="shared" si="6"/>
        <v>February</v>
      </c>
      <c r="C427" s="3">
        <v>2</v>
      </c>
      <c r="D427" s="3" t="s">
        <v>11</v>
      </c>
      <c r="E427" s="3">
        <v>7.2999999999999995E-2</v>
      </c>
      <c r="F427" s="3">
        <v>1.5109999999999999</v>
      </c>
      <c r="G427" s="3">
        <v>3.952</v>
      </c>
      <c r="H427" s="3">
        <v>5.8999999999999997E-2</v>
      </c>
      <c r="I427" s="3">
        <v>6.4160000000000004</v>
      </c>
      <c r="J427" s="3">
        <v>5.8220000000000001</v>
      </c>
      <c r="K427" s="3">
        <v>14.523</v>
      </c>
      <c r="L427" s="3">
        <f>SUM(Usage_Data[[#This Row],[Hydroelectric Power]:[Biomass Energy]])</f>
        <v>32.355999999999995</v>
      </c>
    </row>
    <row r="428" spans="1:12" x14ac:dyDescent="0.25">
      <c r="A428" s="3">
        <v>2022</v>
      </c>
      <c r="B428" s="3" t="str">
        <f t="shared" si="6"/>
        <v>February</v>
      </c>
      <c r="C428" s="3">
        <v>2</v>
      </c>
      <c r="D428" s="3" t="s">
        <v>12</v>
      </c>
      <c r="E428" s="3">
        <v>0</v>
      </c>
      <c r="F428" s="3">
        <v>4.2409999999999997</v>
      </c>
      <c r="G428" s="3">
        <v>30.603999999999999</v>
      </c>
      <c r="H428" s="3">
        <v>128.33699999999999</v>
      </c>
      <c r="I428" s="3">
        <v>17.163</v>
      </c>
      <c r="J428" s="3">
        <v>14.617000000000001</v>
      </c>
      <c r="K428" s="3">
        <v>31.78</v>
      </c>
      <c r="L428" s="3">
        <f>SUM(Usage_Data[[#This Row],[Hydroelectric Power]:[Biomass Energy]])</f>
        <v>226.74199999999999</v>
      </c>
    </row>
    <row r="429" spans="1:12" x14ac:dyDescent="0.25">
      <c r="A429" s="3">
        <v>2022</v>
      </c>
      <c r="B429" s="3" t="str">
        <f t="shared" si="6"/>
        <v>February</v>
      </c>
      <c r="C429" s="3">
        <v>2</v>
      </c>
      <c r="D429" s="3" t="s">
        <v>13</v>
      </c>
      <c r="E429" s="3">
        <v>0.28199999999999997</v>
      </c>
      <c r="F429" s="3">
        <v>0.32200000000000001</v>
      </c>
      <c r="G429" s="3">
        <v>0.88500000000000001</v>
      </c>
      <c r="H429" s="3">
        <v>4.7E-2</v>
      </c>
      <c r="I429" s="3">
        <v>103.47199999999999</v>
      </c>
      <c r="J429" s="3">
        <v>12.824</v>
      </c>
      <c r="K429" s="3">
        <v>180.184</v>
      </c>
      <c r="L429" s="3">
        <f>SUM(Usage_Data[[#This Row],[Hydroelectric Power]:[Biomass Energy]])</f>
        <v>298.01599999999996</v>
      </c>
    </row>
    <row r="430" spans="1:12" x14ac:dyDescent="0.25">
      <c r="A430" s="3">
        <v>2022</v>
      </c>
      <c r="B430" s="3" t="str">
        <f t="shared" si="6"/>
        <v>February</v>
      </c>
      <c r="C430" s="3">
        <v>2</v>
      </c>
      <c r="D430" s="3" t="s">
        <v>14</v>
      </c>
      <c r="E430" s="3">
        <v>0</v>
      </c>
      <c r="F430" s="3">
        <v>3.0379999999999998</v>
      </c>
      <c r="G430" s="3">
        <v>11.975</v>
      </c>
      <c r="H430" s="3">
        <v>0</v>
      </c>
      <c r="I430" s="3">
        <v>32.409999999999997</v>
      </c>
      <c r="J430" s="3">
        <v>0</v>
      </c>
      <c r="K430" s="3">
        <v>0</v>
      </c>
      <c r="L430" s="3">
        <f>SUM(Usage_Data[[#This Row],[Hydroelectric Power]:[Biomass Energy]])</f>
        <v>47.422999999999995</v>
      </c>
    </row>
    <row r="431" spans="1:12" x14ac:dyDescent="0.25">
      <c r="A431" s="3">
        <v>2022</v>
      </c>
      <c r="B431" s="3" t="str">
        <f t="shared" si="6"/>
        <v>February</v>
      </c>
      <c r="C431" s="3">
        <v>2</v>
      </c>
      <c r="D431" s="3" t="s">
        <v>15</v>
      </c>
      <c r="E431" s="3">
        <v>0</v>
      </c>
      <c r="F431" s="3">
        <v>0</v>
      </c>
      <c r="G431" s="3">
        <v>0</v>
      </c>
      <c r="H431" s="3">
        <v>0</v>
      </c>
      <c r="I431" s="3">
        <v>0</v>
      </c>
      <c r="J431" s="3">
        <v>0</v>
      </c>
      <c r="K431" s="3">
        <v>111.14</v>
      </c>
      <c r="L431" s="3">
        <f>SUM(Usage_Data[[#This Row],[Hydroelectric Power]:[Biomass Energy]])</f>
        <v>111.14</v>
      </c>
    </row>
    <row r="432" spans="1:12" x14ac:dyDescent="0.25">
      <c r="A432" s="3">
        <v>2022</v>
      </c>
      <c r="B432" s="3" t="str">
        <f t="shared" si="6"/>
        <v>March</v>
      </c>
      <c r="C432" s="3">
        <v>3</v>
      </c>
      <c r="D432" s="3" t="s">
        <v>11</v>
      </c>
      <c r="E432" s="3">
        <v>8.3000000000000004E-2</v>
      </c>
      <c r="F432" s="3">
        <v>1.673</v>
      </c>
      <c r="G432" s="3">
        <v>5.3789999999999996</v>
      </c>
      <c r="H432" s="3">
        <v>6.4000000000000001E-2</v>
      </c>
      <c r="I432" s="3">
        <v>6.9850000000000003</v>
      </c>
      <c r="J432" s="3">
        <v>6.1109999999999998</v>
      </c>
      <c r="K432" s="3">
        <v>15.804</v>
      </c>
      <c r="L432" s="3">
        <f>SUM(Usage_Data[[#This Row],[Hydroelectric Power]:[Biomass Energy]])</f>
        <v>36.099000000000004</v>
      </c>
    </row>
    <row r="433" spans="1:12" x14ac:dyDescent="0.25">
      <c r="A433" s="3">
        <v>2022</v>
      </c>
      <c r="B433" s="3" t="str">
        <f t="shared" si="6"/>
        <v>March</v>
      </c>
      <c r="C433" s="3">
        <v>3</v>
      </c>
      <c r="D433" s="3" t="s">
        <v>12</v>
      </c>
      <c r="E433" s="3">
        <v>0</v>
      </c>
      <c r="F433" s="3">
        <v>4.3890000000000002</v>
      </c>
      <c r="G433" s="3">
        <v>39.640999999999998</v>
      </c>
      <c r="H433" s="3">
        <v>146.70699999999999</v>
      </c>
      <c r="I433" s="3">
        <v>16.187000000000001</v>
      </c>
      <c r="J433" s="3">
        <v>16.052</v>
      </c>
      <c r="K433" s="3">
        <v>32.24</v>
      </c>
      <c r="L433" s="3">
        <f>SUM(Usage_Data[[#This Row],[Hydroelectric Power]:[Biomass Energy]])</f>
        <v>255.21600000000001</v>
      </c>
    </row>
    <row r="434" spans="1:12" x14ac:dyDescent="0.25">
      <c r="A434" s="3">
        <v>2022</v>
      </c>
      <c r="B434" s="3" t="str">
        <f t="shared" si="6"/>
        <v>March</v>
      </c>
      <c r="C434" s="3">
        <v>3</v>
      </c>
      <c r="D434" s="3" t="s">
        <v>13</v>
      </c>
      <c r="E434" s="3">
        <v>0.377</v>
      </c>
      <c r="F434" s="3">
        <v>0.35699999999999998</v>
      </c>
      <c r="G434" s="3">
        <v>1.2589999999999999</v>
      </c>
      <c r="H434" s="3">
        <v>0.05</v>
      </c>
      <c r="I434" s="3">
        <v>109.61499999999999</v>
      </c>
      <c r="J434" s="3">
        <v>14.605</v>
      </c>
      <c r="K434" s="3">
        <v>195.66800000000001</v>
      </c>
      <c r="L434" s="3">
        <f>SUM(Usage_Data[[#This Row],[Hydroelectric Power]:[Biomass Energy]])</f>
        <v>321.93100000000004</v>
      </c>
    </row>
    <row r="435" spans="1:12" x14ac:dyDescent="0.25">
      <c r="A435" s="3">
        <v>2022</v>
      </c>
      <c r="B435" s="3" t="str">
        <f t="shared" si="6"/>
        <v>March</v>
      </c>
      <c r="C435" s="3">
        <v>3</v>
      </c>
      <c r="D435" s="3" t="s">
        <v>14</v>
      </c>
      <c r="E435" s="3">
        <v>0</v>
      </c>
      <c r="F435" s="3">
        <v>3.363</v>
      </c>
      <c r="G435" s="3">
        <v>16.515999999999998</v>
      </c>
      <c r="H435" s="3">
        <v>0</v>
      </c>
      <c r="I435" s="3">
        <v>35.881999999999998</v>
      </c>
      <c r="J435" s="3">
        <v>0</v>
      </c>
      <c r="K435" s="3">
        <v>0</v>
      </c>
      <c r="L435" s="3">
        <f>SUM(Usage_Data[[#This Row],[Hydroelectric Power]:[Biomass Energy]])</f>
        <v>55.760999999999996</v>
      </c>
    </row>
    <row r="436" spans="1:12" x14ac:dyDescent="0.25">
      <c r="A436" s="3">
        <v>2022</v>
      </c>
      <c r="B436" s="3" t="str">
        <f t="shared" si="6"/>
        <v>March</v>
      </c>
      <c r="C436" s="3">
        <v>3</v>
      </c>
      <c r="D436" s="3" t="s">
        <v>15</v>
      </c>
      <c r="E436" s="3">
        <v>0</v>
      </c>
      <c r="F436" s="3">
        <v>0</v>
      </c>
      <c r="G436" s="3">
        <v>0</v>
      </c>
      <c r="H436" s="3">
        <v>0</v>
      </c>
      <c r="I436" s="3">
        <v>0</v>
      </c>
      <c r="J436" s="3">
        <v>0</v>
      </c>
      <c r="K436" s="3">
        <v>132.721</v>
      </c>
      <c r="L436" s="3">
        <f>SUM(Usage_Data[[#This Row],[Hydroelectric Power]:[Biomass Energy]])</f>
        <v>132.721</v>
      </c>
    </row>
    <row r="437" spans="1:12" x14ac:dyDescent="0.25">
      <c r="A437" s="3">
        <v>2022</v>
      </c>
      <c r="B437" s="3" t="str">
        <f t="shared" si="6"/>
        <v>April</v>
      </c>
      <c r="C437" s="3">
        <v>4</v>
      </c>
      <c r="D437" s="3" t="s">
        <v>11</v>
      </c>
      <c r="E437" s="3">
        <v>7.0000000000000007E-2</v>
      </c>
      <c r="F437" s="3">
        <v>1.619</v>
      </c>
      <c r="G437" s="3">
        <v>5.8959999999999999</v>
      </c>
      <c r="H437" s="3">
        <v>6.6000000000000003E-2</v>
      </c>
      <c r="I437" s="3">
        <v>6.7160000000000002</v>
      </c>
      <c r="J437" s="3">
        <v>6.1109999999999998</v>
      </c>
      <c r="K437" s="3">
        <v>15.353</v>
      </c>
      <c r="L437" s="3">
        <f>SUM(Usage_Data[[#This Row],[Hydroelectric Power]:[Biomass Energy]])</f>
        <v>35.831000000000003</v>
      </c>
    </row>
    <row r="438" spans="1:12" x14ac:dyDescent="0.25">
      <c r="A438" s="3">
        <v>2022</v>
      </c>
      <c r="B438" s="3" t="str">
        <f t="shared" si="6"/>
        <v>April</v>
      </c>
      <c r="C438" s="3">
        <v>4</v>
      </c>
      <c r="D438" s="3" t="s">
        <v>12</v>
      </c>
      <c r="E438" s="3">
        <v>0</v>
      </c>
      <c r="F438" s="3">
        <v>4.3739999999999997</v>
      </c>
      <c r="G438" s="3">
        <v>45.420999999999999</v>
      </c>
      <c r="H438" s="3">
        <v>157.40899999999999</v>
      </c>
      <c r="I438" s="3">
        <v>13.955</v>
      </c>
      <c r="J438" s="3">
        <v>14.273999999999999</v>
      </c>
      <c r="K438" s="3">
        <v>28.228999999999999</v>
      </c>
      <c r="L438" s="3">
        <f>SUM(Usage_Data[[#This Row],[Hydroelectric Power]:[Biomass Energy]])</f>
        <v>263.66200000000003</v>
      </c>
    </row>
    <row r="439" spans="1:12" x14ac:dyDescent="0.25">
      <c r="A439" s="3">
        <v>2022</v>
      </c>
      <c r="B439" s="3" t="str">
        <f t="shared" si="6"/>
        <v>April</v>
      </c>
      <c r="C439" s="3">
        <v>4</v>
      </c>
      <c r="D439" s="3" t="s">
        <v>13</v>
      </c>
      <c r="E439" s="3">
        <v>0.34899999999999998</v>
      </c>
      <c r="F439" s="3">
        <v>0.34499999999999997</v>
      </c>
      <c r="G439" s="3">
        <v>1.367</v>
      </c>
      <c r="H439" s="3">
        <v>4.7E-2</v>
      </c>
      <c r="I439" s="3">
        <v>108.508</v>
      </c>
      <c r="J439" s="3">
        <v>13.704000000000001</v>
      </c>
      <c r="K439" s="3">
        <v>187.852</v>
      </c>
      <c r="L439" s="3">
        <f>SUM(Usage_Data[[#This Row],[Hydroelectric Power]:[Biomass Energy]])</f>
        <v>312.17200000000003</v>
      </c>
    </row>
    <row r="440" spans="1:12" x14ac:dyDescent="0.25">
      <c r="A440" s="3">
        <v>2022</v>
      </c>
      <c r="B440" s="3" t="str">
        <f t="shared" si="6"/>
        <v>April</v>
      </c>
      <c r="C440" s="3">
        <v>4</v>
      </c>
      <c r="D440" s="3" t="s">
        <v>14</v>
      </c>
      <c r="E440" s="3">
        <v>0</v>
      </c>
      <c r="F440" s="3">
        <v>3.2549999999999999</v>
      </c>
      <c r="G440" s="3">
        <v>18.393999999999998</v>
      </c>
      <c r="H440" s="3">
        <v>0</v>
      </c>
      <c r="I440" s="3">
        <v>34.725000000000001</v>
      </c>
      <c r="J440" s="3">
        <v>0</v>
      </c>
      <c r="K440" s="3">
        <v>0</v>
      </c>
      <c r="L440" s="3">
        <f>SUM(Usage_Data[[#This Row],[Hydroelectric Power]:[Biomass Energy]])</f>
        <v>56.373999999999995</v>
      </c>
    </row>
    <row r="441" spans="1:12" x14ac:dyDescent="0.25">
      <c r="A441" s="3">
        <v>2022</v>
      </c>
      <c r="B441" s="3" t="str">
        <f t="shared" si="6"/>
        <v>April</v>
      </c>
      <c r="C441" s="3">
        <v>4</v>
      </c>
      <c r="D441" s="3" t="s">
        <v>15</v>
      </c>
      <c r="E441" s="3">
        <v>0</v>
      </c>
      <c r="F441" s="3">
        <v>0</v>
      </c>
      <c r="G441" s="3">
        <v>0</v>
      </c>
      <c r="H441" s="3">
        <v>0</v>
      </c>
      <c r="I441" s="3">
        <v>0</v>
      </c>
      <c r="J441" s="3">
        <v>0</v>
      </c>
      <c r="K441" s="3">
        <v>127.089</v>
      </c>
      <c r="L441" s="3">
        <f>SUM(Usage_Data[[#This Row],[Hydroelectric Power]:[Biomass Energy]])</f>
        <v>127.089</v>
      </c>
    </row>
    <row r="442" spans="1:12" x14ac:dyDescent="0.25">
      <c r="A442" s="3">
        <v>2022</v>
      </c>
      <c r="B442" s="3" t="str">
        <f t="shared" si="6"/>
        <v>May</v>
      </c>
      <c r="C442" s="3">
        <v>5</v>
      </c>
      <c r="D442" s="3" t="s">
        <v>11</v>
      </c>
      <c r="E442" s="3">
        <v>8.8999999999999996E-2</v>
      </c>
      <c r="F442" s="3">
        <v>1.673</v>
      </c>
      <c r="G442" s="3">
        <v>6.4370000000000003</v>
      </c>
      <c r="H442" s="3">
        <v>5.3999999999999999E-2</v>
      </c>
      <c r="I442" s="3">
        <v>7.0730000000000004</v>
      </c>
      <c r="J442" s="3">
        <v>6.2789999999999999</v>
      </c>
      <c r="K442" s="3">
        <v>16.096</v>
      </c>
      <c r="L442" s="3">
        <f>SUM(Usage_Data[[#This Row],[Hydroelectric Power]:[Biomass Energy]])</f>
        <v>37.701000000000001</v>
      </c>
    </row>
    <row r="443" spans="1:12" x14ac:dyDescent="0.25">
      <c r="A443" s="3">
        <v>2022</v>
      </c>
      <c r="B443" s="3" t="str">
        <f t="shared" si="6"/>
        <v>May</v>
      </c>
      <c r="C443" s="3">
        <v>5</v>
      </c>
      <c r="D443" s="3" t="s">
        <v>12</v>
      </c>
      <c r="E443" s="3">
        <v>0</v>
      </c>
      <c r="F443" s="3">
        <v>4.5279999999999996</v>
      </c>
      <c r="G443" s="3">
        <v>51.256</v>
      </c>
      <c r="H443" s="3">
        <v>143.63200000000001</v>
      </c>
      <c r="I443" s="3">
        <v>15.161</v>
      </c>
      <c r="J443" s="3">
        <v>14.275</v>
      </c>
      <c r="K443" s="3">
        <v>29.434999999999999</v>
      </c>
      <c r="L443" s="3">
        <f>SUM(Usage_Data[[#This Row],[Hydroelectric Power]:[Biomass Energy]])</f>
        <v>258.28699999999998</v>
      </c>
    </row>
    <row r="444" spans="1:12" x14ac:dyDescent="0.25">
      <c r="A444" s="3">
        <v>2022</v>
      </c>
      <c r="B444" s="3" t="str">
        <f t="shared" si="6"/>
        <v>May</v>
      </c>
      <c r="C444" s="3">
        <v>5</v>
      </c>
      <c r="D444" s="3" t="s">
        <v>13</v>
      </c>
      <c r="E444" s="3">
        <v>0.28799999999999998</v>
      </c>
      <c r="F444" s="3">
        <v>0.35699999999999998</v>
      </c>
      <c r="G444" s="3">
        <v>1.504</v>
      </c>
      <c r="H444" s="3">
        <v>0.04</v>
      </c>
      <c r="I444" s="3">
        <v>111.55800000000001</v>
      </c>
      <c r="J444" s="3">
        <v>14.037000000000001</v>
      </c>
      <c r="K444" s="3">
        <v>196.464</v>
      </c>
      <c r="L444" s="3">
        <f>SUM(Usage_Data[[#This Row],[Hydroelectric Power]:[Biomass Energy]])</f>
        <v>324.24800000000005</v>
      </c>
    </row>
    <row r="445" spans="1:12" x14ac:dyDescent="0.25">
      <c r="A445" s="3">
        <v>2022</v>
      </c>
      <c r="B445" s="3" t="str">
        <f t="shared" si="6"/>
        <v>May</v>
      </c>
      <c r="C445" s="3">
        <v>5</v>
      </c>
      <c r="D445" s="3" t="s">
        <v>14</v>
      </c>
      <c r="E445" s="3">
        <v>0</v>
      </c>
      <c r="F445" s="3">
        <v>3.363</v>
      </c>
      <c r="G445" s="3">
        <v>20.27</v>
      </c>
      <c r="H445" s="3">
        <v>0</v>
      </c>
      <c r="I445" s="3">
        <v>35.881999999999998</v>
      </c>
      <c r="J445" s="3">
        <v>0</v>
      </c>
      <c r="K445" s="3">
        <v>0</v>
      </c>
      <c r="L445" s="3">
        <f>SUM(Usage_Data[[#This Row],[Hydroelectric Power]:[Biomass Energy]])</f>
        <v>59.515000000000001</v>
      </c>
    </row>
    <row r="446" spans="1:12" x14ac:dyDescent="0.25">
      <c r="A446" s="3">
        <v>2022</v>
      </c>
      <c r="B446" s="3" t="str">
        <f t="shared" si="6"/>
        <v>May</v>
      </c>
      <c r="C446" s="3">
        <v>5</v>
      </c>
      <c r="D446" s="3" t="s">
        <v>15</v>
      </c>
      <c r="E446" s="3">
        <v>0</v>
      </c>
      <c r="F446" s="3">
        <v>0</v>
      </c>
      <c r="G446" s="3">
        <v>0</v>
      </c>
      <c r="H446" s="3">
        <v>0</v>
      </c>
      <c r="I446" s="3">
        <v>0</v>
      </c>
      <c r="J446" s="3">
        <v>0</v>
      </c>
      <c r="K446" s="3">
        <v>134.02199999999999</v>
      </c>
      <c r="L446" s="3">
        <f>SUM(Usage_Data[[#This Row],[Hydroelectric Power]:[Biomass Energy]])</f>
        <v>134.02199999999999</v>
      </c>
    </row>
    <row r="447" spans="1:12" x14ac:dyDescent="0.25">
      <c r="A447" s="3">
        <v>2022</v>
      </c>
      <c r="B447" s="3" t="str">
        <f t="shared" si="6"/>
        <v>June</v>
      </c>
      <c r="C447" s="3">
        <v>6</v>
      </c>
      <c r="D447" s="3" t="s">
        <v>11</v>
      </c>
      <c r="E447" s="3">
        <v>9.2999999999999999E-2</v>
      </c>
      <c r="F447" s="3">
        <v>1.619</v>
      </c>
      <c r="G447" s="3">
        <v>6.4589999999999996</v>
      </c>
      <c r="H447" s="3">
        <v>4.3999999999999997E-2</v>
      </c>
      <c r="I447" s="3">
        <v>6.968</v>
      </c>
      <c r="J447" s="3">
        <v>6.4130000000000003</v>
      </c>
      <c r="K447" s="3">
        <v>16.116</v>
      </c>
      <c r="L447" s="3">
        <f>SUM(Usage_Data[[#This Row],[Hydroelectric Power]:[Biomass Energy]])</f>
        <v>37.712000000000003</v>
      </c>
    </row>
    <row r="448" spans="1:12" x14ac:dyDescent="0.25">
      <c r="A448" s="3">
        <v>2022</v>
      </c>
      <c r="B448" s="3" t="str">
        <f t="shared" si="6"/>
        <v>June</v>
      </c>
      <c r="C448" s="3">
        <v>6</v>
      </c>
      <c r="D448" s="3" t="s">
        <v>12</v>
      </c>
      <c r="E448" s="3">
        <v>0</v>
      </c>
      <c r="F448" s="3">
        <v>4.3550000000000004</v>
      </c>
      <c r="G448" s="3">
        <v>54.408000000000001</v>
      </c>
      <c r="H448" s="3">
        <v>115.143</v>
      </c>
      <c r="I448" s="3">
        <v>16.757000000000001</v>
      </c>
      <c r="J448" s="3">
        <v>14.582000000000001</v>
      </c>
      <c r="K448" s="3">
        <v>31.338999999999999</v>
      </c>
      <c r="L448" s="3">
        <f>SUM(Usage_Data[[#This Row],[Hydroelectric Power]:[Biomass Energy]])</f>
        <v>236.584</v>
      </c>
    </row>
    <row r="449" spans="1:12" x14ac:dyDescent="0.25">
      <c r="A449" s="3">
        <v>2022</v>
      </c>
      <c r="B449" s="3" t="str">
        <f t="shared" si="6"/>
        <v>June</v>
      </c>
      <c r="C449" s="3">
        <v>6</v>
      </c>
      <c r="D449" s="3" t="s">
        <v>13</v>
      </c>
      <c r="E449" s="3">
        <v>0.216</v>
      </c>
      <c r="F449" s="3">
        <v>0.34499999999999997</v>
      </c>
      <c r="G449" s="3">
        <v>1.5209999999999999</v>
      </c>
      <c r="H449" s="3">
        <v>2.8000000000000001E-2</v>
      </c>
      <c r="I449" s="3">
        <v>109.57899999999999</v>
      </c>
      <c r="J449" s="3">
        <v>12.324999999999999</v>
      </c>
      <c r="K449" s="3">
        <v>192.8</v>
      </c>
      <c r="L449" s="3">
        <f>SUM(Usage_Data[[#This Row],[Hydroelectric Power]:[Biomass Energy]])</f>
        <v>316.81400000000002</v>
      </c>
    </row>
    <row r="450" spans="1:12" x14ac:dyDescent="0.25">
      <c r="A450" s="3">
        <v>2022</v>
      </c>
      <c r="B450" s="3" t="str">
        <f t="shared" ref="B450:B513" si="7">TEXT(C450*28,"mmmm")</f>
        <v>June</v>
      </c>
      <c r="C450" s="3">
        <v>6</v>
      </c>
      <c r="D450" s="3" t="s">
        <v>14</v>
      </c>
      <c r="E450" s="3">
        <v>0</v>
      </c>
      <c r="F450" s="3">
        <v>3.2549999999999999</v>
      </c>
      <c r="G450" s="3">
        <v>20.23</v>
      </c>
      <c r="H450" s="3">
        <v>0</v>
      </c>
      <c r="I450" s="3">
        <v>34.725000000000001</v>
      </c>
      <c r="J450" s="3">
        <v>0</v>
      </c>
      <c r="K450" s="3">
        <v>0</v>
      </c>
      <c r="L450" s="3">
        <f>SUM(Usage_Data[[#This Row],[Hydroelectric Power]:[Biomass Energy]])</f>
        <v>58.21</v>
      </c>
    </row>
    <row r="451" spans="1:12" x14ac:dyDescent="0.25">
      <c r="A451" s="3">
        <v>2022</v>
      </c>
      <c r="B451" s="3" t="str">
        <f t="shared" si="7"/>
        <v>June</v>
      </c>
      <c r="C451" s="3">
        <v>6</v>
      </c>
      <c r="D451" s="3" t="s">
        <v>15</v>
      </c>
      <c r="E451" s="3">
        <v>0</v>
      </c>
      <c r="F451" s="3">
        <v>0</v>
      </c>
      <c r="G451" s="3">
        <v>0</v>
      </c>
      <c r="H451" s="3">
        <v>0</v>
      </c>
      <c r="I451" s="3">
        <v>0</v>
      </c>
      <c r="J451" s="3">
        <v>0</v>
      </c>
      <c r="K451" s="3">
        <v>139.16800000000001</v>
      </c>
      <c r="L451" s="3">
        <f>SUM(Usage_Data[[#This Row],[Hydroelectric Power]:[Biomass Energy]])</f>
        <v>139.16800000000001</v>
      </c>
    </row>
    <row r="452" spans="1:12" x14ac:dyDescent="0.25">
      <c r="A452" s="3">
        <v>2022</v>
      </c>
      <c r="B452" s="3" t="str">
        <f t="shared" si="7"/>
        <v>July</v>
      </c>
      <c r="C452" s="3">
        <v>7</v>
      </c>
      <c r="D452" s="3" t="s">
        <v>11</v>
      </c>
      <c r="E452" s="3">
        <v>8.8999999999999996E-2</v>
      </c>
      <c r="F452" s="3">
        <v>1.673</v>
      </c>
      <c r="G452" s="3">
        <v>6.7069999999999999</v>
      </c>
      <c r="H452" s="3">
        <v>3.1E-2</v>
      </c>
      <c r="I452" s="3">
        <v>7.1340000000000003</v>
      </c>
      <c r="J452" s="3">
        <v>6.54</v>
      </c>
      <c r="K452" s="3">
        <v>16.326000000000001</v>
      </c>
      <c r="L452" s="3">
        <f>SUM(Usage_Data[[#This Row],[Hydroelectric Power]:[Biomass Energy]])</f>
        <v>38.5</v>
      </c>
    </row>
    <row r="453" spans="1:12" x14ac:dyDescent="0.25">
      <c r="A453" s="3">
        <v>2022</v>
      </c>
      <c r="B453" s="3" t="str">
        <f t="shared" si="7"/>
        <v>July</v>
      </c>
      <c r="C453" s="3">
        <v>7</v>
      </c>
      <c r="D453" s="3" t="s">
        <v>12</v>
      </c>
      <c r="E453" s="3">
        <v>0</v>
      </c>
      <c r="F453" s="3">
        <v>4.577</v>
      </c>
      <c r="G453" s="3">
        <v>53.441000000000003</v>
      </c>
      <c r="H453" s="3">
        <v>100.512</v>
      </c>
      <c r="I453" s="3">
        <v>18.506</v>
      </c>
      <c r="J453" s="3">
        <v>15.01</v>
      </c>
      <c r="K453" s="3">
        <v>33.515999999999998</v>
      </c>
      <c r="L453" s="3">
        <f>SUM(Usage_Data[[#This Row],[Hydroelectric Power]:[Biomass Energy]])</f>
        <v>225.56199999999998</v>
      </c>
    </row>
    <row r="454" spans="1:12" x14ac:dyDescent="0.25">
      <c r="A454" s="3">
        <v>2022</v>
      </c>
      <c r="B454" s="3" t="str">
        <f t="shared" si="7"/>
        <v>July</v>
      </c>
      <c r="C454" s="3">
        <v>7</v>
      </c>
      <c r="D454" s="3" t="s">
        <v>13</v>
      </c>
      <c r="E454" s="3">
        <v>0.18</v>
      </c>
      <c r="F454" s="3">
        <v>0.35699999999999998</v>
      </c>
      <c r="G454" s="3">
        <v>1.5620000000000001</v>
      </c>
      <c r="H454" s="3">
        <v>2.5000000000000001E-2</v>
      </c>
      <c r="I454" s="3">
        <v>113.702</v>
      </c>
      <c r="J454" s="3">
        <v>12.44</v>
      </c>
      <c r="K454" s="3">
        <v>197.50700000000001</v>
      </c>
      <c r="L454" s="3">
        <f>SUM(Usage_Data[[#This Row],[Hydroelectric Power]:[Biomass Energy]])</f>
        <v>325.77300000000002</v>
      </c>
    </row>
    <row r="455" spans="1:12" x14ac:dyDescent="0.25">
      <c r="A455" s="3">
        <v>2022</v>
      </c>
      <c r="B455" s="3" t="str">
        <f t="shared" si="7"/>
        <v>July</v>
      </c>
      <c r="C455" s="3">
        <v>7</v>
      </c>
      <c r="D455" s="3" t="s">
        <v>14</v>
      </c>
      <c r="E455" s="3">
        <v>0</v>
      </c>
      <c r="F455" s="3">
        <v>3.363</v>
      </c>
      <c r="G455" s="3">
        <v>20.861999999999998</v>
      </c>
      <c r="H455" s="3">
        <v>0</v>
      </c>
      <c r="I455" s="3">
        <v>35.881999999999998</v>
      </c>
      <c r="J455" s="3">
        <v>0</v>
      </c>
      <c r="K455" s="3">
        <v>0</v>
      </c>
      <c r="L455" s="3">
        <f>SUM(Usage_Data[[#This Row],[Hydroelectric Power]:[Biomass Energy]])</f>
        <v>60.106999999999999</v>
      </c>
    </row>
    <row r="456" spans="1:12" x14ac:dyDescent="0.25">
      <c r="A456" s="3">
        <v>2022</v>
      </c>
      <c r="B456" s="3" t="str">
        <f t="shared" si="7"/>
        <v>July</v>
      </c>
      <c r="C456" s="3">
        <v>7</v>
      </c>
      <c r="D456" s="3" t="s">
        <v>15</v>
      </c>
      <c r="E456" s="3">
        <v>0</v>
      </c>
      <c r="F456" s="3">
        <v>0</v>
      </c>
      <c r="G456" s="3">
        <v>0</v>
      </c>
      <c r="H456" s="3">
        <v>0</v>
      </c>
      <c r="I456" s="3">
        <v>0</v>
      </c>
      <c r="J456" s="3">
        <v>0</v>
      </c>
      <c r="K456" s="3">
        <v>131.62299999999999</v>
      </c>
      <c r="L456" s="3">
        <f>SUM(Usage_Data[[#This Row],[Hydroelectric Power]:[Biomass Energy]])</f>
        <v>131.62299999999999</v>
      </c>
    </row>
    <row r="457" spans="1:12" x14ac:dyDescent="0.25">
      <c r="A457" s="3">
        <v>2022</v>
      </c>
      <c r="B457" s="3" t="str">
        <f t="shared" si="7"/>
        <v>August</v>
      </c>
      <c r="C457" s="3">
        <v>8</v>
      </c>
      <c r="D457" s="3" t="s">
        <v>11</v>
      </c>
      <c r="E457" s="3">
        <v>7.5999999999999998E-2</v>
      </c>
      <c r="F457" s="3">
        <v>1.673</v>
      </c>
      <c r="G457" s="3">
        <v>6.383</v>
      </c>
      <c r="H457" s="3">
        <v>2.5000000000000001E-2</v>
      </c>
      <c r="I457" s="3">
        <v>7.2329999999999997</v>
      </c>
      <c r="J457" s="3">
        <v>6.4409999999999998</v>
      </c>
      <c r="K457" s="3">
        <v>16.483000000000001</v>
      </c>
      <c r="L457" s="3">
        <f>SUM(Usage_Data[[#This Row],[Hydroelectric Power]:[Biomass Energy]])</f>
        <v>38.314</v>
      </c>
    </row>
    <row r="458" spans="1:12" x14ac:dyDescent="0.25">
      <c r="A458" s="3">
        <v>2022</v>
      </c>
      <c r="B458" s="3" t="str">
        <f t="shared" si="7"/>
        <v>August</v>
      </c>
      <c r="C458" s="3">
        <v>8</v>
      </c>
      <c r="D458" s="3" t="s">
        <v>12</v>
      </c>
      <c r="E458" s="3">
        <v>0</v>
      </c>
      <c r="F458" s="3">
        <v>4.62</v>
      </c>
      <c r="G458" s="3">
        <v>49.143999999999998</v>
      </c>
      <c r="H458" s="3">
        <v>84.296000000000006</v>
      </c>
      <c r="I458" s="3">
        <v>18.571999999999999</v>
      </c>
      <c r="J458" s="3">
        <v>14.618</v>
      </c>
      <c r="K458" s="3">
        <v>33.189</v>
      </c>
      <c r="L458" s="3">
        <f>SUM(Usage_Data[[#This Row],[Hydroelectric Power]:[Biomass Energy]])</f>
        <v>204.43899999999999</v>
      </c>
    </row>
    <row r="459" spans="1:12" x14ac:dyDescent="0.25">
      <c r="A459" s="3">
        <v>2022</v>
      </c>
      <c r="B459" s="3" t="str">
        <f t="shared" si="7"/>
        <v>August</v>
      </c>
      <c r="C459" s="3">
        <v>8</v>
      </c>
      <c r="D459" s="3" t="s">
        <v>13</v>
      </c>
      <c r="E459" s="3">
        <v>0.20699999999999999</v>
      </c>
      <c r="F459" s="3">
        <v>0.35699999999999998</v>
      </c>
      <c r="G459" s="3">
        <v>1.5049999999999999</v>
      </c>
      <c r="H459" s="3">
        <v>1.7999999999999999E-2</v>
      </c>
      <c r="I459" s="3">
        <v>112.27200000000001</v>
      </c>
      <c r="J459" s="3">
        <v>12.746</v>
      </c>
      <c r="K459" s="3">
        <v>194.31800000000001</v>
      </c>
      <c r="L459" s="3">
        <f>SUM(Usage_Data[[#This Row],[Hydroelectric Power]:[Biomass Energy]])</f>
        <v>321.423</v>
      </c>
    </row>
    <row r="460" spans="1:12" x14ac:dyDescent="0.25">
      <c r="A460" s="3">
        <v>2022</v>
      </c>
      <c r="B460" s="3" t="str">
        <f t="shared" si="7"/>
        <v>August</v>
      </c>
      <c r="C460" s="3">
        <v>8</v>
      </c>
      <c r="D460" s="3" t="s">
        <v>14</v>
      </c>
      <c r="E460" s="3">
        <v>0</v>
      </c>
      <c r="F460" s="3">
        <v>3.363</v>
      </c>
      <c r="G460" s="3">
        <v>20.141999999999999</v>
      </c>
      <c r="H460" s="3">
        <v>0</v>
      </c>
      <c r="I460" s="3">
        <v>35.881999999999998</v>
      </c>
      <c r="J460" s="3">
        <v>0</v>
      </c>
      <c r="K460" s="3">
        <v>0</v>
      </c>
      <c r="L460" s="3">
        <f>SUM(Usage_Data[[#This Row],[Hydroelectric Power]:[Biomass Energy]])</f>
        <v>59.387</v>
      </c>
    </row>
    <row r="461" spans="1:12" x14ac:dyDescent="0.25">
      <c r="A461" s="3">
        <v>2022</v>
      </c>
      <c r="B461" s="3" t="str">
        <f t="shared" si="7"/>
        <v>August</v>
      </c>
      <c r="C461" s="3">
        <v>8</v>
      </c>
      <c r="D461" s="3" t="s">
        <v>15</v>
      </c>
      <c r="E461" s="3">
        <v>0</v>
      </c>
      <c r="F461" s="3">
        <v>0</v>
      </c>
      <c r="G461" s="3">
        <v>0</v>
      </c>
      <c r="H461" s="3">
        <v>0</v>
      </c>
      <c r="I461" s="3">
        <v>0</v>
      </c>
      <c r="J461" s="3">
        <v>0</v>
      </c>
      <c r="K461" s="3">
        <v>140.99100000000001</v>
      </c>
      <c r="L461" s="3">
        <f>SUM(Usage_Data[[#This Row],[Hydroelectric Power]:[Biomass Energy]])</f>
        <v>140.99100000000001</v>
      </c>
    </row>
    <row r="462" spans="1:12" x14ac:dyDescent="0.25">
      <c r="A462" s="3">
        <v>2022</v>
      </c>
      <c r="B462" s="3" t="str">
        <f t="shared" si="7"/>
        <v>September</v>
      </c>
      <c r="C462" s="3">
        <v>9</v>
      </c>
      <c r="D462" s="3" t="s">
        <v>11</v>
      </c>
      <c r="E462" s="3">
        <v>6.2E-2</v>
      </c>
      <c r="F462" s="3">
        <v>1.619</v>
      </c>
      <c r="G462" s="3">
        <v>5.6920000000000002</v>
      </c>
      <c r="H462" s="3">
        <v>3.3000000000000002E-2</v>
      </c>
      <c r="I462" s="3">
        <v>6.7519999999999998</v>
      </c>
      <c r="J462" s="3">
        <v>6.2039999999999997</v>
      </c>
      <c r="K462" s="3">
        <v>15.497</v>
      </c>
      <c r="L462" s="3">
        <f>SUM(Usage_Data[[#This Row],[Hydroelectric Power]:[Biomass Energy]])</f>
        <v>35.859000000000002</v>
      </c>
    </row>
    <row r="463" spans="1:12" x14ac:dyDescent="0.25">
      <c r="A463" s="3">
        <v>2022</v>
      </c>
      <c r="B463" s="3" t="str">
        <f t="shared" si="7"/>
        <v>September</v>
      </c>
      <c r="C463" s="3">
        <v>9</v>
      </c>
      <c r="D463" s="3" t="s">
        <v>12</v>
      </c>
      <c r="E463" s="3">
        <v>0</v>
      </c>
      <c r="F463" s="3">
        <v>4.5359999999999996</v>
      </c>
      <c r="G463" s="3">
        <v>45.036000000000001</v>
      </c>
      <c r="H463" s="3">
        <v>93.2</v>
      </c>
      <c r="I463" s="3">
        <v>16.381</v>
      </c>
      <c r="J463" s="3">
        <v>13.984999999999999</v>
      </c>
      <c r="K463" s="3">
        <v>30.366</v>
      </c>
      <c r="L463" s="3">
        <f>SUM(Usage_Data[[#This Row],[Hydroelectric Power]:[Biomass Energy]])</f>
        <v>203.50399999999996</v>
      </c>
    </row>
    <row r="464" spans="1:12" x14ac:dyDescent="0.25">
      <c r="A464" s="3">
        <v>2022</v>
      </c>
      <c r="B464" s="3" t="str">
        <f t="shared" si="7"/>
        <v>September</v>
      </c>
      <c r="C464" s="3">
        <v>9</v>
      </c>
      <c r="D464" s="3" t="s">
        <v>13</v>
      </c>
      <c r="E464" s="3">
        <v>0.20599999999999999</v>
      </c>
      <c r="F464" s="3">
        <v>0.34499999999999997</v>
      </c>
      <c r="G464" s="3">
        <v>1.347</v>
      </c>
      <c r="H464" s="3">
        <v>2.1000000000000001E-2</v>
      </c>
      <c r="I464" s="3">
        <v>104.544</v>
      </c>
      <c r="J464" s="3">
        <v>12.037000000000001</v>
      </c>
      <c r="K464" s="3">
        <v>178.11699999999999</v>
      </c>
      <c r="L464" s="3">
        <f>SUM(Usage_Data[[#This Row],[Hydroelectric Power]:[Biomass Energy]])</f>
        <v>296.61699999999996</v>
      </c>
    </row>
    <row r="465" spans="1:12" x14ac:dyDescent="0.25">
      <c r="A465" s="3">
        <v>2022</v>
      </c>
      <c r="B465" s="3" t="str">
        <f t="shared" si="7"/>
        <v>September</v>
      </c>
      <c r="C465" s="3">
        <v>9</v>
      </c>
      <c r="D465" s="3" t="s">
        <v>14</v>
      </c>
      <c r="E465" s="3">
        <v>0</v>
      </c>
      <c r="F465" s="3">
        <v>3.2549999999999999</v>
      </c>
      <c r="G465" s="3">
        <v>18.042999999999999</v>
      </c>
      <c r="H465" s="3">
        <v>0</v>
      </c>
      <c r="I465" s="3">
        <v>34.725000000000001</v>
      </c>
      <c r="J465" s="3">
        <v>0</v>
      </c>
      <c r="K465" s="3">
        <v>0</v>
      </c>
      <c r="L465" s="3">
        <f>SUM(Usage_Data[[#This Row],[Hydroelectric Power]:[Biomass Energy]])</f>
        <v>56.022999999999996</v>
      </c>
    </row>
    <row r="466" spans="1:12" x14ac:dyDescent="0.25">
      <c r="A466" s="3">
        <v>2022</v>
      </c>
      <c r="B466" s="3" t="str">
        <f t="shared" si="7"/>
        <v>September</v>
      </c>
      <c r="C466" s="3">
        <v>9</v>
      </c>
      <c r="D466" s="3" t="s">
        <v>15</v>
      </c>
      <c r="E466" s="3">
        <v>0</v>
      </c>
      <c r="F466" s="3">
        <v>0</v>
      </c>
      <c r="G466" s="3">
        <v>0</v>
      </c>
      <c r="H466" s="3">
        <v>0</v>
      </c>
      <c r="I466" s="3">
        <v>0</v>
      </c>
      <c r="J466" s="3">
        <v>0</v>
      </c>
      <c r="K466" s="3">
        <v>128.06100000000001</v>
      </c>
      <c r="L466" s="3">
        <f>SUM(Usage_Data[[#This Row],[Hydroelectric Power]:[Biomass Energy]])</f>
        <v>128.06100000000001</v>
      </c>
    </row>
    <row r="467" spans="1:12" x14ac:dyDescent="0.25">
      <c r="A467" s="3">
        <v>2022</v>
      </c>
      <c r="B467" s="3" t="str">
        <f t="shared" si="7"/>
        <v>October</v>
      </c>
      <c r="C467" s="3">
        <v>10</v>
      </c>
      <c r="D467" s="3" t="s">
        <v>11</v>
      </c>
      <c r="E467" s="3">
        <v>5.1999999999999998E-2</v>
      </c>
      <c r="F467" s="3">
        <v>1.673</v>
      </c>
      <c r="G467" s="3">
        <v>4.8959999999999999</v>
      </c>
      <c r="H467" s="3">
        <v>4.2999999999999997E-2</v>
      </c>
      <c r="I467" s="3">
        <v>6.8789999999999996</v>
      </c>
      <c r="J467" s="3">
        <v>6.3520000000000003</v>
      </c>
      <c r="K467" s="3">
        <v>16.009</v>
      </c>
      <c r="L467" s="3">
        <f>SUM(Usage_Data[[#This Row],[Hydroelectric Power]:[Biomass Energy]])</f>
        <v>35.903999999999996</v>
      </c>
    </row>
    <row r="468" spans="1:12" x14ac:dyDescent="0.25">
      <c r="A468" s="3">
        <v>2022</v>
      </c>
      <c r="B468" s="3" t="str">
        <f t="shared" si="7"/>
        <v>October</v>
      </c>
      <c r="C468" s="3">
        <v>10</v>
      </c>
      <c r="D468" s="3" t="s">
        <v>12</v>
      </c>
      <c r="E468" s="3">
        <v>0</v>
      </c>
      <c r="F468" s="3">
        <v>4.43</v>
      </c>
      <c r="G468" s="3">
        <v>40.485999999999997</v>
      </c>
      <c r="H468" s="3">
        <v>111.643</v>
      </c>
      <c r="I468" s="3">
        <v>14.468999999999999</v>
      </c>
      <c r="J468" s="3">
        <v>14.335000000000001</v>
      </c>
      <c r="K468" s="3">
        <v>28.803999999999998</v>
      </c>
      <c r="L468" s="3">
        <f>SUM(Usage_Data[[#This Row],[Hydroelectric Power]:[Biomass Energy]])</f>
        <v>214.167</v>
      </c>
    </row>
    <row r="469" spans="1:12" x14ac:dyDescent="0.25">
      <c r="A469" s="3">
        <v>2022</v>
      </c>
      <c r="B469" s="3" t="str">
        <f t="shared" si="7"/>
        <v>October</v>
      </c>
      <c r="C469" s="3">
        <v>10</v>
      </c>
      <c r="D469" s="3" t="s">
        <v>13</v>
      </c>
      <c r="E469" s="3">
        <v>0.17599999999999999</v>
      </c>
      <c r="F469" s="3">
        <v>0.35699999999999998</v>
      </c>
      <c r="G469" s="3">
        <v>1.2190000000000001</v>
      </c>
      <c r="H469" s="3">
        <v>3.9E-2</v>
      </c>
      <c r="I469" s="3">
        <v>105.467</v>
      </c>
      <c r="J469" s="3">
        <v>13.685</v>
      </c>
      <c r="K469" s="3">
        <v>190.41300000000001</v>
      </c>
      <c r="L469" s="3">
        <f>SUM(Usage_Data[[#This Row],[Hydroelectric Power]:[Biomass Energy]])</f>
        <v>311.35599999999999</v>
      </c>
    </row>
    <row r="470" spans="1:12" x14ac:dyDescent="0.25">
      <c r="A470" s="3">
        <v>2022</v>
      </c>
      <c r="B470" s="3" t="str">
        <f t="shared" si="7"/>
        <v>October</v>
      </c>
      <c r="C470" s="3">
        <v>10</v>
      </c>
      <c r="D470" s="3" t="s">
        <v>14</v>
      </c>
      <c r="E470" s="3">
        <v>0</v>
      </c>
      <c r="F470" s="3">
        <v>3.363</v>
      </c>
      <c r="G470" s="3">
        <v>16.594999999999999</v>
      </c>
      <c r="H470" s="3">
        <v>0</v>
      </c>
      <c r="I470" s="3">
        <v>35.881999999999998</v>
      </c>
      <c r="J470" s="3">
        <v>0</v>
      </c>
      <c r="K470" s="3">
        <v>0</v>
      </c>
      <c r="L470" s="3">
        <f>SUM(Usage_Data[[#This Row],[Hydroelectric Power]:[Biomass Energy]])</f>
        <v>55.839999999999996</v>
      </c>
    </row>
    <row r="471" spans="1:12" x14ac:dyDescent="0.25">
      <c r="A471" s="3">
        <v>2022</v>
      </c>
      <c r="B471" s="3" t="str">
        <f t="shared" si="7"/>
        <v>October</v>
      </c>
      <c r="C471" s="3">
        <v>10</v>
      </c>
      <c r="D471" s="3" t="s">
        <v>15</v>
      </c>
      <c r="E471" s="3">
        <v>0</v>
      </c>
      <c r="F471" s="3">
        <v>0</v>
      </c>
      <c r="G471" s="3">
        <v>0</v>
      </c>
      <c r="H471" s="3">
        <v>0</v>
      </c>
      <c r="I471" s="3">
        <v>0</v>
      </c>
      <c r="J471" s="3">
        <v>0</v>
      </c>
      <c r="K471" s="3">
        <v>141.65700000000001</v>
      </c>
      <c r="L471" s="3">
        <f>SUM(Usage_Data[[#This Row],[Hydroelectric Power]:[Biomass Energy]])</f>
        <v>141.65700000000001</v>
      </c>
    </row>
    <row r="472" spans="1:12" x14ac:dyDescent="0.25">
      <c r="A472" s="3">
        <v>2022</v>
      </c>
      <c r="B472" s="3" t="str">
        <f t="shared" si="7"/>
        <v>November</v>
      </c>
      <c r="C472" s="3">
        <v>11</v>
      </c>
      <c r="D472" s="3" t="s">
        <v>11</v>
      </c>
      <c r="E472" s="3">
        <v>6.0999999999999999E-2</v>
      </c>
      <c r="F472" s="3">
        <v>1.619</v>
      </c>
      <c r="G472" s="3">
        <v>3.8410000000000002</v>
      </c>
      <c r="H472" s="3">
        <v>0.06</v>
      </c>
      <c r="I472" s="3">
        <v>6.7939999999999996</v>
      </c>
      <c r="J472" s="3">
        <v>6.367</v>
      </c>
      <c r="K472" s="3">
        <v>15.829000000000001</v>
      </c>
      <c r="L472" s="3">
        <f>SUM(Usage_Data[[#This Row],[Hydroelectric Power]:[Biomass Energy]])</f>
        <v>34.570999999999998</v>
      </c>
    </row>
    <row r="473" spans="1:12" x14ac:dyDescent="0.25">
      <c r="A473" s="3">
        <v>2022</v>
      </c>
      <c r="B473" s="3" t="str">
        <f t="shared" si="7"/>
        <v>November</v>
      </c>
      <c r="C473" s="3">
        <v>11</v>
      </c>
      <c r="D473" s="3" t="s">
        <v>12</v>
      </c>
      <c r="E473" s="3">
        <v>0</v>
      </c>
      <c r="F473" s="3">
        <v>4.766</v>
      </c>
      <c r="G473" s="3">
        <v>28.474</v>
      </c>
      <c r="H473" s="3">
        <v>140.464</v>
      </c>
      <c r="I473" s="3">
        <v>15.388</v>
      </c>
      <c r="J473" s="3">
        <v>14.234</v>
      </c>
      <c r="K473" s="3">
        <v>29.622</v>
      </c>
      <c r="L473" s="3">
        <f>SUM(Usage_Data[[#This Row],[Hydroelectric Power]:[Biomass Energy]])</f>
        <v>232.94800000000004</v>
      </c>
    </row>
    <row r="474" spans="1:12" x14ac:dyDescent="0.25">
      <c r="A474" s="3">
        <v>2022</v>
      </c>
      <c r="B474" s="3" t="str">
        <f t="shared" si="7"/>
        <v>November</v>
      </c>
      <c r="C474" s="3">
        <v>11</v>
      </c>
      <c r="D474" s="3" t="s">
        <v>13</v>
      </c>
      <c r="E474" s="3">
        <v>0.21099999999999999</v>
      </c>
      <c r="F474" s="3">
        <v>0.34499999999999997</v>
      </c>
      <c r="G474" s="3">
        <v>0.93300000000000005</v>
      </c>
      <c r="H474" s="3">
        <v>4.5999999999999999E-2</v>
      </c>
      <c r="I474" s="3">
        <v>106.99</v>
      </c>
      <c r="J474" s="3">
        <v>13.531000000000001</v>
      </c>
      <c r="K474" s="3">
        <v>191.916</v>
      </c>
      <c r="L474" s="3">
        <f>SUM(Usage_Data[[#This Row],[Hydroelectric Power]:[Biomass Energy]])</f>
        <v>313.97199999999998</v>
      </c>
    </row>
    <row r="475" spans="1:12" x14ac:dyDescent="0.25">
      <c r="A475" s="3">
        <v>2022</v>
      </c>
      <c r="B475" s="3" t="str">
        <f t="shared" si="7"/>
        <v>November</v>
      </c>
      <c r="C475" s="3">
        <v>11</v>
      </c>
      <c r="D475" s="3" t="s">
        <v>14</v>
      </c>
      <c r="E475" s="3">
        <v>0</v>
      </c>
      <c r="F475" s="3">
        <v>3.2549999999999999</v>
      </c>
      <c r="G475" s="3">
        <v>13.46</v>
      </c>
      <c r="H475" s="3">
        <v>0</v>
      </c>
      <c r="I475" s="3">
        <v>34.725000000000001</v>
      </c>
      <c r="J475" s="3">
        <v>0</v>
      </c>
      <c r="K475" s="3">
        <v>0</v>
      </c>
      <c r="L475" s="3">
        <f>SUM(Usage_Data[[#This Row],[Hydroelectric Power]:[Biomass Energy]])</f>
        <v>51.44</v>
      </c>
    </row>
    <row r="476" spans="1:12" x14ac:dyDescent="0.25">
      <c r="A476" s="3">
        <v>2022</v>
      </c>
      <c r="B476" s="3" t="str">
        <f t="shared" si="7"/>
        <v>November</v>
      </c>
      <c r="C476" s="3">
        <v>11</v>
      </c>
      <c r="D476" s="3" t="s">
        <v>15</v>
      </c>
      <c r="E476" s="3">
        <v>0</v>
      </c>
      <c r="F476" s="3">
        <v>0</v>
      </c>
      <c r="G476" s="3">
        <v>0</v>
      </c>
      <c r="H476" s="3">
        <v>0</v>
      </c>
      <c r="I476" s="3">
        <v>0</v>
      </c>
      <c r="J476" s="3">
        <v>0</v>
      </c>
      <c r="K476" s="3">
        <v>134.62200000000001</v>
      </c>
      <c r="L476" s="3">
        <f>SUM(Usage_Data[[#This Row],[Hydroelectric Power]:[Biomass Energy]])</f>
        <v>134.62200000000001</v>
      </c>
    </row>
    <row r="477" spans="1:12" x14ac:dyDescent="0.25">
      <c r="A477" s="3">
        <v>2022</v>
      </c>
      <c r="B477" s="3" t="str">
        <f t="shared" si="7"/>
        <v>December</v>
      </c>
      <c r="C477" s="3">
        <v>12</v>
      </c>
      <c r="D477" s="3" t="s">
        <v>11</v>
      </c>
      <c r="E477" s="3">
        <v>6.8000000000000005E-2</v>
      </c>
      <c r="F477" s="3">
        <v>1.673</v>
      </c>
      <c r="G477" s="3">
        <v>3.5379999999999998</v>
      </c>
      <c r="H477" s="3">
        <v>5.0999999999999997E-2</v>
      </c>
      <c r="I477" s="3">
        <v>7.0220000000000002</v>
      </c>
      <c r="J477" s="3">
        <v>6.149</v>
      </c>
      <c r="K477" s="3">
        <v>15.782999999999999</v>
      </c>
      <c r="L477" s="3">
        <f>SUM(Usage_Data[[#This Row],[Hydroelectric Power]:[Biomass Energy]])</f>
        <v>34.283999999999999</v>
      </c>
    </row>
    <row r="478" spans="1:12" x14ac:dyDescent="0.25">
      <c r="A478" s="3">
        <v>2022</v>
      </c>
      <c r="B478" s="3" t="str">
        <f t="shared" si="7"/>
        <v>December</v>
      </c>
      <c r="C478" s="3">
        <v>12</v>
      </c>
      <c r="D478" s="3" t="s">
        <v>12</v>
      </c>
      <c r="E478" s="3">
        <v>0</v>
      </c>
      <c r="F478" s="3">
        <v>5.0570000000000004</v>
      </c>
      <c r="G478" s="3">
        <v>22.98</v>
      </c>
      <c r="H478" s="3">
        <v>131.88399999999999</v>
      </c>
      <c r="I478" s="3">
        <v>17.341000000000001</v>
      </c>
      <c r="J478" s="3">
        <v>14.611000000000001</v>
      </c>
      <c r="K478" s="3">
        <v>31.952999999999999</v>
      </c>
      <c r="L478" s="3">
        <f>SUM(Usage_Data[[#This Row],[Hydroelectric Power]:[Biomass Energy]])</f>
        <v>223.82599999999999</v>
      </c>
    </row>
    <row r="479" spans="1:12" x14ac:dyDescent="0.25">
      <c r="A479" s="3">
        <v>2022</v>
      </c>
      <c r="B479" s="3" t="str">
        <f t="shared" si="7"/>
        <v>December</v>
      </c>
      <c r="C479" s="3">
        <v>12</v>
      </c>
      <c r="D479" s="3" t="s">
        <v>13</v>
      </c>
      <c r="E479" s="3">
        <v>0.312</v>
      </c>
      <c r="F479" s="3">
        <v>0.35699999999999998</v>
      </c>
      <c r="G479" s="3">
        <v>0.82499999999999996</v>
      </c>
      <c r="H479" s="3">
        <v>0.04</v>
      </c>
      <c r="I479" s="3">
        <v>109.036</v>
      </c>
      <c r="J479" s="3">
        <v>14.414999999999999</v>
      </c>
      <c r="K479" s="3">
        <v>191.422</v>
      </c>
      <c r="L479" s="3">
        <f>SUM(Usage_Data[[#This Row],[Hydroelectric Power]:[Biomass Energy]])</f>
        <v>316.40700000000004</v>
      </c>
    </row>
    <row r="480" spans="1:12" x14ac:dyDescent="0.25">
      <c r="A480" s="3">
        <v>2022</v>
      </c>
      <c r="B480" s="3" t="str">
        <f t="shared" si="7"/>
        <v>December</v>
      </c>
      <c r="C480" s="3">
        <v>12</v>
      </c>
      <c r="D480" s="3" t="s">
        <v>14</v>
      </c>
      <c r="E480" s="3">
        <v>0</v>
      </c>
      <c r="F480" s="3">
        <v>3.363</v>
      </c>
      <c r="G480" s="3">
        <v>12.314</v>
      </c>
      <c r="H480" s="3">
        <v>0</v>
      </c>
      <c r="I480" s="3">
        <v>35.881999999999998</v>
      </c>
      <c r="J480" s="3">
        <v>0</v>
      </c>
      <c r="K480" s="3">
        <v>0</v>
      </c>
      <c r="L480" s="3">
        <f>SUM(Usage_Data[[#This Row],[Hydroelectric Power]:[Biomass Energy]])</f>
        <v>51.558999999999997</v>
      </c>
    </row>
    <row r="481" spans="1:12" x14ac:dyDescent="0.25">
      <c r="A481" s="3">
        <v>2022</v>
      </c>
      <c r="B481" s="3" t="str">
        <f t="shared" si="7"/>
        <v>December</v>
      </c>
      <c r="C481" s="3">
        <v>12</v>
      </c>
      <c r="D481" s="3" t="s">
        <v>15</v>
      </c>
      <c r="E481" s="3">
        <v>0</v>
      </c>
      <c r="F481" s="3">
        <v>0</v>
      </c>
      <c r="G481" s="3">
        <v>0</v>
      </c>
      <c r="H481" s="3">
        <v>0</v>
      </c>
      <c r="I481" s="3">
        <v>0</v>
      </c>
      <c r="J481" s="3">
        <v>0</v>
      </c>
      <c r="K481" s="3">
        <v>134.30600000000001</v>
      </c>
      <c r="L481" s="3">
        <f>SUM(Usage_Data[[#This Row],[Hydroelectric Power]:[Biomass Energy]])</f>
        <v>134.30600000000001</v>
      </c>
    </row>
    <row r="482" spans="1:12" x14ac:dyDescent="0.25">
      <c r="A482" s="3">
        <v>2023</v>
      </c>
      <c r="B482" s="3" t="str">
        <f t="shared" si="7"/>
        <v>January</v>
      </c>
      <c r="C482" s="3">
        <v>1</v>
      </c>
      <c r="D482" s="3" t="s">
        <v>11</v>
      </c>
      <c r="E482" s="3">
        <v>0.08</v>
      </c>
      <c r="F482" s="3">
        <v>1.673</v>
      </c>
      <c r="G482" s="3">
        <v>3.89</v>
      </c>
      <c r="H482" s="3">
        <v>5.6000000000000001E-2</v>
      </c>
      <c r="I482" s="3">
        <v>7.0129999999999999</v>
      </c>
      <c r="J482" s="3">
        <v>6.1260000000000003</v>
      </c>
      <c r="K482" s="3">
        <v>15.723000000000001</v>
      </c>
      <c r="L482" s="3">
        <f>SUM(Usage_Data[[#This Row],[Hydroelectric Power]:[Biomass Energy]])</f>
        <v>34.561</v>
      </c>
    </row>
    <row r="483" spans="1:12" x14ac:dyDescent="0.25">
      <c r="A483" s="3">
        <v>2023</v>
      </c>
      <c r="B483" s="3" t="str">
        <f t="shared" si="7"/>
        <v>January</v>
      </c>
      <c r="C483" s="3">
        <v>1</v>
      </c>
      <c r="D483" s="3" t="s">
        <v>12</v>
      </c>
      <c r="E483" s="3">
        <v>0</v>
      </c>
      <c r="F483" s="3">
        <v>5.3159999999999998</v>
      </c>
      <c r="G483" s="3">
        <v>27.058</v>
      </c>
      <c r="H483" s="3">
        <v>133.697</v>
      </c>
      <c r="I483" s="3">
        <v>16.024000000000001</v>
      </c>
      <c r="J483" s="3">
        <v>15.138999999999999</v>
      </c>
      <c r="K483" s="3">
        <v>31.163</v>
      </c>
      <c r="L483" s="3">
        <f>SUM(Usage_Data[[#This Row],[Hydroelectric Power]:[Biomass Energy]])</f>
        <v>228.39700000000002</v>
      </c>
    </row>
    <row r="484" spans="1:12" x14ac:dyDescent="0.25">
      <c r="A484" s="3">
        <v>2023</v>
      </c>
      <c r="B484" s="3" t="str">
        <f t="shared" si="7"/>
        <v>January</v>
      </c>
      <c r="C484" s="3">
        <v>1</v>
      </c>
      <c r="D484" s="3" t="s">
        <v>13</v>
      </c>
      <c r="E484" s="3">
        <v>0.308</v>
      </c>
      <c r="F484" s="3">
        <v>0.35699999999999998</v>
      </c>
      <c r="G484" s="3">
        <v>0.89700000000000002</v>
      </c>
      <c r="H484" s="3">
        <v>3.6999999999999998E-2</v>
      </c>
      <c r="I484" s="3">
        <v>112.455</v>
      </c>
      <c r="J484" s="3">
        <v>14.494999999999999</v>
      </c>
      <c r="K484" s="3">
        <v>197.404</v>
      </c>
      <c r="L484" s="3">
        <f>SUM(Usage_Data[[#This Row],[Hydroelectric Power]:[Biomass Energy]])</f>
        <v>325.95299999999997</v>
      </c>
    </row>
    <row r="485" spans="1:12" x14ac:dyDescent="0.25">
      <c r="A485" s="3">
        <v>2023</v>
      </c>
      <c r="B485" s="3" t="str">
        <f t="shared" si="7"/>
        <v>January</v>
      </c>
      <c r="C485" s="3">
        <v>1</v>
      </c>
      <c r="D485" s="3" t="s">
        <v>14</v>
      </c>
      <c r="E485" s="3">
        <v>0</v>
      </c>
      <c r="F485" s="3">
        <v>3.363</v>
      </c>
      <c r="G485" s="3">
        <v>12.539</v>
      </c>
      <c r="H485" s="3">
        <v>0</v>
      </c>
      <c r="I485" s="3">
        <v>38.247</v>
      </c>
      <c r="J485" s="3">
        <v>0</v>
      </c>
      <c r="K485" s="3">
        <v>0</v>
      </c>
      <c r="L485" s="3">
        <f>SUM(Usage_Data[[#This Row],[Hydroelectric Power]:[Biomass Energy]])</f>
        <v>54.149000000000001</v>
      </c>
    </row>
    <row r="486" spans="1:12" x14ac:dyDescent="0.25">
      <c r="A486" s="3">
        <v>2023</v>
      </c>
      <c r="B486" s="3" t="str">
        <f t="shared" si="7"/>
        <v>January</v>
      </c>
      <c r="C486" s="3">
        <v>1</v>
      </c>
      <c r="D486" s="3" t="s">
        <v>15</v>
      </c>
      <c r="E486" s="3">
        <v>0</v>
      </c>
      <c r="F486" s="3">
        <v>0</v>
      </c>
      <c r="G486" s="3">
        <v>0</v>
      </c>
      <c r="H486" s="3">
        <v>0</v>
      </c>
      <c r="I486" s="3">
        <v>0</v>
      </c>
      <c r="J486" s="3">
        <v>0</v>
      </c>
      <c r="K486" s="3">
        <v>137.167</v>
      </c>
      <c r="L486" s="3">
        <f>SUM(Usage_Data[[#This Row],[Hydroelectric Power]:[Biomass Energy]])</f>
        <v>137.167</v>
      </c>
    </row>
    <row r="487" spans="1:12" x14ac:dyDescent="0.25">
      <c r="A487" s="3">
        <v>2023</v>
      </c>
      <c r="B487" s="3" t="str">
        <f t="shared" si="7"/>
        <v>February</v>
      </c>
      <c r="C487" s="3">
        <v>2</v>
      </c>
      <c r="D487" s="3" t="s">
        <v>11</v>
      </c>
      <c r="E487" s="3">
        <v>6.7000000000000004E-2</v>
      </c>
      <c r="F487" s="3">
        <v>1.5109999999999999</v>
      </c>
      <c r="G487" s="3">
        <v>4.3319999999999999</v>
      </c>
      <c r="H487" s="3">
        <v>0.06</v>
      </c>
      <c r="I487" s="3">
        <v>6.2510000000000003</v>
      </c>
      <c r="J487" s="3">
        <v>5.4539999999999997</v>
      </c>
      <c r="K487" s="3">
        <v>14.032</v>
      </c>
      <c r="L487" s="3">
        <f>SUM(Usage_Data[[#This Row],[Hydroelectric Power]:[Biomass Energy]])</f>
        <v>31.707000000000001</v>
      </c>
    </row>
    <row r="488" spans="1:12" x14ac:dyDescent="0.25">
      <c r="A488" s="3">
        <v>2023</v>
      </c>
      <c r="B488" s="3" t="str">
        <f t="shared" si="7"/>
        <v>February</v>
      </c>
      <c r="C488" s="3">
        <v>2</v>
      </c>
      <c r="D488" s="3" t="s">
        <v>12</v>
      </c>
      <c r="E488" s="3">
        <v>0</v>
      </c>
      <c r="F488" s="3">
        <v>4.4420000000000002</v>
      </c>
      <c r="G488" s="3">
        <v>31.366</v>
      </c>
      <c r="H488" s="3">
        <v>143.827</v>
      </c>
      <c r="I488" s="3">
        <v>13.492000000000001</v>
      </c>
      <c r="J488" s="3">
        <v>13.69</v>
      </c>
      <c r="K488" s="3">
        <v>27.181000000000001</v>
      </c>
      <c r="L488" s="3">
        <f>SUM(Usage_Data[[#This Row],[Hydroelectric Power]:[Biomass Energy]])</f>
        <v>233.99799999999999</v>
      </c>
    </row>
    <row r="489" spans="1:12" x14ac:dyDescent="0.25">
      <c r="A489" s="3">
        <v>2023</v>
      </c>
      <c r="B489" s="3" t="str">
        <f t="shared" si="7"/>
        <v>February</v>
      </c>
      <c r="C489" s="3">
        <v>2</v>
      </c>
      <c r="D489" s="3" t="s">
        <v>13</v>
      </c>
      <c r="E489" s="3">
        <v>0.26300000000000001</v>
      </c>
      <c r="F489" s="3">
        <v>0.32200000000000001</v>
      </c>
      <c r="G489" s="3">
        <v>0.95699999999999996</v>
      </c>
      <c r="H489" s="3">
        <v>4.4999999999999998E-2</v>
      </c>
      <c r="I489" s="3">
        <v>99.763999999999996</v>
      </c>
      <c r="J489" s="3">
        <v>12.87</v>
      </c>
      <c r="K489" s="3">
        <v>176.10300000000001</v>
      </c>
      <c r="L489" s="3">
        <f>SUM(Usage_Data[[#This Row],[Hydroelectric Power]:[Biomass Energy]])</f>
        <v>290.32400000000001</v>
      </c>
    </row>
    <row r="490" spans="1:12" x14ac:dyDescent="0.25">
      <c r="A490" s="3">
        <v>2023</v>
      </c>
      <c r="B490" s="3" t="str">
        <f t="shared" si="7"/>
        <v>February</v>
      </c>
      <c r="C490" s="3">
        <v>2</v>
      </c>
      <c r="D490" s="3" t="s">
        <v>14</v>
      </c>
      <c r="E490" s="3">
        <v>0</v>
      </c>
      <c r="F490" s="3">
        <v>3.0379999999999998</v>
      </c>
      <c r="G490" s="3">
        <v>13.814</v>
      </c>
      <c r="H490" s="3">
        <v>0</v>
      </c>
      <c r="I490" s="3">
        <v>34.545000000000002</v>
      </c>
      <c r="J490" s="3">
        <v>0</v>
      </c>
      <c r="K490" s="3">
        <v>0</v>
      </c>
      <c r="L490" s="3">
        <f>SUM(Usage_Data[[#This Row],[Hydroelectric Power]:[Biomass Energy]])</f>
        <v>51.397000000000006</v>
      </c>
    </row>
    <row r="491" spans="1:12" x14ac:dyDescent="0.25">
      <c r="A491" s="3">
        <v>2023</v>
      </c>
      <c r="B491" s="3" t="str">
        <f t="shared" si="7"/>
        <v>February</v>
      </c>
      <c r="C491" s="3">
        <v>2</v>
      </c>
      <c r="D491" s="3" t="s">
        <v>15</v>
      </c>
      <c r="E491" s="3">
        <v>0</v>
      </c>
      <c r="F491" s="3">
        <v>0</v>
      </c>
      <c r="G491" s="3">
        <v>0</v>
      </c>
      <c r="H491" s="3">
        <v>0</v>
      </c>
      <c r="I491" s="3">
        <v>0</v>
      </c>
      <c r="J491" s="3">
        <v>0</v>
      </c>
      <c r="K491" s="3">
        <v>124.27</v>
      </c>
      <c r="L491" s="3">
        <f>SUM(Usage_Data[[#This Row],[Hydroelectric Power]:[Biomass Energy]])</f>
        <v>124.27</v>
      </c>
    </row>
    <row r="492" spans="1:12" x14ac:dyDescent="0.25">
      <c r="A492" s="3">
        <v>2023</v>
      </c>
      <c r="B492" s="3" t="str">
        <f t="shared" si="7"/>
        <v>March</v>
      </c>
      <c r="C492" s="3">
        <v>3</v>
      </c>
      <c r="D492" s="3" t="s">
        <v>11</v>
      </c>
      <c r="E492" s="3">
        <v>0</v>
      </c>
      <c r="F492" s="3">
        <v>1.673</v>
      </c>
      <c r="G492" s="3">
        <v>5.8460000000000001</v>
      </c>
      <c r="H492" s="3">
        <v>6.4000000000000001E-2</v>
      </c>
      <c r="I492" s="3">
        <v>6.9660000000000002</v>
      </c>
      <c r="J492" s="3">
        <v>5.6849999999999996</v>
      </c>
      <c r="K492" s="3">
        <v>15.381</v>
      </c>
      <c r="L492" s="3">
        <f>SUM(Usage_Data[[#This Row],[Hydroelectric Power]:[Biomass Energy]])</f>
        <v>35.614999999999995</v>
      </c>
    </row>
    <row r="493" spans="1:12" x14ac:dyDescent="0.25">
      <c r="A493" s="3">
        <v>2023</v>
      </c>
      <c r="B493" s="3" t="str">
        <f t="shared" si="7"/>
        <v>March</v>
      </c>
      <c r="C493" s="3">
        <v>3</v>
      </c>
      <c r="D493" s="3" t="s">
        <v>12</v>
      </c>
      <c r="E493" s="3">
        <v>0</v>
      </c>
      <c r="F493" s="3">
        <v>4.7089999999999996</v>
      </c>
      <c r="G493" s="3">
        <v>41.16</v>
      </c>
      <c r="H493" s="3">
        <v>151.99700000000001</v>
      </c>
      <c r="I493" s="3">
        <v>14.255000000000001</v>
      </c>
      <c r="J493" s="3">
        <v>14.446999999999999</v>
      </c>
      <c r="K493" s="3">
        <v>28.701000000000001</v>
      </c>
      <c r="L493" s="3">
        <f>SUM(Usage_Data[[#This Row],[Hydroelectric Power]:[Biomass Energy]])</f>
        <v>255.26900000000001</v>
      </c>
    </row>
    <row r="494" spans="1:12" x14ac:dyDescent="0.25">
      <c r="A494" s="3">
        <v>2023</v>
      </c>
      <c r="B494" s="3" t="str">
        <f t="shared" si="7"/>
        <v>March</v>
      </c>
      <c r="C494" s="3">
        <v>3</v>
      </c>
      <c r="D494" s="3" t="s">
        <v>13</v>
      </c>
      <c r="E494" s="3">
        <v>0.29099999999999998</v>
      </c>
      <c r="F494" s="3">
        <v>0.35699999999999998</v>
      </c>
      <c r="G494" s="3">
        <v>1.363</v>
      </c>
      <c r="H494" s="3">
        <v>4.5999999999999999E-2</v>
      </c>
      <c r="I494" s="3">
        <v>105.917</v>
      </c>
      <c r="J494" s="3">
        <v>14.087999999999999</v>
      </c>
      <c r="K494" s="3">
        <v>189.64</v>
      </c>
      <c r="L494" s="3">
        <f>SUM(Usage_Data[[#This Row],[Hydroelectric Power]:[Biomass Energy]])</f>
        <v>311.702</v>
      </c>
    </row>
    <row r="495" spans="1:12" x14ac:dyDescent="0.25">
      <c r="A495" s="3">
        <v>2023</v>
      </c>
      <c r="B495" s="3" t="str">
        <f t="shared" si="7"/>
        <v>March</v>
      </c>
      <c r="C495" s="3">
        <v>3</v>
      </c>
      <c r="D495" s="3" t="s">
        <v>14</v>
      </c>
      <c r="E495" s="3">
        <v>0</v>
      </c>
      <c r="F495" s="3">
        <v>3.363</v>
      </c>
      <c r="G495" s="3">
        <v>18.858000000000001</v>
      </c>
      <c r="H495" s="3">
        <v>0</v>
      </c>
      <c r="I495" s="3">
        <v>38.247</v>
      </c>
      <c r="J495" s="3">
        <v>0</v>
      </c>
      <c r="K495" s="3">
        <v>0</v>
      </c>
      <c r="L495" s="3">
        <f>SUM(Usage_Data[[#This Row],[Hydroelectric Power]:[Biomass Energy]])</f>
        <v>60.468000000000004</v>
      </c>
    </row>
    <row r="496" spans="1:12" x14ac:dyDescent="0.25">
      <c r="A496" s="3">
        <v>2023</v>
      </c>
      <c r="B496" s="3" t="str">
        <f t="shared" si="7"/>
        <v>March</v>
      </c>
      <c r="C496" s="3">
        <v>3</v>
      </c>
      <c r="D496" s="3" t="s">
        <v>15</v>
      </c>
      <c r="E496" s="3">
        <v>0</v>
      </c>
      <c r="F496" s="3">
        <v>0</v>
      </c>
      <c r="G496" s="3">
        <v>0</v>
      </c>
      <c r="H496" s="3">
        <v>0</v>
      </c>
      <c r="I496" s="3">
        <v>0</v>
      </c>
      <c r="J496" s="3">
        <v>0</v>
      </c>
      <c r="K496" s="3">
        <v>148.126</v>
      </c>
      <c r="L496" s="3">
        <f>SUM(Usage_Data[[#This Row],[Hydroelectric Power]:[Biomass Energy]])</f>
        <v>148.126</v>
      </c>
    </row>
    <row r="497" spans="1:12" x14ac:dyDescent="0.25">
      <c r="A497" s="3">
        <v>2023</v>
      </c>
      <c r="B497" s="3" t="str">
        <f t="shared" si="7"/>
        <v>April</v>
      </c>
      <c r="C497" s="3">
        <v>4</v>
      </c>
      <c r="D497" s="3" t="s">
        <v>11</v>
      </c>
      <c r="E497" s="3">
        <v>0</v>
      </c>
      <c r="F497" s="3">
        <v>1.619</v>
      </c>
      <c r="G497" s="3">
        <v>6.4749999999999996</v>
      </c>
      <c r="H497" s="3">
        <v>5.8000000000000003E-2</v>
      </c>
      <c r="I497" s="3">
        <v>6.681</v>
      </c>
      <c r="J497" s="3">
        <v>5.5570000000000004</v>
      </c>
      <c r="K497" s="3">
        <v>14.792</v>
      </c>
      <c r="L497" s="3">
        <f>SUM(Usage_Data[[#This Row],[Hydroelectric Power]:[Biomass Energy]])</f>
        <v>35.182000000000002</v>
      </c>
    </row>
    <row r="498" spans="1:12" x14ac:dyDescent="0.25">
      <c r="A498" s="3">
        <v>2023</v>
      </c>
      <c r="B498" s="3" t="str">
        <f t="shared" si="7"/>
        <v>April</v>
      </c>
      <c r="C498" s="3">
        <v>4</v>
      </c>
      <c r="D498" s="3" t="s">
        <v>12</v>
      </c>
      <c r="E498" s="3">
        <v>0</v>
      </c>
      <c r="F498" s="3">
        <v>4.5960000000000001</v>
      </c>
      <c r="G498" s="3">
        <v>50.040999999999997</v>
      </c>
      <c r="H498" s="3">
        <v>146.86099999999999</v>
      </c>
      <c r="I498" s="3">
        <v>11.058</v>
      </c>
      <c r="J498" s="3">
        <v>13.339</v>
      </c>
      <c r="K498" s="3">
        <v>24.396999999999998</v>
      </c>
      <c r="L498" s="3">
        <f>SUM(Usage_Data[[#This Row],[Hydroelectric Power]:[Biomass Energy]])</f>
        <v>250.29199999999997</v>
      </c>
    </row>
    <row r="499" spans="1:12" x14ac:dyDescent="0.25">
      <c r="A499" s="3">
        <v>2023</v>
      </c>
      <c r="B499" s="3" t="str">
        <f t="shared" si="7"/>
        <v>April</v>
      </c>
      <c r="C499" s="3">
        <v>4</v>
      </c>
      <c r="D499" s="3" t="s">
        <v>13</v>
      </c>
      <c r="E499" s="3">
        <v>0.24099999999999999</v>
      </c>
      <c r="F499" s="3">
        <v>0.34499999999999997</v>
      </c>
      <c r="G499" s="3">
        <v>1.5069999999999999</v>
      </c>
      <c r="H499" s="3">
        <v>4.3999999999999997E-2</v>
      </c>
      <c r="I499" s="3">
        <v>97.3</v>
      </c>
      <c r="J499" s="3">
        <v>13.433</v>
      </c>
      <c r="K499" s="3">
        <v>176.88200000000001</v>
      </c>
      <c r="L499" s="3">
        <f>SUM(Usage_Data[[#This Row],[Hydroelectric Power]:[Biomass Energy]])</f>
        <v>289.75200000000001</v>
      </c>
    </row>
    <row r="500" spans="1:12" x14ac:dyDescent="0.25">
      <c r="A500" s="3">
        <v>2023</v>
      </c>
      <c r="B500" s="3" t="str">
        <f t="shared" si="7"/>
        <v>April</v>
      </c>
      <c r="C500" s="3">
        <v>4</v>
      </c>
      <c r="D500" s="3" t="s">
        <v>14</v>
      </c>
      <c r="E500" s="3">
        <v>0</v>
      </c>
      <c r="F500" s="3">
        <v>3.2549999999999999</v>
      </c>
      <c r="G500" s="3">
        <v>21.396000000000001</v>
      </c>
      <c r="H500" s="3">
        <v>0</v>
      </c>
      <c r="I500" s="3">
        <v>37.012999999999998</v>
      </c>
      <c r="J500" s="3">
        <v>0</v>
      </c>
      <c r="K500" s="3">
        <v>0</v>
      </c>
      <c r="L500" s="3">
        <f>SUM(Usage_Data[[#This Row],[Hydroelectric Power]:[Biomass Energy]])</f>
        <v>61.664000000000001</v>
      </c>
    </row>
    <row r="501" spans="1:12" x14ac:dyDescent="0.25">
      <c r="A501" s="3">
        <v>2023</v>
      </c>
      <c r="B501" s="3" t="str">
        <f t="shared" si="7"/>
        <v>April</v>
      </c>
      <c r="C501" s="3">
        <v>4</v>
      </c>
      <c r="D501" s="3" t="s">
        <v>15</v>
      </c>
      <c r="E501" s="3">
        <v>0</v>
      </c>
      <c r="F501" s="3">
        <v>0</v>
      </c>
      <c r="G501" s="3">
        <v>0</v>
      </c>
      <c r="H501" s="3">
        <v>0</v>
      </c>
      <c r="I501" s="3">
        <v>0</v>
      </c>
      <c r="J501" s="3">
        <v>0</v>
      </c>
      <c r="K501" s="3">
        <v>138.37200000000001</v>
      </c>
      <c r="L501" s="3">
        <f>SUM(Usage_Data[[#This Row],[Hydroelectric Power]:[Biomass Energy]])</f>
        <v>138.37200000000001</v>
      </c>
    </row>
    <row r="502" spans="1:12" x14ac:dyDescent="0.25">
      <c r="A502" s="3">
        <v>2023</v>
      </c>
      <c r="B502" s="3" t="str">
        <f t="shared" si="7"/>
        <v>May</v>
      </c>
      <c r="C502" s="3">
        <v>5</v>
      </c>
      <c r="D502" s="3" t="s">
        <v>11</v>
      </c>
      <c r="E502" s="3">
        <v>0</v>
      </c>
      <c r="F502" s="3">
        <v>1.673</v>
      </c>
      <c r="G502" s="3">
        <v>7.0720000000000001</v>
      </c>
      <c r="H502" s="3">
        <v>4.5999999999999999E-2</v>
      </c>
      <c r="I502" s="3">
        <v>6.7930000000000001</v>
      </c>
      <c r="J502" s="3">
        <v>5.8929999999999998</v>
      </c>
      <c r="K502" s="3">
        <v>15.448</v>
      </c>
      <c r="L502" s="3">
        <f>SUM(Usage_Data[[#This Row],[Hydroelectric Power]:[Biomass Energy]])</f>
        <v>36.924999999999997</v>
      </c>
    </row>
    <row r="503" spans="1:12" x14ac:dyDescent="0.25">
      <c r="A503" s="3">
        <v>2023</v>
      </c>
      <c r="B503" s="3" t="str">
        <f t="shared" si="7"/>
        <v>May</v>
      </c>
      <c r="C503" s="3">
        <v>5</v>
      </c>
      <c r="D503" s="3" t="s">
        <v>12</v>
      </c>
      <c r="E503" s="3">
        <v>0</v>
      </c>
      <c r="F503" s="3">
        <v>4.6769999999999996</v>
      </c>
      <c r="G503" s="3">
        <v>57.398000000000003</v>
      </c>
      <c r="H503" s="3">
        <v>109.33</v>
      </c>
      <c r="I503" s="3">
        <v>14.042999999999999</v>
      </c>
      <c r="J503" s="3">
        <v>14.106999999999999</v>
      </c>
      <c r="K503" s="3">
        <v>28.15</v>
      </c>
      <c r="L503" s="3">
        <f>SUM(Usage_Data[[#This Row],[Hydroelectric Power]:[Biomass Energy]])</f>
        <v>227.70500000000001</v>
      </c>
    </row>
    <row r="504" spans="1:12" x14ac:dyDescent="0.25">
      <c r="A504" s="3">
        <v>2023</v>
      </c>
      <c r="B504" s="3" t="str">
        <f t="shared" si="7"/>
        <v>May</v>
      </c>
      <c r="C504" s="3">
        <v>5</v>
      </c>
      <c r="D504" s="3" t="s">
        <v>13</v>
      </c>
      <c r="E504" s="3">
        <v>0.27100000000000002</v>
      </c>
      <c r="F504" s="3">
        <v>0.35699999999999998</v>
      </c>
      <c r="G504" s="3">
        <v>1.6539999999999999</v>
      </c>
      <c r="H504" s="3">
        <v>3.4000000000000002E-2</v>
      </c>
      <c r="I504" s="3">
        <v>104.607</v>
      </c>
      <c r="J504" s="3">
        <v>14.016999999999999</v>
      </c>
      <c r="K504" s="3">
        <v>188.89599999999999</v>
      </c>
      <c r="L504" s="3">
        <f>SUM(Usage_Data[[#This Row],[Hydroelectric Power]:[Biomass Energy]])</f>
        <v>309.83600000000001</v>
      </c>
    </row>
    <row r="505" spans="1:12" x14ac:dyDescent="0.25">
      <c r="A505" s="3">
        <v>2023</v>
      </c>
      <c r="B505" s="3" t="str">
        <f t="shared" si="7"/>
        <v>May</v>
      </c>
      <c r="C505" s="3">
        <v>5</v>
      </c>
      <c r="D505" s="3" t="s">
        <v>14</v>
      </c>
      <c r="E505" s="3">
        <v>0</v>
      </c>
      <c r="F505" s="3">
        <v>3.363</v>
      </c>
      <c r="G505" s="3">
        <v>24.106000000000002</v>
      </c>
      <c r="H505" s="3">
        <v>0</v>
      </c>
      <c r="I505" s="3">
        <v>38.247</v>
      </c>
      <c r="J505" s="3">
        <v>0</v>
      </c>
      <c r="K505" s="3">
        <v>0</v>
      </c>
      <c r="L505" s="3">
        <f>SUM(Usage_Data[[#This Row],[Hydroelectric Power]:[Biomass Energy]])</f>
        <v>65.716000000000008</v>
      </c>
    </row>
    <row r="506" spans="1:12" x14ac:dyDescent="0.25">
      <c r="A506" s="3">
        <v>2023</v>
      </c>
      <c r="B506" s="3" t="str">
        <f t="shared" si="7"/>
        <v>May</v>
      </c>
      <c r="C506" s="3">
        <v>5</v>
      </c>
      <c r="D506" s="3" t="s">
        <v>15</v>
      </c>
      <c r="E506" s="3">
        <v>0</v>
      </c>
      <c r="F506" s="3">
        <v>0</v>
      </c>
      <c r="G506" s="3">
        <v>0</v>
      </c>
      <c r="H506" s="3">
        <v>0</v>
      </c>
      <c r="I506" s="3">
        <v>0</v>
      </c>
      <c r="J506" s="3">
        <v>0</v>
      </c>
      <c r="K506" s="3">
        <v>161.30099999999999</v>
      </c>
      <c r="L506" s="3">
        <f>SUM(Usage_Data[[#This Row],[Hydroelectric Power]:[Biomass Energy]])</f>
        <v>161.30099999999999</v>
      </c>
    </row>
    <row r="507" spans="1:12" x14ac:dyDescent="0.25">
      <c r="A507" s="3">
        <v>2023</v>
      </c>
      <c r="B507" s="3" t="str">
        <f t="shared" si="7"/>
        <v>June</v>
      </c>
      <c r="C507" s="3">
        <v>6</v>
      </c>
      <c r="D507" s="3" t="s">
        <v>11</v>
      </c>
      <c r="E507" s="3">
        <v>0</v>
      </c>
      <c r="F507" s="3">
        <v>1.619</v>
      </c>
      <c r="G507" s="3">
        <v>7.04</v>
      </c>
      <c r="H507" s="3">
        <v>3.4000000000000002E-2</v>
      </c>
      <c r="I507" s="3">
        <v>6.7939999999999996</v>
      </c>
      <c r="J507" s="3">
        <v>5.9210000000000003</v>
      </c>
      <c r="K507" s="3">
        <v>15.477</v>
      </c>
      <c r="L507" s="3">
        <f>SUM(Usage_Data[[#This Row],[Hydroelectric Power]:[Biomass Energy]])</f>
        <v>36.885000000000005</v>
      </c>
    </row>
    <row r="508" spans="1:12" x14ac:dyDescent="0.25">
      <c r="A508" s="3">
        <v>2023</v>
      </c>
      <c r="B508" s="3" t="str">
        <f t="shared" si="7"/>
        <v>June</v>
      </c>
      <c r="C508" s="3">
        <v>6</v>
      </c>
      <c r="D508" s="3" t="s">
        <v>12</v>
      </c>
      <c r="E508" s="3">
        <v>0</v>
      </c>
      <c r="F508" s="3">
        <v>4.343</v>
      </c>
      <c r="G508" s="3">
        <v>59.805999999999997</v>
      </c>
      <c r="H508" s="3">
        <v>93.921999999999997</v>
      </c>
      <c r="I508" s="3">
        <v>14.72</v>
      </c>
      <c r="J508" s="3">
        <v>13.445</v>
      </c>
      <c r="K508" s="3">
        <v>28.164000000000001</v>
      </c>
      <c r="L508" s="3">
        <f>SUM(Usage_Data[[#This Row],[Hydroelectric Power]:[Biomass Energy]])</f>
        <v>214.39999999999998</v>
      </c>
    </row>
    <row r="509" spans="1:12" x14ac:dyDescent="0.25">
      <c r="A509" s="3">
        <v>2023</v>
      </c>
      <c r="B509" s="3" t="str">
        <f t="shared" si="7"/>
        <v>June</v>
      </c>
      <c r="C509" s="3">
        <v>6</v>
      </c>
      <c r="D509" s="3" t="s">
        <v>13</v>
      </c>
      <c r="E509" s="3">
        <v>0.216</v>
      </c>
      <c r="F509" s="3">
        <v>0.34499999999999997</v>
      </c>
      <c r="G509" s="3">
        <v>1.655</v>
      </c>
      <c r="H509" s="3">
        <v>2.8000000000000001E-2</v>
      </c>
      <c r="I509" s="3">
        <v>97.759</v>
      </c>
      <c r="J509" s="3">
        <v>12.358000000000001</v>
      </c>
      <c r="K509" s="3">
        <v>180.66499999999999</v>
      </c>
      <c r="L509" s="3">
        <f>SUM(Usage_Data[[#This Row],[Hydroelectric Power]:[Biomass Energy]])</f>
        <v>293.02600000000001</v>
      </c>
    </row>
    <row r="510" spans="1:12" x14ac:dyDescent="0.25">
      <c r="A510" s="3">
        <v>2023</v>
      </c>
      <c r="B510" s="3" t="str">
        <f t="shared" si="7"/>
        <v>June</v>
      </c>
      <c r="C510" s="3">
        <v>6</v>
      </c>
      <c r="D510" s="3" t="s">
        <v>14</v>
      </c>
      <c r="E510" s="3">
        <v>0</v>
      </c>
      <c r="F510" s="3">
        <v>3.2549999999999999</v>
      </c>
      <c r="G510" s="3">
        <v>23.571000000000002</v>
      </c>
      <c r="H510" s="3">
        <v>0</v>
      </c>
      <c r="I510" s="3">
        <v>37.012999999999998</v>
      </c>
      <c r="J510" s="3">
        <v>0</v>
      </c>
      <c r="K510" s="3">
        <v>0</v>
      </c>
      <c r="L510" s="3">
        <f>SUM(Usage_Data[[#This Row],[Hydroelectric Power]:[Biomass Energy]])</f>
        <v>63.838999999999999</v>
      </c>
    </row>
    <row r="511" spans="1:12" x14ac:dyDescent="0.25">
      <c r="A511" s="3">
        <v>2023</v>
      </c>
      <c r="B511" s="3" t="str">
        <f t="shared" si="7"/>
        <v>June</v>
      </c>
      <c r="C511" s="3">
        <v>6</v>
      </c>
      <c r="D511" s="3" t="s">
        <v>15</v>
      </c>
      <c r="E511" s="3">
        <v>0</v>
      </c>
      <c r="F511" s="3">
        <v>0</v>
      </c>
      <c r="G511" s="3">
        <v>0</v>
      </c>
      <c r="H511" s="3">
        <v>0</v>
      </c>
      <c r="I511" s="3">
        <v>0</v>
      </c>
      <c r="J511" s="3">
        <v>0</v>
      </c>
      <c r="K511" s="3">
        <v>158.19999999999999</v>
      </c>
      <c r="L511" s="3">
        <f>SUM(Usage_Data[[#This Row],[Hydroelectric Power]:[Biomass Energy]])</f>
        <v>158.19999999999999</v>
      </c>
    </row>
    <row r="512" spans="1:12" x14ac:dyDescent="0.25">
      <c r="A512" s="3">
        <v>2023</v>
      </c>
      <c r="B512" s="3" t="str">
        <f t="shared" si="7"/>
        <v>July</v>
      </c>
      <c r="C512" s="3">
        <v>7</v>
      </c>
      <c r="D512" s="3" t="s">
        <v>11</v>
      </c>
      <c r="E512" s="3">
        <v>0</v>
      </c>
      <c r="F512" s="3">
        <v>1.673</v>
      </c>
      <c r="G512" s="3">
        <v>7.3239999999999998</v>
      </c>
      <c r="H512" s="3">
        <v>2.4E-2</v>
      </c>
      <c r="I512" s="3">
        <v>6.875</v>
      </c>
      <c r="J512" s="3">
        <v>6.2869999999999999</v>
      </c>
      <c r="K512" s="3">
        <v>15.856</v>
      </c>
      <c r="L512" s="3">
        <f>SUM(Usage_Data[[#This Row],[Hydroelectric Power]:[Biomass Energy]])</f>
        <v>38.039000000000001</v>
      </c>
    </row>
    <row r="513" spans="1:12" x14ac:dyDescent="0.25">
      <c r="A513" s="3">
        <v>2023</v>
      </c>
      <c r="B513" s="3" t="str">
        <f t="shared" si="7"/>
        <v>July</v>
      </c>
      <c r="C513" s="3">
        <v>7</v>
      </c>
      <c r="D513" s="3" t="s">
        <v>12</v>
      </c>
      <c r="E513" s="3">
        <v>0</v>
      </c>
      <c r="F513" s="3">
        <v>4.4470000000000001</v>
      </c>
      <c r="G513" s="3">
        <v>64.040000000000006</v>
      </c>
      <c r="H513" s="3">
        <v>95.158000000000001</v>
      </c>
      <c r="I513" s="3">
        <v>16.242999999999999</v>
      </c>
      <c r="J513" s="3">
        <v>14.096</v>
      </c>
      <c r="K513" s="3">
        <v>30.338999999999999</v>
      </c>
      <c r="L513" s="3">
        <f>SUM(Usage_Data[[#This Row],[Hydroelectric Power]:[Biomass Energy]])</f>
        <v>224.32300000000001</v>
      </c>
    </row>
    <row r="514" spans="1:12" x14ac:dyDescent="0.25">
      <c r="A514" s="3">
        <v>2023</v>
      </c>
      <c r="B514" s="3" t="str">
        <f t="shared" ref="B514:B541" si="8">TEXT(C514*28,"mmmm")</f>
        <v>July</v>
      </c>
      <c r="C514" s="3">
        <v>7</v>
      </c>
      <c r="D514" s="3" t="s">
        <v>13</v>
      </c>
      <c r="E514" s="3">
        <v>0.25</v>
      </c>
      <c r="F514" s="3">
        <v>0.35699999999999998</v>
      </c>
      <c r="G514" s="3">
        <v>1.7130000000000001</v>
      </c>
      <c r="H514" s="3">
        <v>2.4E-2</v>
      </c>
      <c r="I514" s="3">
        <v>100.834</v>
      </c>
      <c r="J514" s="3">
        <v>12.492000000000001</v>
      </c>
      <c r="K514" s="3">
        <v>185.77500000000001</v>
      </c>
      <c r="L514" s="3">
        <f>SUM(Usage_Data[[#This Row],[Hydroelectric Power]:[Biomass Energy]])</f>
        <v>301.44499999999999</v>
      </c>
    </row>
    <row r="515" spans="1:12" x14ac:dyDescent="0.25">
      <c r="A515" s="3">
        <v>2023</v>
      </c>
      <c r="B515" s="3" t="str">
        <f t="shared" si="8"/>
        <v>July</v>
      </c>
      <c r="C515" s="3">
        <v>7</v>
      </c>
      <c r="D515" s="3" t="s">
        <v>14</v>
      </c>
      <c r="E515" s="3">
        <v>0</v>
      </c>
      <c r="F515" s="3">
        <v>3.363</v>
      </c>
      <c r="G515" s="3">
        <v>24.62</v>
      </c>
      <c r="H515" s="3">
        <v>0</v>
      </c>
      <c r="I515" s="3">
        <v>38.247</v>
      </c>
      <c r="J515" s="3">
        <v>0</v>
      </c>
      <c r="K515" s="3">
        <v>0</v>
      </c>
      <c r="L515" s="3">
        <f>SUM(Usage_Data[[#This Row],[Hydroelectric Power]:[Biomass Energy]])</f>
        <v>66.23</v>
      </c>
    </row>
    <row r="516" spans="1:12" x14ac:dyDescent="0.25">
      <c r="A516" s="3">
        <v>2023</v>
      </c>
      <c r="B516" s="3" t="str">
        <f t="shared" si="8"/>
        <v>July</v>
      </c>
      <c r="C516" s="3">
        <v>7</v>
      </c>
      <c r="D516" s="3" t="s">
        <v>15</v>
      </c>
      <c r="E516" s="3">
        <v>0</v>
      </c>
      <c r="F516" s="3">
        <v>0</v>
      </c>
      <c r="G516" s="3">
        <v>0</v>
      </c>
      <c r="H516" s="3">
        <v>0</v>
      </c>
      <c r="I516" s="3">
        <v>0</v>
      </c>
      <c r="J516" s="3">
        <v>0</v>
      </c>
      <c r="K516" s="3">
        <v>148.08600000000001</v>
      </c>
      <c r="L516" s="3">
        <f>SUM(Usage_Data[[#This Row],[Hydroelectric Power]:[Biomass Energy]])</f>
        <v>148.08600000000001</v>
      </c>
    </row>
    <row r="517" spans="1:12" x14ac:dyDescent="0.25">
      <c r="A517" s="3">
        <v>2023</v>
      </c>
      <c r="B517" s="3" t="str">
        <f t="shared" si="8"/>
        <v>August</v>
      </c>
      <c r="C517" s="3">
        <v>8</v>
      </c>
      <c r="D517" s="3" t="s">
        <v>11</v>
      </c>
      <c r="E517" s="3">
        <v>0</v>
      </c>
      <c r="F517" s="3">
        <v>1.673</v>
      </c>
      <c r="G517" s="3">
        <v>6.984</v>
      </c>
      <c r="H517" s="3">
        <v>2.5999999999999999E-2</v>
      </c>
      <c r="I517" s="3">
        <v>6.9939999999999998</v>
      </c>
      <c r="J517" s="3">
        <v>6.2220000000000004</v>
      </c>
      <c r="K517" s="3">
        <v>16.065999999999999</v>
      </c>
      <c r="L517" s="3">
        <f>SUM(Usage_Data[[#This Row],[Hydroelectric Power]:[Biomass Energy]])</f>
        <v>37.965000000000003</v>
      </c>
    </row>
    <row r="518" spans="1:12" x14ac:dyDescent="0.25">
      <c r="A518" s="3">
        <v>2023</v>
      </c>
      <c r="B518" s="3" t="str">
        <f t="shared" si="8"/>
        <v>August</v>
      </c>
      <c r="C518" s="3">
        <v>8</v>
      </c>
      <c r="D518" s="3" t="s">
        <v>12</v>
      </c>
      <c r="E518" s="3">
        <v>0</v>
      </c>
      <c r="F518" s="3">
        <v>4.5739999999999998</v>
      </c>
      <c r="G518" s="3">
        <v>60.430999999999997</v>
      </c>
      <c r="H518" s="3">
        <v>97.343000000000004</v>
      </c>
      <c r="I518" s="3">
        <v>15.644</v>
      </c>
      <c r="J518" s="3">
        <v>13.904</v>
      </c>
      <c r="K518" s="3">
        <v>29.547000000000001</v>
      </c>
      <c r="L518" s="3">
        <f>SUM(Usage_Data[[#This Row],[Hydroelectric Power]:[Biomass Energy]])</f>
        <v>221.44300000000001</v>
      </c>
    </row>
    <row r="519" spans="1:12" x14ac:dyDescent="0.25">
      <c r="A519" s="3">
        <v>2023</v>
      </c>
      <c r="B519" s="3" t="str">
        <f t="shared" si="8"/>
        <v>August</v>
      </c>
      <c r="C519" s="3">
        <v>8</v>
      </c>
      <c r="D519" s="3" t="s">
        <v>13</v>
      </c>
      <c r="E519" s="3">
        <v>0.254</v>
      </c>
      <c r="F519" s="3">
        <v>0.35699999999999998</v>
      </c>
      <c r="G519" s="3">
        <v>1.6379999999999999</v>
      </c>
      <c r="H519" s="3">
        <v>2.8000000000000001E-2</v>
      </c>
      <c r="I519" s="3">
        <v>102.187</v>
      </c>
      <c r="J519" s="3">
        <v>12.398</v>
      </c>
      <c r="K519" s="3">
        <v>185.12700000000001</v>
      </c>
      <c r="L519" s="3">
        <f>SUM(Usage_Data[[#This Row],[Hydroelectric Power]:[Biomass Energy]])</f>
        <v>301.98900000000003</v>
      </c>
    </row>
    <row r="520" spans="1:12" x14ac:dyDescent="0.25">
      <c r="A520" s="3">
        <v>2023</v>
      </c>
      <c r="B520" s="3" t="str">
        <f t="shared" si="8"/>
        <v>August</v>
      </c>
      <c r="C520" s="3">
        <v>8</v>
      </c>
      <c r="D520" s="3" t="s">
        <v>14</v>
      </c>
      <c r="E520" s="3">
        <v>0</v>
      </c>
      <c r="F520" s="3">
        <v>3.363</v>
      </c>
      <c r="G520" s="3">
        <v>24.195</v>
      </c>
      <c r="H520" s="3">
        <v>0</v>
      </c>
      <c r="I520" s="3">
        <v>38.247</v>
      </c>
      <c r="J520" s="3">
        <v>0</v>
      </c>
      <c r="K520" s="3">
        <v>0</v>
      </c>
      <c r="L520" s="3">
        <f>SUM(Usage_Data[[#This Row],[Hydroelectric Power]:[Biomass Energy]])</f>
        <v>65.805000000000007</v>
      </c>
    </row>
    <row r="521" spans="1:12" x14ac:dyDescent="0.25">
      <c r="A521" s="3">
        <v>2023</v>
      </c>
      <c r="B521" s="3" t="str">
        <f t="shared" si="8"/>
        <v>August</v>
      </c>
      <c r="C521" s="3">
        <v>8</v>
      </c>
      <c r="D521" s="3" t="s">
        <v>15</v>
      </c>
      <c r="E521" s="3">
        <v>0</v>
      </c>
      <c r="F521" s="3">
        <v>0</v>
      </c>
      <c r="G521" s="3">
        <v>0</v>
      </c>
      <c r="H521" s="3">
        <v>0</v>
      </c>
      <c r="I521" s="3">
        <v>0</v>
      </c>
      <c r="J521" s="3">
        <v>0</v>
      </c>
      <c r="K521" s="3">
        <v>161.63200000000001</v>
      </c>
      <c r="L521" s="3">
        <f>SUM(Usage_Data[[#This Row],[Hydroelectric Power]:[Biomass Energy]])</f>
        <v>161.63200000000001</v>
      </c>
    </row>
    <row r="522" spans="1:12" x14ac:dyDescent="0.25">
      <c r="A522" s="3">
        <v>2023</v>
      </c>
      <c r="B522" s="3" t="str">
        <f t="shared" si="8"/>
        <v>September</v>
      </c>
      <c r="C522" s="3">
        <v>9</v>
      </c>
      <c r="D522" s="3" t="s">
        <v>11</v>
      </c>
      <c r="E522" s="3">
        <v>0</v>
      </c>
      <c r="F522" s="3">
        <v>1.619</v>
      </c>
      <c r="G522" s="3">
        <v>6.2249999999999996</v>
      </c>
      <c r="H522" s="3">
        <v>2.5999999999999999E-2</v>
      </c>
      <c r="I522" s="3">
        <v>6.81</v>
      </c>
      <c r="J522" s="3">
        <v>5.7380000000000004</v>
      </c>
      <c r="K522" s="3">
        <v>15.134</v>
      </c>
      <c r="L522" s="3">
        <f>SUM(Usage_Data[[#This Row],[Hydroelectric Power]:[Biomass Energy]])</f>
        <v>35.552</v>
      </c>
    </row>
    <row r="523" spans="1:12" x14ac:dyDescent="0.25">
      <c r="A523" s="3">
        <v>2023</v>
      </c>
      <c r="B523" s="3" t="str">
        <f t="shared" si="8"/>
        <v>September</v>
      </c>
      <c r="C523" s="3">
        <v>9</v>
      </c>
      <c r="D523" s="3" t="s">
        <v>12</v>
      </c>
      <c r="E523" s="3">
        <v>0</v>
      </c>
      <c r="F523" s="3">
        <v>4.609</v>
      </c>
      <c r="G523" s="3">
        <v>52.793999999999997</v>
      </c>
      <c r="H523" s="3">
        <v>96.268000000000001</v>
      </c>
      <c r="I523" s="3">
        <v>12.634</v>
      </c>
      <c r="J523" s="3">
        <v>13.968</v>
      </c>
      <c r="K523" s="3">
        <v>26.602</v>
      </c>
      <c r="L523" s="3">
        <f>SUM(Usage_Data[[#This Row],[Hydroelectric Power]:[Biomass Energy]])</f>
        <v>206.875</v>
      </c>
    </row>
    <row r="524" spans="1:12" x14ac:dyDescent="0.25">
      <c r="A524" s="3">
        <v>2023</v>
      </c>
      <c r="B524" s="3" t="str">
        <f t="shared" si="8"/>
        <v>September</v>
      </c>
      <c r="C524" s="3">
        <v>9</v>
      </c>
      <c r="D524" s="3" t="s">
        <v>13</v>
      </c>
      <c r="E524" s="3">
        <v>0.224</v>
      </c>
      <c r="F524" s="3">
        <v>0.34499999999999997</v>
      </c>
      <c r="G524" s="3">
        <v>1.4690000000000001</v>
      </c>
      <c r="H524" s="3">
        <v>2.7E-2</v>
      </c>
      <c r="I524" s="3">
        <v>96.442999999999998</v>
      </c>
      <c r="J524" s="3">
        <v>11.891</v>
      </c>
      <c r="K524" s="3">
        <v>176.89400000000001</v>
      </c>
      <c r="L524" s="3">
        <f>SUM(Usage_Data[[#This Row],[Hydroelectric Power]:[Biomass Energy]])</f>
        <v>287.29300000000001</v>
      </c>
    </row>
    <row r="525" spans="1:12" x14ac:dyDescent="0.25">
      <c r="A525" s="3">
        <v>2023</v>
      </c>
      <c r="B525" s="3" t="str">
        <f t="shared" si="8"/>
        <v>September</v>
      </c>
      <c r="C525" s="3">
        <v>9</v>
      </c>
      <c r="D525" s="3" t="s">
        <v>14</v>
      </c>
      <c r="E525" s="3">
        <v>0</v>
      </c>
      <c r="F525" s="3">
        <v>3.2549999999999999</v>
      </c>
      <c r="G525" s="3">
        <v>21.062999999999999</v>
      </c>
      <c r="H525" s="3">
        <v>0</v>
      </c>
      <c r="I525" s="3">
        <v>37.012999999999998</v>
      </c>
      <c r="J525" s="3">
        <v>0</v>
      </c>
      <c r="K525" s="3">
        <v>0</v>
      </c>
      <c r="L525" s="3">
        <f>SUM(Usage_Data[[#This Row],[Hydroelectric Power]:[Biomass Energy]])</f>
        <v>61.330999999999996</v>
      </c>
    </row>
    <row r="526" spans="1:12" x14ac:dyDescent="0.25">
      <c r="A526" s="3">
        <v>2023</v>
      </c>
      <c r="B526" s="3" t="str">
        <f t="shared" si="8"/>
        <v>September</v>
      </c>
      <c r="C526" s="3">
        <v>9</v>
      </c>
      <c r="D526" s="3" t="s">
        <v>15</v>
      </c>
      <c r="E526" s="3">
        <v>0</v>
      </c>
      <c r="F526" s="3">
        <v>0</v>
      </c>
      <c r="G526" s="3">
        <v>0</v>
      </c>
      <c r="H526" s="3">
        <v>0</v>
      </c>
      <c r="I526" s="3">
        <v>0</v>
      </c>
      <c r="J526" s="3">
        <v>0</v>
      </c>
      <c r="K526" s="3">
        <v>152.376</v>
      </c>
      <c r="L526" s="3">
        <f>SUM(Usage_Data[[#This Row],[Hydroelectric Power]:[Biomass Energy]])</f>
        <v>152.376</v>
      </c>
    </row>
    <row r="527" spans="1:12" x14ac:dyDescent="0.25">
      <c r="A527" s="3">
        <v>2023</v>
      </c>
      <c r="B527" s="3" t="str">
        <f t="shared" si="8"/>
        <v>October</v>
      </c>
      <c r="C527" s="3">
        <v>10</v>
      </c>
      <c r="D527" s="3" t="s">
        <v>11</v>
      </c>
      <c r="E527" s="3">
        <v>0</v>
      </c>
      <c r="F527" s="3">
        <v>1.673</v>
      </c>
      <c r="G527" s="3">
        <v>5.3860000000000001</v>
      </c>
      <c r="H527" s="3">
        <v>3.4000000000000002E-2</v>
      </c>
      <c r="I527" s="3">
        <v>6.9340000000000002</v>
      </c>
      <c r="J527" s="3">
        <v>5.8140000000000001</v>
      </c>
      <c r="K527" s="3">
        <v>15.571</v>
      </c>
      <c r="L527" s="3">
        <f>SUM(Usage_Data[[#This Row],[Hydroelectric Power]:[Biomass Energy]])</f>
        <v>35.411999999999999</v>
      </c>
    </row>
    <row r="528" spans="1:12" x14ac:dyDescent="0.25">
      <c r="A528" s="3">
        <v>2023</v>
      </c>
      <c r="B528" s="3" t="str">
        <f t="shared" si="8"/>
        <v>October</v>
      </c>
      <c r="C528" s="3">
        <v>10</v>
      </c>
      <c r="D528" s="3" t="s">
        <v>12</v>
      </c>
      <c r="E528" s="3">
        <v>0</v>
      </c>
      <c r="F528" s="3">
        <v>4.8259999999999996</v>
      </c>
      <c r="G528" s="3">
        <v>47.777999999999999</v>
      </c>
      <c r="H528" s="3">
        <v>124.41500000000001</v>
      </c>
      <c r="I528" s="3">
        <v>10.009</v>
      </c>
      <c r="J528" s="3">
        <v>13.457000000000001</v>
      </c>
      <c r="K528" s="3">
        <v>23.466000000000001</v>
      </c>
      <c r="L528" s="3">
        <f>SUM(Usage_Data[[#This Row],[Hydroelectric Power]:[Biomass Energy]])</f>
        <v>223.95100000000002</v>
      </c>
    </row>
    <row r="529" spans="1:12" x14ac:dyDescent="0.25">
      <c r="A529" s="3">
        <v>2023</v>
      </c>
      <c r="B529" s="3" t="str">
        <f t="shared" si="8"/>
        <v>October</v>
      </c>
      <c r="C529" s="3">
        <v>10</v>
      </c>
      <c r="D529" s="3" t="s">
        <v>13</v>
      </c>
      <c r="E529" s="3">
        <v>0.255</v>
      </c>
      <c r="F529" s="3">
        <v>0.35699999999999998</v>
      </c>
      <c r="G529" s="3">
        <v>1.3340000000000001</v>
      </c>
      <c r="H529" s="3">
        <v>3.5000000000000003E-2</v>
      </c>
      <c r="I529" s="3">
        <v>99.007000000000005</v>
      </c>
      <c r="J529" s="3">
        <v>13.714</v>
      </c>
      <c r="K529" s="3">
        <v>184.87700000000001</v>
      </c>
      <c r="L529" s="3">
        <f>SUM(Usage_Data[[#This Row],[Hydroelectric Power]:[Biomass Energy]])</f>
        <v>299.57900000000001</v>
      </c>
    </row>
    <row r="530" spans="1:12" x14ac:dyDescent="0.25">
      <c r="A530" s="3">
        <v>2023</v>
      </c>
      <c r="B530" s="3" t="str">
        <f t="shared" si="8"/>
        <v>October</v>
      </c>
      <c r="C530" s="3">
        <v>10</v>
      </c>
      <c r="D530" s="3" t="s">
        <v>14</v>
      </c>
      <c r="E530" s="3">
        <v>0</v>
      </c>
      <c r="F530" s="3">
        <v>3.363</v>
      </c>
      <c r="G530" s="3">
        <v>19.727</v>
      </c>
      <c r="H530" s="3">
        <v>0</v>
      </c>
      <c r="I530" s="3">
        <v>38.247</v>
      </c>
      <c r="J530" s="3">
        <v>0</v>
      </c>
      <c r="K530" s="3">
        <v>0</v>
      </c>
      <c r="L530" s="3">
        <f>SUM(Usage_Data[[#This Row],[Hydroelectric Power]:[Biomass Energy]])</f>
        <v>61.337000000000003</v>
      </c>
    </row>
    <row r="531" spans="1:12" x14ac:dyDescent="0.25">
      <c r="A531" s="3">
        <v>2023</v>
      </c>
      <c r="B531" s="3" t="str">
        <f t="shared" si="8"/>
        <v>October</v>
      </c>
      <c r="C531" s="3">
        <v>10</v>
      </c>
      <c r="D531" s="3" t="s">
        <v>15</v>
      </c>
      <c r="E531" s="3">
        <v>0</v>
      </c>
      <c r="F531" s="3">
        <v>0</v>
      </c>
      <c r="G531" s="3">
        <v>0</v>
      </c>
      <c r="H531" s="3">
        <v>0</v>
      </c>
      <c r="I531" s="3">
        <v>0</v>
      </c>
      <c r="J531" s="3">
        <v>0</v>
      </c>
      <c r="K531" s="3">
        <v>157.70400000000001</v>
      </c>
      <c r="L531" s="3">
        <f>SUM(Usage_Data[[#This Row],[Hydroelectric Power]:[Biomass Energy]])</f>
        <v>157.70400000000001</v>
      </c>
    </row>
    <row r="532" spans="1:12" x14ac:dyDescent="0.25">
      <c r="A532" s="3">
        <v>2023</v>
      </c>
      <c r="B532" s="3" t="str">
        <f t="shared" si="8"/>
        <v>November</v>
      </c>
      <c r="C532" s="3">
        <v>11</v>
      </c>
      <c r="D532" s="3" t="s">
        <v>11</v>
      </c>
      <c r="E532" s="3">
        <v>5.8999999999999997E-2</v>
      </c>
      <c r="F532" s="3">
        <v>1.619</v>
      </c>
      <c r="G532" s="3">
        <v>4.3010000000000002</v>
      </c>
      <c r="H532" s="3">
        <v>0.04</v>
      </c>
      <c r="I532" s="3">
        <v>6.7069999999999999</v>
      </c>
      <c r="J532" s="3">
        <v>5.9470000000000001</v>
      </c>
      <c r="K532" s="3">
        <v>15.319000000000001</v>
      </c>
      <c r="L532" s="3">
        <f>SUM(Usage_Data[[#This Row],[Hydroelectric Power]:[Biomass Energy]])</f>
        <v>33.991999999999997</v>
      </c>
    </row>
    <row r="533" spans="1:12" x14ac:dyDescent="0.25">
      <c r="A533" s="3">
        <v>2023</v>
      </c>
      <c r="B533" s="3" t="str">
        <f t="shared" si="8"/>
        <v>November</v>
      </c>
      <c r="C533" s="3">
        <v>11</v>
      </c>
      <c r="D533" s="3" t="s">
        <v>12</v>
      </c>
      <c r="E533" s="3">
        <v>0</v>
      </c>
      <c r="F533" s="3">
        <v>4.8099999999999996</v>
      </c>
      <c r="G533" s="3">
        <v>34.777000000000001</v>
      </c>
      <c r="H533" s="3">
        <v>126.309</v>
      </c>
      <c r="I533" s="3">
        <v>11.526</v>
      </c>
      <c r="J533" s="3">
        <v>12.763999999999999</v>
      </c>
      <c r="K533" s="3">
        <v>24.29</v>
      </c>
      <c r="L533" s="3">
        <f>SUM(Usage_Data[[#This Row],[Hydroelectric Power]:[Biomass Energy]])</f>
        <v>214.47600000000003</v>
      </c>
    </row>
    <row r="534" spans="1:12" x14ac:dyDescent="0.25">
      <c r="A534" s="3">
        <v>2023</v>
      </c>
      <c r="B534" s="3" t="str">
        <f t="shared" si="8"/>
        <v>November</v>
      </c>
      <c r="C534" s="3">
        <v>11</v>
      </c>
      <c r="D534" s="3" t="s">
        <v>13</v>
      </c>
      <c r="E534" s="3">
        <v>0.24199999999999999</v>
      </c>
      <c r="F534" s="3">
        <v>0.34499999999999997</v>
      </c>
      <c r="G534" s="3">
        <v>1.0449999999999999</v>
      </c>
      <c r="H534" s="3">
        <v>0.04</v>
      </c>
      <c r="I534" s="3">
        <v>103.56</v>
      </c>
      <c r="J534" s="3">
        <v>13.48</v>
      </c>
      <c r="K534" s="3">
        <v>188.499</v>
      </c>
      <c r="L534" s="3">
        <f>SUM(Usage_Data[[#This Row],[Hydroelectric Power]:[Biomass Energy]])</f>
        <v>307.21100000000001</v>
      </c>
    </row>
    <row r="535" spans="1:12" x14ac:dyDescent="0.25">
      <c r="A535" s="3">
        <v>2023</v>
      </c>
      <c r="B535" s="3" t="str">
        <f t="shared" si="8"/>
        <v>November</v>
      </c>
      <c r="C535" s="3">
        <v>11</v>
      </c>
      <c r="D535" s="3" t="s">
        <v>14</v>
      </c>
      <c r="E535" s="3">
        <v>0</v>
      </c>
      <c r="F535" s="3">
        <v>3.2549999999999999</v>
      </c>
      <c r="G535" s="3">
        <v>16.219000000000001</v>
      </c>
      <c r="H535" s="3">
        <v>0</v>
      </c>
      <c r="I535" s="3">
        <v>37.012999999999998</v>
      </c>
      <c r="J535" s="3">
        <v>0</v>
      </c>
      <c r="K535" s="3">
        <v>0</v>
      </c>
      <c r="L535" s="3">
        <f>SUM(Usage_Data[[#This Row],[Hydroelectric Power]:[Biomass Energy]])</f>
        <v>56.486999999999995</v>
      </c>
    </row>
    <row r="536" spans="1:12" x14ac:dyDescent="0.25">
      <c r="A536" s="3">
        <v>2023</v>
      </c>
      <c r="B536" s="3" t="str">
        <f t="shared" si="8"/>
        <v>November</v>
      </c>
      <c r="C536" s="3">
        <v>11</v>
      </c>
      <c r="D536" s="3" t="s">
        <v>15</v>
      </c>
      <c r="E536" s="3">
        <v>0</v>
      </c>
      <c r="F536" s="3">
        <v>0</v>
      </c>
      <c r="G536" s="3">
        <v>0</v>
      </c>
      <c r="H536" s="3">
        <v>0</v>
      </c>
      <c r="I536" s="3">
        <v>0</v>
      </c>
      <c r="J536" s="3">
        <v>0</v>
      </c>
      <c r="K536" s="3">
        <v>144.93299999999999</v>
      </c>
      <c r="L536" s="3">
        <f>SUM(Usage_Data[[#This Row],[Hydroelectric Power]:[Biomass Energy]])</f>
        <v>144.93299999999999</v>
      </c>
    </row>
    <row r="537" spans="1:12" x14ac:dyDescent="0.25">
      <c r="A537" s="3">
        <v>2023</v>
      </c>
      <c r="B537" s="3" t="str">
        <f t="shared" si="8"/>
        <v>December</v>
      </c>
      <c r="C537" s="3">
        <v>12</v>
      </c>
      <c r="D537" s="3" t="s">
        <v>11</v>
      </c>
      <c r="E537" s="3">
        <v>0</v>
      </c>
      <c r="F537" s="3">
        <v>1.673</v>
      </c>
      <c r="G537" s="3">
        <v>3.9129999999999998</v>
      </c>
      <c r="H537" s="3">
        <v>3.6999999999999998E-2</v>
      </c>
      <c r="I537" s="3">
        <v>7.0030000000000001</v>
      </c>
      <c r="J537" s="3">
        <v>6.3959999999999999</v>
      </c>
      <c r="K537" s="3">
        <v>16.050999999999998</v>
      </c>
      <c r="L537" s="3">
        <f>SUM(Usage_Data[[#This Row],[Hydroelectric Power]:[Biomass Energy]])</f>
        <v>35.073</v>
      </c>
    </row>
    <row r="538" spans="1:12" x14ac:dyDescent="0.25">
      <c r="A538" s="3">
        <v>2023</v>
      </c>
      <c r="B538" s="3" t="str">
        <f t="shared" si="8"/>
        <v>December</v>
      </c>
      <c r="C538" s="3">
        <v>12</v>
      </c>
      <c r="D538" s="3" t="s">
        <v>12</v>
      </c>
      <c r="E538" s="3">
        <v>0</v>
      </c>
      <c r="F538" s="3">
        <v>4.8209999999999997</v>
      </c>
      <c r="G538" s="3">
        <v>31.161999999999999</v>
      </c>
      <c r="H538" s="3">
        <v>130.846</v>
      </c>
      <c r="I538" s="3">
        <v>11.91</v>
      </c>
      <c r="J538" s="3">
        <v>15.135</v>
      </c>
      <c r="K538" s="3">
        <v>27.044</v>
      </c>
      <c r="L538" s="3">
        <f>SUM(Usage_Data[[#This Row],[Hydroelectric Power]:[Biomass Energy]])</f>
        <v>220.91800000000001</v>
      </c>
    </row>
    <row r="539" spans="1:12" x14ac:dyDescent="0.25">
      <c r="A539" s="3">
        <v>2023</v>
      </c>
      <c r="B539" s="3" t="str">
        <f t="shared" si="8"/>
        <v>December</v>
      </c>
      <c r="C539" s="3">
        <v>12</v>
      </c>
      <c r="D539" s="3" t="s">
        <v>13</v>
      </c>
      <c r="E539" s="3">
        <v>0.26900000000000002</v>
      </c>
      <c r="F539" s="3">
        <v>0.35699999999999998</v>
      </c>
      <c r="G539" s="3">
        <v>0.94199999999999995</v>
      </c>
      <c r="H539" s="3">
        <v>3.6999999999999998E-2</v>
      </c>
      <c r="I539" s="3">
        <v>104.598</v>
      </c>
      <c r="J539" s="3">
        <v>14.356999999999999</v>
      </c>
      <c r="K539" s="3">
        <v>194.69399999999999</v>
      </c>
      <c r="L539" s="3">
        <f>SUM(Usage_Data[[#This Row],[Hydroelectric Power]:[Biomass Energy]])</f>
        <v>315.25400000000002</v>
      </c>
    </row>
    <row r="540" spans="1:12" x14ac:dyDescent="0.25">
      <c r="A540" s="3">
        <v>2023</v>
      </c>
      <c r="B540" s="3" t="str">
        <f t="shared" si="8"/>
        <v>December</v>
      </c>
      <c r="C540" s="3">
        <v>12</v>
      </c>
      <c r="D540" s="3" t="s">
        <v>14</v>
      </c>
      <c r="E540" s="3">
        <v>0</v>
      </c>
      <c r="F540" s="3">
        <v>3.363</v>
      </c>
      <c r="G540" s="3">
        <v>14.657999999999999</v>
      </c>
      <c r="H540" s="3">
        <v>0</v>
      </c>
      <c r="I540" s="3">
        <v>38.247</v>
      </c>
      <c r="J540" s="3">
        <v>0</v>
      </c>
      <c r="K540" s="3">
        <v>0</v>
      </c>
      <c r="L540" s="3">
        <f>SUM(Usage_Data[[#This Row],[Hydroelectric Power]:[Biomass Energy]])</f>
        <v>56.268000000000001</v>
      </c>
    </row>
    <row r="541" spans="1:12" x14ac:dyDescent="0.25">
      <c r="A541" s="3">
        <v>2023</v>
      </c>
      <c r="B541" s="3" t="str">
        <f t="shared" si="8"/>
        <v>December</v>
      </c>
      <c r="C541" s="3">
        <v>12</v>
      </c>
      <c r="D541" s="3" t="s">
        <v>15</v>
      </c>
      <c r="E541" s="3">
        <v>0</v>
      </c>
      <c r="F541" s="3">
        <v>0</v>
      </c>
      <c r="G541" s="3">
        <v>0</v>
      </c>
      <c r="H541" s="3">
        <v>0</v>
      </c>
      <c r="I541" s="3">
        <v>0</v>
      </c>
      <c r="J541" s="3">
        <v>0</v>
      </c>
      <c r="K541" s="3">
        <v>156.23400000000001</v>
      </c>
      <c r="L541" s="3">
        <f>SUM(Usage_Data[[#This Row],[Hydroelectric Power]:[Biomass Energy]])</f>
        <v>156.23400000000001</v>
      </c>
    </row>
    <row r="542" spans="1:12" x14ac:dyDescent="0.25">
      <c r="A542" t="s">
        <v>33</v>
      </c>
      <c r="E542">
        <f>SUBTOTAL(109,Usage_Data[Hydroelectric Power])</f>
        <v>39.868999999999993</v>
      </c>
      <c r="F542">
        <f>SUBTOTAL(109,Usage_Data[Geothermal Energy])</f>
        <v>1061.2040000000025</v>
      </c>
      <c r="G542">
        <f>SUBTOTAL(109,Usage_Data[Solar Energy])</f>
        <v>4369.3650000000034</v>
      </c>
      <c r="H542">
        <f>SUBTOTAL(109,Usage_Data[Wind Energy])</f>
        <v>9608.9810000000016</v>
      </c>
      <c r="I542">
        <f>SUBTOTAL(109,Usage_Data[Wood Energy])</f>
        <v>19111.480000000007</v>
      </c>
      <c r="J542">
        <f>SUBTOTAL(109,Usage_Data[Waste Energy])</f>
        <v>4127.0940000000019</v>
      </c>
      <c r="K542">
        <f>SUBTOTAL(109,Usage_Data[Biomass Energy])</f>
        <v>40394.205999999984</v>
      </c>
      <c r="L542">
        <f>SUBTOTAL(109,Usage_Data[Total Renewable Energy])</f>
        <v>78712.198999999993</v>
      </c>
    </row>
    <row r="543" spans="1:12" x14ac:dyDescent="0.25">
      <c r="A543" s="3"/>
      <c r="B543" s="3"/>
      <c r="C543" s="3"/>
      <c r="D543" s="3"/>
      <c r="E543" s="3"/>
      <c r="F543" s="3"/>
      <c r="G543" s="3"/>
      <c r="H543" s="3"/>
      <c r="I543" s="3"/>
      <c r="J543" s="3"/>
      <c r="K543" s="3"/>
    </row>
    <row r="544" spans="1:12" x14ac:dyDescent="0.25">
      <c r="A544" s="3"/>
      <c r="B544" s="3"/>
      <c r="C544" s="3"/>
      <c r="D544" s="3"/>
      <c r="E544" s="3"/>
      <c r="F544" s="3"/>
      <c r="G544" s="3"/>
      <c r="H544" s="3"/>
      <c r="I544" s="3"/>
      <c r="J544" s="3"/>
      <c r="K544" s="3"/>
      <c r="L544" s="3"/>
    </row>
    <row r="545" spans="1:12" x14ac:dyDescent="0.25">
      <c r="A545" s="3"/>
      <c r="B545" s="3"/>
      <c r="C545" s="3"/>
      <c r="D545" s="3"/>
      <c r="E545" s="3"/>
      <c r="F545" s="3"/>
      <c r="G545" s="3"/>
      <c r="H545" s="3"/>
      <c r="I545" s="3"/>
      <c r="J545" s="3"/>
      <c r="K545" s="3"/>
      <c r="L545" s="3"/>
    </row>
    <row r="546" spans="1:12" x14ac:dyDescent="0.25">
      <c r="A546" s="3"/>
      <c r="B546" s="3"/>
      <c r="C546" s="3"/>
      <c r="D546" s="3"/>
      <c r="E546" s="3"/>
      <c r="F546" s="3"/>
      <c r="G546" s="3"/>
      <c r="H546" s="3"/>
      <c r="I546" s="3"/>
      <c r="J546" s="3"/>
      <c r="K546" s="3"/>
      <c r="L546" s="3"/>
    </row>
    <row r="547" spans="1:12" x14ac:dyDescent="0.25">
      <c r="A547" s="3"/>
      <c r="B547" s="3"/>
      <c r="C547" s="3"/>
      <c r="D547" s="3"/>
      <c r="E547" s="3"/>
      <c r="F547" s="3"/>
      <c r="G547" s="3"/>
      <c r="H547" s="3"/>
      <c r="I547" s="3"/>
      <c r="J547" s="3"/>
      <c r="K547" s="3"/>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C53ED-16DE-4576-B066-183ADE51E3FA}">
  <dimension ref="A1"/>
  <sheetViews>
    <sheetView showGridLines="0" tabSelected="1" topLeftCell="B7" zoomScale="77" zoomScaleNormal="76" workbookViewId="0">
      <selection activeCell="C39" sqref="C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EA429-AD38-4EC4-A9C5-B4F9342FFEEA}">
  <dimension ref="A1:C5"/>
  <sheetViews>
    <sheetView zoomScale="96" zoomScaleNormal="115" workbookViewId="0">
      <selection activeCell="A5" sqref="A5"/>
    </sheetView>
  </sheetViews>
  <sheetFormatPr defaultRowHeight="15" x14ac:dyDescent="0.25"/>
  <cols>
    <col min="1" max="1" width="29.42578125" bestFit="1" customWidth="1"/>
    <col min="2" max="2" width="22.42578125" bestFit="1" customWidth="1"/>
    <col min="3" max="3" width="13.140625" bestFit="1" customWidth="1"/>
    <col min="7" max="7" width="13.140625" bestFit="1" customWidth="1"/>
  </cols>
  <sheetData>
    <row r="1" spans="1:3" x14ac:dyDescent="0.25">
      <c r="A1" t="s">
        <v>19</v>
      </c>
      <c r="C1" s="9" t="s">
        <v>48</v>
      </c>
    </row>
    <row r="2" spans="1:3" x14ac:dyDescent="0.25">
      <c r="A2" s="7">
        <v>78712.198999999993</v>
      </c>
      <c r="C2" s="5">
        <f>Usage_Data!O12</f>
        <v>0.24962921372453084</v>
      </c>
    </row>
    <row r="4" spans="1:3" x14ac:dyDescent="0.25">
      <c r="A4" s="9" t="s">
        <v>53</v>
      </c>
    </row>
    <row r="5" spans="1:3" ht="15.75" x14ac:dyDescent="0.3">
      <c r="A5" s="10" t="s">
        <v>54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F16A3-AC9E-4F91-9F2D-EF092C0D73BB}">
  <dimension ref="A3:G14"/>
  <sheetViews>
    <sheetView zoomScale="74" workbookViewId="0">
      <selection activeCell="L28" sqref="L28"/>
    </sheetView>
  </sheetViews>
  <sheetFormatPr defaultRowHeight="15" x14ac:dyDescent="0.25"/>
  <cols>
    <col min="1" max="1" width="29.42578125" bestFit="1" customWidth="1"/>
    <col min="2" max="2" width="17.28515625" bestFit="1" customWidth="1"/>
    <col min="3" max="3" width="14.28515625" bestFit="1" customWidth="1"/>
    <col min="4" max="4" width="11.7109375" bestFit="1" customWidth="1"/>
    <col min="5" max="5" width="11.28515625" bestFit="1" customWidth="1"/>
    <col min="6" max="6" width="14.42578125" bestFit="1" customWidth="1"/>
    <col min="7" max="7" width="11.7109375" bestFit="1" customWidth="1"/>
    <col min="8" max="10" width="9" bestFit="1" customWidth="1"/>
    <col min="11" max="11" width="11.28515625" bestFit="1" customWidth="1"/>
    <col min="12" max="12" width="31.140625" bestFit="1" customWidth="1"/>
    <col min="13" max="13" width="34.5703125" bestFit="1" customWidth="1"/>
    <col min="14" max="18" width="6" bestFit="1" customWidth="1"/>
    <col min="19" max="19" width="5" bestFit="1" customWidth="1"/>
    <col min="20" max="28" width="6" bestFit="1" customWidth="1"/>
    <col min="29" max="29" width="5" bestFit="1" customWidth="1"/>
    <col min="30" max="37" width="6" bestFit="1" customWidth="1"/>
    <col min="38" max="38" width="5" bestFit="1" customWidth="1"/>
    <col min="39" max="46" width="6" bestFit="1" customWidth="1"/>
    <col min="47" max="47" width="5" bestFit="1" customWidth="1"/>
    <col min="48" max="55" width="6" bestFit="1" customWidth="1"/>
    <col min="56" max="56" width="5" bestFit="1" customWidth="1"/>
    <col min="57" max="72" width="6" bestFit="1" customWidth="1"/>
    <col min="73" max="73" width="5" bestFit="1" customWidth="1"/>
    <col min="74" max="77" width="6" bestFit="1" customWidth="1"/>
    <col min="78" max="78" width="5" bestFit="1" customWidth="1"/>
    <col min="79" max="83" width="6" bestFit="1" customWidth="1"/>
    <col min="84" max="84" width="5" bestFit="1" customWidth="1"/>
    <col min="85" max="100" width="6" bestFit="1" customWidth="1"/>
    <col min="101" max="101" width="5" bestFit="1" customWidth="1"/>
    <col min="102" max="105" width="6" bestFit="1" customWidth="1"/>
    <col min="106" max="106" width="5" bestFit="1" customWidth="1"/>
    <col min="107" max="118" width="6" bestFit="1" customWidth="1"/>
    <col min="119" max="119" width="5" bestFit="1" customWidth="1"/>
    <col min="120" max="120" width="6" bestFit="1" customWidth="1"/>
    <col min="121" max="121" width="5" bestFit="1" customWidth="1"/>
    <col min="122" max="122" width="6" bestFit="1" customWidth="1"/>
    <col min="123" max="123" width="5" bestFit="1" customWidth="1"/>
    <col min="124" max="131" width="6" bestFit="1" customWidth="1"/>
    <col min="132" max="132" width="5" bestFit="1" customWidth="1"/>
    <col min="133" max="136" width="6" bestFit="1" customWidth="1"/>
    <col min="137" max="137" width="5" bestFit="1" customWidth="1"/>
    <col min="138" max="140" width="6" bestFit="1" customWidth="1"/>
    <col min="141" max="141" width="5" bestFit="1" customWidth="1"/>
    <col min="142" max="143" width="6" bestFit="1" customWidth="1"/>
    <col min="144" max="144" width="5" bestFit="1" customWidth="1"/>
    <col min="145" max="145" width="6" bestFit="1" customWidth="1"/>
    <col min="146" max="146" width="11.28515625" bestFit="1" customWidth="1"/>
    <col min="147" max="147" width="18.7109375" bestFit="1" customWidth="1"/>
    <col min="148" max="148" width="19.140625" bestFit="1" customWidth="1"/>
    <col min="149" max="149" width="25.140625" bestFit="1" customWidth="1"/>
    <col min="150" max="150" width="18.7109375" bestFit="1" customWidth="1"/>
    <col min="151" max="151" width="19.140625" bestFit="1" customWidth="1"/>
    <col min="152" max="152" width="25.140625" bestFit="1" customWidth="1"/>
    <col min="153" max="153" width="18.7109375" bestFit="1" customWidth="1"/>
    <col min="154" max="154" width="19.140625" bestFit="1" customWidth="1"/>
    <col min="155" max="155" width="25.140625" bestFit="1" customWidth="1"/>
    <col min="156" max="156" width="18.7109375" bestFit="1" customWidth="1"/>
    <col min="157" max="157" width="19.140625" bestFit="1" customWidth="1"/>
    <col min="158" max="158" width="25.140625" bestFit="1" customWidth="1"/>
    <col min="159" max="159" width="18.7109375" bestFit="1" customWidth="1"/>
    <col min="160" max="160" width="19.140625" bestFit="1" customWidth="1"/>
    <col min="161" max="161" width="25.140625" bestFit="1" customWidth="1"/>
    <col min="162" max="162" width="18.7109375" bestFit="1" customWidth="1"/>
    <col min="163" max="163" width="19.140625" bestFit="1" customWidth="1"/>
    <col min="164" max="164" width="25.140625" bestFit="1" customWidth="1"/>
    <col min="165" max="165" width="18.7109375" bestFit="1" customWidth="1"/>
    <col min="166" max="166" width="19.140625" bestFit="1" customWidth="1"/>
    <col min="167" max="167" width="25.140625" bestFit="1" customWidth="1"/>
    <col min="168" max="168" width="18.7109375" bestFit="1" customWidth="1"/>
    <col min="169" max="169" width="19.140625" bestFit="1" customWidth="1"/>
    <col min="170" max="170" width="25.140625" bestFit="1" customWidth="1"/>
    <col min="171" max="171" width="18.7109375" bestFit="1" customWidth="1"/>
    <col min="172" max="172" width="19.140625" bestFit="1" customWidth="1"/>
    <col min="173" max="173" width="25.140625" bestFit="1" customWidth="1"/>
    <col min="174" max="174" width="18.7109375" bestFit="1" customWidth="1"/>
    <col min="175" max="175" width="19.140625" bestFit="1" customWidth="1"/>
    <col min="176" max="176" width="25.140625" bestFit="1" customWidth="1"/>
    <col min="177" max="177" width="18.7109375" bestFit="1" customWidth="1"/>
    <col min="178" max="178" width="19.140625" bestFit="1" customWidth="1"/>
    <col min="179" max="179" width="25.140625" bestFit="1" customWidth="1"/>
    <col min="180" max="180" width="18.7109375" bestFit="1" customWidth="1"/>
    <col min="181" max="181" width="19.140625" bestFit="1" customWidth="1"/>
    <col min="182" max="182" width="25.140625" bestFit="1" customWidth="1"/>
    <col min="183" max="183" width="18.7109375" bestFit="1" customWidth="1"/>
    <col min="184" max="184" width="19.140625" bestFit="1" customWidth="1"/>
    <col min="185" max="185" width="25.140625" bestFit="1" customWidth="1"/>
    <col min="186" max="186" width="18.7109375" bestFit="1" customWidth="1"/>
    <col min="187" max="187" width="19.140625" bestFit="1" customWidth="1"/>
    <col min="188" max="188" width="25.140625" bestFit="1" customWidth="1"/>
    <col min="189" max="189" width="18.7109375" bestFit="1" customWidth="1"/>
    <col min="190" max="190" width="19.140625" bestFit="1" customWidth="1"/>
    <col min="191" max="191" width="25.140625" bestFit="1" customWidth="1"/>
    <col min="192" max="192" width="18.7109375" bestFit="1" customWidth="1"/>
    <col min="193" max="193" width="19.140625" bestFit="1" customWidth="1"/>
    <col min="194" max="194" width="25.140625" bestFit="1" customWidth="1"/>
    <col min="195" max="195" width="18.7109375" bestFit="1" customWidth="1"/>
    <col min="196" max="196" width="19.140625" bestFit="1" customWidth="1"/>
    <col min="197" max="197" width="25.140625" bestFit="1" customWidth="1"/>
    <col min="198" max="198" width="18.7109375" bestFit="1" customWidth="1"/>
    <col min="199" max="199" width="19.140625" bestFit="1" customWidth="1"/>
    <col min="200" max="200" width="25.140625" bestFit="1" customWidth="1"/>
    <col min="201" max="201" width="18.7109375" bestFit="1" customWidth="1"/>
    <col min="202" max="202" width="19.140625" bestFit="1" customWidth="1"/>
    <col min="203" max="203" width="25.140625" bestFit="1" customWidth="1"/>
    <col min="204" max="204" width="18.7109375" bestFit="1" customWidth="1"/>
    <col min="205" max="205" width="19.140625" bestFit="1" customWidth="1"/>
    <col min="206" max="206" width="25.140625" bestFit="1" customWidth="1"/>
    <col min="207" max="207" width="18.7109375" bestFit="1" customWidth="1"/>
    <col min="208" max="208" width="19.140625" bestFit="1" customWidth="1"/>
    <col min="209" max="209" width="25.140625" bestFit="1" customWidth="1"/>
    <col min="210" max="210" width="18.7109375" bestFit="1" customWidth="1"/>
    <col min="211" max="211" width="19.140625" bestFit="1" customWidth="1"/>
    <col min="212" max="212" width="25.140625" bestFit="1" customWidth="1"/>
    <col min="213" max="213" width="18.7109375" bestFit="1" customWidth="1"/>
    <col min="214" max="214" width="19.140625" bestFit="1" customWidth="1"/>
    <col min="215" max="215" width="25.140625" bestFit="1" customWidth="1"/>
    <col min="216" max="216" width="18.7109375" bestFit="1" customWidth="1"/>
    <col min="217" max="217" width="19.140625" bestFit="1" customWidth="1"/>
    <col min="218" max="218" width="25.140625" bestFit="1" customWidth="1"/>
    <col min="219" max="219" width="18.7109375" bestFit="1" customWidth="1"/>
    <col min="220" max="220" width="19.140625" bestFit="1" customWidth="1"/>
    <col min="221" max="221" width="25.140625" bestFit="1" customWidth="1"/>
    <col min="222" max="222" width="18.7109375" bestFit="1" customWidth="1"/>
    <col min="223" max="223" width="19.140625" bestFit="1" customWidth="1"/>
    <col min="224" max="224" width="25.140625" bestFit="1" customWidth="1"/>
    <col min="225" max="225" width="18.7109375" bestFit="1" customWidth="1"/>
    <col min="226" max="226" width="19.140625" bestFit="1" customWidth="1"/>
    <col min="227" max="227" width="25.140625" bestFit="1" customWidth="1"/>
    <col min="228" max="228" width="18.7109375" bestFit="1" customWidth="1"/>
    <col min="229" max="229" width="19.140625" bestFit="1" customWidth="1"/>
    <col min="230" max="230" width="25.140625" bestFit="1" customWidth="1"/>
    <col min="231" max="231" width="18.7109375" bestFit="1" customWidth="1"/>
    <col min="232" max="232" width="19.140625" bestFit="1" customWidth="1"/>
    <col min="233" max="233" width="25.140625" bestFit="1" customWidth="1"/>
    <col min="234" max="234" width="18.7109375" bestFit="1" customWidth="1"/>
    <col min="235" max="235" width="19.140625" bestFit="1" customWidth="1"/>
    <col min="236" max="236" width="25.140625" bestFit="1" customWidth="1"/>
    <col min="237" max="237" width="18.7109375" bestFit="1" customWidth="1"/>
    <col min="238" max="238" width="19.140625" bestFit="1" customWidth="1"/>
    <col min="239" max="239" width="25.140625" bestFit="1" customWidth="1"/>
    <col min="240" max="240" width="18.7109375" bestFit="1" customWidth="1"/>
    <col min="241" max="241" width="19.140625" bestFit="1" customWidth="1"/>
    <col min="242" max="242" width="25.140625" bestFit="1" customWidth="1"/>
    <col min="243" max="243" width="18.7109375" bestFit="1" customWidth="1"/>
    <col min="244" max="244" width="19.140625" bestFit="1" customWidth="1"/>
    <col min="245" max="245" width="25.140625" bestFit="1" customWidth="1"/>
    <col min="246" max="246" width="18.7109375" bestFit="1" customWidth="1"/>
    <col min="247" max="247" width="19.140625" bestFit="1" customWidth="1"/>
    <col min="248" max="248" width="25.140625" bestFit="1" customWidth="1"/>
    <col min="249" max="249" width="18.7109375" bestFit="1" customWidth="1"/>
    <col min="250" max="250" width="19.140625" bestFit="1" customWidth="1"/>
    <col min="251" max="251" width="25.140625" bestFit="1" customWidth="1"/>
    <col min="252" max="252" width="18.7109375" bestFit="1" customWidth="1"/>
    <col min="253" max="253" width="19.140625" bestFit="1" customWidth="1"/>
    <col min="254" max="254" width="25.140625" bestFit="1" customWidth="1"/>
    <col min="255" max="255" width="18.7109375" bestFit="1" customWidth="1"/>
    <col min="256" max="256" width="19.140625" bestFit="1" customWidth="1"/>
    <col min="257" max="257" width="25.140625" bestFit="1" customWidth="1"/>
    <col min="258" max="258" width="18.7109375" bestFit="1" customWidth="1"/>
    <col min="259" max="259" width="19.140625" bestFit="1" customWidth="1"/>
    <col min="260" max="260" width="25.140625" bestFit="1" customWidth="1"/>
    <col min="261" max="261" width="18.7109375" bestFit="1" customWidth="1"/>
    <col min="262" max="262" width="19.140625" bestFit="1" customWidth="1"/>
    <col min="263" max="263" width="25.140625" bestFit="1" customWidth="1"/>
    <col min="264" max="264" width="18.7109375" bestFit="1" customWidth="1"/>
    <col min="265" max="265" width="19.140625" bestFit="1" customWidth="1"/>
    <col min="266" max="266" width="25.140625" bestFit="1" customWidth="1"/>
    <col min="267" max="267" width="18.7109375" bestFit="1" customWidth="1"/>
    <col min="268" max="268" width="19.140625" bestFit="1" customWidth="1"/>
    <col min="269" max="269" width="25.140625" bestFit="1" customWidth="1"/>
    <col min="270" max="270" width="18.7109375" bestFit="1" customWidth="1"/>
    <col min="271" max="271" width="19.140625" bestFit="1" customWidth="1"/>
    <col min="272" max="272" width="25.140625" bestFit="1" customWidth="1"/>
    <col min="273" max="273" width="18.7109375" bestFit="1" customWidth="1"/>
    <col min="274" max="274" width="19.140625" bestFit="1" customWidth="1"/>
    <col min="275" max="275" width="25.140625" bestFit="1" customWidth="1"/>
    <col min="276" max="276" width="18.7109375" bestFit="1" customWidth="1"/>
    <col min="277" max="277" width="19.140625" bestFit="1" customWidth="1"/>
    <col min="278" max="278" width="25.140625" bestFit="1" customWidth="1"/>
    <col min="279" max="279" width="18.7109375" bestFit="1" customWidth="1"/>
    <col min="280" max="280" width="19.140625" bestFit="1" customWidth="1"/>
    <col min="281" max="281" width="25.140625" bestFit="1" customWidth="1"/>
    <col min="282" max="282" width="18.7109375" bestFit="1" customWidth="1"/>
    <col min="283" max="283" width="19.140625" bestFit="1" customWidth="1"/>
    <col min="284" max="284" width="25.140625" bestFit="1" customWidth="1"/>
    <col min="285" max="285" width="18.7109375" bestFit="1" customWidth="1"/>
    <col min="286" max="286" width="19.140625" bestFit="1" customWidth="1"/>
    <col min="287" max="287" width="25.140625" bestFit="1" customWidth="1"/>
    <col min="288" max="288" width="18.7109375" bestFit="1" customWidth="1"/>
    <col min="289" max="289" width="19.140625" bestFit="1" customWidth="1"/>
    <col min="290" max="290" width="25.140625" bestFit="1" customWidth="1"/>
    <col min="291" max="291" width="18.7109375" bestFit="1" customWidth="1"/>
    <col min="292" max="292" width="19.140625" bestFit="1" customWidth="1"/>
    <col min="293" max="293" width="25.140625" bestFit="1" customWidth="1"/>
    <col min="294" max="294" width="18.7109375" bestFit="1" customWidth="1"/>
    <col min="295" max="295" width="19.140625" bestFit="1" customWidth="1"/>
    <col min="296" max="296" width="25.140625" bestFit="1" customWidth="1"/>
    <col min="297" max="297" width="18.7109375" bestFit="1" customWidth="1"/>
    <col min="298" max="298" width="19.140625" bestFit="1" customWidth="1"/>
    <col min="299" max="299" width="25.140625" bestFit="1" customWidth="1"/>
    <col min="300" max="300" width="18.7109375" bestFit="1" customWidth="1"/>
    <col min="301" max="301" width="19.140625" bestFit="1" customWidth="1"/>
    <col min="302" max="302" width="25.140625" bestFit="1" customWidth="1"/>
    <col min="303" max="303" width="18.7109375" bestFit="1" customWidth="1"/>
    <col min="304" max="304" width="19.140625" bestFit="1" customWidth="1"/>
    <col min="305" max="305" width="25.140625" bestFit="1" customWidth="1"/>
    <col min="306" max="306" width="18.7109375" bestFit="1" customWidth="1"/>
    <col min="307" max="307" width="19.140625" bestFit="1" customWidth="1"/>
    <col min="308" max="308" width="25.140625" bestFit="1" customWidth="1"/>
    <col min="309" max="309" width="18.7109375" bestFit="1" customWidth="1"/>
    <col min="310" max="310" width="19.140625" bestFit="1" customWidth="1"/>
    <col min="311" max="311" width="25.140625" bestFit="1" customWidth="1"/>
    <col min="312" max="312" width="18.7109375" bestFit="1" customWidth="1"/>
    <col min="313" max="313" width="19.140625" bestFit="1" customWidth="1"/>
    <col min="314" max="314" width="25.140625" bestFit="1" customWidth="1"/>
    <col min="315" max="315" width="18.7109375" bestFit="1" customWidth="1"/>
    <col min="316" max="316" width="19.140625" bestFit="1" customWidth="1"/>
    <col min="317" max="317" width="25.140625" bestFit="1" customWidth="1"/>
    <col min="318" max="318" width="18.7109375" bestFit="1" customWidth="1"/>
    <col min="319" max="319" width="19.140625" bestFit="1" customWidth="1"/>
    <col min="320" max="320" width="25.140625" bestFit="1" customWidth="1"/>
    <col min="321" max="321" width="18.7109375" bestFit="1" customWidth="1"/>
    <col min="322" max="322" width="19.140625" bestFit="1" customWidth="1"/>
    <col min="323" max="323" width="25.140625" bestFit="1" customWidth="1"/>
    <col min="324" max="324" width="18.7109375" bestFit="1" customWidth="1"/>
    <col min="325" max="325" width="19.140625" bestFit="1" customWidth="1"/>
    <col min="326" max="326" width="25.140625" bestFit="1" customWidth="1"/>
    <col min="327" max="327" width="18.7109375" bestFit="1" customWidth="1"/>
    <col min="328" max="328" width="19.140625" bestFit="1" customWidth="1"/>
    <col min="329" max="329" width="25.140625" bestFit="1" customWidth="1"/>
    <col min="330" max="330" width="18.7109375" bestFit="1" customWidth="1"/>
    <col min="331" max="331" width="19.140625" bestFit="1" customWidth="1"/>
    <col min="332" max="332" width="25.140625" bestFit="1" customWidth="1"/>
    <col min="333" max="333" width="18.7109375" bestFit="1" customWidth="1"/>
    <col min="334" max="334" width="19.140625" bestFit="1" customWidth="1"/>
    <col min="335" max="335" width="25.140625" bestFit="1" customWidth="1"/>
    <col min="336" max="336" width="18.7109375" bestFit="1" customWidth="1"/>
    <col min="337" max="337" width="19.140625" bestFit="1" customWidth="1"/>
    <col min="338" max="338" width="25.140625" bestFit="1" customWidth="1"/>
    <col min="339" max="339" width="18.7109375" bestFit="1" customWidth="1"/>
    <col min="340" max="340" width="19.140625" bestFit="1" customWidth="1"/>
    <col min="341" max="341" width="25.140625" bestFit="1" customWidth="1"/>
    <col min="342" max="342" width="18.7109375" bestFit="1" customWidth="1"/>
    <col min="343" max="343" width="19.140625" bestFit="1" customWidth="1"/>
    <col min="344" max="344" width="25.140625" bestFit="1" customWidth="1"/>
    <col min="345" max="345" width="18.7109375" bestFit="1" customWidth="1"/>
    <col min="346" max="346" width="19.140625" bestFit="1" customWidth="1"/>
    <col min="347" max="347" width="25.140625" bestFit="1" customWidth="1"/>
    <col min="348" max="348" width="18.7109375" bestFit="1" customWidth="1"/>
    <col min="349" max="349" width="19.140625" bestFit="1" customWidth="1"/>
    <col min="350" max="350" width="25.140625" bestFit="1" customWidth="1"/>
    <col min="351" max="351" width="18.7109375" bestFit="1" customWidth="1"/>
    <col min="352" max="352" width="19.140625" bestFit="1" customWidth="1"/>
    <col min="353" max="353" width="25.140625" bestFit="1" customWidth="1"/>
    <col min="354" max="354" width="18.7109375" bestFit="1" customWidth="1"/>
    <col min="355" max="355" width="19.140625" bestFit="1" customWidth="1"/>
    <col min="356" max="356" width="25.140625" bestFit="1" customWidth="1"/>
    <col min="357" max="357" width="18.7109375" bestFit="1" customWidth="1"/>
    <col min="358" max="358" width="19.140625" bestFit="1" customWidth="1"/>
    <col min="359" max="359" width="25.140625" bestFit="1" customWidth="1"/>
    <col min="360" max="360" width="18.7109375" bestFit="1" customWidth="1"/>
    <col min="361" max="361" width="19.140625" bestFit="1" customWidth="1"/>
    <col min="362" max="362" width="25.140625" bestFit="1" customWidth="1"/>
    <col min="363" max="363" width="18.7109375" bestFit="1" customWidth="1"/>
    <col min="364" max="364" width="19.140625" bestFit="1" customWidth="1"/>
    <col min="365" max="365" width="25.140625" bestFit="1" customWidth="1"/>
    <col min="366" max="366" width="18.7109375" bestFit="1" customWidth="1"/>
    <col min="367" max="367" width="19.140625" bestFit="1" customWidth="1"/>
    <col min="368" max="368" width="25.140625" bestFit="1" customWidth="1"/>
    <col min="369" max="369" width="18.7109375" bestFit="1" customWidth="1"/>
    <col min="370" max="370" width="19.140625" bestFit="1" customWidth="1"/>
    <col min="371" max="371" width="25.140625" bestFit="1" customWidth="1"/>
    <col min="372" max="372" width="18.7109375" bestFit="1" customWidth="1"/>
    <col min="373" max="373" width="19.140625" bestFit="1" customWidth="1"/>
    <col min="374" max="374" width="25.140625" bestFit="1" customWidth="1"/>
    <col min="375" max="375" width="18.7109375" bestFit="1" customWidth="1"/>
    <col min="376" max="376" width="19.140625" bestFit="1" customWidth="1"/>
    <col min="377" max="377" width="25.140625" bestFit="1" customWidth="1"/>
    <col min="378" max="378" width="18.7109375" bestFit="1" customWidth="1"/>
    <col min="379" max="379" width="19.140625" bestFit="1" customWidth="1"/>
    <col min="380" max="380" width="25.140625" bestFit="1" customWidth="1"/>
    <col min="381" max="381" width="18.7109375" bestFit="1" customWidth="1"/>
    <col min="382" max="382" width="19.140625" bestFit="1" customWidth="1"/>
    <col min="383" max="383" width="25.140625" bestFit="1" customWidth="1"/>
    <col min="384" max="384" width="18.7109375" bestFit="1" customWidth="1"/>
    <col min="385" max="385" width="19.140625" bestFit="1" customWidth="1"/>
    <col min="386" max="386" width="25.140625" bestFit="1" customWidth="1"/>
    <col min="387" max="387" width="18.7109375" bestFit="1" customWidth="1"/>
    <col min="388" max="388" width="19.140625" bestFit="1" customWidth="1"/>
    <col min="389" max="389" width="25.140625" bestFit="1" customWidth="1"/>
    <col min="390" max="390" width="18.7109375" bestFit="1" customWidth="1"/>
    <col min="391" max="391" width="19.140625" bestFit="1" customWidth="1"/>
    <col min="392" max="392" width="25.140625" bestFit="1" customWidth="1"/>
    <col min="393" max="393" width="18.7109375" bestFit="1" customWidth="1"/>
    <col min="394" max="394" width="19.140625" bestFit="1" customWidth="1"/>
    <col min="395" max="395" width="25.140625" bestFit="1" customWidth="1"/>
    <col min="396" max="396" width="18.7109375" bestFit="1" customWidth="1"/>
    <col min="397" max="397" width="19.140625" bestFit="1" customWidth="1"/>
    <col min="398" max="398" width="25.140625" bestFit="1" customWidth="1"/>
    <col min="399" max="399" width="18.7109375" bestFit="1" customWidth="1"/>
    <col min="400" max="400" width="19.140625" bestFit="1" customWidth="1"/>
    <col min="401" max="401" width="25.140625" bestFit="1" customWidth="1"/>
    <col min="402" max="402" width="18.7109375" bestFit="1" customWidth="1"/>
    <col min="403" max="403" width="19.140625" bestFit="1" customWidth="1"/>
    <col min="404" max="404" width="25.140625" bestFit="1" customWidth="1"/>
    <col min="405" max="405" width="18.7109375" bestFit="1" customWidth="1"/>
    <col min="406" max="406" width="19.140625" bestFit="1" customWidth="1"/>
    <col min="407" max="407" width="25.140625" bestFit="1" customWidth="1"/>
    <col min="408" max="408" width="18.7109375" bestFit="1" customWidth="1"/>
    <col min="409" max="409" width="19.140625" bestFit="1" customWidth="1"/>
    <col min="410" max="410" width="25.140625" bestFit="1" customWidth="1"/>
    <col min="411" max="411" width="18.7109375" bestFit="1" customWidth="1"/>
    <col min="412" max="412" width="19.140625" bestFit="1" customWidth="1"/>
    <col min="413" max="413" width="25.140625" bestFit="1" customWidth="1"/>
    <col min="414" max="414" width="18.7109375" bestFit="1" customWidth="1"/>
    <col min="415" max="415" width="19.140625" bestFit="1" customWidth="1"/>
    <col min="416" max="416" width="25.140625" bestFit="1" customWidth="1"/>
    <col min="417" max="417" width="18.7109375" bestFit="1" customWidth="1"/>
    <col min="418" max="418" width="19.140625" bestFit="1" customWidth="1"/>
    <col min="419" max="419" width="25.140625" bestFit="1" customWidth="1"/>
    <col min="420" max="420" width="18.7109375" bestFit="1" customWidth="1"/>
    <col min="421" max="421" width="19.140625" bestFit="1" customWidth="1"/>
    <col min="422" max="422" width="25.140625" bestFit="1" customWidth="1"/>
    <col min="423" max="423" width="18.7109375" bestFit="1" customWidth="1"/>
    <col min="424" max="424" width="19.140625" bestFit="1" customWidth="1"/>
    <col min="425" max="425" width="25.140625" bestFit="1" customWidth="1"/>
    <col min="426" max="426" width="18.7109375" bestFit="1" customWidth="1"/>
    <col min="427" max="427" width="19.140625" bestFit="1" customWidth="1"/>
    <col min="428" max="428" width="25.140625" bestFit="1" customWidth="1"/>
    <col min="429" max="429" width="18.7109375" bestFit="1" customWidth="1"/>
    <col min="430" max="430" width="19.140625" bestFit="1" customWidth="1"/>
    <col min="431" max="431" width="25.140625" bestFit="1" customWidth="1"/>
    <col min="432" max="432" width="18.7109375" bestFit="1" customWidth="1"/>
    <col min="433" max="433" width="19.140625" bestFit="1" customWidth="1"/>
    <col min="434" max="434" width="30.28515625" bestFit="1" customWidth="1"/>
    <col min="435" max="435" width="23.7109375" bestFit="1" customWidth="1"/>
    <col min="436" max="436" width="24.140625" bestFit="1" customWidth="1"/>
  </cols>
  <sheetData>
    <row r="3" spans="1:7" x14ac:dyDescent="0.25">
      <c r="A3" s="1" t="s">
        <v>19</v>
      </c>
      <c r="B3" s="1" t="s">
        <v>18</v>
      </c>
    </row>
    <row r="4" spans="1:7" x14ac:dyDescent="0.25">
      <c r="A4" s="1" t="s">
        <v>16</v>
      </c>
      <c r="B4" t="s">
        <v>11</v>
      </c>
      <c r="C4" t="s">
        <v>12</v>
      </c>
      <c r="D4" t="s">
        <v>13</v>
      </c>
      <c r="E4" t="s">
        <v>14</v>
      </c>
      <c r="F4" t="s">
        <v>15</v>
      </c>
      <c r="G4" t="s">
        <v>17</v>
      </c>
    </row>
    <row r="5" spans="1:7" x14ac:dyDescent="0.25">
      <c r="A5" s="2">
        <v>2015</v>
      </c>
      <c r="B5">
        <v>319.27800000000002</v>
      </c>
      <c r="C5">
        <v>1837.6559999999999</v>
      </c>
      <c r="D5">
        <v>4154.7489999999998</v>
      </c>
      <c r="E5">
        <v>639.20699999999999</v>
      </c>
      <c r="F5">
        <v>1351.0629999999999</v>
      </c>
      <c r="G5">
        <v>8301.9529999999995</v>
      </c>
    </row>
    <row r="6" spans="1:7" x14ac:dyDescent="0.25">
      <c r="A6" s="2">
        <v>2016</v>
      </c>
      <c r="B6">
        <v>333.24800000000005</v>
      </c>
      <c r="C6">
        <v>1959.0639999999999</v>
      </c>
      <c r="D6">
        <v>4151.1570000000002</v>
      </c>
      <c r="E6">
        <v>584.07500000000005</v>
      </c>
      <c r="F6">
        <v>1468.6180000000002</v>
      </c>
      <c r="G6">
        <v>8496.1620000000003</v>
      </c>
    </row>
    <row r="7" spans="1:7" x14ac:dyDescent="0.25">
      <c r="A7" s="2">
        <v>2017</v>
      </c>
      <c r="B7">
        <v>336.62499999999994</v>
      </c>
      <c r="C7">
        <v>2120.2190000000001</v>
      </c>
      <c r="D7">
        <v>4102.7179999999998</v>
      </c>
      <c r="E7">
        <v>581.70100000000002</v>
      </c>
      <c r="F7">
        <v>1473.6559999999999</v>
      </c>
      <c r="G7">
        <v>8614.9189999999999</v>
      </c>
    </row>
    <row r="8" spans="1:7" x14ac:dyDescent="0.25">
      <c r="A8" s="2">
        <v>2018</v>
      </c>
      <c r="B8">
        <v>343.87800000000004</v>
      </c>
      <c r="C8">
        <v>2191.7729999999997</v>
      </c>
      <c r="D8">
        <v>4086.38</v>
      </c>
      <c r="E8">
        <v>687.89399999999989</v>
      </c>
      <c r="F8">
        <v>1455.7220000000002</v>
      </c>
      <c r="G8">
        <v>8765.6470000000008</v>
      </c>
    </row>
    <row r="9" spans="1:7" x14ac:dyDescent="0.25">
      <c r="A9" s="2">
        <v>2019</v>
      </c>
      <c r="B9">
        <v>334.61899999999997</v>
      </c>
      <c r="C9">
        <v>2199.3200000000002</v>
      </c>
      <c r="D9">
        <v>3998.0020000000009</v>
      </c>
      <c r="E9">
        <v>721.49200000000008</v>
      </c>
      <c r="F9">
        <v>1496.6009999999999</v>
      </c>
      <c r="G9">
        <v>8750.0340000000015</v>
      </c>
    </row>
    <row r="10" spans="1:7" x14ac:dyDescent="0.25">
      <c r="A10" s="2">
        <v>2020</v>
      </c>
      <c r="B10">
        <v>336.19700000000006</v>
      </c>
      <c r="C10">
        <v>2360.194</v>
      </c>
      <c r="D10">
        <v>3807.8150000000005</v>
      </c>
      <c r="E10">
        <v>535.89499999999998</v>
      </c>
      <c r="F10">
        <v>1355.4459999999999</v>
      </c>
      <c r="G10">
        <v>8395.5470000000005</v>
      </c>
    </row>
    <row r="11" spans="1:7" x14ac:dyDescent="0.25">
      <c r="A11" s="2">
        <v>2021</v>
      </c>
      <c r="B11">
        <v>347.15299999999996</v>
      </c>
      <c r="C11">
        <v>2585.4289999999996</v>
      </c>
      <c r="D11">
        <v>3884.3869999999997</v>
      </c>
      <c r="E11">
        <v>552.55700000000002</v>
      </c>
      <c r="F11">
        <v>1495.9730000000002</v>
      </c>
      <c r="G11">
        <v>8865.4989999999998</v>
      </c>
    </row>
    <row r="12" spans="1:7" x14ac:dyDescent="0.25">
      <c r="A12" s="2">
        <v>2022</v>
      </c>
      <c r="B12">
        <v>431.65700000000004</v>
      </c>
      <c r="C12">
        <v>2771.4479999999999</v>
      </c>
      <c r="D12">
        <v>3789.0299999999997</v>
      </c>
      <c r="E12">
        <v>661.74199999999996</v>
      </c>
      <c r="F12">
        <v>1573.1499999999999</v>
      </c>
      <c r="G12">
        <v>9227.027</v>
      </c>
    </row>
    <row r="13" spans="1:7" x14ac:dyDescent="0.25">
      <c r="A13" s="2">
        <v>2023</v>
      </c>
      <c r="B13">
        <v>426.90800000000002</v>
      </c>
      <c r="C13">
        <v>2722.047</v>
      </c>
      <c r="D13">
        <v>3633.3640000000005</v>
      </c>
      <c r="E13">
        <v>724.69100000000003</v>
      </c>
      <c r="F13">
        <v>1788.4009999999998</v>
      </c>
      <c r="G13">
        <v>9295.4110000000001</v>
      </c>
    </row>
    <row r="14" spans="1:7" x14ac:dyDescent="0.25">
      <c r="A14" s="2" t="s">
        <v>17</v>
      </c>
      <c r="B14">
        <v>3209.5630000000001</v>
      </c>
      <c r="C14">
        <v>20747.149999999998</v>
      </c>
      <c r="D14">
        <v>35607.601999999999</v>
      </c>
      <c r="E14">
        <v>5689.2539999999999</v>
      </c>
      <c r="F14">
        <v>13458.63</v>
      </c>
      <c r="G14">
        <v>78712.198999999993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90A1-97D0-45E7-950D-12C6B22E1ABE}">
  <dimension ref="A1:B9"/>
  <sheetViews>
    <sheetView zoomScale="72" workbookViewId="0">
      <selection activeCell="E5" sqref="E5"/>
    </sheetView>
  </sheetViews>
  <sheetFormatPr defaultRowHeight="15" x14ac:dyDescent="0.25"/>
  <cols>
    <col min="1" max="1" width="20.5703125" bestFit="1" customWidth="1"/>
    <col min="2" max="2" width="46.85546875" bestFit="1" customWidth="1"/>
    <col min="3" max="4" width="11.42578125" bestFit="1" customWidth="1"/>
    <col min="5" max="5" width="12.85546875" bestFit="1" customWidth="1"/>
    <col min="6" max="19" width="11.42578125" bestFit="1" customWidth="1"/>
    <col min="20" max="20" width="9.85546875" bestFit="1" customWidth="1"/>
    <col min="21" max="21" width="11.42578125" bestFit="1" customWidth="1"/>
    <col min="22" max="22" width="9.85546875" bestFit="1" customWidth="1"/>
    <col min="23" max="27" width="11.42578125" bestFit="1" customWidth="1"/>
    <col min="28" max="28" width="12.85546875" bestFit="1" customWidth="1"/>
    <col min="29" max="30" width="11.42578125" bestFit="1" customWidth="1"/>
    <col min="31" max="31" width="12.85546875" bestFit="1" customWidth="1"/>
    <col min="32" max="40" width="11.42578125" bestFit="1" customWidth="1"/>
    <col min="41" max="41" width="12.85546875" bestFit="1" customWidth="1"/>
    <col min="42" max="44" width="11.42578125" bestFit="1" customWidth="1"/>
    <col min="45" max="45" width="9.85546875" bestFit="1" customWidth="1"/>
    <col min="46" max="48" width="11.42578125" bestFit="1" customWidth="1"/>
    <col min="49" max="49" width="12.85546875" bestFit="1" customWidth="1"/>
    <col min="50" max="53" width="11.42578125" bestFit="1" customWidth="1"/>
    <col min="54" max="55" width="12.85546875" bestFit="1" customWidth="1"/>
    <col min="56" max="57" width="11.42578125" bestFit="1" customWidth="1"/>
    <col min="58" max="64" width="12.85546875" bestFit="1" customWidth="1"/>
    <col min="65" max="65" width="11.42578125" bestFit="1" customWidth="1"/>
    <col min="66" max="87" width="12.85546875" bestFit="1" customWidth="1"/>
    <col min="88" max="88" width="11.42578125" bestFit="1" customWidth="1"/>
    <col min="89" max="92" width="12.85546875" bestFit="1" customWidth="1"/>
    <col min="93" max="93" width="9.85546875" bestFit="1" customWidth="1"/>
    <col min="94" max="95" width="12.85546875" bestFit="1" customWidth="1"/>
    <col min="96" max="96" width="11.42578125" bestFit="1" customWidth="1"/>
    <col min="97" max="99" width="12.85546875" bestFit="1" customWidth="1"/>
    <col min="100" max="100" width="14.42578125" bestFit="1" customWidth="1"/>
    <col min="101" max="103" width="12.85546875" bestFit="1" customWidth="1"/>
    <col min="104" max="104" width="9.85546875" bestFit="1" customWidth="1"/>
    <col min="105" max="107" width="12.85546875" bestFit="1" customWidth="1"/>
    <col min="108" max="108" width="9.85546875" bestFit="1" customWidth="1"/>
    <col min="109" max="114" width="12.85546875" bestFit="1" customWidth="1"/>
    <col min="115" max="115" width="11.42578125" bestFit="1" customWidth="1"/>
    <col min="116" max="120" width="12.85546875" bestFit="1" customWidth="1"/>
    <col min="121" max="121" width="11.42578125" bestFit="1" customWidth="1"/>
    <col min="122" max="135" width="12.85546875" bestFit="1" customWidth="1"/>
    <col min="136" max="136" width="11.42578125" bestFit="1" customWidth="1"/>
    <col min="137" max="144" width="12.85546875" bestFit="1" customWidth="1"/>
    <col min="145" max="145" width="11.42578125" bestFit="1" customWidth="1"/>
    <col min="146" max="146" width="16" bestFit="1" customWidth="1"/>
  </cols>
  <sheetData>
    <row r="1" spans="1:2" x14ac:dyDescent="0.25">
      <c r="A1" s="1" t="s">
        <v>16</v>
      </c>
      <c r="B1" t="s">
        <v>51</v>
      </c>
    </row>
    <row r="2" spans="1:2" x14ac:dyDescent="0.25">
      <c r="A2" s="2" t="s">
        <v>9</v>
      </c>
      <c r="B2">
        <v>40394.205999999984</v>
      </c>
    </row>
    <row r="3" spans="1:2" x14ac:dyDescent="0.25">
      <c r="A3" s="2" t="s">
        <v>4</v>
      </c>
      <c r="B3">
        <v>1061.2040000000025</v>
      </c>
    </row>
    <row r="4" spans="1:2" x14ac:dyDescent="0.25">
      <c r="A4" s="2" t="s">
        <v>3</v>
      </c>
      <c r="B4">
        <v>39.868999999999993</v>
      </c>
    </row>
    <row r="5" spans="1:2" x14ac:dyDescent="0.25">
      <c r="A5" s="2" t="s">
        <v>5</v>
      </c>
      <c r="B5">
        <v>4369.3650000000034</v>
      </c>
    </row>
    <row r="6" spans="1:2" ht="15.75" x14ac:dyDescent="0.25">
      <c r="A6" s="2" t="s">
        <v>8</v>
      </c>
      <c r="B6" s="8">
        <v>4127.0940000000019</v>
      </c>
    </row>
    <row r="7" spans="1:2" x14ac:dyDescent="0.25">
      <c r="A7" s="2" t="s">
        <v>6</v>
      </c>
      <c r="B7">
        <v>9608.9810000000016</v>
      </c>
    </row>
    <row r="8" spans="1:2" x14ac:dyDescent="0.25">
      <c r="A8" s="2" t="s">
        <v>7</v>
      </c>
      <c r="B8">
        <v>19111.480000000007</v>
      </c>
    </row>
    <row r="9" spans="1:2" x14ac:dyDescent="0.25">
      <c r="A9" s="2" t="s">
        <v>17</v>
      </c>
      <c r="B9">
        <v>78712.199000000008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3232-1EE2-48B9-8C42-6BCE2BA1B81F}">
  <dimension ref="A3:B9"/>
  <sheetViews>
    <sheetView workbookViewId="0">
      <selection activeCell="B4" sqref="B4"/>
    </sheetView>
  </sheetViews>
  <sheetFormatPr defaultRowHeight="15" x14ac:dyDescent="0.25"/>
  <cols>
    <col min="1" max="1" width="14.140625" bestFit="1" customWidth="1"/>
    <col min="2" max="2" width="29.42578125" bestFit="1" customWidth="1"/>
  </cols>
  <sheetData>
    <row r="3" spans="1:2" x14ac:dyDescent="0.25">
      <c r="A3" s="1" t="s">
        <v>16</v>
      </c>
      <c r="B3" t="s">
        <v>19</v>
      </c>
    </row>
    <row r="4" spans="1:2" x14ac:dyDescent="0.25">
      <c r="A4" s="2" t="s">
        <v>13</v>
      </c>
      <c r="B4">
        <v>35607.601999999992</v>
      </c>
    </row>
    <row r="5" spans="1:2" x14ac:dyDescent="0.25">
      <c r="A5" s="2" t="s">
        <v>12</v>
      </c>
      <c r="B5">
        <v>20747.150000000016</v>
      </c>
    </row>
    <row r="6" spans="1:2" x14ac:dyDescent="0.25">
      <c r="A6" s="2" t="s">
        <v>15</v>
      </c>
      <c r="B6">
        <v>13458.629999999997</v>
      </c>
    </row>
    <row r="7" spans="1:2" x14ac:dyDescent="0.25">
      <c r="A7" s="2" t="s">
        <v>14</v>
      </c>
      <c r="B7">
        <v>5689.2540000000008</v>
      </c>
    </row>
    <row r="8" spans="1:2" x14ac:dyDescent="0.25">
      <c r="A8" s="2" t="s">
        <v>11</v>
      </c>
      <c r="B8">
        <v>3209.5629999999996</v>
      </c>
    </row>
    <row r="9" spans="1:2" x14ac:dyDescent="0.25">
      <c r="A9" s="2" t="s">
        <v>17</v>
      </c>
      <c r="B9">
        <v>78712.198999999993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DCA36-3CAB-4455-9C02-E3FB6491D7F0}">
  <dimension ref="A3:B13"/>
  <sheetViews>
    <sheetView workbookViewId="0">
      <selection activeCell="A3" sqref="A3"/>
    </sheetView>
  </sheetViews>
  <sheetFormatPr defaultRowHeight="15" x14ac:dyDescent="0.25"/>
  <cols>
    <col min="1" max="1" width="13.140625" bestFit="1" customWidth="1"/>
    <col min="2" max="2" width="29.42578125" bestFit="1" customWidth="1"/>
  </cols>
  <sheetData>
    <row r="3" spans="1:2" x14ac:dyDescent="0.25">
      <c r="A3" s="1" t="s">
        <v>16</v>
      </c>
      <c r="B3" t="s">
        <v>19</v>
      </c>
    </row>
    <row r="4" spans="1:2" x14ac:dyDescent="0.25">
      <c r="A4" s="2">
        <v>2015</v>
      </c>
      <c r="B4">
        <v>8301.9530000000013</v>
      </c>
    </row>
    <row r="5" spans="1:2" x14ac:dyDescent="0.25">
      <c r="A5" s="2">
        <v>2016</v>
      </c>
      <c r="B5">
        <v>8496.1620000000003</v>
      </c>
    </row>
    <row r="6" spans="1:2" x14ac:dyDescent="0.25">
      <c r="A6" s="2">
        <v>2017</v>
      </c>
      <c r="B6">
        <v>8614.9189999999981</v>
      </c>
    </row>
    <row r="7" spans="1:2" x14ac:dyDescent="0.25">
      <c r="A7" s="2">
        <v>2018</v>
      </c>
      <c r="B7">
        <v>8765.646999999999</v>
      </c>
    </row>
    <row r="8" spans="1:2" x14ac:dyDescent="0.25">
      <c r="A8" s="2">
        <v>2019</v>
      </c>
      <c r="B8">
        <v>8750.0339999999978</v>
      </c>
    </row>
    <row r="9" spans="1:2" x14ac:dyDescent="0.25">
      <c r="A9" s="2">
        <v>2020</v>
      </c>
      <c r="B9">
        <v>8395.5469999999987</v>
      </c>
    </row>
    <row r="10" spans="1:2" x14ac:dyDescent="0.25">
      <c r="A10" s="2">
        <v>2021</v>
      </c>
      <c r="B10">
        <v>8865.4990000000034</v>
      </c>
    </row>
    <row r="11" spans="1:2" x14ac:dyDescent="0.25">
      <c r="A11" s="2">
        <v>2022</v>
      </c>
      <c r="B11">
        <v>9227.0269999999982</v>
      </c>
    </row>
    <row r="12" spans="1:2" x14ac:dyDescent="0.25">
      <c r="A12" s="2">
        <v>2023</v>
      </c>
      <c r="B12">
        <v>9295.4109999999982</v>
      </c>
    </row>
    <row r="13" spans="1:2" x14ac:dyDescent="0.25">
      <c r="A13" s="2" t="s">
        <v>17</v>
      </c>
      <c r="B13">
        <v>78712.198999999993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B044F-1FC7-45CA-956A-44DA2F97F7FF}">
  <dimension ref="A3:B16"/>
  <sheetViews>
    <sheetView topLeftCell="A2" zoomScale="88" workbookViewId="0">
      <selection activeCell="K5" sqref="K5"/>
    </sheetView>
  </sheetViews>
  <sheetFormatPr defaultRowHeight="15" x14ac:dyDescent="0.25"/>
  <cols>
    <col min="1" max="1" width="13.5703125" bestFit="1" customWidth="1"/>
    <col min="2" max="2" width="29.7109375" bestFit="1" customWidth="1"/>
    <col min="3" max="4" width="13.7109375" bestFit="1" customWidth="1"/>
    <col min="5" max="6" width="12.28515625" bestFit="1" customWidth="1"/>
    <col min="7" max="9" width="13.7109375" bestFit="1" customWidth="1"/>
    <col min="10" max="10" width="15.140625" bestFit="1" customWidth="1"/>
    <col min="11" max="11" width="13.7109375" bestFit="1" customWidth="1"/>
    <col min="12" max="12" width="14.7109375" bestFit="1" customWidth="1"/>
    <col min="13" max="13" width="14.42578125" bestFit="1" customWidth="1"/>
    <col min="14" max="14" width="16.85546875" bestFit="1" customWidth="1"/>
  </cols>
  <sheetData>
    <row r="3" spans="1:2" x14ac:dyDescent="0.25">
      <c r="A3" s="1" t="s">
        <v>16</v>
      </c>
      <c r="B3" t="s">
        <v>19</v>
      </c>
    </row>
    <row r="4" spans="1:2" x14ac:dyDescent="0.25">
      <c r="A4" s="2" t="s">
        <v>21</v>
      </c>
      <c r="B4">
        <v>6531.1680000000015</v>
      </c>
    </row>
    <row r="5" spans="1:2" x14ac:dyDescent="0.25">
      <c r="A5" s="2" t="s">
        <v>22</v>
      </c>
      <c r="B5">
        <v>6108.869999999999</v>
      </c>
    </row>
    <row r="6" spans="1:2" x14ac:dyDescent="0.25">
      <c r="A6" s="2" t="s">
        <v>23</v>
      </c>
      <c r="B6">
        <v>6733.1470000000008</v>
      </c>
    </row>
    <row r="7" spans="1:2" x14ac:dyDescent="0.25">
      <c r="A7" s="2" t="s">
        <v>24</v>
      </c>
      <c r="B7">
        <v>6470.0990000000002</v>
      </c>
    </row>
    <row r="8" spans="1:2" x14ac:dyDescent="0.25">
      <c r="A8" s="2" t="s">
        <v>25</v>
      </c>
      <c r="B8">
        <v>6733.7080000000014</v>
      </c>
    </row>
    <row r="9" spans="1:2" x14ac:dyDescent="0.25">
      <c r="A9" s="2" t="s">
        <v>26</v>
      </c>
      <c r="B9">
        <v>6575.6070000000009</v>
      </c>
    </row>
    <row r="10" spans="1:2" x14ac:dyDescent="0.25">
      <c r="A10" s="2" t="s">
        <v>27</v>
      </c>
      <c r="B10">
        <v>6662.3190000000004</v>
      </c>
    </row>
    <row r="11" spans="1:2" x14ac:dyDescent="0.25">
      <c r="A11" s="2" t="s">
        <v>28</v>
      </c>
      <c r="B11">
        <v>6662.9650000000001</v>
      </c>
    </row>
    <row r="12" spans="1:2" x14ac:dyDescent="0.25">
      <c r="A12" s="2" t="s">
        <v>29</v>
      </c>
      <c r="B12">
        <v>6322.1859999999997</v>
      </c>
    </row>
    <row r="13" spans="1:2" x14ac:dyDescent="0.25">
      <c r="A13" s="2" t="s">
        <v>30</v>
      </c>
      <c r="B13">
        <v>6579.8350000000028</v>
      </c>
    </row>
    <row r="14" spans="1:2" x14ac:dyDescent="0.25">
      <c r="A14" s="2" t="s">
        <v>31</v>
      </c>
      <c r="B14">
        <v>6540.4169999999995</v>
      </c>
    </row>
    <row r="15" spans="1:2" x14ac:dyDescent="0.25">
      <c r="A15" s="2" t="s">
        <v>32</v>
      </c>
      <c r="B15">
        <v>6791.8779999999997</v>
      </c>
    </row>
    <row r="16" spans="1:2" x14ac:dyDescent="0.25">
      <c r="A16" s="2" t="s">
        <v>17</v>
      </c>
      <c r="B16">
        <v>78712.199000000008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7097-62BF-46F7-AE04-D70FA16CC203}">
  <dimension ref="A2:B21"/>
  <sheetViews>
    <sheetView workbookViewId="0">
      <selection activeCell="H7" sqref="H7"/>
    </sheetView>
  </sheetViews>
  <sheetFormatPr defaultRowHeight="15" x14ac:dyDescent="0.25"/>
  <cols>
    <col min="1" max="1" width="25.140625" bestFit="1" customWidth="1"/>
    <col min="2" max="2" width="22.42578125" bestFit="1" customWidth="1"/>
  </cols>
  <sheetData>
    <row r="2" spans="1:2" x14ac:dyDescent="0.25">
      <c r="A2" t="s">
        <v>34</v>
      </c>
      <c r="B2" t="s">
        <v>41</v>
      </c>
    </row>
    <row r="3" spans="1:2" x14ac:dyDescent="0.25">
      <c r="A3">
        <v>39.868999999999993</v>
      </c>
      <c r="B3">
        <v>5.0651615005699431E-2</v>
      </c>
    </row>
    <row r="5" spans="1:2" x14ac:dyDescent="0.25">
      <c r="A5" t="s">
        <v>35</v>
      </c>
      <c r="B5" t="s">
        <v>42</v>
      </c>
    </row>
    <row r="6" spans="1:2" x14ac:dyDescent="0.25">
      <c r="A6">
        <v>1061.2040000000025</v>
      </c>
      <c r="B6">
        <v>1.3482077917807918</v>
      </c>
    </row>
    <row r="8" spans="1:2" x14ac:dyDescent="0.25">
      <c r="A8" t="s">
        <v>36</v>
      </c>
      <c r="B8" t="s">
        <v>43</v>
      </c>
    </row>
    <row r="9" spans="1:2" x14ac:dyDescent="0.25">
      <c r="A9">
        <v>4369.3650000000034</v>
      </c>
      <c r="B9">
        <v>5.5510645814888289</v>
      </c>
    </row>
    <row r="11" spans="1:2" x14ac:dyDescent="0.25">
      <c r="A11" t="s">
        <v>37</v>
      </c>
      <c r="B11" t="s">
        <v>44</v>
      </c>
    </row>
    <row r="12" spans="1:2" x14ac:dyDescent="0.25">
      <c r="A12">
        <v>9608.9810000000016</v>
      </c>
      <c r="B12">
        <v>12.20774050538215</v>
      </c>
    </row>
    <row r="14" spans="1:2" x14ac:dyDescent="0.25">
      <c r="A14" t="s">
        <v>38</v>
      </c>
      <c r="B14" t="s">
        <v>45</v>
      </c>
    </row>
    <row r="15" spans="1:2" x14ac:dyDescent="0.25">
      <c r="A15">
        <v>19111.480000000007</v>
      </c>
      <c r="B15">
        <v>24.280200836467557</v>
      </c>
    </row>
    <row r="17" spans="1:2" x14ac:dyDescent="0.25">
      <c r="A17" t="s">
        <v>39</v>
      </c>
      <c r="B17" t="s">
        <v>46</v>
      </c>
    </row>
    <row r="18" spans="1:2" x14ac:dyDescent="0.25">
      <c r="A18">
        <v>4127.0940000000019</v>
      </c>
      <c r="B18">
        <v>5.243271122434277</v>
      </c>
    </row>
    <row r="20" spans="1:2" x14ac:dyDescent="0.25">
      <c r="A20" t="s">
        <v>40</v>
      </c>
      <c r="B20" t="s">
        <v>47</v>
      </c>
    </row>
    <row r="21" spans="1:2" x14ac:dyDescent="0.25">
      <c r="A21">
        <v>40394.205999999984</v>
      </c>
      <c r="B21">
        <v>51.318863547440706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Usage_Data</vt:lpstr>
      <vt:lpstr>Dashboard</vt:lpstr>
      <vt:lpstr>KPI</vt:lpstr>
      <vt:lpstr>growth Rate</vt:lpstr>
      <vt:lpstr>Generation Mix</vt:lpstr>
      <vt:lpstr>Sector Usage</vt:lpstr>
      <vt:lpstr>Rate Of Usage</vt:lpstr>
      <vt:lpstr>Seasonal Trend</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AKINOLA MOFE</dc:creator>
  <cp:lastModifiedBy>Mofe Akinola</cp:lastModifiedBy>
  <dcterms:created xsi:type="dcterms:W3CDTF">2024-10-11T09:14:57Z</dcterms:created>
  <dcterms:modified xsi:type="dcterms:W3CDTF">2025-02-06T11:31:46Z</dcterms:modified>
</cp:coreProperties>
</file>