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pi.box.com/wopi/files/1706325126181/WOPIServiceId_TP_BOX_2/WOPIUserId_-/"/>
    </mc:Choice>
  </mc:AlternateContent>
  <xr:revisionPtr revIDLastSave="9" documentId="8_{9C7989CB-FC20-4B71-8987-597446230B31}" xr6:coauthVersionLast="47" xr6:coauthVersionMax="47" xr10:uidLastSave="{20996B66-3957-4090-9B33-701EB4032EB5}"/>
  <bookViews>
    <workbookView xWindow="28680" yWindow="-120" windowWidth="29040" windowHeight="15720" activeTab="1" xr2:uid="{00000000-000D-0000-FFFF-FFFF00000000}"/>
  </bookViews>
  <sheets>
    <sheet name="SampleDescriptives" sheetId="1" r:id="rId1"/>
    <sheet name="ModelParameters" sheetId="2" r:id="rId2"/>
    <sheet name="Polychoric" sheetId="3" r:id="rId3"/>
    <sheet name="ModelFi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D11" i="1"/>
  <c r="C11" i="1"/>
  <c r="A11" i="1"/>
  <c r="A10" i="1"/>
  <c r="A9" i="1"/>
  <c r="A8" i="1"/>
  <c r="A7" i="1"/>
  <c r="A6" i="1"/>
  <c r="A5" i="1"/>
  <c r="F4" i="1"/>
  <c r="A4" i="1"/>
  <c r="B3" i="1"/>
  <c r="A3" i="1"/>
</calcChain>
</file>

<file path=xl/sharedStrings.xml><?xml version="1.0" encoding="utf-8"?>
<sst xmlns="http://schemas.openxmlformats.org/spreadsheetml/2006/main" count="245" uniqueCount="99">
  <si>
    <t>Model tested (N=625238, Families=415029; pairwise missingness, WLSMV)</t>
  </si>
  <si>
    <t>chisq</t>
  </si>
  <si>
    <t>df</t>
  </si>
  <si>
    <t>RMSEA</t>
  </si>
  <si>
    <t>90% CI: lower</t>
  </si>
  <si>
    <t>90% CI: upper</t>
  </si>
  <si>
    <t>CFI</t>
  </si>
  <si>
    <t>TLI</t>
  </si>
  <si>
    <t>SRMR</t>
  </si>
  <si>
    <t>Chisq diff</t>
  </si>
  <si>
    <t>Df diff</t>
  </si>
  <si>
    <t>Pr(&gt;Chisq)</t>
  </si>
  <si>
    <t xml:space="preserve">No constraints: </t>
  </si>
  <si>
    <t>General structure / Baseline</t>
  </si>
  <si>
    <t>Prevalence:</t>
  </si>
  <si>
    <t>vs. Baseline</t>
  </si>
  <si>
    <t>0a</t>
  </si>
  <si>
    <t>General structure + GM Ext</t>
  </si>
  <si>
    <t>0b</t>
  </si>
  <si>
    <t>General structure + GM Int</t>
  </si>
  <si>
    <t>0c</t>
  </si>
  <si>
    <t>General structure + GM Thd</t>
  </si>
  <si>
    <t>0d</t>
  </si>
  <si>
    <t>General structure + GF Ext</t>
  </si>
  <si>
    <t>0e</t>
  </si>
  <si>
    <t>General structure + GF Int</t>
  </si>
  <si>
    <t>0f</t>
  </si>
  <si>
    <t>General structure + GF Thd</t>
  </si>
  <si>
    <t>0g</t>
  </si>
  <si>
    <t>General structure + All GM Ext, Int, Thd equal</t>
  </si>
  <si>
    <t>0h</t>
  </si>
  <si>
    <t>General structure + All GF Ext, Int, Thd equal</t>
  </si>
  <si>
    <t>General structure + All GF /GM Ext, Int, Thd equal</t>
  </si>
  <si>
    <t>Comorbidity correlations:</t>
  </si>
  <si>
    <t>vs. Model 0</t>
  </si>
  <si>
    <t>1a</t>
  </si>
  <si>
    <t>Model 0 + M/F comorbidity</t>
  </si>
  <si>
    <t>1b</t>
  </si>
  <si>
    <t>Model 0 + Maternal/Paternal GM comorbidity</t>
  </si>
  <si>
    <t>1c</t>
  </si>
  <si>
    <t>Model 0 + Maternal/Paternal GF comorbidity</t>
  </si>
  <si>
    <t>1d</t>
  </si>
  <si>
    <t>Model 0 + GM/GF comorbidity</t>
  </si>
  <si>
    <t>1e</t>
  </si>
  <si>
    <t>Model 0 + M/F/GM/GF comorbidity</t>
  </si>
  <si>
    <t>Model 0 + M/F comorbidity + GM/GF comorbidity</t>
  </si>
  <si>
    <t>Assortative Mating:</t>
  </si>
  <si>
    <t>vs. Model 1</t>
  </si>
  <si>
    <t>2a</t>
  </si>
  <si>
    <t>Model 1 + Parent assortative mating</t>
  </si>
  <si>
    <t>2b</t>
  </si>
  <si>
    <t>Model 1 + Grandparent assortative mating</t>
  </si>
  <si>
    <t>Model 1 + Parent + grandparent assorative mating</t>
  </si>
  <si>
    <t>Intergenerational transmission:</t>
  </si>
  <si>
    <t>vs. Model 2</t>
  </si>
  <si>
    <t>3a</t>
  </si>
  <si>
    <t>Model 2 + M -&gt; SM = F -&gt; SM</t>
  </si>
  <si>
    <t>3b</t>
  </si>
  <si>
    <t>Model 2 + GM -&gt; Par = GF -&gt; Par</t>
  </si>
  <si>
    <t>Model 2 + M -&gt; SM = F -&gt; SM + GM -&gt; Par = GF -&gt; Par</t>
  </si>
  <si>
    <t>Generational differences:</t>
  </si>
  <si>
    <t>vs. Model 3</t>
  </si>
  <si>
    <t>4a</t>
  </si>
  <si>
    <t>Model 3 + Parent AM = Grandparent AM</t>
  </si>
  <si>
    <t>Model 3 + M -&gt; Sm = F_&gt; SM = GM-&gt;Par = GF -&gt; Par</t>
  </si>
  <si>
    <t>4c</t>
  </si>
  <si>
    <t>Model 3 + Parent AM = Grandparent AM + M -&gt; Sm = F_&gt; SM = GM-&gt;Par = GF -&gt; Par</t>
  </si>
  <si>
    <t>DENMARK</t>
  </si>
  <si>
    <t>Paternal</t>
  </si>
  <si>
    <t>Maternal</t>
  </si>
  <si>
    <t>Grandfathers</t>
  </si>
  <si>
    <t>Grandmothers</t>
  </si>
  <si>
    <t>Fathers</t>
  </si>
  <si>
    <t>Mothers</t>
  </si>
  <si>
    <t>Children</t>
  </si>
  <si>
    <t>Ext</t>
  </si>
  <si>
    <t>Int</t>
  </si>
  <si>
    <t>Thd</t>
  </si>
  <si>
    <t>Paternal Grandfathers</t>
  </si>
  <si>
    <t xml:space="preserve">   Externalizing</t>
  </si>
  <si>
    <t>-</t>
  </si>
  <si>
    <t xml:space="preserve">   Internalizing</t>
  </si>
  <si>
    <t xml:space="preserve">   Thought Disorder</t>
  </si>
  <si>
    <t>Paternal Grandmothers</t>
  </si>
  <si>
    <t>Maternal Grandfathers</t>
  </si>
  <si>
    <t>Maternal Grandmothers</t>
  </si>
  <si>
    <t>Polychoric correlations (N=625238, pairwise missingness, WLSMV)</t>
  </si>
  <si>
    <t>Final 3-generation model correlations</t>
  </si>
  <si>
    <t>Externalizing</t>
  </si>
  <si>
    <t>Internalizing</t>
  </si>
  <si>
    <t>Thought disorder</t>
  </si>
  <si>
    <t>Observations</t>
  </si>
  <si>
    <t>M</t>
  </si>
  <si>
    <t>SD</t>
  </si>
  <si>
    <t>p1</t>
  </si>
  <si>
    <t>N</t>
  </si>
  <si>
    <t>%</t>
  </si>
  <si>
    <t>* Due to discretionary purposes minimum and maximum values cannot be reported in the Danish analysis, instead the 1st and 99th percentile are reported.</t>
  </si>
  <si>
    <t>** We measure hospital level contact with psychiatric diagnosis between 1970-2018 (inpatient) and 1995-2018 (outpatient).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</si>
</sst>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left"/>
    </xf>
    <xf numFmtId="0" fontId="1" fillId="3" borderId="0" xfId="0" applyFont="1" applyFill="1"/>
    <xf numFmtId="0" fontId="1" fillId="2" borderId="0" xfId="0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0" fontId="1" fillId="3" borderId="0" xfId="0" applyFont="1" applyFill="1" applyAlignment="1">
      <alignment horizontal="left"/>
    </xf>
    <xf numFmtId="164" fontId="1" fillId="3" borderId="0" xfId="0" applyNumberFormat="1" applyFont="1" applyFill="1"/>
    <xf numFmtId="165" fontId="1" fillId="3" borderId="0" xfId="0" applyNumberFormat="1" applyFont="1" applyFill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Border="1"/>
    <xf numFmtId="166" fontId="0" fillId="0" borderId="0" xfId="0" applyNumberFormat="1"/>
    <xf numFmtId="166" fontId="0" fillId="0" borderId="2" xfId="0" applyNumberFormat="1" applyBorder="1"/>
    <xf numFmtId="167" fontId="0" fillId="0" borderId="0" xfId="0" applyNumberFormat="1"/>
    <xf numFmtId="167" fontId="1" fillId="2" borderId="0" xfId="0" applyNumberFormat="1" applyFont="1" applyFill="1"/>
    <xf numFmtId="167" fontId="1" fillId="3" borderId="0" xfId="0" applyNumberFormat="1" applyFont="1" applyFill="1"/>
    <xf numFmtId="167" fontId="0" fillId="0" borderId="2" xfId="0" applyNumberFormat="1" applyBorder="1"/>
    <xf numFmtId="0" fontId="3" fillId="0" borderId="0" xfId="0" applyFont="1"/>
    <xf numFmtId="2" fontId="1" fillId="10" borderId="0" xfId="0" applyNumberFormat="1" applyFont="1" applyFill="1"/>
    <xf numFmtId="2" fontId="1" fillId="2" borderId="0" xfId="0" applyNumberFormat="1" applyFont="1" applyFill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2" fontId="1" fillId="5" borderId="0" xfId="0" applyNumberFormat="1" applyFont="1" applyFill="1"/>
    <xf numFmtId="2" fontId="1" fillId="4" borderId="0" xfId="0" applyNumberFormat="1" applyFont="1" applyFill="1"/>
    <xf numFmtId="2" fontId="1" fillId="0" borderId="0" xfId="0" applyNumberFormat="1" applyFont="1" applyAlignment="1">
      <alignment horizontal="center"/>
    </xf>
    <xf numFmtId="2" fontId="2" fillId="8" borderId="0" xfId="0" applyNumberFormat="1" applyFont="1" applyFill="1"/>
    <xf numFmtId="2" fontId="1" fillId="7" borderId="0" xfId="0" applyNumberFormat="1" applyFont="1" applyFill="1"/>
    <xf numFmtId="2" fontId="1" fillId="9" borderId="0" xfId="0" applyNumberFormat="1" applyFont="1" applyFill="1"/>
    <xf numFmtId="2" fontId="1" fillId="6" borderId="0" xfId="0" applyNumberFormat="1" applyFont="1" applyFill="1"/>
    <xf numFmtId="2" fontId="1" fillId="0" borderId="2" xfId="0" applyNumberFormat="1" applyFont="1" applyBorder="1"/>
    <xf numFmtId="2" fontId="1" fillId="7" borderId="2" xfId="0" applyNumberFormat="1" applyFont="1" applyFill="1" applyBorder="1"/>
    <xf numFmtId="2" fontId="2" fillId="8" borderId="2" xfId="0" applyNumberFormat="1" applyFont="1" applyFill="1" applyBorder="1"/>
    <xf numFmtId="2" fontId="1" fillId="6" borderId="2" xfId="0" applyNumberFormat="1" applyFont="1" applyFill="1" applyBorder="1"/>
    <xf numFmtId="2" fontId="0" fillId="2" borderId="2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3"/>
  <sheetViews>
    <sheetView workbookViewId="0">
      <selection activeCell="N8" sqref="N8"/>
    </sheetView>
  </sheetViews>
  <sheetFormatPr defaultRowHeight="15" x14ac:dyDescent="0.25"/>
  <cols>
    <col min="1" max="1" width="20.5703125" customWidth="1"/>
    <col min="2" max="2" width="12.7109375" bestFit="1" customWidth="1"/>
  </cols>
  <sheetData>
    <row r="3" spans="1:12" x14ac:dyDescent="0.25">
      <c r="A3" t="str">
        <f>""</f>
        <v/>
      </c>
      <c r="B3" s="42" t="str">
        <f>"Age at baseline (1986)**"</f>
        <v>Age at baseline (1986)**</v>
      </c>
      <c r="C3" s="42"/>
      <c r="D3" s="42"/>
      <c r="E3" s="42"/>
      <c r="F3" s="42"/>
      <c r="G3" s="2" t="s">
        <v>88</v>
      </c>
      <c r="H3" s="2"/>
      <c r="I3" s="2" t="s">
        <v>89</v>
      </c>
      <c r="J3" s="2"/>
      <c r="K3" s="2" t="s">
        <v>90</v>
      </c>
      <c r="L3" s="2"/>
    </row>
    <row r="4" spans="1:12" x14ac:dyDescent="0.25">
      <c r="A4" s="13" t="str">
        <f>""</f>
        <v/>
      </c>
      <c r="B4" s="13" t="s">
        <v>91</v>
      </c>
      <c r="C4" s="13" t="s">
        <v>92</v>
      </c>
      <c r="D4" s="13" t="s">
        <v>93</v>
      </c>
      <c r="E4" s="13" t="s">
        <v>94</v>
      </c>
      <c r="F4" s="13" t="str">
        <f>"p99*"</f>
        <v>p99*</v>
      </c>
      <c r="G4" s="13" t="s">
        <v>95</v>
      </c>
      <c r="H4" s="13" t="s">
        <v>96</v>
      </c>
      <c r="I4" s="13" t="s">
        <v>95</v>
      </c>
      <c r="J4" s="13" t="s">
        <v>96</v>
      </c>
      <c r="K4" s="13" t="s">
        <v>95</v>
      </c>
      <c r="L4" s="13" t="s">
        <v>96</v>
      </c>
    </row>
    <row r="5" spans="1:12" x14ac:dyDescent="0.25">
      <c r="A5" t="str">
        <f>"Paternal grandfathers"</f>
        <v>Paternal grandfathers</v>
      </c>
      <c r="B5">
        <v>481098</v>
      </c>
      <c r="C5">
        <v>55</v>
      </c>
      <c r="D5">
        <v>8.5</v>
      </c>
      <c r="E5">
        <v>38</v>
      </c>
      <c r="F5">
        <v>76</v>
      </c>
      <c r="G5">
        <v>14375</v>
      </c>
      <c r="H5" s="19">
        <v>2.988</v>
      </c>
      <c r="I5">
        <v>24502</v>
      </c>
      <c r="J5" s="19">
        <v>5.093</v>
      </c>
      <c r="K5">
        <v>5831</v>
      </c>
      <c r="L5" s="19">
        <v>1.212</v>
      </c>
    </row>
    <row r="6" spans="1:12" x14ac:dyDescent="0.25">
      <c r="A6" t="str">
        <f>"Paternal grandmothers"</f>
        <v>Paternal grandmothers</v>
      </c>
      <c r="B6">
        <v>524378</v>
      </c>
      <c r="C6">
        <v>52</v>
      </c>
      <c r="D6">
        <v>8.1</v>
      </c>
      <c r="E6">
        <v>36</v>
      </c>
      <c r="F6">
        <v>72</v>
      </c>
      <c r="G6">
        <v>13150</v>
      </c>
      <c r="H6" s="19">
        <v>2.508</v>
      </c>
      <c r="I6">
        <v>48299</v>
      </c>
      <c r="J6" s="19">
        <v>9.2110000000000003</v>
      </c>
      <c r="K6">
        <v>12183</v>
      </c>
      <c r="L6" s="19">
        <v>2.323</v>
      </c>
    </row>
    <row r="7" spans="1:12" x14ac:dyDescent="0.25">
      <c r="A7" t="str">
        <f>"Maternal grandfathers"</f>
        <v>Maternal grandfathers</v>
      </c>
      <c r="B7">
        <v>524186</v>
      </c>
      <c r="C7">
        <v>52.9</v>
      </c>
      <c r="D7">
        <v>8.5</v>
      </c>
      <c r="E7">
        <v>36</v>
      </c>
      <c r="F7">
        <v>74</v>
      </c>
      <c r="G7">
        <v>18806</v>
      </c>
      <c r="H7" s="19">
        <v>3.5880000000000001</v>
      </c>
      <c r="I7">
        <v>28865</v>
      </c>
      <c r="J7" s="19">
        <v>5.5069999999999997</v>
      </c>
      <c r="K7">
        <v>7141</v>
      </c>
      <c r="L7" s="19">
        <v>1.3620000000000001</v>
      </c>
    </row>
    <row r="8" spans="1:12" x14ac:dyDescent="0.25">
      <c r="A8" t="str">
        <f>"Maternal grandmothers"</f>
        <v>Maternal grandmothers</v>
      </c>
      <c r="B8">
        <v>564308</v>
      </c>
      <c r="C8">
        <v>49.8</v>
      </c>
      <c r="D8">
        <v>7.9</v>
      </c>
      <c r="E8">
        <v>34</v>
      </c>
      <c r="F8">
        <v>69</v>
      </c>
      <c r="G8">
        <v>16229</v>
      </c>
      <c r="H8" s="19">
        <v>2.8759999999999999</v>
      </c>
      <c r="I8">
        <v>53706</v>
      </c>
      <c r="J8" s="19">
        <v>9.5170000000000012</v>
      </c>
      <c r="K8">
        <v>13352</v>
      </c>
      <c r="L8" s="19">
        <v>2.3660000000000001</v>
      </c>
    </row>
    <row r="9" spans="1:12" x14ac:dyDescent="0.25">
      <c r="A9" t="str">
        <f>"Fathers"</f>
        <v>Fathers</v>
      </c>
      <c r="B9">
        <v>625238</v>
      </c>
      <c r="C9">
        <v>26.4</v>
      </c>
      <c r="D9">
        <v>5.9</v>
      </c>
      <c r="E9">
        <v>14</v>
      </c>
      <c r="F9">
        <v>42</v>
      </c>
      <c r="G9">
        <v>26701</v>
      </c>
      <c r="H9" s="19">
        <v>4.2709999999999999</v>
      </c>
      <c r="I9">
        <v>43848</v>
      </c>
      <c r="J9" s="19">
        <v>7.0129999999999999</v>
      </c>
      <c r="K9">
        <v>10039</v>
      </c>
      <c r="L9" s="19">
        <v>1.6060000000000001</v>
      </c>
    </row>
    <row r="10" spans="1:12" x14ac:dyDescent="0.25">
      <c r="A10" t="str">
        <f>"Mothers"</f>
        <v>Mothers</v>
      </c>
      <c r="B10">
        <v>625238</v>
      </c>
      <c r="C10">
        <v>23.8</v>
      </c>
      <c r="D10">
        <v>4.9000000000000004</v>
      </c>
      <c r="E10">
        <v>13</v>
      </c>
      <c r="F10">
        <v>36</v>
      </c>
      <c r="G10">
        <v>15136</v>
      </c>
      <c r="H10" s="19">
        <v>2.4209999999999998</v>
      </c>
      <c r="I10">
        <v>64284</v>
      </c>
      <c r="J10" s="19">
        <v>10.282</v>
      </c>
      <c r="K10">
        <v>12437</v>
      </c>
      <c r="L10" s="19">
        <v>1.9890000000000001</v>
      </c>
    </row>
    <row r="11" spans="1:12" x14ac:dyDescent="0.25">
      <c r="A11" s="13" t="str">
        <f>"Children"</f>
        <v>Children</v>
      </c>
      <c r="B11" s="13">
        <v>625238</v>
      </c>
      <c r="C11" s="13" t="str">
        <f>"."</f>
        <v>.</v>
      </c>
      <c r="D11" s="13" t="str">
        <f>"."</f>
        <v>.</v>
      </c>
      <c r="E11" s="13" t="str">
        <f>"."</f>
        <v>.</v>
      </c>
      <c r="F11" s="13" t="str">
        <f>"."</f>
        <v>.</v>
      </c>
      <c r="G11" s="13">
        <v>30847</v>
      </c>
      <c r="H11" s="20">
        <v>4.9340000000000002</v>
      </c>
      <c r="I11" s="13">
        <v>70224</v>
      </c>
      <c r="J11" s="20">
        <v>11.232000000000001</v>
      </c>
      <c r="K11" s="13">
        <v>20834</v>
      </c>
      <c r="L11" s="20">
        <v>3.3320000000000003</v>
      </c>
    </row>
    <row r="12" spans="1:12" x14ac:dyDescent="0.25">
      <c r="A12" t="s">
        <v>97</v>
      </c>
    </row>
    <row r="13" spans="1:12" x14ac:dyDescent="0.25">
      <c r="A13" t="s">
        <v>98</v>
      </c>
    </row>
  </sheetData>
  <mergeCells count="1"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4"/>
  <sheetViews>
    <sheetView tabSelected="1" workbookViewId="0">
      <selection activeCell="AC12" sqref="AC12"/>
    </sheetView>
  </sheetViews>
  <sheetFormatPr defaultRowHeight="15" x14ac:dyDescent="0.25"/>
  <cols>
    <col min="1" max="1" width="35.140625" bestFit="1" customWidth="1"/>
    <col min="2" max="25" width="5.7109375" customWidth="1"/>
  </cols>
  <sheetData>
    <row r="1" spans="1:25" x14ac:dyDescent="0.25">
      <c r="A1" s="2" t="s">
        <v>87</v>
      </c>
    </row>
    <row r="2" spans="1:25" x14ac:dyDescent="0.25">
      <c r="A2" s="18" t="s">
        <v>67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x14ac:dyDescent="0.25">
      <c r="B3" s="43" t="s">
        <v>68</v>
      </c>
      <c r="C3" s="43"/>
      <c r="D3" s="43"/>
      <c r="E3" s="43"/>
      <c r="F3" s="43"/>
      <c r="G3" s="43"/>
      <c r="H3" s="16"/>
      <c r="I3" s="43" t="s">
        <v>69</v>
      </c>
      <c r="J3" s="43"/>
      <c r="K3" s="43"/>
      <c r="L3" s="43"/>
      <c r="M3" s="43"/>
      <c r="N3" s="43"/>
      <c r="O3" s="16"/>
    </row>
    <row r="4" spans="1:25" x14ac:dyDescent="0.25">
      <c r="B4" s="43" t="s">
        <v>70</v>
      </c>
      <c r="C4" s="43"/>
      <c r="D4" s="43"/>
      <c r="E4" s="43" t="s">
        <v>71</v>
      </c>
      <c r="F4" s="43"/>
      <c r="G4" s="43"/>
      <c r="H4" s="16"/>
      <c r="I4" s="43" t="s">
        <v>70</v>
      </c>
      <c r="J4" s="43"/>
      <c r="K4" s="43"/>
      <c r="L4" s="43" t="s">
        <v>71</v>
      </c>
      <c r="M4" s="43"/>
      <c r="N4" s="43"/>
      <c r="O4" s="16"/>
      <c r="P4" s="43" t="s">
        <v>72</v>
      </c>
      <c r="Q4" s="43"/>
      <c r="R4" s="43"/>
      <c r="S4" s="43" t="s">
        <v>73</v>
      </c>
      <c r="T4" s="43"/>
      <c r="U4" s="43"/>
      <c r="V4" s="16"/>
      <c r="W4" s="43" t="s">
        <v>74</v>
      </c>
      <c r="X4" s="43"/>
      <c r="Y4" s="43"/>
    </row>
    <row r="5" spans="1:25" x14ac:dyDescent="0.25">
      <c r="A5" s="13"/>
      <c r="B5" s="13" t="s">
        <v>75</v>
      </c>
      <c r="C5" s="13" t="s">
        <v>76</v>
      </c>
      <c r="D5" s="13" t="s">
        <v>77</v>
      </c>
      <c r="E5" s="13" t="s">
        <v>75</v>
      </c>
      <c r="F5" s="13" t="s">
        <v>76</v>
      </c>
      <c r="G5" s="13" t="s">
        <v>77</v>
      </c>
      <c r="H5" s="13"/>
      <c r="I5" s="13" t="s">
        <v>75</v>
      </c>
      <c r="J5" s="13" t="s">
        <v>76</v>
      </c>
      <c r="K5" s="13" t="s">
        <v>77</v>
      </c>
      <c r="L5" s="13" t="s">
        <v>75</v>
      </c>
      <c r="M5" s="13" t="s">
        <v>76</v>
      </c>
      <c r="N5" s="13" t="s">
        <v>77</v>
      </c>
      <c r="O5" s="13"/>
      <c r="P5" s="13" t="s">
        <v>75</v>
      </c>
      <c r="Q5" s="13" t="s">
        <v>76</v>
      </c>
      <c r="R5" s="13" t="s">
        <v>77</v>
      </c>
      <c r="S5" s="13" t="s">
        <v>75</v>
      </c>
      <c r="T5" s="13" t="s">
        <v>76</v>
      </c>
      <c r="U5" s="13" t="s">
        <v>77</v>
      </c>
      <c r="V5" s="13"/>
      <c r="W5" s="13" t="s">
        <v>75</v>
      </c>
      <c r="X5" s="13" t="s">
        <v>76</v>
      </c>
      <c r="Y5" s="13" t="s">
        <v>77</v>
      </c>
    </row>
    <row r="6" spans="1:25" x14ac:dyDescent="0.25">
      <c r="A6" t="s">
        <v>78</v>
      </c>
      <c r="B6" s="17" t="s">
        <v>80</v>
      </c>
    </row>
    <row r="7" spans="1:25" x14ac:dyDescent="0.25">
      <c r="A7" t="s">
        <v>79</v>
      </c>
      <c r="B7" s="26">
        <v>0.69983656234911795</v>
      </c>
      <c r="C7" s="27" t="s">
        <v>80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9"/>
    </row>
    <row r="8" spans="1:25" x14ac:dyDescent="0.25">
      <c r="A8" t="s">
        <v>81</v>
      </c>
      <c r="B8" s="26">
        <v>0.51509706808798905</v>
      </c>
      <c r="C8" s="26">
        <v>0.62909530439980899</v>
      </c>
      <c r="D8" s="27" t="s">
        <v>80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9"/>
    </row>
    <row r="9" spans="1:25" x14ac:dyDescent="0.25">
      <c r="A9" t="s">
        <v>82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9"/>
    </row>
    <row r="10" spans="1:25" x14ac:dyDescent="0.25">
      <c r="A10" t="s">
        <v>83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9"/>
    </row>
    <row r="11" spans="1:25" x14ac:dyDescent="0.25">
      <c r="A11" t="s">
        <v>79</v>
      </c>
      <c r="B11" s="30">
        <v>0.16537476558474501</v>
      </c>
      <c r="C11" s="31">
        <v>0.16537476558474501</v>
      </c>
      <c r="D11" s="31">
        <v>9.2506915733067102E-2</v>
      </c>
      <c r="E11" s="27" t="s">
        <v>80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9"/>
    </row>
    <row r="12" spans="1:25" x14ac:dyDescent="0.25">
      <c r="A12" t="s">
        <v>81</v>
      </c>
      <c r="B12" s="31">
        <v>0.16537476558474501</v>
      </c>
      <c r="C12" s="30">
        <v>0.13608247446899599</v>
      </c>
      <c r="D12" s="31">
        <v>8.0784486465389799E-2</v>
      </c>
      <c r="E12" s="26">
        <v>0.69983656234911795</v>
      </c>
      <c r="F12" s="27" t="s">
        <v>80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9"/>
    </row>
    <row r="13" spans="1:25" x14ac:dyDescent="0.25">
      <c r="A13" t="s">
        <v>82</v>
      </c>
      <c r="B13" s="31">
        <v>9.2506915733067199E-2</v>
      </c>
      <c r="C13" s="31">
        <v>8.0784486465389799E-2</v>
      </c>
      <c r="D13" s="30">
        <v>0.16537476558474501</v>
      </c>
      <c r="E13" s="26">
        <v>0.51509706808798905</v>
      </c>
      <c r="F13" s="26">
        <v>0.62909530439980899</v>
      </c>
      <c r="G13" s="27" t="s">
        <v>80</v>
      </c>
      <c r="H13" s="32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9"/>
    </row>
    <row r="14" spans="1:25" x14ac:dyDescent="0.25">
      <c r="A14" t="s">
        <v>84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9"/>
    </row>
    <row r="15" spans="1:25" x14ac:dyDescent="0.25">
      <c r="A15" t="s">
        <v>79</v>
      </c>
      <c r="B15" s="28"/>
      <c r="C15" s="28"/>
      <c r="D15" s="28"/>
      <c r="E15" s="28"/>
      <c r="F15" s="28"/>
      <c r="G15" s="28"/>
      <c r="H15" s="28"/>
      <c r="I15" s="27" t="s">
        <v>80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9"/>
    </row>
    <row r="16" spans="1:25" x14ac:dyDescent="0.25">
      <c r="A16" t="s">
        <v>81</v>
      </c>
      <c r="B16" s="28"/>
      <c r="C16" s="28"/>
      <c r="D16" s="28"/>
      <c r="E16" s="28"/>
      <c r="F16" s="28"/>
      <c r="G16" s="28"/>
      <c r="H16" s="28"/>
      <c r="I16" s="26">
        <v>0.69983656234911795</v>
      </c>
      <c r="J16" s="27" t="s">
        <v>80</v>
      </c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9"/>
    </row>
    <row r="17" spans="1:25" x14ac:dyDescent="0.25">
      <c r="A17" t="s">
        <v>82</v>
      </c>
      <c r="B17" s="28"/>
      <c r="C17" s="28"/>
      <c r="D17" s="28"/>
      <c r="E17" s="28"/>
      <c r="F17" s="28"/>
      <c r="G17" s="28"/>
      <c r="H17" s="28"/>
      <c r="I17" s="26">
        <v>0.51509706808798905</v>
      </c>
      <c r="J17" s="26">
        <v>0.62909530439980899</v>
      </c>
      <c r="K17" s="27" t="s">
        <v>80</v>
      </c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9"/>
    </row>
    <row r="18" spans="1:25" x14ac:dyDescent="0.25">
      <c r="A18" t="s">
        <v>85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9"/>
    </row>
    <row r="19" spans="1:25" x14ac:dyDescent="0.25">
      <c r="A19" t="s">
        <v>79</v>
      </c>
      <c r="B19" s="28"/>
      <c r="C19" s="28"/>
      <c r="D19" s="28"/>
      <c r="E19" s="28"/>
      <c r="F19" s="28"/>
      <c r="G19" s="28"/>
      <c r="H19" s="28"/>
      <c r="I19" s="30">
        <v>0.16537476558474501</v>
      </c>
      <c r="J19" s="31">
        <v>0.16537476558474501</v>
      </c>
      <c r="K19" s="31">
        <v>9.2506915733067102E-2</v>
      </c>
      <c r="L19" s="27" t="s">
        <v>80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9"/>
    </row>
    <row r="20" spans="1:25" x14ac:dyDescent="0.25">
      <c r="A20" t="s">
        <v>81</v>
      </c>
      <c r="B20" s="28"/>
      <c r="C20" s="28"/>
      <c r="D20" s="28"/>
      <c r="E20" s="28"/>
      <c r="F20" s="28"/>
      <c r="G20" s="28"/>
      <c r="H20" s="28"/>
      <c r="I20" s="31">
        <v>0.16537476558474501</v>
      </c>
      <c r="J20" s="30">
        <v>0.140457844986381</v>
      </c>
      <c r="K20" s="31">
        <v>8.0784486465389799E-2</v>
      </c>
      <c r="L20" s="26">
        <v>0.69983656234911795</v>
      </c>
      <c r="M20" s="27" t="s">
        <v>80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9"/>
    </row>
    <row r="21" spans="1:25" x14ac:dyDescent="0.25">
      <c r="A21" t="s">
        <v>82</v>
      </c>
      <c r="B21" s="28"/>
      <c r="C21" s="28"/>
      <c r="D21" s="28"/>
      <c r="E21" s="28"/>
      <c r="F21" s="28"/>
      <c r="G21" s="28"/>
      <c r="H21" s="28"/>
      <c r="I21" s="31">
        <v>9.2506915733067296E-2</v>
      </c>
      <c r="J21" s="31">
        <v>8.0784486465390007E-2</v>
      </c>
      <c r="K21" s="30">
        <v>8.0837313971185196E-2</v>
      </c>
      <c r="L21" s="26">
        <v>0.51509706808798905</v>
      </c>
      <c r="M21" s="26">
        <v>0.62909530439980899</v>
      </c>
      <c r="N21" s="27" t="s">
        <v>80</v>
      </c>
      <c r="O21" s="32"/>
      <c r="P21" s="28"/>
      <c r="Q21" s="28"/>
      <c r="R21" s="28"/>
      <c r="S21" s="28"/>
      <c r="T21" s="28"/>
      <c r="U21" s="28"/>
      <c r="V21" s="28"/>
      <c r="W21" s="28"/>
      <c r="X21" s="28"/>
      <c r="Y21" s="29"/>
    </row>
    <row r="22" spans="1:25" x14ac:dyDescent="0.25">
      <c r="A22" t="s">
        <v>72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9"/>
    </row>
    <row r="23" spans="1:25" x14ac:dyDescent="0.25">
      <c r="A23" t="s">
        <v>79</v>
      </c>
      <c r="B23" s="33">
        <v>0.24983802994436199</v>
      </c>
      <c r="C23" s="34">
        <v>0.18591416146502199</v>
      </c>
      <c r="D23" s="34">
        <v>0.140550628662721</v>
      </c>
      <c r="E23" s="33">
        <v>0.24983802994436199</v>
      </c>
      <c r="F23" s="34">
        <v>0.18591416146502299</v>
      </c>
      <c r="G23" s="34">
        <v>0.140550628662721</v>
      </c>
      <c r="H23" s="28"/>
      <c r="I23" s="28"/>
      <c r="J23" s="28"/>
      <c r="K23" s="28"/>
      <c r="L23" s="28"/>
      <c r="M23" s="28"/>
      <c r="N23" s="28"/>
      <c r="O23" s="28"/>
      <c r="P23" s="27" t="s">
        <v>80</v>
      </c>
      <c r="Q23" s="28"/>
      <c r="R23" s="28"/>
      <c r="S23" s="28"/>
      <c r="T23" s="28"/>
      <c r="U23" s="28"/>
      <c r="V23" s="28"/>
      <c r="W23" s="28"/>
      <c r="X23" s="28"/>
      <c r="Y23" s="29"/>
    </row>
    <row r="24" spans="1:25" x14ac:dyDescent="0.25">
      <c r="A24" t="s">
        <v>81</v>
      </c>
      <c r="B24" s="34">
        <v>0.185191631070666</v>
      </c>
      <c r="C24" s="33">
        <v>0.188370889825525</v>
      </c>
      <c r="D24" s="34">
        <v>0.14537060670340901</v>
      </c>
      <c r="E24" s="34">
        <v>0.185191631070666</v>
      </c>
      <c r="F24" s="33">
        <v>0.188370889825525</v>
      </c>
      <c r="G24" s="34">
        <v>0.14537060670340901</v>
      </c>
      <c r="H24" s="28"/>
      <c r="I24" s="28"/>
      <c r="J24" s="28"/>
      <c r="K24" s="28"/>
      <c r="L24" s="28"/>
      <c r="M24" s="28"/>
      <c r="N24" s="28"/>
      <c r="O24" s="28"/>
      <c r="P24" s="35">
        <v>0.73806659852644096</v>
      </c>
      <c r="Q24" s="27" t="s">
        <v>80</v>
      </c>
      <c r="R24" s="28"/>
      <c r="S24" s="28"/>
      <c r="T24" s="28"/>
      <c r="U24" s="28"/>
      <c r="V24" s="28"/>
      <c r="W24" s="28"/>
      <c r="X24" s="28"/>
      <c r="Y24" s="29"/>
    </row>
    <row r="25" spans="1:25" x14ac:dyDescent="0.25">
      <c r="A25" t="s">
        <v>82</v>
      </c>
      <c r="B25" s="34">
        <v>0.15840218587588301</v>
      </c>
      <c r="C25" s="34">
        <v>0.157744004638599</v>
      </c>
      <c r="D25" s="33">
        <v>0.206604405499838</v>
      </c>
      <c r="E25" s="34">
        <v>0.15840218587588401</v>
      </c>
      <c r="F25" s="34">
        <v>0.157744004638599</v>
      </c>
      <c r="G25" s="33">
        <v>0.206604405499838</v>
      </c>
      <c r="H25" s="28"/>
      <c r="I25" s="28"/>
      <c r="J25" s="28"/>
      <c r="K25" s="28"/>
      <c r="L25" s="28"/>
      <c r="M25" s="28"/>
      <c r="N25" s="28"/>
      <c r="O25" s="28"/>
      <c r="P25" s="35">
        <v>0.64596031115431995</v>
      </c>
      <c r="Q25" s="35">
        <v>0.68233678407906495</v>
      </c>
      <c r="R25" s="27" t="s">
        <v>80</v>
      </c>
      <c r="S25" s="28"/>
      <c r="T25" s="28"/>
      <c r="U25" s="28"/>
      <c r="V25" s="28"/>
      <c r="W25" s="28"/>
      <c r="X25" s="28"/>
      <c r="Y25" s="29"/>
    </row>
    <row r="26" spans="1:25" x14ac:dyDescent="0.25">
      <c r="A26" t="s">
        <v>73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9"/>
    </row>
    <row r="27" spans="1:25" x14ac:dyDescent="0.25">
      <c r="A27" t="s">
        <v>79</v>
      </c>
      <c r="B27" s="28"/>
      <c r="C27" s="28"/>
      <c r="D27" s="28"/>
      <c r="E27" s="28"/>
      <c r="F27" s="28"/>
      <c r="G27" s="28"/>
      <c r="H27" s="28"/>
      <c r="I27" s="33">
        <v>0.24983802994436199</v>
      </c>
      <c r="J27" s="34">
        <v>0.18591416146502299</v>
      </c>
      <c r="K27" s="34">
        <v>0.140550628662722</v>
      </c>
      <c r="L27" s="33">
        <v>0.24983802994436199</v>
      </c>
      <c r="M27" s="34">
        <v>0.18591416146502299</v>
      </c>
      <c r="N27" s="34">
        <v>0.140550628662721</v>
      </c>
      <c r="O27" s="28"/>
      <c r="P27" s="30">
        <v>0.29948794358706399</v>
      </c>
      <c r="Q27" s="31">
        <v>0.191559389580371</v>
      </c>
      <c r="R27" s="31">
        <v>0.18427702633283199</v>
      </c>
      <c r="S27" s="27" t="s">
        <v>80</v>
      </c>
      <c r="T27" s="28"/>
      <c r="U27" s="28"/>
      <c r="V27" s="28"/>
      <c r="W27" s="28"/>
      <c r="X27" s="28"/>
      <c r="Y27" s="29"/>
    </row>
    <row r="28" spans="1:25" x14ac:dyDescent="0.25">
      <c r="A28" t="s">
        <v>81</v>
      </c>
      <c r="B28" s="28"/>
      <c r="C28" s="28"/>
      <c r="D28" s="28"/>
      <c r="E28" s="28"/>
      <c r="F28" s="28"/>
      <c r="G28" s="28"/>
      <c r="H28" s="28"/>
      <c r="I28" s="34">
        <v>0.185191631070665</v>
      </c>
      <c r="J28" s="33">
        <v>0.188370889825525</v>
      </c>
      <c r="K28" s="34">
        <v>0.14537060670341001</v>
      </c>
      <c r="L28" s="34">
        <v>0.185191631070665</v>
      </c>
      <c r="M28" s="33">
        <v>0.188370889825525</v>
      </c>
      <c r="N28" s="34">
        <v>0.14537060670340901</v>
      </c>
      <c r="O28" s="28"/>
      <c r="P28" s="31">
        <v>0.191559389580371</v>
      </c>
      <c r="Q28" s="30">
        <v>0.20760920946279701</v>
      </c>
      <c r="R28" s="31">
        <v>0.152129511721038</v>
      </c>
      <c r="S28" s="35">
        <v>0.73806659852643997</v>
      </c>
      <c r="T28" s="27" t="s">
        <v>80</v>
      </c>
      <c r="U28" s="28"/>
      <c r="V28" s="28"/>
      <c r="W28" s="28"/>
      <c r="X28" s="28"/>
      <c r="Y28" s="29"/>
    </row>
    <row r="29" spans="1:25" x14ac:dyDescent="0.25">
      <c r="A29" t="s">
        <v>82</v>
      </c>
      <c r="B29" s="28"/>
      <c r="C29" s="28"/>
      <c r="D29" s="28"/>
      <c r="E29" s="28"/>
      <c r="F29" s="28"/>
      <c r="G29" s="28"/>
      <c r="H29" s="28"/>
      <c r="I29" s="34">
        <v>0.15840218587588301</v>
      </c>
      <c r="J29" s="34">
        <v>0.157744004638598</v>
      </c>
      <c r="K29" s="33">
        <v>0.206604405499838</v>
      </c>
      <c r="L29" s="34">
        <v>0.15840218587588301</v>
      </c>
      <c r="M29" s="34">
        <v>0.157744004638598</v>
      </c>
      <c r="N29" s="33">
        <v>0.206604405499838</v>
      </c>
      <c r="O29" s="28"/>
      <c r="P29" s="31">
        <v>0.18427702633283199</v>
      </c>
      <c r="Q29" s="31">
        <v>0.152129511721039</v>
      </c>
      <c r="R29" s="30">
        <v>0.194215874077519</v>
      </c>
      <c r="S29" s="35">
        <v>0.64596031115431896</v>
      </c>
      <c r="T29" s="35">
        <v>0.68233678407906395</v>
      </c>
      <c r="U29" s="27" t="s">
        <v>80</v>
      </c>
      <c r="V29" s="32"/>
      <c r="W29" s="28"/>
      <c r="X29" s="28"/>
      <c r="Y29" s="29"/>
    </row>
    <row r="30" spans="1:25" x14ac:dyDescent="0.25">
      <c r="A30" t="s">
        <v>74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9"/>
    </row>
    <row r="31" spans="1:25" x14ac:dyDescent="0.25">
      <c r="A31" t="s">
        <v>79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33">
        <v>0.24983802994436199</v>
      </c>
      <c r="Q31" s="34">
        <v>0.18591416146502199</v>
      </c>
      <c r="R31" s="34">
        <v>0.140550628662722</v>
      </c>
      <c r="S31" s="33">
        <v>0.24983802994436199</v>
      </c>
      <c r="T31" s="34">
        <v>0.18591416146502199</v>
      </c>
      <c r="U31" s="34">
        <v>0.140550628662721</v>
      </c>
      <c r="V31" s="28"/>
      <c r="W31" s="27" t="s">
        <v>80</v>
      </c>
      <c r="X31" s="28"/>
      <c r="Y31" s="29"/>
    </row>
    <row r="32" spans="1:25" x14ac:dyDescent="0.25">
      <c r="A32" t="s">
        <v>81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34">
        <v>0.185191631070666</v>
      </c>
      <c r="Q32" s="33">
        <v>0.188370889825525</v>
      </c>
      <c r="R32" s="34">
        <v>0.14537060670340901</v>
      </c>
      <c r="S32" s="34">
        <v>0.185191631070665</v>
      </c>
      <c r="T32" s="33">
        <v>0.188370889825525</v>
      </c>
      <c r="U32" s="34">
        <v>0.14537060670340901</v>
      </c>
      <c r="V32" s="28"/>
      <c r="W32" s="36">
        <v>0.58813039363875796</v>
      </c>
      <c r="X32" s="27" t="s">
        <v>80</v>
      </c>
      <c r="Y32" s="29"/>
    </row>
    <row r="33" spans="1:25" x14ac:dyDescent="0.25">
      <c r="A33" s="13" t="s">
        <v>82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8">
        <v>0.15840218587588301</v>
      </c>
      <c r="Q33" s="38">
        <v>0.157744004638599</v>
      </c>
      <c r="R33" s="39">
        <v>0.206604405499838</v>
      </c>
      <c r="S33" s="38">
        <v>0.15840218587588301</v>
      </c>
      <c r="T33" s="38">
        <v>0.157744004638599</v>
      </c>
      <c r="U33" s="39">
        <v>0.206604405499838</v>
      </c>
      <c r="V33" s="37"/>
      <c r="W33" s="40">
        <v>0.59151006454897503</v>
      </c>
      <c r="X33" s="40">
        <v>0.65387596390027303</v>
      </c>
      <c r="Y33" s="41" t="s">
        <v>80</v>
      </c>
    </row>
    <row r="34" spans="1:25" x14ac:dyDescent="0.25">
      <c r="R34" s="25"/>
    </row>
  </sheetData>
  <mergeCells count="9">
    <mergeCell ref="P4:R4"/>
    <mergeCell ref="S4:U4"/>
    <mergeCell ref="W4:Y4"/>
    <mergeCell ref="B3:G3"/>
    <mergeCell ref="I3:N3"/>
    <mergeCell ref="B4:D4"/>
    <mergeCell ref="E4:G4"/>
    <mergeCell ref="I4:K4"/>
    <mergeCell ref="L4:N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3"/>
  <sheetViews>
    <sheetView workbookViewId="0">
      <selection activeCell="I39" sqref="I39"/>
    </sheetView>
  </sheetViews>
  <sheetFormatPr defaultRowHeight="15" x14ac:dyDescent="0.25"/>
  <cols>
    <col min="1" max="1" width="22.5703125" customWidth="1"/>
  </cols>
  <sheetData>
    <row r="1" spans="1:25" x14ac:dyDescent="0.25">
      <c r="A1" t="s">
        <v>67</v>
      </c>
    </row>
    <row r="2" spans="1:25" x14ac:dyDescent="0.25">
      <c r="A2" s="2" t="s">
        <v>86</v>
      </c>
    </row>
    <row r="3" spans="1:25" x14ac:dyDescent="0.25">
      <c r="B3" s="43" t="s">
        <v>68</v>
      </c>
      <c r="C3" s="43"/>
      <c r="D3" s="43"/>
      <c r="E3" s="43"/>
      <c r="F3" s="43"/>
      <c r="G3" s="43"/>
      <c r="H3" s="16"/>
      <c r="I3" s="43" t="s">
        <v>69</v>
      </c>
      <c r="J3" s="43"/>
      <c r="K3" s="43"/>
      <c r="L3" s="43"/>
      <c r="M3" s="43"/>
      <c r="N3" s="43"/>
      <c r="O3" s="16"/>
    </row>
    <row r="4" spans="1:25" x14ac:dyDescent="0.25">
      <c r="B4" s="43" t="s">
        <v>70</v>
      </c>
      <c r="C4" s="43"/>
      <c r="D4" s="43"/>
      <c r="E4" s="43" t="s">
        <v>71</v>
      </c>
      <c r="F4" s="43"/>
      <c r="G4" s="43"/>
      <c r="H4" s="16"/>
      <c r="I4" s="43" t="s">
        <v>70</v>
      </c>
      <c r="J4" s="43"/>
      <c r="K4" s="43"/>
      <c r="L4" s="43" t="s">
        <v>71</v>
      </c>
      <c r="M4" s="43"/>
      <c r="N4" s="43"/>
      <c r="O4" s="16"/>
      <c r="P4" s="43" t="s">
        <v>72</v>
      </c>
      <c r="Q4" s="43"/>
      <c r="R4" s="43"/>
      <c r="S4" s="43" t="s">
        <v>73</v>
      </c>
      <c r="T4" s="43"/>
      <c r="U4" s="43"/>
      <c r="V4" s="16"/>
      <c r="W4" s="43" t="s">
        <v>74</v>
      </c>
      <c r="X4" s="43"/>
      <c r="Y4" s="43"/>
    </row>
    <row r="5" spans="1:25" x14ac:dyDescent="0.25">
      <c r="B5" t="s">
        <v>75</v>
      </c>
      <c r="C5" t="s">
        <v>76</v>
      </c>
      <c r="D5" t="s">
        <v>77</v>
      </c>
      <c r="E5" t="s">
        <v>75</v>
      </c>
      <c r="F5" t="s">
        <v>76</v>
      </c>
      <c r="G5" t="s">
        <v>77</v>
      </c>
      <c r="I5" t="s">
        <v>75</v>
      </c>
      <c r="J5" t="s">
        <v>76</v>
      </c>
      <c r="K5" t="s">
        <v>77</v>
      </c>
      <c r="L5" t="s">
        <v>75</v>
      </c>
      <c r="M5" t="s">
        <v>76</v>
      </c>
      <c r="N5" t="s">
        <v>77</v>
      </c>
      <c r="P5" t="s">
        <v>75</v>
      </c>
      <c r="Q5" t="s">
        <v>76</v>
      </c>
      <c r="R5" t="s">
        <v>77</v>
      </c>
      <c r="S5" t="s">
        <v>75</v>
      </c>
      <c r="T5" t="s">
        <v>76</v>
      </c>
      <c r="U5" t="s">
        <v>77</v>
      </c>
      <c r="W5" t="s">
        <v>75</v>
      </c>
      <c r="X5" t="s">
        <v>76</v>
      </c>
      <c r="Y5" t="s">
        <v>77</v>
      </c>
    </row>
    <row r="6" spans="1:25" x14ac:dyDescent="0.25">
      <c r="A6" t="s">
        <v>78</v>
      </c>
    </row>
    <row r="7" spans="1:25" x14ac:dyDescent="0.25">
      <c r="A7" t="s">
        <v>79</v>
      </c>
      <c r="B7" s="17" t="s">
        <v>80</v>
      </c>
    </row>
    <row r="8" spans="1:25" x14ac:dyDescent="0.25">
      <c r="A8" t="s">
        <v>81</v>
      </c>
      <c r="B8" s="3">
        <v>0.67692199175727996</v>
      </c>
      <c r="C8" s="17" t="s">
        <v>80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t="s">
        <v>82</v>
      </c>
      <c r="B9" s="3">
        <v>0.52179623913372297</v>
      </c>
      <c r="C9" s="3">
        <v>0.60891412195426398</v>
      </c>
      <c r="D9" s="17" t="s">
        <v>80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t="s">
        <v>83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t="s">
        <v>79</v>
      </c>
      <c r="B11" s="3">
        <v>0.238249483386479</v>
      </c>
      <c r="C11" s="3">
        <v>0.12602693380584801</v>
      </c>
      <c r="D11" s="3">
        <v>0.11023735221122299</v>
      </c>
      <c r="E11" s="17" t="s">
        <v>80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t="s">
        <v>81</v>
      </c>
      <c r="B12" s="3">
        <v>0.15897249390656201</v>
      </c>
      <c r="C12" s="3">
        <v>0.13608269763665801</v>
      </c>
      <c r="D12" s="3">
        <v>8.3071882509246298E-2</v>
      </c>
      <c r="E12" s="3">
        <v>0.70553349268599097</v>
      </c>
      <c r="F12" s="17" t="s">
        <v>80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t="s">
        <v>82</v>
      </c>
      <c r="B13" s="3">
        <v>7.5207316976596203E-2</v>
      </c>
      <c r="C13" s="3">
        <v>6.9681829831421904E-2</v>
      </c>
      <c r="D13" s="3">
        <v>5.2087434872761601E-2</v>
      </c>
      <c r="E13" s="3">
        <v>0.510263437626719</v>
      </c>
      <c r="F13" s="3">
        <v>0.631823965433428</v>
      </c>
      <c r="G13" s="17" t="s">
        <v>80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t="s">
        <v>84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t="s">
        <v>79</v>
      </c>
      <c r="B15" s="3">
        <v>0.10345917365610401</v>
      </c>
      <c r="C15" s="3">
        <v>6.1139570995774301E-2</v>
      </c>
      <c r="D15" s="3">
        <v>3.9527454005382302E-2</v>
      </c>
      <c r="E15" s="3">
        <v>7.3795884183442004E-2</v>
      </c>
      <c r="F15" s="3">
        <v>4.7665923344561302E-2</v>
      </c>
      <c r="G15" s="3">
        <v>2.9274929472572299E-2</v>
      </c>
      <c r="H15" s="3"/>
      <c r="I15" s="17" t="s">
        <v>80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t="s">
        <v>81</v>
      </c>
      <c r="B16" s="3">
        <v>5.1166188952348798E-2</v>
      </c>
      <c r="C16" s="3">
        <v>3.2971453834577502E-2</v>
      </c>
      <c r="D16" s="3">
        <v>2.8787677523752799E-2</v>
      </c>
      <c r="E16" s="3">
        <v>4.5429589807924303E-2</v>
      </c>
      <c r="F16" s="3">
        <v>2.4974436776542201E-2</v>
      </c>
      <c r="G16" s="3">
        <v>3.0535209365636098E-2</v>
      </c>
      <c r="H16" s="3"/>
      <c r="I16" s="3">
        <v>0.69206481032394696</v>
      </c>
      <c r="J16" s="17" t="s">
        <v>80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t="s">
        <v>82</v>
      </c>
      <c r="B17" s="3">
        <v>5.2935841417252598E-2</v>
      </c>
      <c r="C17" s="3">
        <v>4.2498138240638597E-2</v>
      </c>
      <c r="D17" s="3">
        <v>2.52589994228915E-2</v>
      </c>
      <c r="E17" s="3">
        <v>2.7149147011410302E-2</v>
      </c>
      <c r="F17" s="3">
        <v>2.2352512274550099E-2</v>
      </c>
      <c r="G17" s="3">
        <v>3.1434146105929803E-2</v>
      </c>
      <c r="H17" s="3"/>
      <c r="I17" s="3">
        <v>0.53628447005781699</v>
      </c>
      <c r="J17" s="3">
        <v>0.62145570897101399</v>
      </c>
      <c r="K17" s="17" t="s">
        <v>80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t="s">
        <v>85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t="s">
        <v>79</v>
      </c>
      <c r="B19" s="3">
        <v>7.9904795385724495E-2</v>
      </c>
      <c r="C19" s="3">
        <v>4.2727079708546598E-2</v>
      </c>
      <c r="D19" s="3">
        <v>4.8819145317469198E-2</v>
      </c>
      <c r="E19" s="3">
        <v>8.6986054679068503E-2</v>
      </c>
      <c r="F19" s="3">
        <v>4.5610589707910397E-2</v>
      </c>
      <c r="G19" s="3">
        <v>1.88592471815472E-2</v>
      </c>
      <c r="H19" s="3"/>
      <c r="I19" s="3">
        <v>0.22738931724039901</v>
      </c>
      <c r="J19" s="3">
        <v>0.14173537624395999</v>
      </c>
      <c r="K19" s="3">
        <v>0.103944711202551</v>
      </c>
      <c r="L19" s="17" t="s">
        <v>80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t="s">
        <v>81</v>
      </c>
      <c r="B20" s="3">
        <v>5.0238336502277998E-2</v>
      </c>
      <c r="C20" s="3">
        <v>2.1975440887954001E-2</v>
      </c>
      <c r="D20" s="3">
        <v>2.6290729855298602E-2</v>
      </c>
      <c r="E20" s="3">
        <v>3.3697302249952897E-2</v>
      </c>
      <c r="F20" s="3">
        <v>2.34520754698345E-2</v>
      </c>
      <c r="G20" s="3">
        <v>-3.9492341920657802E-3</v>
      </c>
      <c r="H20" s="3"/>
      <c r="I20" s="3">
        <v>0.15192271312615499</v>
      </c>
      <c r="J20" s="3">
        <v>0.14045832758208501</v>
      </c>
      <c r="K20" s="3">
        <v>8.7882223934319201E-2</v>
      </c>
      <c r="L20" s="3">
        <v>0.71650347811459403</v>
      </c>
      <c r="M20" s="17" t="s">
        <v>80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t="s">
        <v>82</v>
      </c>
      <c r="B21" s="3">
        <v>2.6780482699417098E-2</v>
      </c>
      <c r="C21" s="3">
        <v>1.3525139276938301E-2</v>
      </c>
      <c r="D21" s="3">
        <v>1.2001722019256301E-2</v>
      </c>
      <c r="E21" s="3">
        <v>9.0192015478040601E-3</v>
      </c>
      <c r="F21" s="3">
        <v>7.5813000390068403E-3</v>
      </c>
      <c r="G21" s="3">
        <v>-8.9710842523023308E-3</v>
      </c>
      <c r="H21" s="3"/>
      <c r="I21" s="3">
        <v>9.0462250956042004E-2</v>
      </c>
      <c r="J21" s="3">
        <v>8.1784341563520893E-2</v>
      </c>
      <c r="K21" s="3">
        <v>8.0831152043254903E-2</v>
      </c>
      <c r="L21" s="3">
        <v>0.49642944615547502</v>
      </c>
      <c r="M21" s="3">
        <v>0.639888125377581</v>
      </c>
      <c r="N21" s="17" t="s">
        <v>80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t="s">
        <v>72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t="s">
        <v>79</v>
      </c>
      <c r="B23" s="3">
        <v>0.241279811353034</v>
      </c>
      <c r="C23" s="3">
        <v>0.13336617305526</v>
      </c>
      <c r="D23" s="3">
        <v>0.10080618442695399</v>
      </c>
      <c r="E23" s="3">
        <v>0.23039355105390899</v>
      </c>
      <c r="F23" s="3">
        <v>0.15534295654775801</v>
      </c>
      <c r="G23" s="3">
        <v>9.6128341935782999E-2</v>
      </c>
      <c r="H23" s="3"/>
      <c r="I23" s="3">
        <v>0.12615262431285801</v>
      </c>
      <c r="J23" s="3">
        <v>6.4375020339876202E-2</v>
      </c>
      <c r="K23" s="3">
        <v>6.2248536103014798E-2</v>
      </c>
      <c r="L23" s="3">
        <v>0.120096034177406</v>
      </c>
      <c r="M23" s="3">
        <v>6.9400418438493802E-2</v>
      </c>
      <c r="N23" s="3">
        <v>5.2945781608473998E-2</v>
      </c>
      <c r="O23" s="3"/>
      <c r="P23" s="17" t="s">
        <v>80</v>
      </c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t="s">
        <v>81</v>
      </c>
      <c r="B24" s="3">
        <v>0.17598360467555699</v>
      </c>
      <c r="C24" s="3">
        <v>0.13347636678062999</v>
      </c>
      <c r="D24" s="3">
        <v>0.11542097368479701</v>
      </c>
      <c r="E24" s="3">
        <v>0.162159166539557</v>
      </c>
      <c r="F24" s="3">
        <v>0.15108132833721999</v>
      </c>
      <c r="G24" s="3">
        <v>0.109408450477665</v>
      </c>
      <c r="H24" s="3"/>
      <c r="I24" s="3">
        <v>8.7099183931278301E-2</v>
      </c>
      <c r="J24" s="3">
        <v>6.37860232378748E-2</v>
      </c>
      <c r="K24" s="3">
        <v>4.8246372915563301E-2</v>
      </c>
      <c r="L24" s="3">
        <v>8.1429989103341302E-2</v>
      </c>
      <c r="M24" s="3">
        <v>5.7884380107131303E-2</v>
      </c>
      <c r="N24" s="3">
        <v>4.86605323622483E-2</v>
      </c>
      <c r="O24" s="3"/>
      <c r="P24" s="3">
        <v>0.74439100654702495</v>
      </c>
      <c r="Q24" s="17" t="s">
        <v>80</v>
      </c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t="s">
        <v>82</v>
      </c>
      <c r="B25" s="3">
        <v>0.153177284100835</v>
      </c>
      <c r="C25" s="3">
        <v>0.11918773720394001</v>
      </c>
      <c r="D25" s="3">
        <v>0.191205617255398</v>
      </c>
      <c r="E25" s="3">
        <v>0.14742794354350799</v>
      </c>
      <c r="F25" s="3">
        <v>0.14546192447165901</v>
      </c>
      <c r="G25" s="3">
        <v>0.18343460690321001</v>
      </c>
      <c r="H25" s="3"/>
      <c r="I25" s="3">
        <v>7.7598720344214597E-2</v>
      </c>
      <c r="J25" s="3">
        <v>5.5944632246340803E-2</v>
      </c>
      <c r="K25" s="3">
        <v>6.43873322763754E-2</v>
      </c>
      <c r="L25" s="3">
        <v>7.0308917323417999E-2</v>
      </c>
      <c r="M25" s="3">
        <v>4.6120025132061399E-2</v>
      </c>
      <c r="N25" s="3">
        <v>4.8669569804388302E-2</v>
      </c>
      <c r="O25" s="3"/>
      <c r="P25" s="3">
        <v>0.66179707524602704</v>
      </c>
      <c r="Q25" s="3">
        <v>0.65601871407922097</v>
      </c>
      <c r="R25" s="17" t="s">
        <v>80</v>
      </c>
      <c r="S25" s="3"/>
      <c r="T25" s="3"/>
      <c r="U25" s="3"/>
      <c r="V25" s="3"/>
      <c r="W25" s="3"/>
      <c r="X25" s="3"/>
      <c r="Y25" s="3"/>
    </row>
    <row r="26" spans="1:25" x14ac:dyDescent="0.25">
      <c r="A26" t="s">
        <v>73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t="s">
        <v>79</v>
      </c>
      <c r="B27" s="3">
        <v>0.116016694824641</v>
      </c>
      <c r="C27" s="3">
        <v>5.4289471907235702E-2</v>
      </c>
      <c r="D27" s="3">
        <v>2.0217407983210599E-2</v>
      </c>
      <c r="E27" s="3">
        <v>8.5933072703605895E-2</v>
      </c>
      <c r="F27" s="3">
        <v>5.9280936593606899E-2</v>
      </c>
      <c r="G27" s="3">
        <v>3.1057341729887E-2</v>
      </c>
      <c r="H27" s="3"/>
      <c r="I27" s="3">
        <v>0.22225166981425101</v>
      </c>
      <c r="J27" s="3">
        <v>0.145523171842422</v>
      </c>
      <c r="K27" s="3">
        <v>0.107429256972006</v>
      </c>
      <c r="L27" s="3">
        <v>0.23793049932948099</v>
      </c>
      <c r="M27" s="3">
        <v>0.171714499293777</v>
      </c>
      <c r="N27" s="3">
        <v>0.12232190855241</v>
      </c>
      <c r="O27" s="3"/>
      <c r="P27" s="3">
        <v>0.29948964174136999</v>
      </c>
      <c r="Q27" s="3">
        <v>0.17527747175031899</v>
      </c>
      <c r="R27" s="3">
        <v>0.200363768968911</v>
      </c>
      <c r="S27" s="17" t="s">
        <v>80</v>
      </c>
      <c r="T27" s="3"/>
      <c r="U27" s="3"/>
      <c r="V27" s="3"/>
      <c r="W27" s="3"/>
      <c r="X27" s="3"/>
      <c r="Y27" s="3"/>
    </row>
    <row r="28" spans="1:25" x14ac:dyDescent="0.25">
      <c r="A28" t="s">
        <v>81</v>
      </c>
      <c r="B28" s="3">
        <v>8.7197963615259805E-2</v>
      </c>
      <c r="C28" s="3">
        <v>4.9243994496902498E-2</v>
      </c>
      <c r="D28" s="3">
        <v>3.1084631348323202E-2</v>
      </c>
      <c r="E28" s="3">
        <v>7.0612753542922194E-2</v>
      </c>
      <c r="F28" s="3">
        <v>4.5324465566695601E-2</v>
      </c>
      <c r="G28" s="3">
        <v>3.5029269970845503E-2</v>
      </c>
      <c r="H28" s="3"/>
      <c r="I28" s="3">
        <v>0.16454431360471</v>
      </c>
      <c r="J28" s="3">
        <v>0.14961457605228801</v>
      </c>
      <c r="K28" s="3">
        <v>0.124738740165124</v>
      </c>
      <c r="L28" s="3">
        <v>0.18973067863982199</v>
      </c>
      <c r="M28" s="3">
        <v>0.17425224744319601</v>
      </c>
      <c r="N28" s="3">
        <v>0.126118040690058</v>
      </c>
      <c r="O28" s="3"/>
      <c r="P28" s="3">
        <v>0.200744823973802</v>
      </c>
      <c r="Q28" s="3">
        <v>0.20760963421398099</v>
      </c>
      <c r="R28" s="3">
        <v>0.16539596093438799</v>
      </c>
      <c r="S28" s="3">
        <v>0.72921267770224396</v>
      </c>
      <c r="T28" s="17" t="s">
        <v>80</v>
      </c>
      <c r="U28" s="3"/>
      <c r="V28" s="3"/>
      <c r="W28" s="3"/>
      <c r="X28" s="3"/>
      <c r="Y28" s="3"/>
    </row>
    <row r="29" spans="1:25" x14ac:dyDescent="0.25">
      <c r="A29" t="s">
        <v>82</v>
      </c>
      <c r="B29" s="3">
        <v>5.0700442606987701E-2</v>
      </c>
      <c r="C29" s="3">
        <v>1.31007594772051E-2</v>
      </c>
      <c r="D29" s="3">
        <v>1.12817231760402E-2</v>
      </c>
      <c r="E29" s="3">
        <v>3.7119429931723097E-2</v>
      </c>
      <c r="F29" s="3">
        <v>2.38934777405032E-2</v>
      </c>
      <c r="G29" s="3">
        <v>4.3115064113989902E-2</v>
      </c>
      <c r="H29" s="3"/>
      <c r="I29" s="3">
        <v>0.144729826622541</v>
      </c>
      <c r="J29" s="3">
        <v>0.13269049487804699</v>
      </c>
      <c r="K29" s="3">
        <v>0.19784225482124401</v>
      </c>
      <c r="L29" s="3">
        <v>0.15649901169575101</v>
      </c>
      <c r="M29" s="3">
        <v>0.152400548616072</v>
      </c>
      <c r="N29" s="3">
        <v>0.21417705296488099</v>
      </c>
      <c r="O29" s="3"/>
      <c r="P29" s="3">
        <v>0.17347471347690099</v>
      </c>
      <c r="Q29" s="3">
        <v>0.13767362179884801</v>
      </c>
      <c r="R29" s="3">
        <v>0.194211026867874</v>
      </c>
      <c r="S29" s="3">
        <v>0.62569783778913002</v>
      </c>
      <c r="T29" s="3">
        <v>0.70054478329561998</v>
      </c>
      <c r="U29" s="17" t="s">
        <v>80</v>
      </c>
      <c r="V29" s="3"/>
      <c r="W29" s="3"/>
      <c r="X29" s="3"/>
      <c r="Y29" s="3"/>
    </row>
    <row r="30" spans="1:25" x14ac:dyDescent="0.25">
      <c r="A30" t="s">
        <v>74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5">
      <c r="A31" t="s">
        <v>79</v>
      </c>
      <c r="B31" s="3">
        <v>0.120892910555945</v>
      </c>
      <c r="C31" s="3">
        <v>6.1147922982595797E-2</v>
      </c>
      <c r="D31" s="3">
        <v>3.8081976004203003E-2</v>
      </c>
      <c r="E31" s="3">
        <v>9.1174190117463902E-2</v>
      </c>
      <c r="F31" s="3">
        <v>6.31068312988326E-2</v>
      </c>
      <c r="G31" s="3">
        <v>2.3023265802246201E-2</v>
      </c>
      <c r="H31" s="3"/>
      <c r="I31" s="3">
        <v>0.12692381758552701</v>
      </c>
      <c r="J31" s="3">
        <v>7.3305863146451405E-2</v>
      </c>
      <c r="K31" s="3">
        <v>3.9824931344319102E-2</v>
      </c>
      <c r="L31" s="3">
        <v>0.106533897683317</v>
      </c>
      <c r="M31" s="3">
        <v>7.8926042749830005E-2</v>
      </c>
      <c r="N31" s="3">
        <v>5.4519106702671502E-2</v>
      </c>
      <c r="O31" s="3"/>
      <c r="P31" s="3">
        <v>0.25290031982378097</v>
      </c>
      <c r="Q31" s="3">
        <v>0.19061431642477999</v>
      </c>
      <c r="R31" s="3">
        <v>0.160723772784201</v>
      </c>
      <c r="S31" s="3">
        <v>0.29228835769603601</v>
      </c>
      <c r="T31" s="3">
        <v>0.246748801984425</v>
      </c>
      <c r="U31" s="3">
        <v>0.19630753944263801</v>
      </c>
      <c r="V31" s="3"/>
      <c r="W31" s="17" t="s">
        <v>80</v>
      </c>
      <c r="X31" s="3"/>
      <c r="Y31" s="3"/>
    </row>
    <row r="32" spans="1:25" x14ac:dyDescent="0.25">
      <c r="A32" t="s">
        <v>81</v>
      </c>
      <c r="B32" s="3">
        <v>8.2923015809626202E-2</v>
      </c>
      <c r="C32" s="3">
        <v>4.99087922401871E-2</v>
      </c>
      <c r="D32" s="3">
        <v>5.4670132610604903E-2</v>
      </c>
      <c r="E32" s="3">
        <v>6.8786388137434401E-2</v>
      </c>
      <c r="F32" s="3">
        <v>6.1935646799390003E-2</v>
      </c>
      <c r="G32" s="3">
        <v>3.4714365938635201E-2</v>
      </c>
      <c r="H32" s="3"/>
      <c r="I32" s="3">
        <v>8.7553648592070196E-2</v>
      </c>
      <c r="J32" s="3">
        <v>7.0924519715217696E-2</v>
      </c>
      <c r="K32" s="3">
        <v>4.31172380372358E-2</v>
      </c>
      <c r="L32" s="3">
        <v>8.5391612522554894E-2</v>
      </c>
      <c r="M32" s="3">
        <v>7.8812469662971701E-2</v>
      </c>
      <c r="N32" s="3">
        <v>5.53581742154114E-2</v>
      </c>
      <c r="O32" s="3"/>
      <c r="P32" s="3">
        <v>0.19012118533445899</v>
      </c>
      <c r="Q32" s="3">
        <v>0.19545542148346201</v>
      </c>
      <c r="R32" s="3">
        <v>0.159638660186188</v>
      </c>
      <c r="S32" s="3">
        <v>0.21704541031900501</v>
      </c>
      <c r="T32" s="3">
        <v>0.255933812387169</v>
      </c>
      <c r="U32" s="3">
        <v>0.19891715137062899</v>
      </c>
      <c r="V32" s="3"/>
      <c r="W32" s="3">
        <v>0.58813102964304598</v>
      </c>
      <c r="X32" s="17" t="s">
        <v>80</v>
      </c>
      <c r="Y32" s="3"/>
    </row>
    <row r="33" spans="1:25" x14ac:dyDescent="0.25">
      <c r="A33" t="s">
        <v>82</v>
      </c>
      <c r="B33" s="3">
        <v>6.7174397873365696E-2</v>
      </c>
      <c r="C33" s="3">
        <v>4.3149043517535998E-2</v>
      </c>
      <c r="D33" s="3">
        <v>6.58135394055471E-2</v>
      </c>
      <c r="E33" s="3">
        <v>6.8200097811270302E-2</v>
      </c>
      <c r="F33" s="3">
        <v>4.4878131185451302E-2</v>
      </c>
      <c r="G33" s="3">
        <v>4.8747872663493702E-2</v>
      </c>
      <c r="H33" s="3"/>
      <c r="I33" s="3">
        <v>6.9527219278505206E-2</v>
      </c>
      <c r="J33" s="3">
        <v>5.9546916170206202E-2</v>
      </c>
      <c r="K33" s="3">
        <v>5.1744761909986101E-2</v>
      </c>
      <c r="L33" s="3">
        <v>6.0219368679016297E-2</v>
      </c>
      <c r="M33" s="3">
        <v>6.2297782295112403E-2</v>
      </c>
      <c r="N33" s="3">
        <v>7.2041572984301194E-2</v>
      </c>
      <c r="O33" s="3"/>
      <c r="P33" s="3">
        <v>0.16361411893952399</v>
      </c>
      <c r="Q33" s="3">
        <v>0.15471145777970499</v>
      </c>
      <c r="R33" s="3">
        <v>0.19971354731257401</v>
      </c>
      <c r="S33" s="3">
        <v>0.17172359412140401</v>
      </c>
      <c r="T33" s="3">
        <v>0.19095320932586499</v>
      </c>
      <c r="U33" s="3">
        <v>0.22864869891343401</v>
      </c>
      <c r="V33" s="3"/>
      <c r="W33" s="3">
        <v>0.59151006592821498</v>
      </c>
      <c r="X33" s="3">
        <v>0.65387610624679704</v>
      </c>
      <c r="Y33" s="17" t="s">
        <v>80</v>
      </c>
    </row>
  </sheetData>
  <mergeCells count="9">
    <mergeCell ref="P4:R4"/>
    <mergeCell ref="S4:U4"/>
    <mergeCell ref="W4:Y4"/>
    <mergeCell ref="B3:G3"/>
    <mergeCell ref="I3:N3"/>
    <mergeCell ref="B4:D4"/>
    <mergeCell ref="E4:G4"/>
    <mergeCell ref="I4:K4"/>
    <mergeCell ref="L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3"/>
  <sheetViews>
    <sheetView workbookViewId="0">
      <selection activeCell="L12" sqref="L12"/>
    </sheetView>
  </sheetViews>
  <sheetFormatPr defaultRowHeight="15" x14ac:dyDescent="0.25"/>
  <cols>
    <col min="2" max="2" width="69.7109375" bestFit="1" customWidth="1"/>
  </cols>
  <sheetData>
    <row r="1" spans="1:14" x14ac:dyDescent="0.25">
      <c r="A1" s="2" t="s">
        <v>67</v>
      </c>
    </row>
    <row r="2" spans="1:14" x14ac:dyDescent="0.25">
      <c r="A2" s="1" t="s">
        <v>0</v>
      </c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/>
      <c r="L2" s="1" t="s">
        <v>9</v>
      </c>
      <c r="M2" s="1" t="s">
        <v>10</v>
      </c>
      <c r="N2" s="1" t="s">
        <v>11</v>
      </c>
    </row>
    <row r="3" spans="1:14" x14ac:dyDescent="0.25">
      <c r="A3" s="2" t="s">
        <v>12</v>
      </c>
    </row>
    <row r="4" spans="1:14" x14ac:dyDescent="0.25">
      <c r="B4" t="s">
        <v>13</v>
      </c>
      <c r="C4">
        <v>9821.5022116714608</v>
      </c>
      <c r="D4">
        <v>108</v>
      </c>
      <c r="E4" s="21">
        <v>1.19937145562495E-2</v>
      </c>
      <c r="F4" s="21">
        <v>1.17936068435553E-2</v>
      </c>
      <c r="G4" s="21">
        <v>1.2195042422146E-2</v>
      </c>
      <c r="H4" s="21">
        <v>0.989052343420459</v>
      </c>
      <c r="I4" s="21">
        <v>0.97871288998422501</v>
      </c>
      <c r="J4" s="21">
        <v>4.1095891782794901E-2</v>
      </c>
      <c r="K4" s="3"/>
    </row>
    <row r="5" spans="1:14" x14ac:dyDescent="0.25">
      <c r="A5" s="2" t="s">
        <v>14</v>
      </c>
      <c r="E5" s="21"/>
      <c r="F5" s="21"/>
      <c r="G5" s="21"/>
      <c r="H5" s="21"/>
      <c r="I5" s="21"/>
      <c r="J5" s="21"/>
      <c r="K5" s="3"/>
      <c r="L5" s="42" t="s">
        <v>15</v>
      </c>
      <c r="M5" s="42"/>
      <c r="N5" s="42"/>
    </row>
    <row r="6" spans="1:14" x14ac:dyDescent="0.25">
      <c r="A6" t="s">
        <v>16</v>
      </c>
      <c r="B6" t="s">
        <v>17</v>
      </c>
      <c r="C6">
        <v>9972.5206304833791</v>
      </c>
      <c r="D6">
        <v>109</v>
      </c>
      <c r="E6" s="21">
        <v>1.2030409055236699E-2</v>
      </c>
      <c r="F6" s="21">
        <v>1.18312200779488E-2</v>
      </c>
      <c r="G6" s="21">
        <v>1.2230803400567E-2</v>
      </c>
      <c r="H6" s="21">
        <v>0.98888326432890505</v>
      </c>
      <c r="I6" s="21">
        <v>0.97858243586302696</v>
      </c>
      <c r="J6" s="21">
        <v>4.1095891783111203E-2</v>
      </c>
      <c r="K6" s="3"/>
      <c r="L6" s="3">
        <v>153.15147868749</v>
      </c>
      <c r="M6">
        <v>1</v>
      </c>
      <c r="N6" s="4">
        <v>3.5495031447513098E-35</v>
      </c>
    </row>
    <row r="7" spans="1:14" x14ac:dyDescent="0.25">
      <c r="A7" t="s">
        <v>18</v>
      </c>
      <c r="B7" t="s">
        <v>19</v>
      </c>
      <c r="C7">
        <v>9860.4240793836998</v>
      </c>
      <c r="D7">
        <v>109</v>
      </c>
      <c r="E7" s="21">
        <v>1.1961852356339E-2</v>
      </c>
      <c r="F7" s="21">
        <v>1.1762660496629799E-2</v>
      </c>
      <c r="G7" s="21">
        <v>1.2162256312927E-2</v>
      </c>
      <c r="H7" s="21">
        <v>0.98900960336898003</v>
      </c>
      <c r="I7" s="21">
        <v>0.97882584135308004</v>
      </c>
      <c r="J7" s="21">
        <v>4.1095891782987698E-2</v>
      </c>
      <c r="K7" s="3"/>
      <c r="L7" s="3">
        <v>39.200094272916203</v>
      </c>
      <c r="M7">
        <v>1</v>
      </c>
      <c r="N7" s="4">
        <v>3.8252176239240601E-10</v>
      </c>
    </row>
    <row r="8" spans="1:14" x14ac:dyDescent="0.25">
      <c r="A8" t="s">
        <v>20</v>
      </c>
      <c r="B8" t="s">
        <v>21</v>
      </c>
      <c r="C8">
        <v>9823.8314007041899</v>
      </c>
      <c r="D8">
        <v>109</v>
      </c>
      <c r="E8" s="21">
        <v>1.1939387553962901E-2</v>
      </c>
      <c r="F8" s="21">
        <v>1.17401947344114E-2</v>
      </c>
      <c r="G8" s="21">
        <v>1.21397946900028E-2</v>
      </c>
      <c r="H8" s="21">
        <v>0.98905084535058196</v>
      </c>
      <c r="I8" s="21">
        <v>0.97890529838185503</v>
      </c>
      <c r="J8" s="21">
        <v>4.10958917829869E-2</v>
      </c>
      <c r="K8" s="3"/>
      <c r="L8" s="3">
        <v>2.3267706021453698</v>
      </c>
      <c r="M8">
        <v>1</v>
      </c>
      <c r="N8" s="4">
        <v>0.12716545081453501</v>
      </c>
    </row>
    <row r="9" spans="1:14" x14ac:dyDescent="0.25">
      <c r="A9" t="s">
        <v>22</v>
      </c>
      <c r="B9" t="s">
        <v>23</v>
      </c>
      <c r="C9">
        <v>10180.4211720041</v>
      </c>
      <c r="D9">
        <v>109</v>
      </c>
      <c r="E9" s="21">
        <v>1.21565347167342E-2</v>
      </c>
      <c r="F9" s="21">
        <v>1.1957350863349999E-2</v>
      </c>
      <c r="G9" s="21">
        <v>1.2356911721925099E-2</v>
      </c>
      <c r="H9" s="21">
        <v>0.98864894886969401</v>
      </c>
      <c r="I9" s="21">
        <v>0.97813100240950202</v>
      </c>
      <c r="J9" s="21">
        <v>4.10958917834345E-2</v>
      </c>
      <c r="K9" s="3"/>
      <c r="L9" s="3">
        <v>365.668821634805</v>
      </c>
      <c r="M9">
        <v>1</v>
      </c>
      <c r="N9" s="4">
        <v>1.6414993538341E-81</v>
      </c>
    </row>
    <row r="10" spans="1:14" x14ac:dyDescent="0.25">
      <c r="A10" t="s">
        <v>24</v>
      </c>
      <c r="B10" t="s">
        <v>25</v>
      </c>
      <c r="C10">
        <v>9948.99142829011</v>
      </c>
      <c r="D10">
        <v>109</v>
      </c>
      <c r="E10" s="21">
        <v>1.2016051355222299E-2</v>
      </c>
      <c r="F10" s="21">
        <v>1.18168617800503E-2</v>
      </c>
      <c r="G10" s="21">
        <v>1.22164477010069E-2</v>
      </c>
      <c r="H10" s="21">
        <v>0.98890978304682797</v>
      </c>
      <c r="I10" s="21">
        <v>0.97863352697095396</v>
      </c>
      <c r="J10" s="21">
        <v>4.1095891783064803E-2</v>
      </c>
      <c r="K10" s="3"/>
      <c r="L10" s="3">
        <v>128.37546873010399</v>
      </c>
      <c r="M10">
        <v>1</v>
      </c>
      <c r="N10" s="4">
        <v>9.2896783837743293E-30</v>
      </c>
    </row>
    <row r="11" spans="1:14" x14ac:dyDescent="0.25">
      <c r="A11" t="s">
        <v>26</v>
      </c>
      <c r="B11" t="s">
        <v>27</v>
      </c>
      <c r="C11">
        <v>9870.0652767077609</v>
      </c>
      <c r="D11">
        <v>109</v>
      </c>
      <c r="E11" s="21">
        <v>1.19677642152804E-2</v>
      </c>
      <c r="F11" s="21">
        <v>1.1768572606895501E-2</v>
      </c>
      <c r="G11" s="21">
        <v>1.2168167346419E-2</v>
      </c>
      <c r="H11" s="21">
        <v>0.98899873720402498</v>
      </c>
      <c r="I11" s="21">
        <v>0.97880490653986496</v>
      </c>
      <c r="J11" s="21">
        <v>4.1095891783126497E-2</v>
      </c>
      <c r="K11" s="3"/>
      <c r="L11" s="3">
        <v>48.658423205263702</v>
      </c>
      <c r="M11">
        <v>1</v>
      </c>
      <c r="N11" s="4">
        <v>3.0465701438878802E-12</v>
      </c>
    </row>
    <row r="12" spans="1:14" x14ac:dyDescent="0.25">
      <c r="A12" t="s">
        <v>28</v>
      </c>
      <c r="B12" t="s">
        <v>29</v>
      </c>
      <c r="C12">
        <v>10013.771690192199</v>
      </c>
      <c r="D12">
        <v>111</v>
      </c>
      <c r="E12" s="21">
        <v>1.1945231161285701E-2</v>
      </c>
      <c r="F12" s="21">
        <v>1.17478357431639E-2</v>
      </c>
      <c r="G12" s="21">
        <v>1.21438184610601E-2</v>
      </c>
      <c r="H12" s="21">
        <v>0.98883902620420805</v>
      </c>
      <c r="I12" s="21">
        <v>0.978884644170124</v>
      </c>
      <c r="J12" s="21">
        <v>4.1095891797331301E-2</v>
      </c>
      <c r="K12" s="3"/>
      <c r="L12" s="3">
        <v>181.980036546534</v>
      </c>
      <c r="M12">
        <v>3</v>
      </c>
      <c r="N12" s="4">
        <v>3.2950060771331302E-39</v>
      </c>
    </row>
    <row r="13" spans="1:14" x14ac:dyDescent="0.25">
      <c r="A13" t="s">
        <v>30</v>
      </c>
      <c r="B13" t="s">
        <v>31</v>
      </c>
      <c r="C13">
        <v>10356.4734548137</v>
      </c>
      <c r="D13">
        <v>111</v>
      </c>
      <c r="E13" s="21">
        <v>1.21501654422102E-2</v>
      </c>
      <c r="F13" s="21">
        <v>1.19527785093884E-2</v>
      </c>
      <c r="G13" s="21">
        <v>1.23487246335228E-2</v>
      </c>
      <c r="H13" s="21">
        <v>0.988452782278329</v>
      </c>
      <c r="I13" s="21">
        <v>0.97815391241845995</v>
      </c>
      <c r="J13" s="21">
        <v>4.1095891789103903E-2</v>
      </c>
      <c r="K13" s="3"/>
      <c r="L13" s="3">
        <v>511.444486412343</v>
      </c>
      <c r="M13">
        <v>3</v>
      </c>
      <c r="N13" s="4">
        <v>1.5791626510067399E-110</v>
      </c>
    </row>
    <row r="14" spans="1:14" x14ac:dyDescent="0.25">
      <c r="A14" s="5">
        <v>0</v>
      </c>
      <c r="B14" s="6" t="s">
        <v>32</v>
      </c>
      <c r="C14" s="7">
        <v>10548.7429324081</v>
      </c>
      <c r="D14" s="7">
        <v>114</v>
      </c>
      <c r="E14" s="22">
        <v>1.20994635680764E-2</v>
      </c>
      <c r="F14" s="22">
        <v>1.1904681320058501E-2</v>
      </c>
      <c r="G14" s="22">
        <v>1.2295391890629399E-2</v>
      </c>
      <c r="H14" s="22">
        <v>0.98823946506312199</v>
      </c>
      <c r="I14" s="22">
        <v>0.97833585669522505</v>
      </c>
      <c r="J14" s="22">
        <v>4.1095891799593297E-2</v>
      </c>
      <c r="K14" s="8"/>
      <c r="L14" s="8">
        <v>691.16341652291203</v>
      </c>
      <c r="M14" s="7">
        <v>6</v>
      </c>
      <c r="N14" s="9">
        <v>4.9471599397829103E-146</v>
      </c>
    </row>
    <row r="15" spans="1:14" x14ac:dyDescent="0.25">
      <c r="A15" s="2" t="s">
        <v>33</v>
      </c>
      <c r="E15" s="21"/>
      <c r="F15" s="21"/>
      <c r="G15" s="21"/>
      <c r="H15" s="21"/>
      <c r="I15" s="21"/>
      <c r="J15" s="21"/>
      <c r="K15" s="3"/>
      <c r="L15" s="42" t="s">
        <v>34</v>
      </c>
      <c r="M15" s="42"/>
      <c r="N15" s="42"/>
    </row>
    <row r="16" spans="1:14" x14ac:dyDescent="0.25">
      <c r="A16" t="s">
        <v>35</v>
      </c>
      <c r="B16" t="s">
        <v>36</v>
      </c>
      <c r="C16">
        <v>10691.447118664701</v>
      </c>
      <c r="D16">
        <v>117</v>
      </c>
      <c r="E16" s="21">
        <v>1.20230199760228E-2</v>
      </c>
      <c r="F16" s="21">
        <v>1.18307405766509E-2</v>
      </c>
      <c r="G16" s="21">
        <v>1.2216423002529999E-2</v>
      </c>
      <c r="H16" s="21">
        <v>0.98808201068461599</v>
      </c>
      <c r="I16" s="21">
        <v>0.97860873712623397</v>
      </c>
      <c r="J16" s="21">
        <v>4.1190794620309501E-2</v>
      </c>
      <c r="K16" s="3"/>
      <c r="L16" s="3">
        <v>139.936642967594</v>
      </c>
      <c r="M16">
        <v>3</v>
      </c>
      <c r="N16" s="4">
        <v>3.9005043357406098E-30</v>
      </c>
    </row>
    <row r="17" spans="1:14" x14ac:dyDescent="0.25">
      <c r="A17" t="s">
        <v>37</v>
      </c>
      <c r="B17" t="s">
        <v>38</v>
      </c>
      <c r="C17">
        <v>10562.225384183899</v>
      </c>
      <c r="D17">
        <v>117</v>
      </c>
      <c r="E17" s="21">
        <v>1.19493323812195E-2</v>
      </c>
      <c r="F17" s="21">
        <v>1.1757049845878101E-2</v>
      </c>
      <c r="G17" s="21">
        <v>1.21427452965316E-2</v>
      </c>
      <c r="H17" s="21">
        <v>0.98822765075766905</v>
      </c>
      <c r="I17" s="21">
        <v>0.97887014238555903</v>
      </c>
      <c r="J17" s="21">
        <v>4.1105864871990097E-2</v>
      </c>
      <c r="K17" s="3"/>
      <c r="L17" s="3">
        <v>13.2514061736063</v>
      </c>
      <c r="M17">
        <v>3</v>
      </c>
      <c r="N17" s="4">
        <v>4.1232977644850696E-3</v>
      </c>
    </row>
    <row r="18" spans="1:14" x14ac:dyDescent="0.25">
      <c r="A18" t="s">
        <v>39</v>
      </c>
      <c r="B18" t="s">
        <v>40</v>
      </c>
      <c r="C18">
        <v>10566.5723849061</v>
      </c>
      <c r="D18">
        <v>117</v>
      </c>
      <c r="E18" s="21">
        <v>1.195181860585E-2</v>
      </c>
      <c r="F18" s="21">
        <v>1.1759536177657501E-2</v>
      </c>
      <c r="G18" s="21">
        <v>1.2145231184887501E-2</v>
      </c>
      <c r="H18" s="21">
        <v>0.98822275144637794</v>
      </c>
      <c r="I18" s="21">
        <v>0.97886134874991004</v>
      </c>
      <c r="J18" s="21">
        <v>4.1111842100540502E-2</v>
      </c>
      <c r="K18" s="3"/>
      <c r="L18" s="3">
        <v>17.518656634907401</v>
      </c>
      <c r="M18">
        <v>3</v>
      </c>
      <c r="N18" s="4">
        <v>5.5272927529156305E-4</v>
      </c>
    </row>
    <row r="19" spans="1:14" x14ac:dyDescent="0.25">
      <c r="A19" t="s">
        <v>41</v>
      </c>
      <c r="B19" t="s">
        <v>42</v>
      </c>
      <c r="C19">
        <v>10702.766560481399</v>
      </c>
      <c r="D19">
        <v>123</v>
      </c>
      <c r="E19" s="21">
        <v>1.17290584786813E-2</v>
      </c>
      <c r="F19" s="21">
        <v>1.1541500704737299E-2</v>
      </c>
      <c r="G19" s="21">
        <v>1.1917711178865999E-2</v>
      </c>
      <c r="H19" s="21">
        <v>0.98807601537819201</v>
      </c>
      <c r="I19" s="21">
        <v>0.97964197747496295</v>
      </c>
      <c r="J19" s="21">
        <v>4.1219526089148001E-2</v>
      </c>
      <c r="K19" s="3"/>
      <c r="L19" s="3">
        <v>151.070777898567</v>
      </c>
      <c r="M19">
        <v>9</v>
      </c>
      <c r="N19" s="4">
        <v>5.29175438583127E-28</v>
      </c>
    </row>
    <row r="20" spans="1:14" x14ac:dyDescent="0.25">
      <c r="A20" t="s">
        <v>43</v>
      </c>
      <c r="B20" t="s">
        <v>44</v>
      </c>
      <c r="C20">
        <v>12480.2386966166</v>
      </c>
      <c r="D20">
        <v>129</v>
      </c>
      <c r="E20" s="21">
        <v>1.2374796533162501E-2</v>
      </c>
      <c r="F20" s="21">
        <v>1.21916666611614E-2</v>
      </c>
      <c r="G20" s="21">
        <v>1.25589171815847E-2</v>
      </c>
      <c r="H20" s="21">
        <v>0.98607946787513701</v>
      </c>
      <c r="I20" s="21">
        <v>0.97733866863394403</v>
      </c>
      <c r="J20" s="21">
        <v>4.28517051378694E-2</v>
      </c>
      <c r="K20" s="3"/>
      <c r="L20" s="3">
        <v>1891.2948699296801</v>
      </c>
      <c r="M20">
        <v>15</v>
      </c>
      <c r="N20" s="4">
        <v>0</v>
      </c>
    </row>
    <row r="21" spans="1:14" x14ac:dyDescent="0.25">
      <c r="A21" s="5">
        <v>1</v>
      </c>
      <c r="B21" s="6" t="s">
        <v>45</v>
      </c>
      <c r="C21" s="7">
        <v>10845.4707432088</v>
      </c>
      <c r="D21" s="7">
        <v>126</v>
      </c>
      <c r="E21" s="22">
        <v>1.16648474558228E-2</v>
      </c>
      <c r="F21" s="22">
        <v>1.14795263661877E-2</v>
      </c>
      <c r="G21" s="22">
        <v>1.18512431322734E-2</v>
      </c>
      <c r="H21" s="22">
        <v>0.98791856100366304</v>
      </c>
      <c r="I21" s="22">
        <v>0.97986426833943896</v>
      </c>
      <c r="J21" s="22">
        <v>4.1314146150393603E-2</v>
      </c>
      <c r="K21" s="8"/>
      <c r="L21" s="8">
        <v>290.971719160487</v>
      </c>
      <c r="M21" s="7">
        <v>12</v>
      </c>
      <c r="N21" s="9">
        <v>3.6838031246134098E-55</v>
      </c>
    </row>
    <row r="22" spans="1:14" x14ac:dyDescent="0.25">
      <c r="A22" s="2" t="s">
        <v>46</v>
      </c>
      <c r="E22" s="21"/>
      <c r="F22" s="21"/>
      <c r="G22" s="21"/>
      <c r="H22" s="21"/>
      <c r="I22" s="21"/>
      <c r="J22" s="21"/>
      <c r="K22" s="3"/>
      <c r="L22" s="42" t="s">
        <v>47</v>
      </c>
      <c r="M22" s="42"/>
      <c r="N22" s="42"/>
    </row>
    <row r="23" spans="1:14" x14ac:dyDescent="0.25">
      <c r="A23" t="s">
        <v>48</v>
      </c>
      <c r="B23" t="s">
        <v>49</v>
      </c>
      <c r="C23">
        <v>10875.519954185</v>
      </c>
      <c r="D23">
        <v>129</v>
      </c>
      <c r="E23" s="21">
        <v>1.15429478687558E-2</v>
      </c>
      <c r="F23" s="21">
        <v>1.13597821338434E-2</v>
      </c>
      <c r="G23" s="21">
        <v>1.17271739823014E-2</v>
      </c>
      <c r="H23" s="21">
        <v>0.98788807504030396</v>
      </c>
      <c r="I23" s="21">
        <v>0.98028291285630897</v>
      </c>
      <c r="J23" s="21">
        <v>4.1372254024130403E-2</v>
      </c>
      <c r="K23" s="3"/>
      <c r="L23" s="21">
        <v>32.709894521478297</v>
      </c>
      <c r="M23">
        <v>3</v>
      </c>
      <c r="N23" s="4">
        <v>3.7079345268196002E-7</v>
      </c>
    </row>
    <row r="24" spans="1:14" x14ac:dyDescent="0.25">
      <c r="A24" t="s">
        <v>50</v>
      </c>
      <c r="B24" t="s">
        <v>51</v>
      </c>
      <c r="C24">
        <v>11188.839022158099</v>
      </c>
      <c r="D24">
        <v>138</v>
      </c>
      <c r="E24" s="21">
        <v>1.13171154887043E-2</v>
      </c>
      <c r="F24" s="21">
        <v>1.11399944001756E-2</v>
      </c>
      <c r="G24" s="21">
        <v>1.14952470633581E-2</v>
      </c>
      <c r="H24" s="21">
        <v>0.98754509054571304</v>
      </c>
      <c r="I24" s="21">
        <v>0.98104687691739001</v>
      </c>
      <c r="J24" s="21">
        <v>4.2616399071643801E-2</v>
      </c>
      <c r="K24" s="3"/>
      <c r="L24" s="21">
        <v>330.19452364458402</v>
      </c>
      <c r="M24">
        <v>12</v>
      </c>
      <c r="N24" s="4">
        <v>2.0987496856803001E-63</v>
      </c>
    </row>
    <row r="25" spans="1:14" x14ac:dyDescent="0.25">
      <c r="A25" s="10">
        <v>2</v>
      </c>
      <c r="B25" s="6" t="s">
        <v>52</v>
      </c>
      <c r="C25" s="6">
        <v>11218.888231965</v>
      </c>
      <c r="D25" s="6">
        <v>141</v>
      </c>
      <c r="E25" s="23">
        <v>1.12097673160571E-2</v>
      </c>
      <c r="F25" s="23">
        <v>1.1034529381535801E-2</v>
      </c>
      <c r="G25" s="23">
        <v>1.1386003450261299E-2</v>
      </c>
      <c r="H25" s="23">
        <v>0.98751460458367202</v>
      </c>
      <c r="I25" s="23">
        <v>0.98140473023100105</v>
      </c>
      <c r="J25" s="23">
        <v>4.2672725161715302E-2</v>
      </c>
      <c r="K25" s="11"/>
      <c r="L25" s="23">
        <v>367.22193550324602</v>
      </c>
      <c r="M25" s="6">
        <v>15</v>
      </c>
      <c r="N25" s="12">
        <v>5.2184595153705905E-69</v>
      </c>
    </row>
    <row r="26" spans="1:14" x14ac:dyDescent="0.25">
      <c r="A26" s="2" t="s">
        <v>53</v>
      </c>
      <c r="E26" s="21"/>
      <c r="F26" s="21"/>
      <c r="G26" s="21"/>
      <c r="H26" s="21"/>
      <c r="I26" s="21"/>
      <c r="J26" s="21"/>
      <c r="K26" s="3"/>
      <c r="L26" s="42" t="s">
        <v>54</v>
      </c>
      <c r="M26" s="42"/>
      <c r="N26" s="42"/>
    </row>
    <row r="27" spans="1:14" x14ac:dyDescent="0.25">
      <c r="A27" t="s">
        <v>55</v>
      </c>
      <c r="B27" t="s">
        <v>56</v>
      </c>
      <c r="C27">
        <v>11591.978036771299</v>
      </c>
      <c r="D27">
        <v>150</v>
      </c>
      <c r="E27" s="21">
        <v>1.1045429043532701E-2</v>
      </c>
      <c r="F27" s="21">
        <v>1.08755053310601E-2</v>
      </c>
      <c r="G27" s="21">
        <v>1.12163046073822E-2</v>
      </c>
      <c r="H27" s="21">
        <v>0.98710425514839395</v>
      </c>
      <c r="I27" s="21">
        <v>0.98194595720775102</v>
      </c>
      <c r="J27" s="21">
        <v>4.3034667011655398E-2</v>
      </c>
      <c r="K27" s="3"/>
      <c r="L27" s="3">
        <v>344.81080163723902</v>
      </c>
      <c r="M27">
        <v>9</v>
      </c>
      <c r="N27" s="4">
        <v>7.8781498946335496E-69</v>
      </c>
    </row>
    <row r="28" spans="1:14" x14ac:dyDescent="0.25">
      <c r="A28" t="s">
        <v>57</v>
      </c>
      <c r="B28" t="s">
        <v>58</v>
      </c>
      <c r="C28">
        <v>11346.190572830799</v>
      </c>
      <c r="D28">
        <v>168</v>
      </c>
      <c r="E28" s="21">
        <v>1.03159393126309E-2</v>
      </c>
      <c r="F28" s="21">
        <v>1.01553041444267E-2</v>
      </c>
      <c r="G28" s="21">
        <v>1.04774825728559E-2</v>
      </c>
      <c r="H28" s="21">
        <v>0.98740155827370102</v>
      </c>
      <c r="I28" s="21">
        <v>0.984251947842127</v>
      </c>
      <c r="J28" s="21">
        <v>4.2888607546733501E-2</v>
      </c>
      <c r="K28" s="3"/>
      <c r="L28" s="3">
        <v>113.21453151340501</v>
      </c>
      <c r="M28">
        <v>27</v>
      </c>
      <c r="N28" s="4">
        <v>1.5822423491943601E-12</v>
      </c>
    </row>
    <row r="29" spans="1:14" x14ac:dyDescent="0.25">
      <c r="A29" s="10">
        <v>3</v>
      </c>
      <c r="B29" s="6" t="s">
        <v>59</v>
      </c>
      <c r="C29" s="6">
        <v>11719.280376226199</v>
      </c>
      <c r="D29" s="6">
        <v>177</v>
      </c>
      <c r="E29" s="23">
        <v>1.02126122103434E-2</v>
      </c>
      <c r="F29" s="23">
        <v>1.0056095073778901E-2</v>
      </c>
      <c r="G29" s="23">
        <v>1.03699996720443E-2</v>
      </c>
      <c r="H29" s="23">
        <v>0.98699120884001301</v>
      </c>
      <c r="I29" s="23">
        <v>0.98456584099662603</v>
      </c>
      <c r="J29" s="23">
        <v>4.3248757869457997E-2</v>
      </c>
      <c r="K29" s="11"/>
      <c r="L29" s="11">
        <v>441.302985042714</v>
      </c>
      <c r="M29" s="6">
        <v>36</v>
      </c>
      <c r="N29" s="12">
        <v>3.1540298176616399E-71</v>
      </c>
    </row>
    <row r="30" spans="1:14" x14ac:dyDescent="0.25">
      <c r="A30" s="2" t="s">
        <v>60</v>
      </c>
      <c r="E30" s="21"/>
      <c r="F30" s="21"/>
      <c r="G30" s="21"/>
      <c r="H30" s="21"/>
      <c r="I30" s="21"/>
      <c r="J30" s="21"/>
      <c r="K30" s="3"/>
      <c r="L30" s="42" t="s">
        <v>61</v>
      </c>
      <c r="M30" s="42"/>
      <c r="N30" s="42"/>
    </row>
    <row r="31" spans="1:14" x14ac:dyDescent="0.25">
      <c r="A31" t="s">
        <v>62</v>
      </c>
      <c r="B31" t="s">
        <v>63</v>
      </c>
      <c r="C31">
        <v>12743.7470034915</v>
      </c>
      <c r="D31">
        <v>183</v>
      </c>
      <c r="E31" s="21">
        <v>1.0477552700397399E-2</v>
      </c>
      <c r="F31" s="21">
        <v>1.0323634489693499E-2</v>
      </c>
      <c r="G31" s="21">
        <v>1.0632292109047699E-2</v>
      </c>
      <c r="H31" s="21">
        <v>0.98584334037506105</v>
      </c>
      <c r="I31" s="21">
        <v>0.98375465288941399</v>
      </c>
      <c r="J31" s="21">
        <v>4.5504179891700802E-2</v>
      </c>
      <c r="K31" s="3"/>
      <c r="L31" s="3">
        <v>842.04912138703298</v>
      </c>
      <c r="M31">
        <v>6</v>
      </c>
      <c r="N31" s="4">
        <v>1.2618404371020801E-178</v>
      </c>
    </row>
    <row r="32" spans="1:14" x14ac:dyDescent="0.25">
      <c r="A32" s="10">
        <v>4</v>
      </c>
      <c r="B32" s="6" t="s">
        <v>64</v>
      </c>
      <c r="C32" s="6">
        <v>13004.7018007799</v>
      </c>
      <c r="D32" s="6">
        <v>186</v>
      </c>
      <c r="E32" s="23">
        <v>1.04988858770285E-2</v>
      </c>
      <c r="F32" s="23">
        <v>1.0346212082276001E-2</v>
      </c>
      <c r="G32" s="23">
        <v>1.06523660295385E-2</v>
      </c>
      <c r="H32" s="23">
        <v>0.98555261098907598</v>
      </c>
      <c r="I32" s="23">
        <v>0.98368843176186005</v>
      </c>
      <c r="J32" s="23">
        <v>4.49061947178803E-2</v>
      </c>
      <c r="K32" s="11"/>
      <c r="L32" s="11">
        <v>1037.70328262209</v>
      </c>
      <c r="M32" s="6">
        <v>9</v>
      </c>
      <c r="N32" s="12">
        <v>1.2750758254327401E-217</v>
      </c>
    </row>
    <row r="33" spans="1:14" x14ac:dyDescent="0.25">
      <c r="A33" s="13" t="s">
        <v>65</v>
      </c>
      <c r="B33" s="13" t="s">
        <v>66</v>
      </c>
      <c r="C33" s="13">
        <v>14029.1684300736</v>
      </c>
      <c r="D33" s="13">
        <v>192</v>
      </c>
      <c r="E33" s="24">
        <v>1.07362017510592E-2</v>
      </c>
      <c r="F33" s="24">
        <v>1.05859413111249E-2</v>
      </c>
      <c r="G33" s="24">
        <v>1.08872266083903E-2</v>
      </c>
      <c r="H33" s="24">
        <v>0.98440474252183796</v>
      </c>
      <c r="I33" s="24">
        <v>0.98294268713326005</v>
      </c>
      <c r="J33" s="24">
        <v>4.7082309658611397E-2</v>
      </c>
      <c r="K33" s="14"/>
      <c r="L33" s="14">
        <v>1868.5751539959299</v>
      </c>
      <c r="M33" s="13">
        <v>15</v>
      </c>
      <c r="N33" s="15">
        <v>0</v>
      </c>
    </row>
  </sheetData>
  <mergeCells count="5">
    <mergeCell ref="L5:N5"/>
    <mergeCell ref="L15:N15"/>
    <mergeCell ref="L22:N22"/>
    <mergeCell ref="L26:N26"/>
    <mergeCell ref="L30:N30"/>
  </mergeCell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9c3a2a75-3850-4f21-af50-4e32b9b0554f}" enabled="1" method="Standard" siteId="{fcd01dec-c99e-43dc-927f-c3e61073872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SampleDescriptives</vt:lpstr>
      <vt:lpstr>ModelParameters</vt:lpstr>
      <vt:lpstr>Polychoric</vt:lpstr>
      <vt:lpstr>ModelFit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Sofie Tegner Anker</dc:creator>
  <cp:lastModifiedBy>Renate Houts, Ph.D.</cp:lastModifiedBy>
  <dcterms:created xsi:type="dcterms:W3CDTF">2024-11-21T10:25:57Z</dcterms:created>
  <dcterms:modified xsi:type="dcterms:W3CDTF">2024-11-25T14:24:22Z</dcterms:modified>
</cp:coreProperties>
</file>